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140" windowHeight="6624" tabRatio="918"/>
  </bookViews>
  <sheets>
    <sheet name="PACT 50 Rate Budget" sheetId="2" r:id="rId1"/>
    <sheet name="PACT 80 Rate Budget" sheetId="3" r:id="rId2"/>
    <sheet name="Forensic PACT Rate Budget" sheetId="4" r:id="rId3"/>
    <sheet name="Forensic GLE Budget" sheetId="5" r:id="rId4"/>
    <sheet name="CAF Fall 2020" sheetId="6" r:id="rId5"/>
    <sheet name="Chart" sheetId="1" r:id="rId6"/>
    <sheet name="FY19 UFR Clean Data" sheetId="7" state="hidden" r:id="rId7"/>
    <sheet name="Other Expenses FY19 Pivot" sheetId="9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sdfasdf">#REF!</definedName>
    <definedName name="Average">#REF!</definedName>
    <definedName name="CAF_NEW">[3]RawDataCalcs!$L$70:$DB$70</definedName>
    <definedName name="Cap">[4]RawDataCalcs!$L$70:$DB$70</definedName>
    <definedName name="Data">#REF!</definedName>
    <definedName name="Floor">[4]RawDataCalcs!$L$69:$DB$69</definedName>
    <definedName name="Funds">'[5]RawDataCalcs3386&amp;3401'!$L$68:$DB$68</definedName>
    <definedName name="gk" localSheetId="4">#REF!</definedName>
    <definedName name="gk">#REF!</definedName>
    <definedName name="hhh">#REF!</definedName>
    <definedName name="JailDAverage">#REF!</definedName>
    <definedName name="JailDCap">[6]ALLRawDataCalcs!$L$80:$DB$80</definedName>
    <definedName name="JailDFloor">[6]ALLRawDataCalcs!$L$79:$DB$79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'[7]List of Programs'!$A$24:$A$29</definedName>
    <definedName name="Max">#REF!</definedName>
    <definedName name="Median">#REF!</definedName>
    <definedName name="Min">#REF!</definedName>
    <definedName name="MT" localSheetId="4">#REF!</definedName>
    <definedName name="MT">#REF!</definedName>
    <definedName name="new">#REF!</definedName>
    <definedName name="ok">#REF!</definedName>
    <definedName name="_xlnm.Print_Area" localSheetId="5">Chart!$A$3:$G$33</definedName>
    <definedName name="_xlnm.Print_Area" localSheetId="3">'Forensic GLE Budget'!$G$1:$N$29</definedName>
    <definedName name="_xlnm.Print_Area" localSheetId="0">'PACT 50 Rate Budget'!$G$1:$N$34</definedName>
    <definedName name="_xlnm.Print_Area" localSheetId="1">'PACT 80 Rate Budget'!$A$1:$N$39</definedName>
    <definedName name="_xlnm.Print_Titles" localSheetId="4">'CAF Fall 2020'!$A:$A</definedName>
    <definedName name="Program_File">#REF!</definedName>
    <definedName name="Programs">'[7]List of Programs'!$B$3:$B$19</definedName>
    <definedName name="ProvFTE">'[8]FTE Data'!$A$3:$AW$56</definedName>
    <definedName name="PurchasedBy">'[8]FTE Data'!$C$263:$AZ$657</definedName>
    <definedName name="resmay2007">#REF!</definedName>
    <definedName name="Site_list">[8]Lists!$A$2:$A$53</definedName>
    <definedName name="Source">#REF!</definedName>
    <definedName name="Source_2">#REF!</definedName>
    <definedName name="SourcePathAndFileName">#REF!</definedName>
    <definedName name="Total_UFR" localSheetId="4">#REF!</definedName>
    <definedName name="Total_UFR">#REF!</definedName>
    <definedName name="Total_UFRs">#REF!</definedName>
    <definedName name="Total_UFRs_">#REF!</definedName>
    <definedName name="UFR" localSheetId="4">'[9]Complete UFR List'!#REF!</definedName>
    <definedName name="UFR">'[9]Complete UFR List'!#REF!</definedName>
    <definedName name="UFRS" localSheetId="4">'[9]Complete UFR List'!#REF!</definedName>
    <definedName name="UFRS">'[9]Complete UFR List'!#REF!</definedName>
  </definedNames>
  <calcPr calcId="145621"/>
</workbook>
</file>

<file path=xl/calcChain.xml><?xml version="1.0" encoding="utf-8"?>
<calcChain xmlns="http://schemas.openxmlformats.org/spreadsheetml/2006/main">
  <c r="I27" i="9" l="1"/>
  <c r="E23" i="9"/>
  <c r="C22" i="9"/>
  <c r="D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E22" i="9" s="1"/>
  <c r="C10" i="9"/>
  <c r="D9" i="9"/>
  <c r="E9" i="9" s="1"/>
  <c r="J4" i="9" s="1"/>
  <c r="J6" i="9" s="1"/>
  <c r="E8" i="9"/>
  <c r="D8" i="9"/>
  <c r="F8" i="9" s="1"/>
  <c r="D7" i="9"/>
  <c r="E7" i="9" s="1"/>
  <c r="D6" i="9"/>
  <c r="E6" i="9" s="1"/>
  <c r="J5" i="9"/>
  <c r="D5" i="9"/>
  <c r="E5" i="9" s="1"/>
  <c r="D4" i="9"/>
  <c r="E4" i="9" s="1"/>
  <c r="HX37" i="7"/>
  <c r="HW37" i="7"/>
  <c r="CU37" i="7"/>
  <c r="CF37" i="7"/>
  <c r="CE37" i="7"/>
  <c r="CD37" i="7"/>
  <c r="BZ37" i="7"/>
  <c r="BO37" i="7"/>
  <c r="BO38" i="7" s="1"/>
  <c r="BK37" i="7"/>
  <c r="BJ37" i="7"/>
  <c r="BU36" i="7"/>
  <c r="BT36" i="7"/>
  <c r="HT7" i="7"/>
  <c r="HQ7" i="7"/>
  <c r="HN7" i="7"/>
  <c r="HK7" i="7"/>
  <c r="HH7" i="7"/>
  <c r="HE7" i="7"/>
  <c r="HB7" i="7"/>
  <c r="GY7" i="7"/>
  <c r="GV7" i="7"/>
  <c r="GS7" i="7"/>
  <c r="GP7" i="7"/>
  <c r="GM7" i="7"/>
  <c r="GJ7" i="7"/>
  <c r="GG7" i="7"/>
  <c r="GD7" i="7"/>
  <c r="GA7" i="7"/>
  <c r="FX7" i="7"/>
  <c r="FU7" i="7"/>
  <c r="FR7" i="7"/>
  <c r="FO7" i="7"/>
  <c r="FL7" i="7"/>
  <c r="FI7" i="7"/>
  <c r="FF7" i="7"/>
  <c r="FC7" i="7"/>
  <c r="EZ7" i="7"/>
  <c r="EW7" i="7"/>
  <c r="ET7" i="7"/>
  <c r="EQ7" i="7"/>
  <c r="EN7" i="7"/>
  <c r="EK7" i="7"/>
  <c r="EH7" i="7"/>
  <c r="EE7" i="7"/>
  <c r="EB7" i="7"/>
  <c r="DY7" i="7"/>
  <c r="DV7" i="7"/>
  <c r="DS7" i="7"/>
  <c r="DP7" i="7"/>
  <c r="CV7" i="7"/>
  <c r="BL7" i="7"/>
  <c r="HT6" i="7"/>
  <c r="HQ6" i="7"/>
  <c r="HN6" i="7"/>
  <c r="HK6" i="7"/>
  <c r="HH6" i="7"/>
  <c r="HE6" i="7"/>
  <c r="HB6" i="7"/>
  <c r="GY6" i="7"/>
  <c r="GV6" i="7"/>
  <c r="GS6" i="7"/>
  <c r="GP6" i="7"/>
  <c r="GM6" i="7"/>
  <c r="GJ6" i="7"/>
  <c r="GG6" i="7"/>
  <c r="GD6" i="7"/>
  <c r="GA6" i="7"/>
  <c r="FX6" i="7"/>
  <c r="FU6" i="7"/>
  <c r="FR6" i="7"/>
  <c r="FO6" i="7"/>
  <c r="FL6" i="7"/>
  <c r="FI6" i="7"/>
  <c r="FF6" i="7"/>
  <c r="FC6" i="7"/>
  <c r="EZ6" i="7"/>
  <c r="EW6" i="7"/>
  <c r="ET6" i="7"/>
  <c r="EQ6" i="7"/>
  <c r="EN6" i="7"/>
  <c r="EK6" i="7"/>
  <c r="EH6" i="7"/>
  <c r="EE6" i="7"/>
  <c r="EB6" i="7"/>
  <c r="DY6" i="7"/>
  <c r="DV6" i="7"/>
  <c r="DS6" i="7"/>
  <c r="DP6" i="7"/>
  <c r="CV6" i="7"/>
  <c r="BL6" i="7"/>
  <c r="HT5" i="7"/>
  <c r="HQ5" i="7"/>
  <c r="HN5" i="7"/>
  <c r="HK5" i="7"/>
  <c r="HH5" i="7"/>
  <c r="HE5" i="7"/>
  <c r="HB5" i="7"/>
  <c r="GY5" i="7"/>
  <c r="GV5" i="7"/>
  <c r="GS5" i="7"/>
  <c r="GP5" i="7"/>
  <c r="GM5" i="7"/>
  <c r="GJ5" i="7"/>
  <c r="GG5" i="7"/>
  <c r="GD5" i="7"/>
  <c r="GA5" i="7"/>
  <c r="FX5" i="7"/>
  <c r="FU5" i="7"/>
  <c r="FR5" i="7"/>
  <c r="FO5" i="7"/>
  <c r="FL5" i="7"/>
  <c r="FI5" i="7"/>
  <c r="FF5" i="7"/>
  <c r="FC5" i="7"/>
  <c r="EZ5" i="7"/>
  <c r="EW5" i="7"/>
  <c r="ET5" i="7"/>
  <c r="EQ5" i="7"/>
  <c r="EN5" i="7"/>
  <c r="EK5" i="7"/>
  <c r="EH5" i="7"/>
  <c r="EE5" i="7"/>
  <c r="EB5" i="7"/>
  <c r="DY5" i="7"/>
  <c r="DV5" i="7"/>
  <c r="DS5" i="7"/>
  <c r="DP5" i="7"/>
  <c r="CV5" i="7"/>
  <c r="BL5" i="7"/>
  <c r="HT4" i="7"/>
  <c r="HQ4" i="7"/>
  <c r="HN4" i="7"/>
  <c r="HK4" i="7"/>
  <c r="HH4" i="7"/>
  <c r="HE4" i="7"/>
  <c r="HB4" i="7"/>
  <c r="GY4" i="7"/>
  <c r="GV4" i="7"/>
  <c r="GS4" i="7"/>
  <c r="GP4" i="7"/>
  <c r="GM4" i="7"/>
  <c r="GJ4" i="7"/>
  <c r="GG4" i="7"/>
  <c r="GD4" i="7"/>
  <c r="GA4" i="7"/>
  <c r="FX4" i="7"/>
  <c r="FU4" i="7"/>
  <c r="FR4" i="7"/>
  <c r="FO4" i="7"/>
  <c r="FL4" i="7"/>
  <c r="FI4" i="7"/>
  <c r="FF4" i="7"/>
  <c r="FC4" i="7"/>
  <c r="EZ4" i="7"/>
  <c r="EW4" i="7"/>
  <c r="ET4" i="7"/>
  <c r="EQ4" i="7"/>
  <c r="EN4" i="7"/>
  <c r="EK4" i="7"/>
  <c r="EH4" i="7"/>
  <c r="EE4" i="7"/>
  <c r="EB4" i="7"/>
  <c r="DY4" i="7"/>
  <c r="DV4" i="7"/>
  <c r="DS4" i="7"/>
  <c r="DP4" i="7"/>
  <c r="CV4" i="7"/>
  <c r="BL4" i="7"/>
  <c r="HT3" i="7"/>
  <c r="HQ3" i="7"/>
  <c r="HN3" i="7"/>
  <c r="HK3" i="7"/>
  <c r="HH3" i="7"/>
  <c r="HE3" i="7"/>
  <c r="HB3" i="7"/>
  <c r="GY3" i="7"/>
  <c r="GV3" i="7"/>
  <c r="GS3" i="7"/>
  <c r="GP3" i="7"/>
  <c r="GM3" i="7"/>
  <c r="GJ3" i="7"/>
  <c r="GG3" i="7"/>
  <c r="GD3" i="7"/>
  <c r="GA3" i="7"/>
  <c r="FX3" i="7"/>
  <c r="FU3" i="7"/>
  <c r="FR3" i="7"/>
  <c r="FO3" i="7"/>
  <c r="FL3" i="7"/>
  <c r="FI3" i="7"/>
  <c r="FF3" i="7"/>
  <c r="FC3" i="7"/>
  <c r="EZ3" i="7"/>
  <c r="EW3" i="7"/>
  <c r="ET3" i="7"/>
  <c r="EQ3" i="7"/>
  <c r="EN3" i="7"/>
  <c r="EK3" i="7"/>
  <c r="EH3" i="7"/>
  <c r="EE3" i="7"/>
  <c r="EB3" i="7"/>
  <c r="DY3" i="7"/>
  <c r="DV3" i="7"/>
  <c r="DS3" i="7"/>
  <c r="DP3" i="7"/>
  <c r="CV3" i="7"/>
  <c r="BL3" i="7"/>
  <c r="CA23" i="6"/>
  <c r="CA25" i="6" s="1"/>
  <c r="BR22" i="6"/>
  <c r="CA19" i="6"/>
  <c r="BR19" i="6"/>
  <c r="BR18" i="6"/>
  <c r="H28" i="5"/>
  <c r="C26" i="5"/>
  <c r="G25" i="5"/>
  <c r="C24" i="5"/>
  <c r="I23" i="5"/>
  <c r="C22" i="5"/>
  <c r="G20" i="5"/>
  <c r="G19" i="5"/>
  <c r="B19" i="5"/>
  <c r="G18" i="5"/>
  <c r="B18" i="5"/>
  <c r="M17" i="5"/>
  <c r="D19" i="5" s="1"/>
  <c r="E19" i="5" s="1"/>
  <c r="B17" i="5"/>
  <c r="M16" i="5"/>
  <c r="D18" i="5" s="1"/>
  <c r="E18" i="5" s="1"/>
  <c r="M15" i="5"/>
  <c r="I15" i="5"/>
  <c r="G15" i="5"/>
  <c r="I14" i="5"/>
  <c r="L12" i="5"/>
  <c r="L10" i="5"/>
  <c r="D10" i="5"/>
  <c r="L9" i="5"/>
  <c r="I9" i="5"/>
  <c r="I10" i="5" s="1"/>
  <c r="G9" i="5"/>
  <c r="D9" i="5"/>
  <c r="E9" i="5" s="1"/>
  <c r="C9" i="5"/>
  <c r="I8" i="5"/>
  <c r="H8" i="5"/>
  <c r="J8" i="5" s="1"/>
  <c r="D8" i="5"/>
  <c r="I7" i="5"/>
  <c r="D7" i="5"/>
  <c r="M5" i="5"/>
  <c r="C8" i="5" s="1"/>
  <c r="J3" i="5"/>
  <c r="E3" i="5"/>
  <c r="B40" i="4"/>
  <c r="D33" i="4"/>
  <c r="D30" i="4"/>
  <c r="D28" i="4"/>
  <c r="I28" i="4" s="1"/>
  <c r="G25" i="4"/>
  <c r="B25" i="4"/>
  <c r="G24" i="4"/>
  <c r="D24" i="4"/>
  <c r="B24" i="4"/>
  <c r="L22" i="4"/>
  <c r="L21" i="4"/>
  <c r="I21" i="4"/>
  <c r="G21" i="4"/>
  <c r="L20" i="4"/>
  <c r="I20" i="4"/>
  <c r="L18" i="4"/>
  <c r="L17" i="4"/>
  <c r="L16" i="4"/>
  <c r="I16" i="4"/>
  <c r="L15" i="4"/>
  <c r="I15" i="4"/>
  <c r="D15" i="4"/>
  <c r="L14" i="4"/>
  <c r="I14" i="4"/>
  <c r="D14" i="4"/>
  <c r="D13" i="4"/>
  <c r="I12" i="4"/>
  <c r="G12" i="4"/>
  <c r="I11" i="4"/>
  <c r="G11" i="4"/>
  <c r="D11" i="4"/>
  <c r="I10" i="4"/>
  <c r="D10" i="4"/>
  <c r="I9" i="4"/>
  <c r="H9" i="4"/>
  <c r="J9" i="4" s="1"/>
  <c r="D9" i="4"/>
  <c r="E9" i="4" s="1"/>
  <c r="C9" i="4"/>
  <c r="I7" i="4"/>
  <c r="D7" i="4"/>
  <c r="I6" i="4"/>
  <c r="I18" i="4" s="1"/>
  <c r="D6" i="4"/>
  <c r="J3" i="4"/>
  <c r="E3" i="4"/>
  <c r="H34" i="3"/>
  <c r="C34" i="3"/>
  <c r="M33" i="3"/>
  <c r="I31" i="3"/>
  <c r="D31" i="3"/>
  <c r="D29" i="3"/>
  <c r="I29" i="3" s="1"/>
  <c r="M28" i="3"/>
  <c r="I26" i="3"/>
  <c r="D26" i="3"/>
  <c r="B26" i="3"/>
  <c r="G26" i="3" s="1"/>
  <c r="D25" i="3"/>
  <c r="I25" i="3" s="1"/>
  <c r="B25" i="3"/>
  <c r="G25" i="3" s="1"/>
  <c r="L24" i="3"/>
  <c r="L23" i="3"/>
  <c r="L22" i="3"/>
  <c r="I22" i="3"/>
  <c r="L21" i="3"/>
  <c r="I21" i="3"/>
  <c r="L19" i="3"/>
  <c r="L18" i="3"/>
  <c r="L17" i="3"/>
  <c r="I17" i="3"/>
  <c r="L16" i="3"/>
  <c r="D16" i="3"/>
  <c r="L15" i="3"/>
  <c r="J14" i="3"/>
  <c r="D14" i="3"/>
  <c r="I16" i="3" s="1"/>
  <c r="D13" i="3"/>
  <c r="I12" i="3"/>
  <c r="G12" i="3"/>
  <c r="I11" i="3"/>
  <c r="G11" i="3"/>
  <c r="D11" i="3"/>
  <c r="D10" i="3"/>
  <c r="I10" i="3" s="1"/>
  <c r="D9" i="3"/>
  <c r="I9" i="3" s="1"/>
  <c r="J9" i="3" s="1"/>
  <c r="C9" i="3"/>
  <c r="H9" i="3" s="1"/>
  <c r="D7" i="3"/>
  <c r="I7" i="3" s="1"/>
  <c r="I6" i="3"/>
  <c r="D6" i="3"/>
  <c r="D17" i="3" s="1"/>
  <c r="D19" i="3" s="1"/>
  <c r="N5" i="3"/>
  <c r="N5" i="4" s="1"/>
  <c r="M5" i="3"/>
  <c r="M5" i="4" s="1"/>
  <c r="J3" i="3"/>
  <c r="E3" i="3"/>
  <c r="D33" i="2"/>
  <c r="I32" i="2"/>
  <c r="M31" i="2"/>
  <c r="D30" i="2"/>
  <c r="I29" i="2"/>
  <c r="D28" i="2"/>
  <c r="I27" i="2"/>
  <c r="M26" i="2"/>
  <c r="D25" i="2"/>
  <c r="I25" i="2" s="1"/>
  <c r="B25" i="2"/>
  <c r="G25" i="2" s="1"/>
  <c r="D24" i="2"/>
  <c r="I24" i="2" s="1"/>
  <c r="B24" i="2"/>
  <c r="G24" i="2" s="1"/>
  <c r="L22" i="2"/>
  <c r="L21" i="2"/>
  <c r="I21" i="2"/>
  <c r="L20" i="2"/>
  <c r="I20" i="2"/>
  <c r="L17" i="2"/>
  <c r="L16" i="2"/>
  <c r="I16" i="2"/>
  <c r="L15" i="2"/>
  <c r="I15" i="2"/>
  <c r="G15" i="2"/>
  <c r="D15" i="2"/>
  <c r="L14" i="2"/>
  <c r="I14" i="2"/>
  <c r="D13" i="2"/>
  <c r="I12" i="2"/>
  <c r="I11" i="2"/>
  <c r="D11" i="2"/>
  <c r="I10" i="2"/>
  <c r="D10" i="2"/>
  <c r="L9" i="2"/>
  <c r="I9" i="2"/>
  <c r="J9" i="2" s="1"/>
  <c r="H9" i="2"/>
  <c r="D9" i="2"/>
  <c r="C9" i="2"/>
  <c r="E9" i="2" s="1"/>
  <c r="L8" i="2"/>
  <c r="L18" i="2" s="1"/>
  <c r="I7" i="2"/>
  <c r="H7" i="2"/>
  <c r="J7" i="2" s="1"/>
  <c r="D7" i="2"/>
  <c r="E7" i="2" s="1"/>
  <c r="C7" i="2"/>
  <c r="I6" i="2"/>
  <c r="D6" i="2"/>
  <c r="D16" i="2" s="1"/>
  <c r="D18" i="2" s="1"/>
  <c r="J3" i="2"/>
  <c r="E3" i="2"/>
  <c r="C24" i="1"/>
  <c r="H23" i="1"/>
  <c r="D23" i="1"/>
  <c r="D24" i="1" s="1"/>
  <c r="C22" i="1"/>
  <c r="H21" i="1"/>
  <c r="D21" i="1"/>
  <c r="D22" i="1" s="1"/>
  <c r="C20" i="1"/>
  <c r="H19" i="1"/>
  <c r="D19" i="1"/>
  <c r="D20" i="1" s="1"/>
  <c r="C18" i="1"/>
  <c r="H17" i="1"/>
  <c r="D17" i="1"/>
  <c r="D18" i="1" s="1"/>
  <c r="C16" i="1"/>
  <c r="M8" i="2" s="1"/>
  <c r="H15" i="1"/>
  <c r="D15" i="1"/>
  <c r="D16" i="1" s="1"/>
  <c r="C14" i="1"/>
  <c r="H13" i="1"/>
  <c r="D13" i="1"/>
  <c r="D14" i="1" s="1"/>
  <c r="C12" i="1"/>
  <c r="D11" i="1"/>
  <c r="D12" i="1" s="1"/>
  <c r="C10" i="1"/>
  <c r="J9" i="1"/>
  <c r="H9" i="1"/>
  <c r="D9" i="1"/>
  <c r="D10" i="1" s="1"/>
  <c r="C8" i="1"/>
  <c r="H7" i="1"/>
  <c r="D7" i="1"/>
  <c r="D8" i="1" s="1"/>
  <c r="C6" i="1"/>
  <c r="H5" i="1"/>
  <c r="D5" i="1"/>
  <c r="J5" i="1" s="1"/>
  <c r="E24" i="2" l="1"/>
  <c r="E11" i="2"/>
  <c r="H11" i="2"/>
  <c r="J11" i="2" s="1"/>
  <c r="C11" i="2"/>
  <c r="D6" i="1"/>
  <c r="M10" i="4"/>
  <c r="M10" i="3"/>
  <c r="C15" i="3" s="1"/>
  <c r="E15" i="3" s="1"/>
  <c r="M6" i="5"/>
  <c r="H9" i="5" s="1"/>
  <c r="J9" i="5" s="1"/>
  <c r="M12" i="4"/>
  <c r="M7" i="5"/>
  <c r="M11" i="4"/>
  <c r="M11" i="3"/>
  <c r="C13" i="3" s="1"/>
  <c r="H15" i="3" s="1"/>
  <c r="M13" i="3"/>
  <c r="C16" i="3" s="1"/>
  <c r="M12" i="3"/>
  <c r="C14" i="3" s="1"/>
  <c r="J7" i="1"/>
  <c r="M8" i="4"/>
  <c r="M8" i="3"/>
  <c r="J15" i="1"/>
  <c r="J19" i="1"/>
  <c r="M7" i="4"/>
  <c r="M7" i="3"/>
  <c r="C10" i="3" s="1"/>
  <c r="H10" i="3" s="1"/>
  <c r="J23" i="1"/>
  <c r="I18" i="2"/>
  <c r="J25" i="2" s="1"/>
  <c r="M7" i="2"/>
  <c r="M9" i="2"/>
  <c r="H12" i="2" s="1"/>
  <c r="J12" i="2" s="1"/>
  <c r="M11" i="2"/>
  <c r="M12" i="2"/>
  <c r="I19" i="3"/>
  <c r="J26" i="3" s="1"/>
  <c r="J10" i="3"/>
  <c r="E13" i="3"/>
  <c r="J25" i="3"/>
  <c r="J13" i="1"/>
  <c r="M9" i="4"/>
  <c r="H12" i="4"/>
  <c r="J12" i="4" s="1"/>
  <c r="M4" i="4"/>
  <c r="M4" i="3"/>
  <c r="M9" i="3"/>
  <c r="H12" i="3" s="1"/>
  <c r="J17" i="1"/>
  <c r="J21" i="1"/>
  <c r="M4" i="2"/>
  <c r="M10" i="2"/>
  <c r="J24" i="2"/>
  <c r="E26" i="3"/>
  <c r="E25" i="3"/>
  <c r="J12" i="3"/>
  <c r="M4" i="5"/>
  <c r="C7" i="4"/>
  <c r="E7" i="4" s="1"/>
  <c r="C7" i="3"/>
  <c r="H7" i="3" s="1"/>
  <c r="J7" i="3" s="1"/>
  <c r="E9" i="3"/>
  <c r="I15" i="3"/>
  <c r="H7" i="4"/>
  <c r="J7" i="4" s="1"/>
  <c r="E8" i="5"/>
  <c r="I12" i="5"/>
  <c r="D17" i="5"/>
  <c r="E17" i="5" s="1"/>
  <c r="I18" i="5"/>
  <c r="J18" i="5" s="1"/>
  <c r="E24" i="9"/>
  <c r="M26" i="4"/>
  <c r="D25" i="4" s="1"/>
  <c r="E25" i="2"/>
  <c r="E10" i="3"/>
  <c r="D16" i="4"/>
  <c r="D18" i="4" s="1"/>
  <c r="I24" i="4"/>
  <c r="J24" i="4" s="1"/>
  <c r="E24" i="4"/>
  <c r="M22" i="5"/>
  <c r="I25" i="5" s="1"/>
  <c r="M31" i="4"/>
  <c r="I30" i="4" s="1"/>
  <c r="I19" i="5"/>
  <c r="J19" i="5" s="1"/>
  <c r="I20" i="5"/>
  <c r="J20" i="5" s="1"/>
  <c r="F5" i="9"/>
  <c r="F6" i="9"/>
  <c r="F7" i="9"/>
  <c r="F9" i="9"/>
  <c r="D10" i="9"/>
  <c r="F4" i="9" s="1"/>
  <c r="F10" i="9" s="1"/>
  <c r="I25" i="4" l="1"/>
  <c r="J25" i="4" s="1"/>
  <c r="E25" i="4"/>
  <c r="H6" i="2"/>
  <c r="J6" i="2" s="1"/>
  <c r="C6" i="2"/>
  <c r="H6" i="3"/>
  <c r="J6" i="3" s="1"/>
  <c r="C6" i="3"/>
  <c r="E6" i="3" s="1"/>
  <c r="H16" i="2"/>
  <c r="J16" i="2" s="1"/>
  <c r="C15" i="2"/>
  <c r="E15" i="2" s="1"/>
  <c r="H10" i="4"/>
  <c r="J10" i="4" s="1"/>
  <c r="C10" i="4"/>
  <c r="E10" i="4" s="1"/>
  <c r="H11" i="4"/>
  <c r="J11" i="4" s="1"/>
  <c r="C11" i="4"/>
  <c r="E11" i="4" s="1"/>
  <c r="E14" i="3"/>
  <c r="H16" i="3"/>
  <c r="J16" i="3" s="1"/>
  <c r="C10" i="5"/>
  <c r="E10" i="5" s="1"/>
  <c r="H10" i="5"/>
  <c r="J10" i="5" s="1"/>
  <c r="C14" i="4"/>
  <c r="E14" i="4" s="1"/>
  <c r="H14" i="4"/>
  <c r="J14" i="4" s="1"/>
  <c r="J15" i="3"/>
  <c r="E7" i="3"/>
  <c r="H7" i="5"/>
  <c r="J7" i="5" s="1"/>
  <c r="J12" i="5" s="1"/>
  <c r="C7" i="5"/>
  <c r="H14" i="2"/>
  <c r="J14" i="2" s="1"/>
  <c r="C14" i="2"/>
  <c r="E14" i="2" s="1"/>
  <c r="C6" i="4"/>
  <c r="H6" i="4"/>
  <c r="J6" i="4" s="1"/>
  <c r="C13" i="2"/>
  <c r="E13" i="2" s="1"/>
  <c r="H15" i="2"/>
  <c r="J15" i="2" s="1"/>
  <c r="C10" i="2"/>
  <c r="E10" i="2" s="1"/>
  <c r="H10" i="2"/>
  <c r="J10" i="2" s="1"/>
  <c r="H11" i="3"/>
  <c r="J11" i="3" s="1"/>
  <c r="C11" i="3"/>
  <c r="E11" i="3" s="1"/>
  <c r="E16" i="3"/>
  <c r="H17" i="3"/>
  <c r="J17" i="3" s="1"/>
  <c r="H15" i="4"/>
  <c r="J15" i="4" s="1"/>
  <c r="C13" i="4"/>
  <c r="E13" i="4" s="1"/>
  <c r="H16" i="4"/>
  <c r="J16" i="4" s="1"/>
  <c r="C15" i="4"/>
  <c r="E15" i="4" s="1"/>
  <c r="J18" i="4" l="1"/>
  <c r="C11" i="5"/>
  <c r="E7" i="5"/>
  <c r="E11" i="5" s="1"/>
  <c r="E17" i="3"/>
  <c r="C16" i="2"/>
  <c r="E6" i="2"/>
  <c r="E16" i="2" s="1"/>
  <c r="C16" i="4"/>
  <c r="E6" i="4"/>
  <c r="E16" i="4" s="1"/>
  <c r="J14" i="5"/>
  <c r="J15" i="5"/>
  <c r="J16" i="5" s="1"/>
  <c r="J22" i="5" s="1"/>
  <c r="J19" i="3"/>
  <c r="J18" i="2"/>
  <c r="J24" i="5" l="1"/>
  <c r="J23" i="5"/>
  <c r="J20" i="2"/>
  <c r="J21" i="2"/>
  <c r="J22" i="2" s="1"/>
  <c r="J26" i="2" s="1"/>
  <c r="J27" i="2" s="1"/>
  <c r="J28" i="2" s="1"/>
  <c r="E13" i="5"/>
  <c r="E15" i="5"/>
  <c r="E20" i="5" s="1"/>
  <c r="J21" i="4"/>
  <c r="J20" i="4"/>
  <c r="J22" i="4" s="1"/>
  <c r="J27" i="4" s="1"/>
  <c r="J22" i="3"/>
  <c r="J21" i="3"/>
  <c r="J23" i="3" s="1"/>
  <c r="J28" i="3" s="1"/>
  <c r="J29" i="3" s="1"/>
  <c r="J30" i="3" s="1"/>
  <c r="J31" i="3" s="1"/>
  <c r="J32" i="3" s="1"/>
  <c r="J33" i="3" s="1"/>
  <c r="J34" i="3" s="1"/>
  <c r="E18" i="4"/>
  <c r="E20" i="4"/>
  <c r="E20" i="2"/>
  <c r="E18" i="2"/>
  <c r="E22" i="2" s="1"/>
  <c r="E26" i="2" s="1"/>
  <c r="E28" i="2" s="1"/>
  <c r="E29" i="2" s="1"/>
  <c r="E30" i="2" s="1"/>
  <c r="E31" i="2" s="1"/>
  <c r="E32" i="2" s="1"/>
  <c r="E33" i="2" s="1"/>
  <c r="E21" i="3"/>
  <c r="E19" i="3"/>
  <c r="E23" i="3" s="1"/>
  <c r="E27" i="3" s="1"/>
  <c r="E29" i="3" s="1"/>
  <c r="E30" i="3" s="1"/>
  <c r="E31" i="3" s="1"/>
  <c r="E32" i="3" s="1"/>
  <c r="E33" i="3" s="1"/>
  <c r="E34" i="3" s="1"/>
  <c r="J29" i="4" l="1"/>
  <c r="J28" i="4"/>
  <c r="J30" i="2"/>
  <c r="J31" i="2" s="1"/>
  <c r="J32" i="2" s="1"/>
  <c r="J29" i="2"/>
  <c r="E22" i="5"/>
  <c r="E23" i="5"/>
  <c r="E24" i="5" s="1"/>
  <c r="E25" i="5" s="1"/>
  <c r="E26" i="5" s="1"/>
  <c r="J25" i="5"/>
  <c r="J26" i="5" s="1"/>
  <c r="J27" i="5" s="1"/>
  <c r="J28" i="5" s="1"/>
  <c r="E22" i="4"/>
  <c r="E26" i="4" s="1"/>
  <c r="E28" i="4" s="1"/>
  <c r="E29" i="4" s="1"/>
  <c r="E30" i="4" s="1"/>
  <c r="E31" i="4" s="1"/>
  <c r="E32" i="4" s="1"/>
  <c r="E33" i="4" s="1"/>
  <c r="J31" i="4" l="1"/>
  <c r="J32" i="4" s="1"/>
  <c r="J33" i="4" s="1"/>
  <c r="J30" i="4"/>
</calcChain>
</file>

<file path=xl/sharedStrings.xml><?xml version="1.0" encoding="utf-8"?>
<sst xmlns="http://schemas.openxmlformats.org/spreadsheetml/2006/main" count="13556" uniqueCount="603">
  <si>
    <t>Source:</t>
  </si>
  <si>
    <t>2017 / 2018</t>
  </si>
  <si>
    <t>BLS / OES</t>
  </si>
  <si>
    <t>BLS MA</t>
  </si>
  <si>
    <t>Position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</si>
  <si>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</si>
  <si>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</si>
  <si>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</si>
  <si>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</si>
  <si>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</si>
  <si>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</si>
  <si>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</si>
  <si>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</si>
  <si>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</si>
  <si>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</si>
  <si>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</si>
  <si>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</si>
  <si>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</si>
  <si>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</si>
  <si>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</si>
  <si>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</si>
  <si>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</si>
  <si>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</si>
  <si>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</si>
  <si>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</si>
  <si>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</si>
  <si>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</si>
  <si>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</si>
  <si>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</si>
  <si>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</si>
  <si>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</si>
  <si>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</si>
  <si>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</si>
  <si>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</si>
  <si>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</si>
  <si>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</si>
  <si>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</si>
  <si>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</si>
  <si>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</si>
  <si>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</si>
  <si>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</si>
  <si>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</si>
  <si>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</si>
  <si>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</si>
  <si>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</si>
  <si>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</si>
  <si>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</si>
  <si>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</si>
  <si>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</si>
  <si>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</si>
  <si>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</si>
  <si>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 xml:space="preserve">Overnight staff (asleep or awake) benchmarked to $14.25 / hr </t>
  </si>
  <si>
    <t>CY20 min. wage = $13.50 and CY20 min. wage = $14.25</t>
  </si>
  <si>
    <t xml:space="preserve">Tax and Fringe  =  </t>
  </si>
  <si>
    <t>Benchmarked to FY20 Commonwealth (office of the Comptroller) T&amp;F rate, less terminal</t>
  </si>
  <si>
    <t xml:space="preserve"> leave, retirement and Paid Family Medical Leave tax</t>
  </si>
  <si>
    <t xml:space="preserve">Benchmarked to FY21 Commonwealth (office of the Comptroller) T&amp;F rate, less </t>
  </si>
  <si>
    <t>PACT 50 Model Proposed at Public Hearing</t>
  </si>
  <si>
    <t>PACT 50 Model - Post Public Hearing Adjustments</t>
  </si>
  <si>
    <t>Master Data Look-Up Table Post Public Hearing Adjustments</t>
  </si>
  <si>
    <t>Persons Served:</t>
  </si>
  <si>
    <t>Enrollment Days:</t>
  </si>
  <si>
    <t>Benchmark Salaries</t>
  </si>
  <si>
    <t>Source</t>
  </si>
  <si>
    <t>Salary</t>
  </si>
  <si>
    <t>FTE</t>
  </si>
  <si>
    <t>Expense</t>
  </si>
  <si>
    <t>Team Leader (LPHA)</t>
  </si>
  <si>
    <t>BLS Benchmark</t>
  </si>
  <si>
    <t>Management</t>
  </si>
  <si>
    <t>Program Functional Manager</t>
  </si>
  <si>
    <t>FY19 UFR Data</t>
  </si>
  <si>
    <t>Psychiatrist</t>
  </si>
  <si>
    <t xml:space="preserve">BLS/OES MA median </t>
  </si>
  <si>
    <t xml:space="preserve">Registered Nurse (RN) </t>
  </si>
  <si>
    <t>Clinical</t>
  </si>
  <si>
    <t>Direct Care III (Bachelors)</t>
  </si>
  <si>
    <t>Clinician (LPHA, Masters)</t>
  </si>
  <si>
    <t>Clinician (LPHA,)</t>
  </si>
  <si>
    <t>Direct Care</t>
  </si>
  <si>
    <t>Clinician (Masters)</t>
  </si>
  <si>
    <t>Program Support (Admin)</t>
  </si>
  <si>
    <t>Peer Support Specialist</t>
  </si>
  <si>
    <t>Benchmark FTEs</t>
  </si>
  <si>
    <t>DC Staff (Bachelors)</t>
  </si>
  <si>
    <t>Purchaser Recommendation</t>
  </si>
  <si>
    <t>Total Program Staff</t>
  </si>
  <si>
    <t>Sub-Total Staff</t>
  </si>
  <si>
    <t>Taxes and Fringe</t>
  </si>
  <si>
    <t>PFMLA Trust Contribution</t>
  </si>
  <si>
    <t xml:space="preserve">Total Staffing Costs </t>
  </si>
  <si>
    <t>Unit Cost</t>
  </si>
  <si>
    <t xml:space="preserve"> Benchmark Expenses</t>
  </si>
  <si>
    <t>Taxes &amp; Fringe</t>
  </si>
  <si>
    <t>FY21 Benchmark</t>
  </si>
  <si>
    <t>Occupancy (per FTE)</t>
  </si>
  <si>
    <t>Total Reimbursable Exp. Excl. Admin.</t>
  </si>
  <si>
    <t>Other Program Expenses (per FTE)*</t>
  </si>
  <si>
    <t>Admin. Alloc. (M&amp;G)</t>
  </si>
  <si>
    <t>Admin. Alloc. (M &amp; G)</t>
  </si>
  <si>
    <t>C.257 Benchmark</t>
  </si>
  <si>
    <t>Total Amount</t>
  </si>
  <si>
    <t>Total Reimbursable Exp.</t>
  </si>
  <si>
    <t>CAF Rate</t>
  </si>
  <si>
    <t>Utilization Rate</t>
  </si>
  <si>
    <t>CAF</t>
  </si>
  <si>
    <t>Total Annual Amount</t>
  </si>
  <si>
    <t>Annual Total</t>
  </si>
  <si>
    <t xml:space="preserve">Rate  </t>
  </si>
  <si>
    <t>Rate review CAF FY22 (ESTIMATE)</t>
  </si>
  <si>
    <t>Prospective Period FY20 &amp; FY22</t>
  </si>
  <si>
    <t>RATE:</t>
  </si>
  <si>
    <t>Utilization Rate:</t>
  </si>
  <si>
    <t>Effective 7/1/19</t>
  </si>
  <si>
    <t>* Note - Other Program Expenses (per FTE) represents weighted average of TOTAL OTHER PROGRAM EXPENSES minus Line Item Totals for Direct Care Consultant, Temporary Help, Clients and Caregivers Reimb./Stipends, Meals, Incidental Medical/Medicine/Pharmacy, Client Personal Allowances, and Provision Material Goods/Svs/Benefits</t>
  </si>
  <si>
    <t>PACT 80 Model Proposed at Public Hearing</t>
  </si>
  <si>
    <t>PACT 80 Model - Post Public Hearing Adjustments</t>
  </si>
  <si>
    <t>BLS/OES MA median 2018</t>
  </si>
  <si>
    <t>Clinician (LPHA)</t>
  </si>
  <si>
    <t xml:space="preserve">Resource Specialist </t>
  </si>
  <si>
    <t>MA EOHHS C.257 Benchmark</t>
  </si>
  <si>
    <t>Rate</t>
  </si>
  <si>
    <t xml:space="preserve">Rate review CAF </t>
  </si>
  <si>
    <t>Prospective Period FY22 &amp; FY23</t>
  </si>
  <si>
    <t>Forensic PACT Model - Proposed at Public Hearing</t>
  </si>
  <si>
    <t>Forensic PACT Model - Post Public Hearing Adjustment</t>
  </si>
  <si>
    <t>Master Data Look-Up Table - Post Public Hearing</t>
  </si>
  <si>
    <t>Forensic Pact</t>
  </si>
  <si>
    <t>clinician (LPHA)</t>
  </si>
  <si>
    <t>Registered Nurse (RN)</t>
  </si>
  <si>
    <t>Direct Care (Bachelors)</t>
  </si>
  <si>
    <t xml:space="preserve">Annual Amount </t>
  </si>
  <si>
    <t>Rate review CAF</t>
  </si>
  <si>
    <t>Prospective Period FY 22 &amp; FY23</t>
  </si>
  <si>
    <t>PACT Forensic GLE Proposed at Public Hearing</t>
  </si>
  <si>
    <t>PACT Forensic GLE - Post Public Hearing Adjustment</t>
  </si>
  <si>
    <t>Master Data  Look-Up Table Post Public Hearing</t>
  </si>
  <si>
    <t xml:space="preserve">Capacity: </t>
  </si>
  <si>
    <t>Bed Days:</t>
  </si>
  <si>
    <t>Management Supervision</t>
  </si>
  <si>
    <t>FY19 UFR Data Benchmarked to Program Functional Manager</t>
  </si>
  <si>
    <t>Site Manager</t>
  </si>
  <si>
    <t>Original UFR data + compounding CAFs</t>
  </si>
  <si>
    <t xml:space="preserve">Direct Care   </t>
  </si>
  <si>
    <t>Relief</t>
  </si>
  <si>
    <t>DC Blended (DC I + II)</t>
  </si>
  <si>
    <t>101 CMR 421.00: Rates for Adult Housing and Community Support Services</t>
  </si>
  <si>
    <t>Tax and Fringe</t>
  </si>
  <si>
    <t>Benchmark Expenses</t>
  </si>
  <si>
    <t>Total Compensation</t>
  </si>
  <si>
    <t>Transporation (2 Vans)</t>
  </si>
  <si>
    <t>Occupancy (per bed day)*</t>
  </si>
  <si>
    <t>Meals (per bed day)</t>
  </si>
  <si>
    <t>Total Reimb excl M&amp;G</t>
  </si>
  <si>
    <t>Admin. Allocation</t>
  </si>
  <si>
    <t>TOTAL</t>
  </si>
  <si>
    <t>CAF:</t>
  </si>
  <si>
    <t>*Note - Unit rate for Occupancy (per bed day) is calculated as Total Occupancy from FY15 UFR Line 17E MINUS Total Occupancy Allowance from Forensic PACT model, divided by Total Bed Days</t>
  </si>
  <si>
    <t xml:space="preserve">Rate   </t>
  </si>
  <si>
    <t>Massachusetts Economic Indicators</t>
  </si>
  <si>
    <t>IHS Markit, Fall 2020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</si>
  <si>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</si>
  <si>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</si>
  <si>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</si>
  <si>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</si>
  <si>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</si>
  <si>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</si>
  <si>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</si>
  <si>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FY22</t>
  </si>
  <si>
    <t>FY23</t>
  </si>
  <si>
    <t>FY13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</si>
  <si>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</si>
  <si>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</si>
  <si>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</si>
  <si>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</si>
  <si>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</si>
  <si>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</si>
  <si>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</si>
  <si>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</si>
  <si>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</si>
  <si>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</si>
  <si>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</si>
  <si>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</si>
  <si>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</si>
  <si>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</si>
  <si>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</si>
  <si>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</si>
  <si>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</si>
  <si>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</si>
  <si>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</si>
  <si>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</si>
  <si>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</si>
  <si>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</si>
  <si>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</si>
  <si>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</si>
  <si>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</si>
  <si>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</si>
  <si>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</si>
  <si>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</si>
  <si>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</si>
  <si>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</si>
  <si>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</si>
  <si>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</si>
  <si>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</si>
  <si>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</si>
  <si>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</si>
  <si>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</si>
  <si>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</si>
  <si>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</si>
  <si>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</si>
  <si>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</si>
  <si>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</si>
  <si>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</si>
  <si>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</si>
  <si>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</si>
  <si>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</si>
  <si>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</si>
  <si>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</si>
  <si>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</si>
  <si>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</si>
  <si>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</si>
  <si>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</si>
  <si>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</si>
  <si>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</si>
  <si>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</si>
  <si>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</si>
  <si>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</si>
  <si>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</si>
  <si>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</si>
  <si>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</si>
  <si>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</si>
  <si>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</si>
  <si>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</si>
  <si>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</si>
  <si>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</si>
  <si>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</si>
  <si>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</si>
  <si>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</si>
  <si>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</si>
  <si>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</si>
  <si>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</si>
  <si>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</si>
  <si>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</si>
  <si>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</si>
  <si>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</si>
  <si>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</si>
  <si>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</si>
  <si>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</si>
  <si>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</si>
  <si>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</si>
  <si>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</si>
  <si>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</si>
  <si>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</si>
  <si>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</si>
  <si>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</si>
  <si>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</si>
  <si>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</si>
  <si>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</si>
  <si>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</si>
  <si>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</si>
  <si>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</si>
  <si>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</si>
  <si>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</si>
  <si>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</si>
  <si>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2021</t>
  </si>
  <si>
    <t xml:space="preserve">Base period: </t>
  </si>
  <si>
    <t>FY21Q4</t>
  </si>
  <si>
    <t>Average</t>
  </si>
  <si>
    <t xml:space="preserve">Prospective rate period: </t>
  </si>
  <si>
    <t>7/1/21 - 6/30/22</t>
  </si>
  <si>
    <t xml:space="preserve"> </t>
  </si>
  <si>
    <t>floor</t>
  </si>
  <si>
    <t xml:space="preserve">Minimum wage: </t>
  </si>
  <si>
    <t>-</t>
  </si>
  <si>
    <t>ceiling</t>
  </si>
  <si>
    <t>average</t>
  </si>
  <si>
    <t>weighted average</t>
  </si>
  <si>
    <t>median</t>
  </si>
  <si>
    <t>max</t>
  </si>
  <si>
    <t>min</t>
  </si>
  <si>
    <t>1R</t>
  </si>
  <si>
    <t>2R</t>
  </si>
  <si>
    <t>3R</t>
  </si>
  <si>
    <t>4R</t>
  </si>
  <si>
    <t>5R</t>
  </si>
  <si>
    <t>6R</t>
  </si>
  <si>
    <t>7R</t>
  </si>
  <si>
    <t>8R</t>
  </si>
  <si>
    <t>9R</t>
  </si>
  <si>
    <t>10R</t>
  </si>
  <si>
    <t>11R</t>
  </si>
  <si>
    <t>12R</t>
  </si>
  <si>
    <t>13R</t>
  </si>
  <si>
    <t>14R</t>
  </si>
  <si>
    <t>15R</t>
  </si>
  <si>
    <t>16R</t>
  </si>
  <si>
    <t>17R</t>
  </si>
  <si>
    <t>18R</t>
  </si>
  <si>
    <t>19R</t>
  </si>
  <si>
    <t>20R</t>
  </si>
  <si>
    <t>21R</t>
  </si>
  <si>
    <t>22R</t>
  </si>
  <si>
    <t>23R</t>
  </si>
  <si>
    <t>24R</t>
  </si>
  <si>
    <t>25R</t>
  </si>
  <si>
    <t>26R</t>
  </si>
  <si>
    <t>27R</t>
  </si>
  <si>
    <t>28R</t>
  </si>
  <si>
    <t>29R</t>
  </si>
  <si>
    <t>30R</t>
  </si>
  <si>
    <t>31R</t>
  </si>
  <si>
    <t>32R</t>
  </si>
  <si>
    <t>33R</t>
  </si>
  <si>
    <t>34R</t>
  </si>
  <si>
    <t>35R</t>
  </si>
  <si>
    <t>36R</t>
  </si>
  <si>
    <t>37R</t>
  </si>
  <si>
    <t>38R</t>
  </si>
  <si>
    <t>39R</t>
  </si>
  <si>
    <t>40R</t>
  </si>
  <si>
    <t>41R</t>
  </si>
  <si>
    <t>42R</t>
  </si>
  <si>
    <t>43R</t>
  </si>
  <si>
    <t>44R</t>
  </si>
  <si>
    <t>45R</t>
  </si>
  <si>
    <t>46R</t>
  </si>
  <si>
    <t>47R</t>
  </si>
  <si>
    <t>48R</t>
  </si>
  <si>
    <t>49R</t>
  </si>
  <si>
    <t>50R</t>
  </si>
  <si>
    <t>51R</t>
  </si>
  <si>
    <t>52R</t>
  </si>
  <si>
    <t>53R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</si>
  <si>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</si>
  <si>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</si>
  <si>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</si>
  <si>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</si>
  <si>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</si>
  <si>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</si>
  <si>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</si>
  <si>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</si>
  <si>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</si>
  <si>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</si>
  <si>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</si>
  <si>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</si>
  <si>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</si>
  <si>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</si>
  <si>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</si>
  <si>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</si>
  <si>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</si>
  <si>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</si>
  <si>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</si>
  <si>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</si>
  <si>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</si>
  <si>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</si>
  <si>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</si>
  <si>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</si>
  <si>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</si>
  <si>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</si>
  <si>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</si>
  <si>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</si>
  <si>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</si>
  <si>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</si>
  <si>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</si>
  <si>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</si>
  <si>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</si>
  <si>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</si>
  <si>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</si>
  <si>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</si>
  <si>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42E</t>
  </si>
  <si>
    <t>43E</t>
  </si>
  <si>
    <t>44E</t>
  </si>
  <si>
    <t>48E</t>
  </si>
  <si>
    <t>49E</t>
  </si>
  <si>
    <t>50E</t>
  </si>
  <si>
    <t>51E</t>
  </si>
  <si>
    <t>52E</t>
  </si>
  <si>
    <t>53E</t>
  </si>
  <si>
    <t>54E</t>
  </si>
  <si>
    <t>55E</t>
  </si>
  <si>
    <t>56E</t>
  </si>
  <si>
    <t>57E</t>
  </si>
  <si>
    <t>58E</t>
  </si>
  <si>
    <t>1N</t>
  </si>
  <si>
    <t>2N</t>
  </si>
  <si>
    <t>3N</t>
  </si>
  <si>
    <t>4N</t>
  </si>
  <si>
    <t>5N</t>
  </si>
  <si>
    <t>6N</t>
  </si>
  <si>
    <t>7N</t>
  </si>
  <si>
    <t>8N</t>
  </si>
  <si>
    <t>9N</t>
  </si>
  <si>
    <t>10N</t>
  </si>
  <si>
    <t>11N</t>
  </si>
  <si>
    <t>12N</t>
  </si>
  <si>
    <t>1S</t>
  </si>
  <si>
    <t>2S</t>
  </si>
  <si>
    <t>3S</t>
  </si>
  <si>
    <t>4S</t>
  </si>
  <si>
    <t>5S</t>
  </si>
  <si>
    <t>6S</t>
  </si>
  <si>
    <t>7S</t>
  </si>
  <si>
    <t>8S</t>
  </si>
  <si>
    <t>9S</t>
  </si>
  <si>
    <t>10S</t>
  </si>
  <si>
    <t>11S</t>
  </si>
  <si>
    <t>12S</t>
  </si>
  <si>
    <t>13S</t>
  </si>
  <si>
    <t>14S</t>
  </si>
  <si>
    <t>15S</t>
  </si>
  <si>
    <t>16S</t>
  </si>
  <si>
    <t>17S</t>
  </si>
  <si>
    <t>18S</t>
  </si>
  <si>
    <t>19S</t>
  </si>
  <si>
    <t>20S</t>
  </si>
  <si>
    <t>21S</t>
  </si>
  <si>
    <t>22S</t>
  </si>
  <si>
    <t>23S</t>
  </si>
  <si>
    <t>24S</t>
  </si>
  <si>
    <t>25S</t>
  </si>
  <si>
    <t>26S</t>
  </si>
  <si>
    <t>27S</t>
  </si>
  <si>
    <t>28S</t>
  </si>
  <si>
    <t>29S</t>
  </si>
  <si>
    <t>30S</t>
  </si>
  <si>
    <t>31S</t>
  </si>
  <si>
    <t>32S</t>
  </si>
  <si>
    <t>33S</t>
  </si>
  <si>
    <t>34S</t>
  </si>
  <si>
    <t>35S</t>
  </si>
  <si>
    <t>36S</t>
  </si>
  <si>
    <t>37S</t>
  </si>
  <si>
    <t>38S</t>
  </si>
  <si>
    <t>39S</t>
  </si>
  <si>
    <t>Contrib., Gifts, Leg., Bequests, Spec. Ev.</t>
  </si>
  <si>
    <t>Gov. In-Kind/Capital Budget</t>
  </si>
  <si>
    <t>Private IN-Kind</t>
  </si>
  <si>
    <t>Total Contribution and In-Kind</t>
  </si>
  <si>
    <t>Mass Gov. Grant</t>
  </si>
  <si>
    <t>Other Grant (exclud. Fed.Direct)</t>
  </si>
  <si>
    <t>Total Grants</t>
  </si>
  <si>
    <t>Dept. of Mental Health (DMH)</t>
  </si>
  <si>
    <t>Dept.of Developmental Services(DDS/DMR)</t>
  </si>
  <si>
    <t>Dept. of Public Health (DPH)</t>
  </si>
  <si>
    <t>Dept.of Children and Families (DCF/DSS)</t>
  </si>
  <si>
    <t>Dept. of Transitional Assist (DTA/WEL)</t>
  </si>
  <si>
    <t>Dept. of Youth Services (DYS)</t>
  </si>
  <si>
    <t>Health Care Fin &amp; Policy (HCF)-Contract</t>
  </si>
  <si>
    <t>Health Care Fin &amp; Policy (HCF)-UCP</t>
  </si>
  <si>
    <t>MA. Comm. For the Blind (MCB)</t>
  </si>
  <si>
    <t>MA. Comm. for Deaf &amp; H H (MCD)</t>
  </si>
  <si>
    <t>MA. Rehabilitation Commission (MRC)</t>
  </si>
  <si>
    <t>MA. Off. For Refugees &amp; Immigr.(ORI)</t>
  </si>
  <si>
    <t>Dept.of Early Educ. &amp; Care  (EEC)-Contract</t>
  </si>
  <si>
    <t>Dept.of Early Educ. &amp; Care (EEC)-Voucher</t>
  </si>
  <si>
    <t>Dept of Correction (DOC)</t>
  </si>
  <si>
    <t>Dept. of Elementary &amp; Secondary Educ. (DOE)</t>
  </si>
  <si>
    <t>Parole Board (PAR)</t>
  </si>
  <si>
    <t>Veteran's Services (VET)</t>
  </si>
  <si>
    <t>Ex. Off. of Elder Affairs (ELD)</t>
  </si>
  <si>
    <t>Div.of Housing &amp; Community Develop(OCD)</t>
  </si>
  <si>
    <t>POS Subcontract</t>
  </si>
  <si>
    <t>Other Mass. State Agency POS</t>
  </si>
  <si>
    <t>Mass State Agency Non - POS</t>
  </si>
  <si>
    <t>Mass. Local Govt/Quasi-Govt. Entities</t>
  </si>
  <si>
    <t>Non-Mass. State/Local Government</t>
  </si>
  <si>
    <t>Direct Federal Grants/Contracts</t>
  </si>
  <si>
    <t>Medicaid - Direct Payments</t>
  </si>
  <si>
    <t>Medicaid - MBHP Subcontract</t>
  </si>
  <si>
    <t>Medicare</t>
  </si>
  <si>
    <t>Mass. Govt. Client Stipends</t>
  </si>
  <si>
    <t>Client Resources</t>
  </si>
  <si>
    <t>Mass. spon.client SF/3rd Pty offsets</t>
  </si>
  <si>
    <t>Other Publicly sponsored client offsets</t>
  </si>
  <si>
    <t>Private Client Fees (excluding 3rd Pty)</t>
  </si>
  <si>
    <t>Private Client 3rd Pty/other offsets</t>
  </si>
  <si>
    <t>Total Assistance and Fees</t>
  </si>
  <si>
    <t>Federated Fundraising</t>
  </si>
  <si>
    <t>Commercial Activities</t>
  </si>
  <si>
    <t>Non-Charitable Revenue</t>
  </si>
  <si>
    <t>Investment Revenue</t>
  </si>
  <si>
    <t>Other Revenue</t>
  </si>
  <si>
    <t>Allocated Admin (M&amp;G) Revenue</t>
  </si>
  <si>
    <t>Released Net Assets-Program</t>
  </si>
  <si>
    <t>Released Net Assets-Equipment</t>
  </si>
  <si>
    <t>Released Net Assets-Time</t>
  </si>
  <si>
    <t>Total Revenue = 57E</t>
  </si>
  <si>
    <t>Total Direct Program Staff = 39S</t>
  </si>
  <si>
    <t>Chief Executive Officer</t>
  </si>
  <si>
    <t>Chief Financial Officer</t>
  </si>
  <si>
    <t>Accting/Clerical Support</t>
  </si>
  <si>
    <t>Admin Maint/House-Grndskeeping</t>
  </si>
  <si>
    <t>Total Admin Employee</t>
  </si>
  <si>
    <t>Commercial products &amp; Svs/Mkting</t>
  </si>
  <si>
    <t>Total FTE/Salary/Wages</t>
  </si>
  <si>
    <t>Payroll Taxes 150</t>
  </si>
  <si>
    <t>Fringe Benefits 151</t>
  </si>
  <si>
    <t>Tax and Fringe %</t>
  </si>
  <si>
    <t>Accrual Adjustments</t>
  </si>
  <si>
    <t>Total Employee Compensation &amp; Rel. Exp.</t>
  </si>
  <si>
    <t>Facility and Prog. Equip.Expenses 301,390</t>
  </si>
  <si>
    <t>Facility &amp; Prog. Equip. Depreciation 301</t>
  </si>
  <si>
    <t>Facility Operation/Maint./Furn.390</t>
  </si>
  <si>
    <t>Facility General Liability Insurance 390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</si>
  <si>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</si>
  <si>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</si>
  <si>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</si>
  <si>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</si>
  <si>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</si>
  <si>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</si>
  <si>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</si>
  <si>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</si>
  <si>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</si>
  <si>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</si>
  <si>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</si>
  <si>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</si>
  <si>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</si>
  <si>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</si>
  <si>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</si>
  <si>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</si>
  <si>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</si>
  <si>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</si>
  <si>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</si>
  <si>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</si>
  <si>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Other Professional Fees &amp; Other Admin. Exp. 410</t>
  </si>
  <si>
    <t>Leased Office/Program Office Equip.410,390</t>
  </si>
  <si>
    <t>Office Equipment Depreciation 410</t>
  </si>
  <si>
    <t>Program Support 216</t>
  </si>
  <si>
    <t>Professional Insurance 410</t>
  </si>
  <si>
    <t>Working Capital Interest 410</t>
  </si>
  <si>
    <t>Total Direct Administrative Expense</t>
  </si>
  <si>
    <t>Admin (M&amp;G) Reporting Center Allocation</t>
  </si>
  <si>
    <t>Total Reimbursable Expense</t>
  </si>
  <si>
    <t>Admin %</t>
  </si>
  <si>
    <t>Direct State/Federal Non-Reimbursable Expense</t>
  </si>
  <si>
    <t>Allocation of State/Fed Non-Reimbursable Expense</t>
  </si>
  <si>
    <t>TOTAL EXPENSE</t>
  </si>
  <si>
    <t>TOTAL REVENUE = 53R</t>
  </si>
  <si>
    <t>OPERATING RESULTS</t>
  </si>
  <si>
    <t>Direct Employee Compensation &amp; Related Exp.</t>
  </si>
  <si>
    <t>Direct Occupancy</t>
  </si>
  <si>
    <t>Direct Other Program/Operating</t>
  </si>
  <si>
    <t>Direct Subcontract Expense</t>
  </si>
  <si>
    <t>Direct Administrative Expense</t>
  </si>
  <si>
    <t>Direct Other Expense</t>
  </si>
  <si>
    <t>Direct Depreciation</t>
  </si>
  <si>
    <t>Total Direct Non-Reimbursable (Tie to 54E)</t>
  </si>
  <si>
    <t>Total Direct and Allocated Non-Reimb. (54E+55E)</t>
  </si>
  <si>
    <t xml:space="preserve">Eligible Non-Reimbursable Exp. Revenue Offsets </t>
  </si>
  <si>
    <t>Capital Budget Revenue Adjustment</t>
  </si>
  <si>
    <t>Excess of Non-Reimbursable Expense Over Offsets</t>
  </si>
  <si>
    <t>Program Director (UFR Title 102)</t>
  </si>
  <si>
    <t>Program Function Manager (UFR Title 101)</t>
  </si>
  <si>
    <t>Asst. Program Director (UFR Title 103)</t>
  </si>
  <si>
    <t xml:space="preserve">Supervising Professional (UFR Title 104) </t>
  </si>
  <si>
    <t>Physician &amp; Psychiatrist  (UFR Title 105 &amp; 121)</t>
  </si>
  <si>
    <t>Physician Asst. (UFR Title 106)</t>
  </si>
  <si>
    <t>N. Midwife, N.P., Psych N.,N.A., R.N.- MA (Title 107)</t>
  </si>
  <si>
    <t>R.N. - Non Masters (UFR Title 108)</t>
  </si>
  <si>
    <t>L.P.N. (UFR Title 109)</t>
  </si>
  <si>
    <t>Pharmacist (UFR Title 110)</t>
  </si>
  <si>
    <t>Occupational Therapist (UFR Title 111)</t>
  </si>
  <si>
    <t>Physical Therapist (UFR Title 112)</t>
  </si>
  <si>
    <t>Speech / Lang. Pathol., Audiologist (UFR Title 113)</t>
  </si>
  <si>
    <t>Dietician / Nutritionist (UFR Title 114)</t>
  </si>
  <si>
    <t>Spec. Education Teacher (UFR Title 115)</t>
  </si>
  <si>
    <t>Teacher (UFR Title 116)</t>
  </si>
  <si>
    <t>Day Care Director (UFR Title 117)</t>
  </si>
  <si>
    <t>Day Care Lead Teacher (UFR Title 118)</t>
  </si>
  <si>
    <t>Day Care Teacher (UFR Title 119)</t>
  </si>
  <si>
    <t>Day Care Asst. Teacher / Aide (UFR Title 120)</t>
  </si>
  <si>
    <t>Psychologist - Doctorate (UFR Title 122)</t>
  </si>
  <si>
    <t>Clinician-(formerly Psych.Masters)(UFR Title 123)</t>
  </si>
  <si>
    <t>Social Worker - L.I.C.S.W. (UFR Title 124)</t>
  </si>
  <si>
    <t>Social Worker - L.C.S.W., L.S.W (UFR Title 125 &amp; 126)</t>
  </si>
  <si>
    <t>Licensed Counselor (UFR Title 127)</t>
  </si>
  <si>
    <t>Cert. Voc. Rehab. Counselor (UFR Title 128)</t>
  </si>
  <si>
    <t>Cert. Alch. &amp;/or Drug Abuse Counselor (UFR Title 129)</t>
  </si>
  <si>
    <t>Counselor (UFR Title 130)</t>
  </si>
  <si>
    <t>Case Worker / Manager - Masters (UFR Title 131)</t>
  </si>
  <si>
    <t>Case Worker / Manager (UFR Title 132)</t>
  </si>
  <si>
    <t>Direct Care / Prog. Staff Superv. (UFR Title 133)</t>
  </si>
  <si>
    <t>Direct Care / Prog. Staff III (UFR Title 134)</t>
  </si>
  <si>
    <t>Direct Care / Prog. Staff II (UFR Title 135)</t>
  </si>
  <si>
    <t>Direct Care / Prog. Staff I (UFR Title 136)</t>
  </si>
  <si>
    <t>Prog. Secretarial / Clerical Staff (UFR Title 137)</t>
  </si>
  <si>
    <t>Maintainence, House/Groundskeeping, Cook 138</t>
  </si>
  <si>
    <t>Direct Care / Driver Staff (UFR Title 138)</t>
  </si>
  <si>
    <t xml:space="preserve">Direct Care Overtime, Shift Differential and Relief </t>
  </si>
  <si>
    <t>Total Direct Program Staff = 1E</t>
  </si>
  <si>
    <t>Sum of Actual</t>
  </si>
  <si>
    <t>Sum of FTE</t>
  </si>
  <si>
    <t/>
  </si>
  <si>
    <t>ScheduleBExpLineNumber</t>
  </si>
  <si>
    <t>(Multiple Items)</t>
  </si>
  <si>
    <t>Row Labels</t>
  </si>
  <si>
    <t>Per FTE</t>
  </si>
  <si>
    <t>% of Total</t>
  </si>
  <si>
    <t>D9 Total Other Expenses (per FTE)</t>
  </si>
  <si>
    <t>Less D23 (total of D15 through D21) (per FTE)</t>
  </si>
  <si>
    <t>TOTAL OTHER EXPENSES (per FTE)</t>
  </si>
  <si>
    <t>Grand Total</t>
  </si>
  <si>
    <t>Total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</si>
</sst>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\$#,##0.00"/>
    <numFmt numFmtId="169" formatCode="_(&quot;$&quot;* #,##0.0_);_(&quot;$&quot;* \(#,##0.0\);_(&quot;$&quot;* &quot;-&quot;??_);_(@_)"/>
    <numFmt numFmtId="170" formatCode="\$#,##0"/>
    <numFmt numFmtId="171" formatCode="_(&quot;$&quot;* #,##0.00_);_(&quot;$&quot;* \(#,##0.00\);_(&quot;$&quot;* &quot;-&quot;_);_(@_)"/>
    <numFmt numFmtId="172" formatCode="0.000"/>
    <numFmt numFmtId="173" formatCode="0.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theme="1"/>
      <name val="Calibri"/>
      <family val="2"/>
      <charset val="129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1" fillId="21" borderId="0" applyNumberFormat="0" applyBorder="0" applyAlignment="0" applyProtection="0"/>
    <xf numFmtId="0" fontId="32" fillId="2" borderId="0" applyNumberFormat="0" applyBorder="0" applyAlignment="0" applyProtection="0"/>
    <xf numFmtId="0" fontId="33" fillId="0" borderId="67" applyNumberFormat="0" applyFont="0" applyProtection="0">
      <alignment wrapText="1"/>
    </xf>
    <xf numFmtId="0" fontId="34" fillId="38" borderId="68" applyNumberFormat="0" applyAlignment="0" applyProtection="0"/>
    <xf numFmtId="0" fontId="34" fillId="38" borderId="68" applyNumberFormat="0" applyAlignment="0" applyProtection="0"/>
    <xf numFmtId="0" fontId="34" fillId="38" borderId="68" applyNumberFormat="0" applyAlignment="0" applyProtection="0"/>
    <xf numFmtId="0" fontId="35" fillId="39" borderId="69" applyNumberFormat="0" applyAlignment="0" applyProtection="0"/>
    <xf numFmtId="41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70" applyNumberFormat="0" applyProtection="0">
      <alignment wrapText="1"/>
    </xf>
    <xf numFmtId="0" fontId="40" fillId="22" borderId="0" applyNumberFormat="0" applyBorder="0" applyAlignment="0" applyProtection="0"/>
    <xf numFmtId="0" fontId="41" fillId="0" borderId="71" applyNumberFormat="0" applyProtection="0">
      <alignment wrapText="1"/>
    </xf>
    <xf numFmtId="0" fontId="42" fillId="0" borderId="72" applyNumberFormat="0" applyFill="0" applyAlignment="0" applyProtection="0"/>
    <xf numFmtId="0" fontId="3" fillId="0" borderId="1" applyNumberFormat="0" applyFill="0" applyAlignment="0" applyProtection="0"/>
    <xf numFmtId="0" fontId="42" fillId="0" borderId="72" applyNumberFormat="0" applyFill="0" applyAlignment="0" applyProtection="0"/>
    <xf numFmtId="0" fontId="43" fillId="0" borderId="73" applyNumberFormat="0" applyFill="0" applyAlignment="0" applyProtection="0"/>
    <xf numFmtId="0" fontId="4" fillId="0" borderId="2" applyNumberFormat="0" applyFill="0" applyAlignment="0" applyProtection="0"/>
    <xf numFmtId="0" fontId="43" fillId="0" borderId="73" applyNumberFormat="0" applyFill="0" applyAlignment="0" applyProtection="0"/>
    <xf numFmtId="0" fontId="44" fillId="0" borderId="74" applyNumberFormat="0" applyFill="0" applyAlignment="0" applyProtection="0"/>
    <xf numFmtId="0" fontId="5" fillId="0" borderId="3" applyNumberFormat="0" applyFill="0" applyAlignment="0" applyProtection="0"/>
    <xf numFmtId="0" fontId="44" fillId="0" borderId="7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5" borderId="68" applyNumberFormat="0" applyAlignment="0" applyProtection="0"/>
    <xf numFmtId="0" fontId="46" fillId="25" borderId="68" applyNumberFormat="0" applyAlignment="0" applyProtection="0"/>
    <xf numFmtId="0" fontId="46" fillId="25" borderId="68" applyNumberFormat="0" applyAlignment="0" applyProtection="0"/>
    <xf numFmtId="0" fontId="47" fillId="0" borderId="75" applyNumberFormat="0" applyFill="0" applyAlignment="0" applyProtection="0"/>
    <xf numFmtId="0" fontId="6" fillId="0" borderId="4" applyNumberFormat="0" applyFill="0" applyAlignment="0" applyProtection="0"/>
    <xf numFmtId="0" fontId="47" fillId="0" borderId="75" applyNumberFormat="0" applyFill="0" applyAlignment="0" applyProtection="0"/>
    <xf numFmtId="0" fontId="48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9" fillId="0" borderId="0"/>
    <xf numFmtId="0" fontId="37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37" fillId="0" borderId="0"/>
    <xf numFmtId="0" fontId="49" fillId="0" borderId="0"/>
    <xf numFmtId="0" fontId="16" fillId="0" borderId="0"/>
    <xf numFmtId="0" fontId="1" fillId="0" borderId="0"/>
    <xf numFmtId="0" fontId="1" fillId="0" borderId="0"/>
    <xf numFmtId="0" fontId="50" fillId="0" borderId="0"/>
    <xf numFmtId="0" fontId="19" fillId="0" borderId="0"/>
    <xf numFmtId="0" fontId="19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2" fillId="0" borderId="0">
      <alignment vertical="top"/>
    </xf>
    <xf numFmtId="0" fontId="5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" fillId="0" borderId="0"/>
    <xf numFmtId="0" fontId="19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9" fillId="0" borderId="0"/>
    <xf numFmtId="0" fontId="3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7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3" borderId="5" applyNumberFormat="0" applyFont="0" applyAlignment="0" applyProtection="0"/>
    <xf numFmtId="0" fontId="19" fillId="41" borderId="76" applyNumberFormat="0" applyFont="0" applyAlignment="0" applyProtection="0"/>
    <xf numFmtId="0" fontId="19" fillId="41" borderId="76" applyNumberFormat="0" applyFont="0" applyAlignment="0" applyProtection="0"/>
    <xf numFmtId="0" fontId="53" fillId="38" borderId="77" applyNumberFormat="0" applyAlignment="0" applyProtection="0"/>
    <xf numFmtId="0" fontId="53" fillId="38" borderId="77" applyNumberFormat="0" applyAlignment="0" applyProtection="0"/>
    <xf numFmtId="0" fontId="53" fillId="38" borderId="77" applyNumberFormat="0" applyAlignment="0" applyProtection="0"/>
    <xf numFmtId="0" fontId="41" fillId="0" borderId="78" applyNumberFormat="0" applyProtection="0">
      <alignment wrapText="1"/>
    </xf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4" fillId="0" borderId="0" applyNumberFormat="0" applyProtection="0">
      <alignment horizontal="left"/>
    </xf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79" applyNumberFormat="0" applyFill="0" applyAlignment="0" applyProtection="0"/>
    <xf numFmtId="0" fontId="9" fillId="0" borderId="6" applyNumberFormat="0" applyFill="0" applyAlignment="0" applyProtection="0"/>
    <xf numFmtId="0" fontId="56" fillId="0" borderId="79" applyNumberFormat="0" applyFill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61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left" vertical="top"/>
    </xf>
    <xf numFmtId="0" fontId="13" fillId="0" borderId="0" xfId="0" applyFont="1"/>
    <xf numFmtId="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11" fillId="0" borderId="7" xfId="0" applyFont="1" applyBorder="1"/>
    <xf numFmtId="165" fontId="11" fillId="0" borderId="8" xfId="0" applyNumberFormat="1" applyFont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165" fontId="11" fillId="0" borderId="11" xfId="0" applyNumberFormat="1" applyFont="1" applyBorder="1"/>
    <xf numFmtId="165" fontId="11" fillId="0" borderId="0" xfId="0" applyNumberFormat="1" applyFont="1"/>
    <xf numFmtId="0" fontId="11" fillId="0" borderId="12" xfId="0" applyFont="1" applyBorder="1"/>
    <xf numFmtId="166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center" wrapText="1"/>
    </xf>
    <xf numFmtId="166" fontId="11" fillId="0" borderId="15" xfId="0" applyNumberFormat="1" applyFont="1" applyBorder="1"/>
    <xf numFmtId="0" fontId="11" fillId="0" borderId="16" xfId="0" applyFont="1" applyBorder="1"/>
    <xf numFmtId="166" fontId="11" fillId="0" borderId="13" xfId="0" applyNumberFormat="1" applyFont="1" applyBorder="1" applyAlignment="1">
      <alignment horizontal="center"/>
    </xf>
    <xf numFmtId="0" fontId="11" fillId="0" borderId="13" xfId="0" applyFont="1" applyBorder="1"/>
    <xf numFmtId="165" fontId="14" fillId="0" borderId="0" xfId="0" applyNumberFormat="1" applyFont="1"/>
    <xf numFmtId="165" fontId="11" fillId="0" borderId="11" xfId="0" applyNumberFormat="1" applyFont="1" applyBorder="1" applyAlignment="1">
      <alignment horizontal="right" vertical="center"/>
    </xf>
    <xf numFmtId="165" fontId="11" fillId="0" borderId="15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wrapText="1"/>
    </xf>
    <xf numFmtId="165" fontId="11" fillId="0" borderId="17" xfId="0" applyNumberFormat="1" applyFont="1" applyBorder="1" applyAlignment="1">
      <alignment horizontal="center"/>
    </xf>
    <xf numFmtId="0" fontId="11" fillId="0" borderId="18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165" fontId="11" fillId="0" borderId="19" xfId="0" applyNumberFormat="1" applyFont="1" applyBorder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10" fontId="11" fillId="0" borderId="0" xfId="0" applyNumberFormat="1" applyFont="1" applyAlignment="1">
      <alignment horizont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5" xfId="0" applyFont="1" applyFill="1" applyBorder="1" applyAlignment="1">
      <alignment horizontal="center" vertical="center"/>
    </xf>
    <xf numFmtId="42" fontId="15" fillId="7" borderId="27" xfId="0" applyNumberFormat="1" applyFont="1" applyFill="1" applyBorder="1" applyAlignment="1">
      <alignment vertical="top"/>
    </xf>
    <xf numFmtId="0" fontId="15" fillId="4" borderId="28" xfId="0" applyFont="1" applyFill="1" applyBorder="1" applyAlignment="1">
      <alignment vertical="top"/>
    </xf>
    <xf numFmtId="0" fontId="12" fillId="0" borderId="28" xfId="0" applyFont="1" applyFill="1" applyBorder="1" applyAlignment="1">
      <alignment vertical="top"/>
    </xf>
    <xf numFmtId="42" fontId="15" fillId="0" borderId="0" xfId="0" applyNumberFormat="1" applyFont="1" applyFill="1" applyBorder="1" applyAlignment="1">
      <alignment vertical="top"/>
    </xf>
    <xf numFmtId="42" fontId="15" fillId="0" borderId="27" xfId="0" applyNumberFormat="1" applyFont="1" applyFill="1" applyBorder="1" applyAlignment="1">
      <alignment vertical="top"/>
    </xf>
    <xf numFmtId="0" fontId="15" fillId="4" borderId="12" xfId="0" applyFont="1" applyFill="1" applyBorder="1" applyAlignment="1">
      <alignment vertical="top"/>
    </xf>
    <xf numFmtId="0" fontId="12" fillId="0" borderId="12" xfId="0" applyFont="1" applyFill="1" applyBorder="1" applyAlignment="1">
      <alignment vertical="top"/>
    </xf>
    <xf numFmtId="42" fontId="15" fillId="7" borderId="32" xfId="0" applyNumberFormat="1" applyFont="1" applyFill="1" applyBorder="1" applyAlignment="1">
      <alignment vertical="top"/>
    </xf>
    <xf numFmtId="2" fontId="15" fillId="0" borderId="27" xfId="0" applyNumberFormat="1" applyFont="1" applyFill="1" applyBorder="1" applyAlignment="1">
      <alignment horizontal="center" vertical="top"/>
    </xf>
    <xf numFmtId="10" fontId="15" fillId="0" borderId="0" xfId="2" applyNumberFormat="1" applyFont="1" applyFill="1" applyBorder="1" applyAlignment="1">
      <alignment horizontal="center" vertical="top"/>
    </xf>
    <xf numFmtId="2" fontId="15" fillId="0" borderId="32" xfId="0" applyNumberFormat="1" applyFont="1" applyFill="1" applyBorder="1" applyAlignment="1">
      <alignment horizontal="center" vertical="top"/>
    </xf>
    <xf numFmtId="0" fontId="15" fillId="0" borderId="12" xfId="0" applyFont="1" applyFill="1" applyBorder="1"/>
    <xf numFmtId="0" fontId="15" fillId="7" borderId="12" xfId="0" applyFont="1" applyFill="1" applyBorder="1" applyAlignment="1">
      <alignment horizontal="left" vertical="top"/>
    </xf>
    <xf numFmtId="5" fontId="15" fillId="7" borderId="27" xfId="1" applyNumberFormat="1" applyFont="1" applyFill="1" applyBorder="1" applyAlignment="1">
      <alignment horizontal="center" vertical="top"/>
    </xf>
    <xf numFmtId="0" fontId="15" fillId="7" borderId="12" xfId="0" applyFont="1" applyFill="1" applyBorder="1"/>
    <xf numFmtId="10" fontId="15" fillId="7" borderId="27" xfId="0" applyNumberFormat="1" applyFont="1" applyFill="1" applyBorder="1" applyAlignment="1">
      <alignment horizontal="center"/>
    </xf>
    <xf numFmtId="0" fontId="15" fillId="7" borderId="16" xfId="0" applyFont="1" applyFill="1" applyBorder="1"/>
    <xf numFmtId="0" fontId="15" fillId="7" borderId="20" xfId="0" applyFont="1" applyFill="1" applyBorder="1"/>
    <xf numFmtId="168" fontId="15" fillId="0" borderId="16" xfId="0" applyNumberFormat="1" applyFont="1" applyFill="1" applyBorder="1" applyAlignment="1"/>
    <xf numFmtId="9" fontId="15" fillId="0" borderId="13" xfId="0" applyNumberFormat="1" applyFont="1" applyFill="1" applyBorder="1" applyAlignment="1">
      <alignment horizontal="center"/>
    </xf>
    <xf numFmtId="44" fontId="15" fillId="8" borderId="15" xfId="3" applyFont="1" applyFill="1" applyBorder="1" applyAlignment="1"/>
    <xf numFmtId="168" fontId="15" fillId="4" borderId="16" xfId="0" applyNumberFormat="1" applyFont="1" applyFill="1" applyBorder="1" applyAlignment="1"/>
    <xf numFmtId="9" fontId="15" fillId="4" borderId="13" xfId="0" applyNumberFormat="1" applyFont="1" applyFill="1" applyBorder="1" applyAlignment="1">
      <alignment horizontal="center"/>
    </xf>
    <xf numFmtId="44" fontId="15" fillId="4" borderId="44" xfId="3" applyFont="1" applyFill="1" applyBorder="1" applyAlignment="1"/>
    <xf numFmtId="0" fontId="15" fillId="7" borderId="0" xfId="0" applyFont="1" applyFill="1" applyBorder="1"/>
    <xf numFmtId="0" fontId="15" fillId="0" borderId="41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15" fillId="0" borderId="45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46" xfId="0" applyFont="1" applyFill="1" applyBorder="1" applyAlignment="1">
      <alignment horizontal="left" vertical="top" wrapText="1"/>
    </xf>
    <xf numFmtId="0" fontId="15" fillId="0" borderId="47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48" xfId="0" applyFont="1" applyFill="1" applyBorder="1" applyAlignment="1">
      <alignment horizontal="left" vertical="top" wrapText="1"/>
    </xf>
    <xf numFmtId="0" fontId="12" fillId="6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4" borderId="28" xfId="0" applyFont="1" applyFill="1" applyBorder="1" applyAlignment="1">
      <alignment vertical="top"/>
    </xf>
    <xf numFmtId="0" fontId="12" fillId="4" borderId="12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vertical="top" wrapText="1"/>
    </xf>
    <xf numFmtId="4" fontId="15" fillId="7" borderId="27" xfId="0" applyNumberFormat="1" applyFont="1" applyFill="1" applyBorder="1" applyAlignment="1">
      <alignment horizontal="center"/>
    </xf>
    <xf numFmtId="42" fontId="15" fillId="0" borderId="17" xfId="0" applyNumberFormat="1" applyFont="1" applyFill="1" applyBorder="1" applyAlignment="1">
      <alignment vertical="top"/>
    </xf>
    <xf numFmtId="10" fontId="15" fillId="0" borderId="0" xfId="0" applyNumberFormat="1" applyFont="1" applyFill="1" applyBorder="1" applyAlignment="1">
      <alignment horizontal="center"/>
    </xf>
    <xf numFmtId="4" fontId="15" fillId="0" borderId="27" xfId="0" applyNumberFormat="1" applyFont="1" applyFill="1" applyBorder="1" applyAlignment="1">
      <alignment horizontal="center"/>
    </xf>
    <xf numFmtId="4" fontId="15" fillId="0" borderId="32" xfId="0" applyNumberFormat="1" applyFont="1" applyFill="1" applyBorder="1" applyAlignment="1">
      <alignment horizontal="center"/>
    </xf>
    <xf numFmtId="10" fontId="15" fillId="0" borderId="27" xfId="0" applyNumberFormat="1" applyFont="1" applyFill="1" applyBorder="1" applyAlignment="1">
      <alignment horizontal="center"/>
    </xf>
    <xf numFmtId="5" fontId="15" fillId="0" borderId="27" xfId="1" applyNumberFormat="1" applyFont="1" applyFill="1" applyBorder="1" applyAlignment="1">
      <alignment horizontal="center"/>
    </xf>
    <xf numFmtId="44" fontId="15" fillId="4" borderId="13" xfId="3" applyFont="1" applyFill="1" applyBorder="1" applyAlignment="1"/>
    <xf numFmtId="44" fontId="12" fillId="4" borderId="44" xfId="3" applyFont="1" applyFill="1" applyBorder="1" applyAlignment="1"/>
    <xf numFmtId="168" fontId="15" fillId="0" borderId="20" xfId="0" applyNumberFormat="1" applyFont="1" applyFill="1" applyBorder="1" applyAlignment="1"/>
    <xf numFmtId="9" fontId="15" fillId="0" borderId="21" xfId="0" applyNumberFormat="1" applyFont="1" applyFill="1" applyBorder="1" applyAlignment="1">
      <alignment horizontal="center"/>
    </xf>
    <xf numFmtId="44" fontId="15" fillId="8" borderId="22" xfId="0" applyNumberFormat="1" applyFont="1" applyFill="1" applyBorder="1"/>
    <xf numFmtId="0" fontId="12" fillId="0" borderId="41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 wrapText="1"/>
    </xf>
    <xf numFmtId="0" fontId="12" fillId="0" borderId="42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4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47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48" xfId="0" applyFont="1" applyFill="1" applyBorder="1" applyAlignment="1">
      <alignment horizontal="left" vertical="top" wrapText="1"/>
    </xf>
    <xf numFmtId="0" fontId="12" fillId="7" borderId="0" xfId="0" applyFont="1" applyFill="1" applyBorder="1"/>
    <xf numFmtId="0" fontId="12" fillId="4" borderId="12" xfId="0" applyFont="1" applyFill="1" applyBorder="1" applyAlignment="1">
      <alignment vertical="top"/>
    </xf>
    <xf numFmtId="4" fontId="15" fillId="0" borderId="0" xfId="0" applyNumberFormat="1" applyFont="1" applyFill="1" applyBorder="1" applyAlignment="1">
      <alignment vertical="top"/>
    </xf>
    <xf numFmtId="0" fontId="15" fillId="0" borderId="12" xfId="0" applyFont="1" applyFill="1" applyBorder="1" applyAlignment="1">
      <alignment horizontal="left" vertical="top"/>
    </xf>
    <xf numFmtId="167" fontId="15" fillId="0" borderId="18" xfId="0" applyNumberFormat="1" applyFont="1" applyFill="1" applyBorder="1"/>
    <xf numFmtId="170" fontId="12" fillId="7" borderId="0" xfId="0" applyNumberFormat="1" applyFont="1" applyFill="1" applyBorder="1" applyAlignment="1">
      <alignment horizontal="center"/>
    </xf>
    <xf numFmtId="0" fontId="12" fillId="4" borderId="9" xfId="4" applyFont="1" applyFill="1" applyBorder="1" applyAlignment="1">
      <alignment horizontal="center"/>
    </xf>
    <xf numFmtId="0" fontId="12" fillId="7" borderId="9" xfId="4" applyFont="1" applyFill="1" applyBorder="1" applyAlignment="1">
      <alignment horizontal="center"/>
    </xf>
    <xf numFmtId="0" fontId="15" fillId="7" borderId="12" xfId="4" applyFont="1" applyFill="1" applyBorder="1" applyAlignment="1"/>
    <xf numFmtId="42" fontId="15" fillId="7" borderId="27" xfId="4" applyNumberFormat="1" applyFont="1" applyFill="1" applyBorder="1"/>
    <xf numFmtId="0" fontId="15" fillId="4" borderId="12" xfId="4" applyFont="1" applyFill="1" applyBorder="1" applyAlignment="1"/>
    <xf numFmtId="42" fontId="15" fillId="7" borderId="0" xfId="4" applyNumberFormat="1" applyFont="1" applyFill="1" applyBorder="1"/>
    <xf numFmtId="4" fontId="15" fillId="7" borderId="0" xfId="4" applyNumberFormat="1" applyFont="1" applyFill="1" applyBorder="1" applyAlignment="1">
      <alignment horizontal="center"/>
    </xf>
    <xf numFmtId="0" fontId="15" fillId="7" borderId="31" xfId="4" applyFont="1" applyFill="1" applyBorder="1" applyAlignment="1"/>
    <xf numFmtId="0" fontId="15" fillId="0" borderId="12" xfId="4" applyFont="1" applyFill="1" applyBorder="1" applyAlignment="1"/>
    <xf numFmtId="42" fontId="15" fillId="0" borderId="0" xfId="4" applyNumberFormat="1" applyFont="1" applyFill="1" applyBorder="1"/>
    <xf numFmtId="4" fontId="15" fillId="0" borderId="0" xfId="4" applyNumberFormat="1" applyFont="1" applyFill="1" applyBorder="1" applyAlignment="1">
      <alignment horizontal="center"/>
    </xf>
    <xf numFmtId="4" fontId="15" fillId="0" borderId="27" xfId="4" applyNumberFormat="1" applyFont="1" applyFill="1" applyBorder="1" applyAlignment="1">
      <alignment horizontal="center"/>
    </xf>
    <xf numFmtId="0" fontId="15" fillId="4" borderId="31" xfId="4" applyFont="1" applyFill="1" applyBorder="1" applyAlignment="1"/>
    <xf numFmtId="0" fontId="15" fillId="0" borderId="31" xfId="4" applyFont="1" applyFill="1" applyBorder="1" applyAlignment="1"/>
    <xf numFmtId="42" fontId="15" fillId="0" borderId="17" xfId="4" applyNumberFormat="1" applyFont="1" applyFill="1" applyBorder="1"/>
    <xf numFmtId="4" fontId="15" fillId="0" borderId="17" xfId="4" applyNumberFormat="1" applyFont="1" applyFill="1" applyBorder="1" applyAlignment="1">
      <alignment horizontal="center"/>
    </xf>
    <xf numFmtId="0" fontId="15" fillId="7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left"/>
    </xf>
    <xf numFmtId="0" fontId="15" fillId="0" borderId="12" xfId="0" applyFont="1" applyFill="1" applyBorder="1" applyAlignment="1">
      <alignment vertical="center"/>
    </xf>
    <xf numFmtId="42" fontId="15" fillId="0" borderId="27" xfId="4" applyNumberFormat="1" applyFont="1" applyFill="1" applyBorder="1" applyAlignment="1">
      <alignment horizontal="center" vertical="center"/>
    </xf>
    <xf numFmtId="168" fontId="15" fillId="4" borderId="16" xfId="4" applyNumberFormat="1" applyFont="1" applyFill="1" applyBorder="1" applyAlignment="1"/>
    <xf numFmtId="0" fontId="12" fillId="7" borderId="41" xfId="0" applyFont="1" applyFill="1" applyBorder="1" applyAlignment="1">
      <alignment horizontal="left" vertical="top" wrapText="1"/>
    </xf>
    <xf numFmtId="0" fontId="12" fillId="7" borderId="29" xfId="0" applyFont="1" applyFill="1" applyBorder="1" applyAlignment="1">
      <alignment horizontal="left" vertical="top" wrapText="1"/>
    </xf>
    <xf numFmtId="0" fontId="12" fillId="7" borderId="42" xfId="0" applyFont="1" applyFill="1" applyBorder="1" applyAlignment="1">
      <alignment horizontal="left" vertical="top" wrapText="1"/>
    </xf>
    <xf numFmtId="0" fontId="12" fillId="7" borderId="47" xfId="0" applyFont="1" applyFill="1" applyBorder="1" applyAlignment="1">
      <alignment horizontal="left" vertical="top" wrapText="1"/>
    </xf>
    <xf numFmtId="0" fontId="12" fillId="7" borderId="17" xfId="0" applyFont="1" applyFill="1" applyBorder="1" applyAlignment="1">
      <alignment horizontal="left" vertical="top" wrapText="1"/>
    </xf>
    <xf numFmtId="0" fontId="12" fillId="7" borderId="48" xfId="0" applyFont="1" applyFill="1" applyBorder="1" applyAlignment="1">
      <alignment horizontal="left" vertical="top" wrapText="1"/>
    </xf>
    <xf numFmtId="168" fontId="15" fillId="7" borderId="20" xfId="4" applyNumberFormat="1" applyFont="1" applyFill="1" applyBorder="1" applyAlignment="1"/>
    <xf numFmtId="0" fontId="20" fillId="10" borderId="9" xfId="6" applyFont="1" applyFill="1" applyBorder="1"/>
    <xf numFmtId="0" fontId="21" fillId="10" borderId="10" xfId="6" applyFont="1" applyFill="1" applyBorder="1"/>
    <xf numFmtId="0" fontId="19" fillId="0" borderId="0" xfId="6"/>
    <xf numFmtId="0" fontId="21" fillId="10" borderId="0" xfId="6" applyFont="1" applyFill="1"/>
    <xf numFmtId="0" fontId="22" fillId="10" borderId="18" xfId="6" applyFont="1" applyFill="1" applyBorder="1"/>
    <xf numFmtId="0" fontId="23" fillId="10" borderId="13" xfId="6" applyFont="1" applyFill="1" applyBorder="1"/>
    <xf numFmtId="0" fontId="22" fillId="10" borderId="14" xfId="6" applyFont="1" applyFill="1" applyBorder="1"/>
    <xf numFmtId="0" fontId="22" fillId="0" borderId="0" xfId="6" applyFont="1"/>
    <xf numFmtId="0" fontId="19" fillId="11" borderId="0" xfId="7" applyFill="1"/>
    <xf numFmtId="0" fontId="24" fillId="11" borderId="0" xfId="7" applyFont="1" applyFill="1"/>
    <xf numFmtId="0" fontId="24" fillId="12" borderId="0" xfId="7" applyFont="1" applyFill="1"/>
    <xf numFmtId="0" fontId="24" fillId="13" borderId="0" xfId="7" applyFont="1" applyFill="1"/>
    <xf numFmtId="0" fontId="24" fillId="14" borderId="0" xfId="7" applyFont="1" applyFill="1"/>
    <xf numFmtId="0" fontId="24" fillId="15" borderId="0" xfId="7" applyFont="1" applyFill="1"/>
    <xf numFmtId="0" fontId="24" fillId="16" borderId="0" xfId="7" applyFont="1" applyFill="1"/>
    <xf numFmtId="0" fontId="24" fillId="17" borderId="0" xfId="7" applyFont="1" applyFill="1"/>
    <xf numFmtId="0" fontId="19" fillId="18" borderId="0" xfId="6" applyFill="1"/>
    <xf numFmtId="14" fontId="22" fillId="0" borderId="0" xfId="6" applyNumberFormat="1" applyFont="1"/>
    <xf numFmtId="172" fontId="19" fillId="0" borderId="0" xfId="6" applyNumberFormat="1"/>
    <xf numFmtId="0" fontId="22" fillId="0" borderId="0" xfId="8" applyFont="1"/>
    <xf numFmtId="0" fontId="19" fillId="0" borderId="0" xfId="8"/>
    <xf numFmtId="0" fontId="25" fillId="0" borderId="0" xfId="8" applyFont="1"/>
    <xf numFmtId="0" fontId="26" fillId="0" borderId="0" xfId="8" applyFont="1"/>
    <xf numFmtId="0" fontId="19" fillId="0" borderId="41" xfId="8" applyBorder="1"/>
    <xf numFmtId="0" fontId="19" fillId="0" borderId="29" xfId="8" applyBorder="1"/>
    <xf numFmtId="0" fontId="19" fillId="0" borderId="42" xfId="8" applyBorder="1"/>
    <xf numFmtId="173" fontId="19" fillId="0" borderId="0" xfId="6" applyNumberFormat="1"/>
    <xf numFmtId="0" fontId="19" fillId="0" borderId="45" xfId="8" applyBorder="1"/>
    <xf numFmtId="0" fontId="19" fillId="0" borderId="0" xfId="8" applyAlignment="1">
      <alignment horizontal="right"/>
    </xf>
    <xf numFmtId="0" fontId="19" fillId="0" borderId="46" xfId="8" applyBorder="1"/>
    <xf numFmtId="0" fontId="22" fillId="0" borderId="0" xfId="9" applyFont="1"/>
    <xf numFmtId="0" fontId="27" fillId="0" borderId="46" xfId="8" applyFont="1" applyBorder="1" applyAlignment="1">
      <alignment horizontal="center"/>
    </xf>
    <xf numFmtId="172" fontId="19" fillId="0" borderId="0" xfId="9" applyNumberFormat="1"/>
    <xf numFmtId="172" fontId="19" fillId="0" borderId="46" xfId="8" applyNumberFormat="1" applyBorder="1" applyAlignment="1">
      <alignment horizontal="center"/>
    </xf>
    <xf numFmtId="0" fontId="19" fillId="0" borderId="46" xfId="8" applyBorder="1" applyAlignment="1">
      <alignment horizontal="center"/>
    </xf>
    <xf numFmtId="0" fontId="22" fillId="8" borderId="0" xfId="8" applyFont="1" applyFill="1" applyAlignment="1">
      <alignment horizontal="right"/>
    </xf>
    <xf numFmtId="10" fontId="22" fillId="8" borderId="46" xfId="10" applyNumberFormat="1" applyFont="1" applyFill="1" applyBorder="1" applyAlignment="1">
      <alignment horizontal="center"/>
    </xf>
    <xf numFmtId="0" fontId="19" fillId="0" borderId="47" xfId="8" applyBorder="1"/>
    <xf numFmtId="0" fontId="19" fillId="0" borderId="17" xfId="8" applyBorder="1"/>
    <xf numFmtId="0" fontId="19" fillId="0" borderId="48" xfId="8" applyBorder="1"/>
    <xf numFmtId="44" fontId="0" fillId="0" borderId="0" xfId="0" applyNumberFormat="1"/>
    <xf numFmtId="44" fontId="0" fillId="0" borderId="0" xfId="0" applyNumberFormat="1" applyBorder="1"/>
    <xf numFmtId="44" fontId="0" fillId="0" borderId="64" xfId="0" applyNumberFormat="1" applyBorder="1"/>
    <xf numFmtId="0" fontId="28" fillId="0" borderId="0" xfId="0" applyFont="1"/>
    <xf numFmtId="0" fontId="0" fillId="0" borderId="45" xfId="0" applyBorder="1"/>
    <xf numFmtId="0" fontId="28" fillId="0" borderId="0" xfId="0" applyFont="1" applyBorder="1"/>
    <xf numFmtId="0" fontId="29" fillId="0" borderId="0" xfId="0" applyFont="1" applyBorder="1"/>
    <xf numFmtId="0" fontId="29" fillId="0" borderId="64" xfId="0" applyFont="1" applyBorder="1"/>
    <xf numFmtId="44" fontId="28" fillId="0" borderId="0" xfId="0" applyNumberFormat="1" applyFont="1" applyBorder="1"/>
    <xf numFmtId="44" fontId="28" fillId="0" borderId="64" xfId="0" applyNumberFormat="1" applyFont="1" applyBorder="1"/>
    <xf numFmtId="9" fontId="28" fillId="0" borderId="64" xfId="0" applyNumberFormat="1" applyFont="1" applyBorder="1"/>
    <xf numFmtId="167" fontId="28" fillId="19" borderId="0" xfId="0" applyNumberFormat="1" applyFont="1" applyFill="1"/>
    <xf numFmtId="0" fontId="28" fillId="0" borderId="13" xfId="0" applyFont="1" applyBorder="1"/>
    <xf numFmtId="167" fontId="28" fillId="19" borderId="13" xfId="0" applyNumberFormat="1" applyFont="1" applyFill="1" applyBorder="1"/>
    <xf numFmtId="0" fontId="28" fillId="0" borderId="65" xfId="0" applyFont="1" applyBorder="1"/>
    <xf numFmtId="167" fontId="29" fillId="8" borderId="66" xfId="0" applyNumberFormat="1" applyFont="1" applyFill="1" applyBorder="1"/>
    <xf numFmtId="0" fontId="28" fillId="0" borderId="0" xfId="0" applyFont="1" applyFill="1" applyBorder="1"/>
    <xf numFmtId="44" fontId="0" fillId="0" borderId="27" xfId="0" applyNumberFormat="1" applyBorder="1"/>
    <xf numFmtId="44" fontId="28" fillId="8" borderId="64" xfId="0" applyNumberFormat="1" applyFont="1" applyFill="1" applyBorder="1"/>
    <xf numFmtId="44" fontId="28" fillId="0" borderId="0" xfId="0" applyNumberFormat="1" applyFont="1"/>
    <xf numFmtId="9" fontId="28" fillId="0" borderId="0" xfId="0" applyNumberFormat="1" applyFont="1"/>
    <xf numFmtId="0" fontId="0" fillId="0" borderId="0" xfId="0" applyAlignment="1">
      <alignment horizontal="left"/>
    </xf>
    <xf numFmtId="165" fontId="28" fillId="0" borderId="0" xfId="0" applyNumberFormat="1" applyFont="1" applyBorder="1"/>
    <xf numFmtId="165" fontId="28" fillId="0" borderId="64" xfId="0" applyNumberFormat="1" applyFont="1" applyBorder="1"/>
    <xf numFmtId="44" fontId="29" fillId="8" borderId="64" xfId="0" applyNumberFormat="1" applyFont="1" applyFill="1" applyBorder="1"/>
    <xf numFmtId="0" fontId="15" fillId="0" borderId="0" xfId="0" applyFont="1"/>
    <xf numFmtId="14" fontId="15" fillId="0" borderId="0" xfId="0" applyNumberFormat="1" applyFont="1" applyAlignment="1">
      <alignment horizontal="left"/>
    </xf>
    <xf numFmtId="0" fontId="15" fillId="4" borderId="2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0" fontId="15" fillId="5" borderId="21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3" xfId="0" applyFont="1" applyFill="1" applyBorder="1"/>
    <xf numFmtId="3" fontId="15" fillId="4" borderId="14" xfId="0" applyNumberFormat="1" applyFont="1" applyFill="1" applyBorder="1"/>
    <xf numFmtId="0" fontId="15" fillId="0" borderId="16" xfId="0" applyFont="1" applyBorder="1" applyAlignment="1">
      <alignment horizontal="center"/>
    </xf>
    <xf numFmtId="0" fontId="15" fillId="0" borderId="13" xfId="0" applyFont="1" applyBorder="1"/>
    <xf numFmtId="3" fontId="15" fillId="0" borderId="14" xfId="0" applyNumberFormat="1" applyFont="1" applyBorder="1"/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7" fontId="15" fillId="4" borderId="26" xfId="1" applyNumberFormat="1" applyFont="1" applyFill="1" applyBorder="1" applyAlignment="1">
      <alignment horizontal="center"/>
    </xf>
    <xf numFmtId="167" fontId="15" fillId="7" borderId="0" xfId="1" applyNumberFormat="1" applyFont="1" applyFill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0" fontId="15" fillId="7" borderId="9" xfId="0" applyFont="1" applyFill="1" applyBorder="1" applyAlignment="1">
      <alignment horizontal="center"/>
    </xf>
    <xf numFmtId="0" fontId="15" fillId="7" borderId="8" xfId="0" applyFont="1" applyFill="1" applyBorder="1" applyAlignment="1">
      <alignment horizontal="center"/>
    </xf>
    <xf numFmtId="167" fontId="15" fillId="7" borderId="26" xfId="1" applyNumberFormat="1" applyFont="1" applyFill="1" applyBorder="1" applyAlignment="1">
      <alignment horizontal="center"/>
    </xf>
    <xf numFmtId="0" fontId="15" fillId="7" borderId="12" xfId="0" applyFont="1" applyFill="1" applyBorder="1" applyAlignment="1">
      <alignment horizontal="left" vertical="top" wrapText="1" readingOrder="1"/>
    </xf>
    <xf numFmtId="0" fontId="15" fillId="7" borderId="18" xfId="0" applyFont="1" applyFill="1" applyBorder="1"/>
    <xf numFmtId="0" fontId="15" fillId="4" borderId="29" xfId="0" applyFont="1" applyFill="1" applyBorder="1"/>
    <xf numFmtId="0" fontId="15" fillId="4" borderId="0" xfId="0" applyFont="1" applyFill="1" applyBorder="1" applyAlignment="1">
      <alignment horizontal="center"/>
    </xf>
    <xf numFmtId="0" fontId="15" fillId="4" borderId="30" xfId="0" applyFont="1" applyFill="1" applyBorder="1"/>
    <xf numFmtId="0" fontId="15" fillId="0" borderId="0" xfId="0" applyFont="1" applyFill="1" applyBorder="1"/>
    <xf numFmtId="0" fontId="15" fillId="0" borderId="29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30" xfId="0" applyFont="1" applyFill="1" applyBorder="1"/>
    <xf numFmtId="0" fontId="15" fillId="4" borderId="12" xfId="0" applyFont="1" applyFill="1" applyBorder="1" applyAlignment="1">
      <alignment horizontal="left" vertical="top" wrapText="1" readingOrder="1"/>
    </xf>
    <xf numFmtId="42" fontId="15" fillId="4" borderId="0" xfId="0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horizontal="center" vertical="top"/>
    </xf>
    <xf numFmtId="167" fontId="15" fillId="4" borderId="18" xfId="1" applyNumberFormat="1" applyFont="1" applyFill="1" applyBorder="1" applyAlignment="1">
      <alignment horizontal="center"/>
    </xf>
    <xf numFmtId="167" fontId="15" fillId="0" borderId="0" xfId="1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left" vertical="top" wrapText="1" readingOrder="1"/>
    </xf>
    <xf numFmtId="4" fontId="15" fillId="0" borderId="0" xfId="0" applyNumberFormat="1" applyFont="1" applyFill="1" applyBorder="1" applyAlignment="1">
      <alignment horizontal="center" vertical="top"/>
    </xf>
    <xf numFmtId="167" fontId="15" fillId="0" borderId="18" xfId="1" applyNumberFormat="1" applyFont="1" applyFill="1" applyBorder="1" applyAlignment="1">
      <alignment horizontal="center"/>
    </xf>
    <xf numFmtId="167" fontId="15" fillId="4" borderId="18" xfId="1" applyNumberFormat="1" applyFont="1" applyFill="1" applyBorder="1" applyAlignment="1">
      <alignment horizontal="center" vertical="top"/>
    </xf>
    <xf numFmtId="167" fontId="15" fillId="0" borderId="0" xfId="1" applyNumberFormat="1" applyFont="1" applyFill="1" applyBorder="1" applyAlignment="1">
      <alignment horizontal="center" vertical="top"/>
    </xf>
    <xf numFmtId="167" fontId="15" fillId="0" borderId="18" xfId="1" applyNumberFormat="1" applyFont="1" applyFill="1" applyBorder="1" applyAlignment="1">
      <alignment horizontal="center" vertical="top"/>
    </xf>
    <xf numFmtId="0" fontId="15" fillId="7" borderId="31" xfId="0" applyFont="1" applyFill="1" applyBorder="1" applyAlignment="1">
      <alignment horizontal="left" vertical="top" wrapText="1" readingOrder="1"/>
    </xf>
    <xf numFmtId="0" fontId="15" fillId="7" borderId="33" xfId="0" applyFont="1" applyFill="1" applyBorder="1" applyAlignment="1">
      <alignment horizontal="center" vertical="top" wrapText="1" readingOrder="1"/>
    </xf>
    <xf numFmtId="0" fontId="15" fillId="7" borderId="34" xfId="0" applyFont="1" applyFill="1" applyBorder="1" applyAlignment="1">
      <alignment horizontal="center" vertical="top" wrapText="1" readingOrder="1"/>
    </xf>
    <xf numFmtId="0" fontId="15" fillId="7" borderId="35" xfId="0" applyFont="1" applyFill="1" applyBorder="1"/>
    <xf numFmtId="0" fontId="15" fillId="0" borderId="18" xfId="0" applyFont="1" applyFill="1" applyBorder="1"/>
    <xf numFmtId="0" fontId="15" fillId="4" borderId="33" xfId="0" applyFont="1" applyFill="1" applyBorder="1"/>
    <xf numFmtId="167" fontId="15" fillId="4" borderId="36" xfId="0" applyNumberFormat="1" applyFont="1" applyFill="1" applyBorder="1" applyAlignment="1">
      <alignment horizontal="center"/>
    </xf>
    <xf numFmtId="0" fontId="15" fillId="4" borderId="36" xfId="0" applyNumberFormat="1" applyFont="1" applyFill="1" applyBorder="1" applyAlignment="1">
      <alignment horizontal="center"/>
    </xf>
    <xf numFmtId="42" fontId="15" fillId="4" borderId="35" xfId="0" applyNumberFormat="1" applyFont="1" applyFill="1" applyBorder="1" applyAlignment="1">
      <alignment horizontal="center"/>
    </xf>
    <xf numFmtId="42" fontId="15" fillId="0" borderId="0" xfId="0" applyNumberFormat="1" applyFont="1" applyFill="1" applyBorder="1" applyAlignment="1">
      <alignment horizontal="center"/>
    </xf>
    <xf numFmtId="0" fontId="15" fillId="4" borderId="12" xfId="0" applyFont="1" applyFill="1" applyBorder="1"/>
    <xf numFmtId="0" fontId="15" fillId="0" borderId="33" xfId="0" applyFont="1" applyFill="1" applyBorder="1"/>
    <xf numFmtId="167" fontId="15" fillId="0" borderId="36" xfId="0" applyNumberFormat="1" applyFont="1" applyFill="1" applyBorder="1" applyAlignment="1">
      <alignment horizontal="center"/>
    </xf>
    <xf numFmtId="0" fontId="15" fillId="0" borderId="36" xfId="0" applyNumberFormat="1" applyFont="1" applyFill="1" applyBorder="1" applyAlignment="1">
      <alignment horizontal="center"/>
    </xf>
    <xf numFmtId="42" fontId="15" fillId="0" borderId="35" xfId="0" applyNumberFormat="1" applyFont="1" applyFill="1" applyBorder="1" applyAlignment="1">
      <alignment horizontal="center"/>
    </xf>
    <xf numFmtId="0" fontId="15" fillId="4" borderId="36" xfId="0" applyFont="1" applyFill="1" applyBorder="1"/>
    <xf numFmtId="2" fontId="15" fillId="4" borderId="36" xfId="0" applyNumberFormat="1" applyFont="1" applyFill="1" applyBorder="1" applyAlignment="1">
      <alignment horizontal="center"/>
    </xf>
    <xf numFmtId="167" fontId="15" fillId="4" borderId="35" xfId="1" applyNumberFormat="1" applyFont="1" applyFill="1" applyBorder="1"/>
    <xf numFmtId="167" fontId="15" fillId="0" borderId="0" xfId="1" applyNumberFormat="1" applyFont="1" applyFill="1" applyBorder="1"/>
    <xf numFmtId="4" fontId="15" fillId="0" borderId="0" xfId="0" applyNumberFormat="1" applyFont="1" applyFill="1" applyBorder="1" applyAlignment="1">
      <alignment horizontal="center"/>
    </xf>
    <xf numFmtId="0" fontId="15" fillId="4" borderId="0" xfId="0" applyFont="1" applyFill="1" applyBorder="1"/>
    <xf numFmtId="0" fontId="15" fillId="4" borderId="18" xfId="0" applyFont="1" applyFill="1" applyBorder="1"/>
    <xf numFmtId="0" fontId="15" fillId="0" borderId="28" xfId="0" applyFont="1" applyFill="1" applyBorder="1"/>
    <xf numFmtId="2" fontId="15" fillId="0" borderId="29" xfId="0" applyNumberFormat="1" applyFont="1" applyFill="1" applyBorder="1" applyAlignment="1">
      <alignment horizontal="center"/>
    </xf>
    <xf numFmtId="167" fontId="15" fillId="0" borderId="30" xfId="1" applyNumberFormat="1" applyFont="1" applyFill="1" applyBorder="1"/>
    <xf numFmtId="10" fontId="15" fillId="4" borderId="0" xfId="0" applyNumberFormat="1" applyFont="1" applyFill="1" applyBorder="1" applyAlignment="1">
      <alignment horizontal="center"/>
    </xf>
    <xf numFmtId="167" fontId="15" fillId="4" borderId="18" xfId="0" applyNumberFormat="1" applyFont="1" applyFill="1" applyBorder="1"/>
    <xf numFmtId="167" fontId="15" fillId="0" borderId="0" xfId="0" applyNumberFormat="1" applyFont="1" applyFill="1" applyBorder="1"/>
    <xf numFmtId="167" fontId="15" fillId="4" borderId="35" xfId="0" applyNumberFormat="1" applyFont="1" applyFill="1" applyBorder="1"/>
    <xf numFmtId="0" fontId="15" fillId="0" borderId="36" xfId="0" applyFont="1" applyFill="1" applyBorder="1"/>
    <xf numFmtId="167" fontId="15" fillId="0" borderId="35" xfId="0" applyNumberFormat="1" applyFont="1" applyFill="1" applyBorder="1"/>
    <xf numFmtId="0" fontId="15" fillId="0" borderId="31" xfId="0" applyFont="1" applyFill="1" applyBorder="1" applyAlignment="1">
      <alignment horizontal="left" vertical="top" wrapText="1" readingOrder="1"/>
    </xf>
    <xf numFmtId="0" fontId="15" fillId="0" borderId="25" xfId="0" applyFont="1" applyFill="1" applyBorder="1"/>
    <xf numFmtId="0" fontId="15" fillId="0" borderId="33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35" xfId="0" applyFont="1" applyFill="1" applyBorder="1"/>
    <xf numFmtId="167" fontId="15" fillId="4" borderId="0" xfId="0" applyNumberFormat="1" applyFont="1" applyFill="1" applyBorder="1" applyAlignment="1">
      <alignment horizontal="right"/>
    </xf>
    <xf numFmtId="167" fontId="15" fillId="4" borderId="18" xfId="1" applyNumberFormat="1" applyFont="1" applyFill="1" applyBorder="1"/>
    <xf numFmtId="167" fontId="15" fillId="0" borderId="0" xfId="0" applyNumberFormat="1" applyFont="1" applyFill="1" applyBorder="1" applyAlignment="1">
      <alignment horizontal="right"/>
    </xf>
    <xf numFmtId="167" fontId="15" fillId="0" borderId="18" xfId="1" applyNumberFormat="1" applyFont="1" applyFill="1" applyBorder="1"/>
    <xf numFmtId="0" fontId="15" fillId="4" borderId="28" xfId="0" applyFont="1" applyFill="1" applyBorder="1"/>
    <xf numFmtId="167" fontId="15" fillId="4" borderId="30" xfId="0" applyNumberFormat="1" applyFont="1" applyFill="1" applyBorder="1"/>
    <xf numFmtId="0" fontId="15" fillId="0" borderId="37" xfId="0" applyFont="1" applyFill="1" applyBorder="1"/>
    <xf numFmtId="0" fontId="15" fillId="0" borderId="38" xfId="0" applyFont="1" applyFill="1" applyBorder="1"/>
    <xf numFmtId="10" fontId="15" fillId="0" borderId="38" xfId="0" applyNumberFormat="1" applyFont="1" applyFill="1" applyBorder="1" applyAlignment="1">
      <alignment horizontal="center"/>
    </xf>
    <xf numFmtId="167" fontId="15" fillId="0" borderId="39" xfId="0" applyNumberFormat="1" applyFont="1" applyFill="1" applyBorder="1"/>
    <xf numFmtId="0" fontId="15" fillId="0" borderId="31" xfId="0" applyFont="1" applyFill="1" applyBorder="1"/>
    <xf numFmtId="0" fontId="15" fillId="0" borderId="17" xfId="0" applyFont="1" applyFill="1" applyBorder="1"/>
    <xf numFmtId="10" fontId="15" fillId="0" borderId="17" xfId="0" applyNumberFormat="1" applyFont="1" applyFill="1" applyBorder="1" applyAlignment="1">
      <alignment horizontal="center"/>
    </xf>
    <xf numFmtId="167" fontId="15" fillId="0" borderId="25" xfId="0" applyNumberFormat="1" applyFont="1" applyFill="1" applyBorder="1"/>
    <xf numFmtId="0" fontId="15" fillId="4" borderId="31" xfId="0" applyFont="1" applyFill="1" applyBorder="1"/>
    <xf numFmtId="0" fontId="15" fillId="4" borderId="17" xfId="0" applyFont="1" applyFill="1" applyBorder="1"/>
    <xf numFmtId="10" fontId="15" fillId="4" borderId="17" xfId="0" applyNumberFormat="1" applyFont="1" applyFill="1" applyBorder="1" applyAlignment="1">
      <alignment horizontal="center"/>
    </xf>
    <xf numFmtId="167" fontId="15" fillId="4" borderId="25" xfId="0" applyNumberFormat="1" applyFont="1" applyFill="1" applyBorder="1"/>
    <xf numFmtId="0" fontId="15" fillId="7" borderId="29" xfId="0" applyFont="1" applyFill="1" applyBorder="1"/>
    <xf numFmtId="10" fontId="15" fillId="0" borderId="0" xfId="2" applyNumberFormat="1" applyFont="1" applyFill="1" applyBorder="1" applyAlignment="1">
      <alignment horizontal="center"/>
    </xf>
    <xf numFmtId="9" fontId="15" fillId="7" borderId="40" xfId="0" applyNumberFormat="1" applyFont="1" applyFill="1" applyBorder="1" applyAlignment="1">
      <alignment horizontal="center"/>
    </xf>
    <xf numFmtId="0" fontId="15" fillId="7" borderId="14" xfId="0" applyFont="1" applyFill="1" applyBorder="1"/>
    <xf numFmtId="10" fontId="15" fillId="4" borderId="12" xfId="2" applyNumberFormat="1" applyFont="1" applyFill="1" applyBorder="1"/>
    <xf numFmtId="167" fontId="15" fillId="0" borderId="0" xfId="1" applyNumberFormat="1" applyFont="1" applyBorder="1"/>
    <xf numFmtId="0" fontId="15" fillId="7" borderId="41" xfId="0" applyFont="1" applyFill="1" applyBorder="1"/>
    <xf numFmtId="10" fontId="15" fillId="0" borderId="29" xfId="2" applyNumberFormat="1" applyFont="1" applyFill="1" applyBorder="1" applyAlignment="1">
      <alignment horizontal="center"/>
    </xf>
    <xf numFmtId="167" fontId="15" fillId="0" borderId="42" xfId="0" applyNumberFormat="1" applyFont="1" applyFill="1" applyBorder="1"/>
    <xf numFmtId="10" fontId="15" fillId="7" borderId="21" xfId="0" applyNumberFormat="1" applyFont="1" applyFill="1" applyBorder="1" applyAlignment="1">
      <alignment horizontal="center"/>
    </xf>
    <xf numFmtId="0" fontId="15" fillId="7" borderId="22" xfId="0" applyFont="1" applyFill="1" applyBorder="1"/>
    <xf numFmtId="0" fontId="15" fillId="0" borderId="20" xfId="0" applyFont="1" applyBorder="1"/>
    <xf numFmtId="0" fontId="15" fillId="0" borderId="21" xfId="0" applyFont="1" applyBorder="1"/>
    <xf numFmtId="44" fontId="15" fillId="0" borderId="21" xfId="3" applyFont="1" applyBorder="1"/>
    <xf numFmtId="44" fontId="15" fillId="0" borderId="22" xfId="3" applyFont="1" applyBorder="1"/>
    <xf numFmtId="0" fontId="15" fillId="7" borderId="43" xfId="0" applyFont="1" applyFill="1" applyBorder="1"/>
    <xf numFmtId="44" fontId="15" fillId="4" borderId="0" xfId="3" applyFont="1" applyFill="1" applyBorder="1"/>
    <xf numFmtId="44" fontId="15" fillId="4" borderId="18" xfId="3" applyFont="1" applyFill="1" applyBorder="1"/>
    <xf numFmtId="3" fontId="15" fillId="0" borderId="0" xfId="0" applyNumberFormat="1" applyFont="1" applyBorder="1"/>
    <xf numFmtId="44" fontId="58" fillId="0" borderId="0" xfId="1" applyNumberFormat="1" applyFont="1" applyBorder="1"/>
    <xf numFmtId="9" fontId="15" fillId="7" borderId="0" xfId="0" applyNumberFormat="1" applyFont="1" applyFill="1" applyBorder="1" applyAlignment="1">
      <alignment horizontal="center"/>
    </xf>
    <xf numFmtId="10" fontId="15" fillId="0" borderId="0" xfId="2" applyNumberFormat="1" applyFont="1"/>
    <xf numFmtId="0" fontId="15" fillId="0" borderId="0" xfId="0" applyFont="1" applyFill="1"/>
    <xf numFmtId="0" fontId="15" fillId="0" borderId="0" xfId="0" applyFont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/>
    </xf>
    <xf numFmtId="6" fontId="12" fillId="0" borderId="0" xfId="0" applyNumberFormat="1" applyFont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13" xfId="0" applyFont="1" applyFill="1" applyBorder="1"/>
    <xf numFmtId="3" fontId="12" fillId="4" borderId="14" xfId="0" applyNumberFormat="1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3" xfId="0" applyFont="1" applyBorder="1"/>
    <xf numFmtId="3" fontId="12" fillId="0" borderId="14" xfId="0" applyNumberFormat="1" applyFont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167" fontId="12" fillId="4" borderId="26" xfId="1" applyNumberFormat="1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167" fontId="12" fillId="7" borderId="26" xfId="1" applyNumberFormat="1" applyFont="1" applyFill="1" applyBorder="1" applyAlignment="1">
      <alignment horizontal="center"/>
    </xf>
    <xf numFmtId="167" fontId="12" fillId="4" borderId="18" xfId="1" applyNumberFormat="1" applyFont="1" applyFill="1" applyBorder="1" applyAlignment="1">
      <alignment horizontal="center"/>
    </xf>
    <xf numFmtId="167" fontId="12" fillId="0" borderId="18" xfId="1" applyNumberFormat="1" applyFont="1" applyFill="1" applyBorder="1" applyAlignment="1">
      <alignment horizontal="center"/>
    </xf>
    <xf numFmtId="6" fontId="15" fillId="0" borderId="0" xfId="0" applyNumberFormat="1" applyFont="1"/>
    <xf numFmtId="167" fontId="12" fillId="4" borderId="18" xfId="1" applyNumberFormat="1" applyFont="1" applyFill="1" applyBorder="1" applyAlignment="1">
      <alignment horizontal="center" vertical="top"/>
    </xf>
    <xf numFmtId="167" fontId="12" fillId="0" borderId="18" xfId="1" applyNumberFormat="1" applyFont="1" applyFill="1" applyBorder="1" applyAlignment="1">
      <alignment horizontal="center" vertical="top"/>
    </xf>
    <xf numFmtId="0" fontId="12" fillId="7" borderId="33" xfId="0" applyFont="1" applyFill="1" applyBorder="1" applyAlignment="1">
      <alignment horizontal="center" vertical="top" wrapText="1" readingOrder="1"/>
    </xf>
    <xf numFmtId="0" fontId="12" fillId="7" borderId="34" xfId="0" applyFont="1" applyFill="1" applyBorder="1" applyAlignment="1">
      <alignment horizontal="center" vertical="top" wrapText="1" readingOrder="1"/>
    </xf>
    <xf numFmtId="0" fontId="15" fillId="7" borderId="49" xfId="0" applyFont="1" applyFill="1" applyBorder="1"/>
    <xf numFmtId="0" fontId="12" fillId="4" borderId="33" xfId="0" applyFont="1" applyFill="1" applyBorder="1"/>
    <xf numFmtId="167" fontId="12" fillId="4" borderId="36" xfId="0" applyNumberFormat="1" applyFont="1" applyFill="1" applyBorder="1" applyAlignment="1">
      <alignment horizontal="center"/>
    </xf>
    <xf numFmtId="4" fontId="12" fillId="4" borderId="36" xfId="0" applyNumberFormat="1" applyFont="1" applyFill="1" applyBorder="1" applyAlignment="1">
      <alignment horizontal="center"/>
    </xf>
    <xf numFmtId="167" fontId="12" fillId="4" borderId="35" xfId="0" applyNumberFormat="1" applyFont="1" applyFill="1" applyBorder="1" applyAlignment="1">
      <alignment horizontal="center"/>
    </xf>
    <xf numFmtId="4" fontId="15" fillId="0" borderId="17" xfId="0" applyNumberFormat="1" applyFont="1" applyFill="1" applyBorder="1" applyAlignment="1">
      <alignment horizontal="center" vertical="top"/>
    </xf>
    <xf numFmtId="167" fontId="12" fillId="0" borderId="25" xfId="1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36" xfId="0" applyFont="1" applyFill="1" applyBorder="1"/>
    <xf numFmtId="2" fontId="12" fillId="4" borderId="36" xfId="0" applyNumberFormat="1" applyFont="1" applyFill="1" applyBorder="1" applyAlignment="1">
      <alignment horizontal="center"/>
    </xf>
    <xf numFmtId="167" fontId="12" fillId="4" borderId="35" xfId="1" applyNumberFormat="1" applyFont="1" applyFill="1" applyBorder="1"/>
    <xf numFmtId="0" fontId="12" fillId="0" borderId="33" xfId="0" applyFont="1" applyFill="1" applyBorder="1"/>
    <xf numFmtId="0" fontId="12" fillId="0" borderId="36" xfId="0" applyFont="1" applyFill="1" applyBorder="1"/>
    <xf numFmtId="2" fontId="12" fillId="0" borderId="36" xfId="0" applyNumberFormat="1" applyFont="1" applyFill="1" applyBorder="1" applyAlignment="1">
      <alignment horizontal="center"/>
    </xf>
    <xf numFmtId="167" fontId="12" fillId="0" borderId="35" xfId="1" applyNumberFormat="1" applyFont="1" applyFill="1" applyBorder="1"/>
    <xf numFmtId="167" fontId="12" fillId="4" borderId="18" xfId="0" applyNumberFormat="1" applyFont="1" applyFill="1" applyBorder="1"/>
    <xf numFmtId="167" fontId="12" fillId="4" borderId="35" xfId="0" applyNumberFormat="1" applyFont="1" applyFill="1" applyBorder="1"/>
    <xf numFmtId="167" fontId="12" fillId="0" borderId="35" xfId="0" applyNumberFormat="1" applyFont="1" applyFill="1" applyBorder="1"/>
    <xf numFmtId="0" fontId="12" fillId="4" borderId="12" xfId="0" applyFont="1" applyFill="1" applyBorder="1"/>
    <xf numFmtId="0" fontId="12" fillId="0" borderId="12" xfId="0" applyFont="1" applyFill="1" applyBorder="1"/>
    <xf numFmtId="167" fontId="12" fillId="0" borderId="18" xfId="0" applyNumberFormat="1" applyFont="1" applyFill="1" applyBorder="1"/>
    <xf numFmtId="0" fontId="15" fillId="7" borderId="25" xfId="0" applyFont="1" applyFill="1" applyBorder="1"/>
    <xf numFmtId="167" fontId="15" fillId="4" borderId="0" xfId="1" applyNumberFormat="1" applyFont="1" applyFill="1" applyBorder="1" applyAlignment="1">
      <alignment horizontal="right"/>
    </xf>
    <xf numFmtId="5" fontId="15" fillId="0" borderId="0" xfId="1" applyNumberFormat="1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 vertical="top" wrapText="1" readingOrder="1"/>
    </xf>
    <xf numFmtId="0" fontId="12" fillId="0" borderId="34" xfId="0" applyFont="1" applyFill="1" applyBorder="1" applyAlignment="1">
      <alignment horizontal="center" vertical="top" wrapText="1" readingOrder="1"/>
    </xf>
    <xf numFmtId="167" fontId="15" fillId="4" borderId="0" xfId="1" applyNumberFormat="1" applyFont="1" applyFill="1" applyBorder="1" applyAlignment="1">
      <alignment horizontal="center"/>
    </xf>
    <xf numFmtId="0" fontId="12" fillId="4" borderId="28" xfId="0" applyFont="1" applyFill="1" applyBorder="1"/>
    <xf numFmtId="0" fontId="12" fillId="4" borderId="31" xfId="0" applyFont="1" applyFill="1" applyBorder="1"/>
    <xf numFmtId="167" fontId="12" fillId="4" borderId="25" xfId="0" applyNumberFormat="1" applyFont="1" applyFill="1" applyBorder="1"/>
    <xf numFmtId="0" fontId="15" fillId="0" borderId="50" xfId="0" applyFont="1" applyFill="1" applyBorder="1"/>
    <xf numFmtId="167" fontId="12" fillId="0" borderId="25" xfId="0" applyNumberFormat="1" applyFont="1" applyFill="1" applyBorder="1"/>
    <xf numFmtId="0" fontId="15" fillId="0" borderId="43" xfId="0" applyFont="1" applyBorder="1"/>
    <xf numFmtId="0" fontId="15" fillId="0" borderId="51" xfId="0" applyFont="1" applyBorder="1"/>
    <xf numFmtId="10" fontId="15" fillId="0" borderId="51" xfId="0" applyNumberFormat="1" applyFont="1" applyFill="1" applyBorder="1" applyAlignment="1">
      <alignment horizontal="center"/>
    </xf>
    <xf numFmtId="167" fontId="15" fillId="0" borderId="52" xfId="1" applyNumberFormat="1" applyFont="1" applyBorder="1"/>
    <xf numFmtId="0" fontId="12" fillId="0" borderId="43" xfId="0" applyFont="1" applyFill="1" applyBorder="1"/>
    <xf numFmtId="0" fontId="15" fillId="0" borderId="51" xfId="0" applyFont="1" applyFill="1" applyBorder="1"/>
    <xf numFmtId="44" fontId="12" fillId="0" borderId="52" xfId="0" applyNumberFormat="1" applyFont="1" applyFill="1" applyBorder="1"/>
    <xf numFmtId="10" fontId="15" fillId="0" borderId="21" xfId="0" applyNumberFormat="1" applyFont="1" applyFill="1" applyBorder="1" applyAlignment="1">
      <alignment horizontal="center"/>
    </xf>
    <xf numFmtId="8" fontId="15" fillId="7" borderId="0" xfId="0" applyNumberFormat="1" applyFont="1" applyFill="1" applyBorder="1"/>
    <xf numFmtId="10" fontId="15" fillId="7" borderId="0" xfId="2" applyNumberFormat="1" applyFont="1" applyFill="1" applyBorder="1"/>
    <xf numFmtId="0" fontId="15" fillId="0" borderId="0" xfId="0" applyFont="1" applyFill="1" applyBorder="1" applyAlignment="1">
      <alignment horizontal="left" vertical="top" wrapText="1" readingOrder="1"/>
    </xf>
    <xf numFmtId="5" fontId="15" fillId="0" borderId="0" xfId="0" applyNumberFormat="1" applyFont="1" applyFill="1" applyBorder="1" applyAlignment="1">
      <alignment horizontal="center" vertical="top"/>
    </xf>
    <xf numFmtId="0" fontId="12" fillId="0" borderId="0" xfId="0" applyFont="1"/>
    <xf numFmtId="167" fontId="12" fillId="7" borderId="17" xfId="1" applyNumberFormat="1" applyFont="1" applyFill="1" applyBorder="1" applyAlignment="1">
      <alignment horizontal="center"/>
    </xf>
    <xf numFmtId="167" fontId="12" fillId="7" borderId="0" xfId="1" applyNumberFormat="1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4" borderId="29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4" fontId="15" fillId="4" borderId="0" xfId="0" applyNumberFormat="1" applyFont="1" applyFill="1" applyBorder="1" applyAlignment="1">
      <alignment vertical="top"/>
    </xf>
    <xf numFmtId="167" fontId="12" fillId="0" borderId="0" xfId="1" applyNumberFormat="1" applyFont="1" applyFill="1" applyBorder="1" applyAlignment="1">
      <alignment horizontal="center" vertical="top"/>
    </xf>
    <xf numFmtId="4" fontId="15" fillId="7" borderId="27" xfId="0" applyNumberFormat="1" applyFont="1" applyFill="1" applyBorder="1" applyAlignment="1">
      <alignment horizontal="center" vertical="top"/>
    </xf>
    <xf numFmtId="0" fontId="15" fillId="7" borderId="53" xfId="0" applyFont="1" applyFill="1" applyBorder="1"/>
    <xf numFmtId="42" fontId="12" fillId="0" borderId="0" xfId="0" applyNumberFormat="1" applyFont="1" applyFill="1" applyBorder="1" applyAlignment="1">
      <alignment horizontal="center"/>
    </xf>
    <xf numFmtId="0" fontId="12" fillId="4" borderId="33" xfId="0" applyFont="1" applyFill="1" applyBorder="1" applyAlignment="1">
      <alignment vertical="top"/>
    </xf>
    <xf numFmtId="42" fontId="12" fillId="4" borderId="35" xfId="0" applyNumberFormat="1" applyFont="1" applyFill="1" applyBorder="1" applyAlignment="1">
      <alignment horizontal="center"/>
    </xf>
    <xf numFmtId="167" fontId="12" fillId="0" borderId="0" xfId="1" applyNumberFormat="1" applyFont="1" applyFill="1" applyBorder="1"/>
    <xf numFmtId="167" fontId="12" fillId="0" borderId="0" xfId="0" applyNumberFormat="1" applyFont="1" applyFill="1" applyBorder="1"/>
    <xf numFmtId="10" fontId="15" fillId="8" borderId="0" xfId="0" applyNumberFormat="1" applyFont="1" applyFill="1" applyBorder="1" applyAlignment="1">
      <alignment horizontal="center"/>
    </xf>
    <xf numFmtId="4" fontId="15" fillId="0" borderId="27" xfId="0" applyNumberFormat="1" applyFont="1" applyFill="1" applyBorder="1" applyAlignment="1">
      <alignment horizontal="center" vertical="top"/>
    </xf>
    <xf numFmtId="0" fontId="15" fillId="4" borderId="36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4" fontId="15" fillId="0" borderId="32" xfId="0" applyNumberFormat="1" applyFont="1" applyFill="1" applyBorder="1" applyAlignment="1">
      <alignment horizontal="center" vertical="top"/>
    </xf>
    <xf numFmtId="0" fontId="15" fillId="7" borderId="54" xfId="0" applyFont="1" applyFill="1" applyBorder="1"/>
    <xf numFmtId="0" fontId="12" fillId="0" borderId="33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169" fontId="15" fillId="4" borderId="0" xfId="0" applyNumberFormat="1" applyFont="1" applyFill="1" applyBorder="1" applyAlignment="1">
      <alignment horizontal="center"/>
    </xf>
    <xf numFmtId="5" fontId="15" fillId="0" borderId="0" xfId="0" applyNumberFormat="1" applyFont="1" applyFill="1" applyBorder="1" applyAlignment="1">
      <alignment horizontal="center"/>
    </xf>
    <xf numFmtId="167" fontId="15" fillId="4" borderId="0" xfId="0" applyNumberFormat="1" applyFont="1" applyFill="1" applyBorder="1" applyAlignment="1">
      <alignment horizontal="center"/>
    </xf>
    <xf numFmtId="0" fontId="12" fillId="4" borderId="43" xfId="0" applyFont="1" applyFill="1" applyBorder="1"/>
    <xf numFmtId="0" fontId="15" fillId="4" borderId="51" xfId="0" applyFont="1" applyFill="1" applyBorder="1"/>
    <xf numFmtId="0" fontId="15" fillId="4" borderId="51" xfId="0" applyFont="1" applyFill="1" applyBorder="1" applyAlignment="1">
      <alignment horizontal="center"/>
    </xf>
    <xf numFmtId="167" fontId="15" fillId="4" borderId="52" xfId="0" applyNumberFormat="1" applyFont="1" applyFill="1" applyBorder="1"/>
    <xf numFmtId="5" fontId="15" fillId="0" borderId="27" xfId="1" applyNumberFormat="1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/>
    </xf>
    <xf numFmtId="0" fontId="15" fillId="7" borderId="36" xfId="0" applyFont="1" applyFill="1" applyBorder="1"/>
    <xf numFmtId="10" fontId="15" fillId="0" borderId="36" xfId="0" applyNumberFormat="1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7" borderId="45" xfId="0" applyFont="1" applyFill="1" applyBorder="1"/>
    <xf numFmtId="10" fontId="15" fillId="7" borderId="21" xfId="2" applyNumberFormat="1" applyFont="1" applyFill="1" applyBorder="1" applyAlignment="1">
      <alignment horizontal="center"/>
    </xf>
    <xf numFmtId="10" fontId="15" fillId="7" borderId="22" xfId="0" applyNumberFormat="1" applyFont="1" applyFill="1" applyBorder="1"/>
    <xf numFmtId="3" fontId="12" fillId="0" borderId="0" xfId="0" applyNumberFormat="1" applyFont="1" applyBorder="1"/>
    <xf numFmtId="0" fontId="12" fillId="0" borderId="20" xfId="0" applyFont="1" applyBorder="1"/>
    <xf numFmtId="0" fontId="15" fillId="0" borderId="21" xfId="0" applyFont="1" applyFill="1" applyBorder="1"/>
    <xf numFmtId="0" fontId="15" fillId="0" borderId="21" xfId="0" applyFont="1" applyFill="1" applyBorder="1" applyAlignment="1">
      <alignment horizontal="center"/>
    </xf>
    <xf numFmtId="44" fontId="15" fillId="0" borderId="22" xfId="0" applyNumberFormat="1" applyFont="1" applyFill="1" applyBorder="1"/>
    <xf numFmtId="44" fontId="12" fillId="8" borderId="22" xfId="3" applyFont="1" applyFill="1" applyBorder="1"/>
    <xf numFmtId="8" fontId="15" fillId="0" borderId="0" xfId="0" applyNumberFormat="1" applyFont="1"/>
    <xf numFmtId="44" fontId="15" fillId="0" borderId="0" xfId="3" applyFont="1" applyBorder="1"/>
    <xf numFmtId="0" fontId="15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6" fontId="15" fillId="0" borderId="0" xfId="0" applyNumberFormat="1" applyFont="1" applyAlignment="1">
      <alignment vertical="center"/>
    </xf>
    <xf numFmtId="44" fontId="15" fillId="0" borderId="0" xfId="0" applyNumberFormat="1" applyFont="1"/>
    <xf numFmtId="0" fontId="12" fillId="4" borderId="20" xfId="4" applyFont="1" applyFill="1" applyBorder="1" applyAlignment="1">
      <alignment horizontal="center"/>
    </xf>
    <xf numFmtId="0" fontId="12" fillId="4" borderId="21" xfId="4" applyFont="1" applyFill="1" applyBorder="1" applyAlignment="1">
      <alignment horizontal="center"/>
    </xf>
    <xf numFmtId="0" fontId="12" fillId="4" borderId="22" xfId="4" applyFont="1" applyFill="1" applyBorder="1" applyAlignment="1">
      <alignment horizontal="center"/>
    </xf>
    <xf numFmtId="0" fontId="12" fillId="5" borderId="20" xfId="4" applyFont="1" applyFill="1" applyBorder="1" applyAlignment="1">
      <alignment horizontal="center"/>
    </xf>
    <xf numFmtId="0" fontId="12" fillId="5" borderId="21" xfId="4" applyFont="1" applyFill="1" applyBorder="1" applyAlignment="1">
      <alignment horizontal="center"/>
    </xf>
    <xf numFmtId="0" fontId="12" fillId="5" borderId="22" xfId="4" applyFont="1" applyFill="1" applyBorder="1" applyAlignment="1">
      <alignment horizontal="center"/>
    </xf>
    <xf numFmtId="0" fontId="15" fillId="7" borderId="0" xfId="4" applyFont="1" applyFill="1"/>
    <xf numFmtId="0" fontId="12" fillId="4" borderId="7" xfId="4" applyFont="1" applyFill="1" applyBorder="1" applyAlignment="1">
      <alignment horizontal="center"/>
    </xf>
    <xf numFmtId="0" fontId="12" fillId="4" borderId="9" xfId="4" applyFont="1" applyFill="1" applyBorder="1" applyAlignment="1">
      <alignment horizontal="right"/>
    </xf>
    <xf numFmtId="3" fontId="12" fillId="4" borderId="10" xfId="4" applyNumberFormat="1" applyFont="1" applyFill="1" applyBorder="1" applyAlignment="1">
      <alignment horizontal="center"/>
    </xf>
    <xf numFmtId="0" fontId="12" fillId="7" borderId="7" xfId="4" applyFont="1" applyFill="1" applyBorder="1" applyAlignment="1">
      <alignment horizontal="center"/>
    </xf>
    <xf numFmtId="0" fontId="12" fillId="7" borderId="9" xfId="4" applyFont="1" applyFill="1" applyBorder="1" applyAlignment="1">
      <alignment horizontal="right"/>
    </xf>
    <xf numFmtId="3" fontId="12" fillId="7" borderId="10" xfId="4" applyNumberFormat="1" applyFont="1" applyFill="1" applyBorder="1" applyAlignment="1">
      <alignment horizontal="center"/>
    </xf>
    <xf numFmtId="0" fontId="15" fillId="4" borderId="12" xfId="4" applyFont="1" applyFill="1" applyBorder="1"/>
    <xf numFmtId="0" fontId="15" fillId="4" borderId="0" xfId="4" applyFont="1" applyFill="1" applyBorder="1"/>
    <xf numFmtId="0" fontId="15" fillId="4" borderId="18" xfId="4" applyFont="1" applyFill="1" applyBorder="1"/>
    <xf numFmtId="0" fontId="15" fillId="7" borderId="12" xfId="4" applyFont="1" applyFill="1" applyBorder="1"/>
    <xf numFmtId="0" fontId="15" fillId="7" borderId="0" xfId="4" applyFont="1" applyFill="1" applyBorder="1"/>
    <xf numFmtId="0" fontId="15" fillId="7" borderId="18" xfId="4" applyFont="1" applyFill="1" applyBorder="1"/>
    <xf numFmtId="0" fontId="12" fillId="4" borderId="23" xfId="4" applyFont="1" applyFill="1" applyBorder="1"/>
    <xf numFmtId="0" fontId="12" fillId="4" borderId="8" xfId="4" applyFont="1" applyFill="1" applyBorder="1" applyAlignment="1">
      <alignment horizontal="center"/>
    </xf>
    <xf numFmtId="0" fontId="12" fillId="4" borderId="26" xfId="4" applyFont="1" applyFill="1" applyBorder="1" applyAlignment="1">
      <alignment horizontal="center"/>
    </xf>
    <xf numFmtId="0" fontId="12" fillId="7" borderId="23" xfId="4" applyFont="1" applyFill="1" applyBorder="1"/>
    <xf numFmtId="0" fontId="12" fillId="7" borderId="8" xfId="4" applyFont="1" applyFill="1" applyBorder="1" applyAlignment="1">
      <alignment horizontal="center"/>
    </xf>
    <xf numFmtId="0" fontId="12" fillId="7" borderId="26" xfId="4" applyFont="1" applyFill="1" applyBorder="1" applyAlignment="1">
      <alignment horizontal="center"/>
    </xf>
    <xf numFmtId="0" fontId="12" fillId="4" borderId="0" xfId="4" applyFont="1" applyFill="1" applyBorder="1" applyAlignment="1">
      <alignment horizontal="center"/>
    </xf>
    <xf numFmtId="0" fontId="12" fillId="4" borderId="18" xfId="4" applyFont="1" applyFill="1" applyBorder="1" applyAlignment="1">
      <alignment horizontal="center"/>
    </xf>
    <xf numFmtId="0" fontId="12" fillId="7" borderId="12" xfId="0" applyFont="1" applyFill="1" applyBorder="1"/>
    <xf numFmtId="0" fontId="12" fillId="7" borderId="0" xfId="4" applyFont="1" applyFill="1" applyBorder="1" applyAlignment="1">
      <alignment horizontal="center"/>
    </xf>
    <xf numFmtId="0" fontId="12" fillId="7" borderId="18" xfId="4" applyFont="1" applyFill="1" applyBorder="1" applyAlignment="1">
      <alignment horizontal="center"/>
    </xf>
    <xf numFmtId="44" fontId="15" fillId="0" borderId="0" xfId="1" applyFont="1"/>
    <xf numFmtId="42" fontId="15" fillId="4" borderId="0" xfId="4" applyNumberFormat="1" applyFont="1" applyFill="1" applyBorder="1"/>
    <xf numFmtId="4" fontId="15" fillId="4" borderId="0" xfId="4" applyNumberFormat="1" applyFont="1" applyFill="1" applyBorder="1" applyAlignment="1">
      <alignment horizontal="center"/>
    </xf>
    <xf numFmtId="42" fontId="15" fillId="4" borderId="18" xfId="4" applyNumberFormat="1" applyFont="1" applyFill="1" applyBorder="1"/>
    <xf numFmtId="42" fontId="15" fillId="7" borderId="18" xfId="4" applyNumberFormat="1" applyFont="1" applyFill="1" applyBorder="1"/>
    <xf numFmtId="42" fontId="15" fillId="0" borderId="18" xfId="4" applyNumberFormat="1" applyFont="1" applyFill="1" applyBorder="1"/>
    <xf numFmtId="42" fontId="15" fillId="4" borderId="17" xfId="4" applyNumberFormat="1" applyFont="1" applyFill="1" applyBorder="1"/>
    <xf numFmtId="4" fontId="15" fillId="4" borderId="17" xfId="4" applyNumberFormat="1" applyFont="1" applyFill="1" applyBorder="1" applyAlignment="1">
      <alignment horizontal="center"/>
    </xf>
    <xf numFmtId="42" fontId="15" fillId="4" borderId="25" xfId="4" applyNumberFormat="1" applyFont="1" applyFill="1" applyBorder="1"/>
    <xf numFmtId="42" fontId="15" fillId="0" borderId="25" xfId="4" applyNumberFormat="1" applyFont="1" applyFill="1" applyBorder="1"/>
    <xf numFmtId="0" fontId="12" fillId="4" borderId="31" xfId="4" applyFont="1" applyFill="1" applyBorder="1"/>
    <xf numFmtId="167" fontId="12" fillId="4" borderId="17" xfId="4" applyNumberFormat="1" applyFont="1" applyFill="1" applyBorder="1"/>
    <xf numFmtId="4" fontId="12" fillId="4" borderId="17" xfId="4" applyNumberFormat="1" applyFont="1" applyFill="1" applyBorder="1" applyAlignment="1">
      <alignment horizontal="center"/>
    </xf>
    <xf numFmtId="42" fontId="12" fillId="4" borderId="25" xfId="4" applyNumberFormat="1" applyFont="1" applyFill="1" applyBorder="1"/>
    <xf numFmtId="0" fontId="15" fillId="4" borderId="0" xfId="4" applyFont="1" applyFill="1" applyBorder="1" applyAlignment="1">
      <alignment horizontal="center"/>
    </xf>
    <xf numFmtId="0" fontId="12" fillId="7" borderId="36" xfId="0" applyFont="1" applyFill="1" applyBorder="1"/>
    <xf numFmtId="167" fontId="12" fillId="0" borderId="17" xfId="4" applyNumberFormat="1" applyFont="1" applyFill="1" applyBorder="1"/>
    <xf numFmtId="4" fontId="12" fillId="0" borderId="17" xfId="4" applyNumberFormat="1" applyFont="1" applyFill="1" applyBorder="1" applyAlignment="1">
      <alignment horizontal="center"/>
    </xf>
    <xf numFmtId="42" fontId="12" fillId="0" borderId="25" xfId="4" applyNumberFormat="1" applyFont="1" applyFill="1" applyBorder="1"/>
    <xf numFmtId="10" fontId="15" fillId="9" borderId="0" xfId="0" applyNumberFormat="1" applyFont="1" applyFill="1" applyBorder="1"/>
    <xf numFmtId="42" fontId="15" fillId="4" borderId="18" xfId="4" applyNumberFormat="1" applyFont="1" applyFill="1" applyBorder="1" applyAlignment="1">
      <alignment horizontal="right"/>
    </xf>
    <xf numFmtId="0" fontId="15" fillId="0" borderId="12" xfId="4" applyFont="1" applyFill="1" applyBorder="1"/>
    <xf numFmtId="0" fontId="15" fillId="0" borderId="0" xfId="4" applyFont="1" applyFill="1" applyBorder="1"/>
    <xf numFmtId="0" fontId="15" fillId="0" borderId="0" xfId="4" applyFont="1" applyFill="1" applyBorder="1" applyAlignment="1">
      <alignment horizontal="center"/>
    </xf>
    <xf numFmtId="0" fontId="15" fillId="0" borderId="18" xfId="4" applyFont="1" applyFill="1" applyBorder="1"/>
    <xf numFmtId="44" fontId="12" fillId="4" borderId="0" xfId="4" applyNumberFormat="1" applyFont="1" applyFill="1" applyBorder="1" applyAlignment="1">
      <alignment horizontal="center"/>
    </xf>
    <xf numFmtId="10" fontId="12" fillId="0" borderId="0" xfId="0" applyNumberFormat="1" applyFont="1" applyFill="1" applyBorder="1"/>
    <xf numFmtId="10" fontId="15" fillId="0" borderId="0" xfId="4" applyNumberFormat="1" applyFont="1" applyFill="1" applyBorder="1" applyAlignment="1">
      <alignment horizontal="center"/>
    </xf>
    <xf numFmtId="42" fontId="15" fillId="0" borderId="18" xfId="4" applyNumberFormat="1" applyFont="1" applyFill="1" applyBorder="1" applyAlignment="1">
      <alignment horizontal="right"/>
    </xf>
    <xf numFmtId="0" fontId="12" fillId="4" borderId="33" xfId="4" applyFont="1" applyFill="1" applyBorder="1"/>
    <xf numFmtId="0" fontId="12" fillId="4" borderId="36" xfId="4" applyFont="1" applyFill="1" applyBorder="1"/>
    <xf numFmtId="44" fontId="12" fillId="4" borderId="36" xfId="4" applyNumberFormat="1" applyFont="1" applyFill="1" applyBorder="1" applyAlignment="1">
      <alignment horizontal="center"/>
    </xf>
    <xf numFmtId="42" fontId="12" fillId="4" borderId="35" xfId="4" applyNumberFormat="1" applyFont="1" applyFill="1" applyBorder="1" applyAlignment="1">
      <alignment horizontal="right"/>
    </xf>
    <xf numFmtId="0" fontId="12" fillId="4" borderId="12" xfId="4" applyFont="1" applyFill="1" applyBorder="1"/>
    <xf numFmtId="0" fontId="12" fillId="4" borderId="0" xfId="4" applyFont="1" applyFill="1" applyBorder="1"/>
    <xf numFmtId="44" fontId="12" fillId="4" borderId="0" xfId="4" applyNumberFormat="1" applyFont="1" applyFill="1" applyBorder="1" applyAlignment="1">
      <alignment horizontal="right"/>
    </xf>
    <xf numFmtId="42" fontId="12" fillId="4" borderId="18" xfId="4" applyNumberFormat="1" applyFont="1" applyFill="1" applyBorder="1"/>
    <xf numFmtId="0" fontId="12" fillId="0" borderId="36" xfId="4" applyFont="1" applyFill="1" applyBorder="1"/>
    <xf numFmtId="44" fontId="12" fillId="0" borderId="36" xfId="4" applyNumberFormat="1" applyFont="1" applyFill="1" applyBorder="1" applyAlignment="1">
      <alignment horizontal="center"/>
    </xf>
    <xf numFmtId="42" fontId="12" fillId="0" borderId="35" xfId="4" applyNumberFormat="1" applyFont="1" applyFill="1" applyBorder="1" applyAlignment="1">
      <alignment horizontal="right"/>
    </xf>
    <xf numFmtId="44" fontId="15" fillId="0" borderId="27" xfId="1" applyNumberFormat="1" applyFont="1" applyFill="1" applyBorder="1" applyAlignment="1">
      <alignment horizontal="center"/>
    </xf>
    <xf numFmtId="42" fontId="15" fillId="4" borderId="0" xfId="4" applyNumberFormat="1" applyFont="1" applyFill="1"/>
    <xf numFmtId="0" fontId="12" fillId="0" borderId="12" xfId="4" applyFont="1" applyFill="1" applyBorder="1"/>
    <xf numFmtId="0" fontId="12" fillId="0" borderId="0" xfId="4" applyFont="1" applyFill="1" applyBorder="1"/>
    <xf numFmtId="44" fontId="12" fillId="0" borderId="0" xfId="4" applyNumberFormat="1" applyFont="1" applyFill="1" applyBorder="1" applyAlignment="1">
      <alignment horizontal="right"/>
    </xf>
    <xf numFmtId="42" fontId="12" fillId="0" borderId="18" xfId="4" applyNumberFormat="1" applyFont="1" applyFill="1" applyBorder="1"/>
    <xf numFmtId="44" fontId="15" fillId="4" borderId="0" xfId="4" applyNumberFormat="1" applyFont="1" applyFill="1" applyBorder="1" applyAlignment="1">
      <alignment horizontal="center"/>
    </xf>
    <xf numFmtId="10" fontId="15" fillId="7" borderId="27" xfId="2" applyNumberFormat="1" applyFont="1" applyFill="1" applyBorder="1" applyAlignment="1">
      <alignment horizontal="center"/>
    </xf>
    <xf numFmtId="167" fontId="15" fillId="4" borderId="18" xfId="1" applyNumberFormat="1" applyFont="1" applyFill="1" applyBorder="1" applyAlignment="1">
      <alignment horizontal="right"/>
    </xf>
    <xf numFmtId="171" fontId="15" fillId="7" borderId="0" xfId="4" applyNumberFormat="1" applyFont="1" applyFill="1" applyBorder="1"/>
    <xf numFmtId="167" fontId="15" fillId="7" borderId="18" xfId="1" applyNumberFormat="1" applyFont="1" applyFill="1" applyBorder="1"/>
    <xf numFmtId="0" fontId="12" fillId="4" borderId="36" xfId="4" applyFont="1" applyFill="1" applyBorder="1" applyAlignment="1">
      <alignment horizontal="center"/>
    </xf>
    <xf numFmtId="167" fontId="12" fillId="4" borderId="35" xfId="3" applyNumberFormat="1" applyFont="1" applyFill="1" applyBorder="1"/>
    <xf numFmtId="167" fontId="15" fillId="7" borderId="18" xfId="1" applyNumberFormat="1" applyFont="1" applyFill="1" applyBorder="1" applyAlignment="1">
      <alignment horizontal="right"/>
    </xf>
    <xf numFmtId="44" fontId="15" fillId="4" borderId="0" xfId="3" applyFont="1" applyFill="1" applyBorder="1" applyAlignment="1">
      <alignment horizontal="center"/>
    </xf>
    <xf numFmtId="0" fontId="15" fillId="7" borderId="31" xfId="0" applyFont="1" applyFill="1" applyBorder="1"/>
    <xf numFmtId="171" fontId="15" fillId="7" borderId="17" xfId="4" applyNumberFormat="1" applyFont="1" applyFill="1" applyBorder="1"/>
    <xf numFmtId="10" fontId="15" fillId="4" borderId="0" xfId="5" applyNumberFormat="1" applyFont="1" applyFill="1" applyBorder="1" applyAlignment="1">
      <alignment horizontal="right"/>
    </xf>
    <xf numFmtId="0" fontId="12" fillId="7" borderId="33" xfId="4" applyFont="1" applyFill="1" applyBorder="1"/>
    <xf numFmtId="0" fontId="12" fillId="7" borderId="36" xfId="4" applyFont="1" applyFill="1" applyBorder="1"/>
    <xf numFmtId="0" fontId="12" fillId="7" borderId="36" xfId="4" applyFont="1" applyFill="1" applyBorder="1" applyAlignment="1">
      <alignment horizontal="center"/>
    </xf>
    <xf numFmtId="167" fontId="15" fillId="7" borderId="35" xfId="3" applyNumberFormat="1" applyFont="1" applyFill="1" applyBorder="1"/>
    <xf numFmtId="10" fontId="15" fillId="0" borderId="20" xfId="2" applyNumberFormat="1" applyFont="1" applyBorder="1" applyAlignment="1">
      <alignment horizontal="center"/>
    </xf>
    <xf numFmtId="0" fontId="12" fillId="4" borderId="55" xfId="4" applyFont="1" applyFill="1" applyBorder="1"/>
    <xf numFmtId="0" fontId="15" fillId="4" borderId="56" xfId="4" applyFont="1" applyFill="1" applyBorder="1"/>
    <xf numFmtId="0" fontId="15" fillId="4" borderId="56" xfId="4" applyFont="1" applyFill="1" applyBorder="1" applyAlignment="1">
      <alignment horizontal="center"/>
    </xf>
    <xf numFmtId="42" fontId="12" fillId="4" borderId="57" xfId="4" applyNumberFormat="1" applyFont="1" applyFill="1" applyBorder="1" applyAlignment="1">
      <alignment horizontal="right"/>
    </xf>
    <xf numFmtId="0" fontId="15" fillId="7" borderId="37" xfId="4" applyFont="1" applyFill="1" applyBorder="1"/>
    <xf numFmtId="0" fontId="15" fillId="7" borderId="38" xfId="4" applyFont="1" applyFill="1" applyBorder="1"/>
    <xf numFmtId="10" fontId="15" fillId="7" borderId="38" xfId="3" applyNumberFormat="1" applyFont="1" applyFill="1" applyBorder="1" applyAlignment="1">
      <alignment horizontal="center"/>
    </xf>
    <xf numFmtId="167" fontId="15" fillId="7" borderId="39" xfId="3" applyNumberFormat="1" applyFont="1" applyFill="1" applyBorder="1"/>
    <xf numFmtId="0" fontId="15" fillId="4" borderId="33" xfId="4" applyFont="1" applyFill="1" applyBorder="1"/>
    <xf numFmtId="10" fontId="15" fillId="4" borderId="36" xfId="4" applyNumberFormat="1" applyFont="1" applyFill="1" applyBorder="1" applyAlignment="1">
      <alignment horizontal="right"/>
    </xf>
    <xf numFmtId="0" fontId="15" fillId="4" borderId="36" xfId="4" applyFont="1" applyFill="1" applyBorder="1" applyAlignment="1">
      <alignment horizontal="center"/>
    </xf>
    <xf numFmtId="167" fontId="15" fillId="4" borderId="35" xfId="3" applyNumberFormat="1" applyFont="1" applyFill="1" applyBorder="1" applyAlignment="1">
      <alignment horizontal="right"/>
    </xf>
    <xf numFmtId="0" fontId="12" fillId="7" borderId="50" xfId="4" applyFont="1" applyFill="1" applyBorder="1"/>
    <xf numFmtId="0" fontId="15" fillId="7" borderId="58" xfId="4" applyFont="1" applyFill="1" applyBorder="1"/>
    <xf numFmtId="0" fontId="15" fillId="7" borderId="58" xfId="4" applyFont="1" applyFill="1" applyBorder="1" applyAlignment="1">
      <alignment horizontal="center"/>
    </xf>
    <xf numFmtId="42" fontId="15" fillId="7" borderId="59" xfId="4" applyNumberFormat="1" applyFont="1" applyFill="1" applyBorder="1" applyAlignment="1">
      <alignment horizontal="right"/>
    </xf>
    <xf numFmtId="0" fontId="15" fillId="7" borderId="36" xfId="4" applyFont="1" applyFill="1" applyBorder="1"/>
    <xf numFmtId="10" fontId="15" fillId="7" borderId="36" xfId="4" applyNumberFormat="1" applyFont="1" applyFill="1" applyBorder="1" applyAlignment="1">
      <alignment horizontal="center"/>
    </xf>
    <xf numFmtId="42" fontId="15" fillId="7" borderId="35" xfId="4" applyNumberFormat="1" applyFont="1" applyFill="1" applyBorder="1" applyAlignment="1">
      <alignment horizontal="right"/>
    </xf>
    <xf numFmtId="9" fontId="15" fillId="4" borderId="13" xfId="4" applyNumberFormat="1" applyFont="1" applyFill="1" applyBorder="1"/>
    <xf numFmtId="44" fontId="15" fillId="4" borderId="13" xfId="3" applyFont="1" applyFill="1" applyBorder="1" applyAlignment="1">
      <alignment horizontal="center"/>
    </xf>
    <xf numFmtId="44" fontId="12" fillId="4" borderId="44" xfId="3" applyFont="1" applyFill="1" applyBorder="1" applyAlignment="1">
      <alignment horizontal="right"/>
    </xf>
    <xf numFmtId="10" fontId="15" fillId="7" borderId="0" xfId="4" applyNumberFormat="1" applyFont="1" applyFill="1" applyBorder="1" applyAlignment="1">
      <alignment horizontal="center"/>
    </xf>
    <xf numFmtId="42" fontId="15" fillId="7" borderId="18" xfId="4" applyNumberFormat="1" applyFont="1" applyFill="1" applyBorder="1" applyAlignment="1">
      <alignment horizontal="right"/>
    </xf>
    <xf numFmtId="0" fontId="15" fillId="7" borderId="20" xfId="4" applyFont="1" applyFill="1" applyBorder="1"/>
    <xf numFmtId="0" fontId="15" fillId="7" borderId="21" xfId="4" applyFont="1" applyFill="1" applyBorder="1"/>
    <xf numFmtId="44" fontId="15" fillId="7" borderId="21" xfId="3" applyFont="1" applyFill="1" applyBorder="1" applyAlignment="1">
      <alignment horizontal="center"/>
    </xf>
    <xf numFmtId="44" fontId="15" fillId="7" borderId="22" xfId="3" applyFont="1" applyFill="1" applyBorder="1"/>
    <xf numFmtId="9" fontId="15" fillId="7" borderId="21" xfId="4" applyNumberFormat="1" applyFont="1" applyFill="1" applyBorder="1"/>
    <xf numFmtId="44" fontId="12" fillId="8" borderId="44" xfId="3" applyFont="1" applyFill="1" applyBorder="1" applyAlignment="1">
      <alignment horizontal="right"/>
    </xf>
    <xf numFmtId="5" fontId="15" fillId="0" borderId="0" xfId="0" applyNumberFormat="1" applyFont="1" applyAlignment="1">
      <alignment horizontal="center" vertical="top"/>
    </xf>
    <xf numFmtId="0" fontId="15" fillId="0" borderId="0" xfId="4" applyFont="1"/>
    <xf numFmtId="0" fontId="0" fillId="0" borderId="0" xfId="0" applyFill="1"/>
    <xf numFmtId="0" fontId="13" fillId="0" borderId="0" xfId="0" applyFont="1" applyFill="1" applyAlignment="1">
      <alignment horizontal="right"/>
    </xf>
    <xf numFmtId="10" fontId="0" fillId="0" borderId="0" xfId="2" applyNumberFormat="1" applyFont="1" applyFill="1"/>
    <xf numFmtId="44" fontId="0" fillId="0" borderId="0" xfId="0" applyNumberFormat="1" applyFill="1"/>
    <xf numFmtId="167" fontId="0" fillId="0" borderId="0" xfId="0" applyNumberFormat="1" applyFill="1"/>
    <xf numFmtId="0" fontId="13" fillId="0" borderId="41" xfId="0" applyFont="1" applyFill="1" applyBorder="1" applyAlignment="1">
      <alignment horizontal="right"/>
    </xf>
    <xf numFmtId="10" fontId="0" fillId="0" borderId="42" xfId="2" applyNumberFormat="1" applyFont="1" applyFill="1" applyBorder="1"/>
    <xf numFmtId="167" fontId="0" fillId="0" borderId="42" xfId="0" applyNumberFormat="1" applyFill="1" applyBorder="1"/>
    <xf numFmtId="0" fontId="13" fillId="0" borderId="45" xfId="0" applyFont="1" applyFill="1" applyBorder="1" applyAlignment="1">
      <alignment horizontal="right"/>
    </xf>
    <xf numFmtId="10" fontId="0" fillId="0" borderId="46" xfId="2" applyNumberFormat="1" applyFont="1" applyFill="1" applyBorder="1"/>
    <xf numFmtId="167" fontId="0" fillId="0" borderId="46" xfId="0" applyNumberFormat="1" applyFill="1" applyBorder="1"/>
    <xf numFmtId="0" fontId="13" fillId="0" borderId="47" xfId="0" applyFont="1" applyFill="1" applyBorder="1" applyAlignment="1">
      <alignment horizontal="right"/>
    </xf>
    <xf numFmtId="10" fontId="0" fillId="0" borderId="48" xfId="2" applyNumberFormat="1" applyFont="1" applyFill="1" applyBorder="1"/>
    <xf numFmtId="167" fontId="0" fillId="0" borderId="48" xfId="0" applyNumberFormat="1" applyFill="1" applyBorder="1"/>
    <xf numFmtId="0" fontId="0" fillId="0" borderId="60" xfId="0" applyFill="1" applyBorder="1"/>
    <xf numFmtId="0" fontId="0" fillId="0" borderId="61" xfId="0" applyFill="1" applyBorder="1"/>
    <xf numFmtId="167" fontId="0" fillId="0" borderId="62" xfId="0" applyNumberFormat="1" applyFill="1" applyBorder="1"/>
    <xf numFmtId="0" fontId="0" fillId="0" borderId="60" xfId="0" applyFill="1" applyBorder="1" applyAlignment="1">
      <alignment wrapText="1"/>
    </xf>
    <xf numFmtId="0" fontId="0" fillId="0" borderId="61" xfId="0" applyFill="1" applyBorder="1" applyAlignment="1">
      <alignment wrapText="1"/>
    </xf>
    <xf numFmtId="167" fontId="0" fillId="0" borderId="62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62" xfId="0" applyFill="1" applyBorder="1"/>
    <xf numFmtId="44" fontId="0" fillId="0" borderId="60" xfId="0" applyNumberFormat="1" applyFill="1" applyBorder="1"/>
    <xf numFmtId="44" fontId="0" fillId="0" borderId="62" xfId="0" applyNumberFormat="1" applyFill="1" applyBorder="1"/>
    <xf numFmtId="0" fontId="0" fillId="0" borderId="62" xfId="0" applyNumberFormat="1" applyFill="1" applyBorder="1"/>
    <xf numFmtId="0" fontId="10" fillId="0" borderId="0" xfId="0" applyFont="1" applyFill="1"/>
    <xf numFmtId="44" fontId="0" fillId="0" borderId="63" xfId="0" applyNumberFormat="1" applyFill="1" applyBorder="1"/>
    <xf numFmtId="44" fontId="0" fillId="0" borderId="0" xfId="0" applyNumberFormat="1" applyFill="1" applyBorder="1"/>
    <xf numFmtId="0" fontId="0" fillId="0" borderId="0" xfId="0" applyNumberFormat="1" applyFill="1"/>
  </cellXfs>
  <cellStyles count="301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Bad 3" xfId="36"/>
    <cellStyle name="Body: normal cell" xfId="37"/>
    <cellStyle name="Calculation 2" xfId="38"/>
    <cellStyle name="Calculation 2 2" xfId="39"/>
    <cellStyle name="Calculation 2 3" xfId="40"/>
    <cellStyle name="Check Cell 2" xfId="41"/>
    <cellStyle name="Comma [0] 2" xfId="42"/>
    <cellStyle name="Comma 10" xfId="43"/>
    <cellStyle name="Comma 11" xfId="44"/>
    <cellStyle name="Comma 2" xfId="45"/>
    <cellStyle name="Comma 2 2" xfId="46"/>
    <cellStyle name="Comma 2 2 2" xfId="47"/>
    <cellStyle name="Comma 2 3" xfId="48"/>
    <cellStyle name="Comma 3" xfId="49"/>
    <cellStyle name="Comma 3 2" xfId="50"/>
    <cellStyle name="Comma 3 3" xfId="51"/>
    <cellStyle name="Comma 3 4" xfId="52"/>
    <cellStyle name="Comma 4" xfId="53"/>
    <cellStyle name="Comma 4 2" xfId="54"/>
    <cellStyle name="Comma 5" xfId="55"/>
    <cellStyle name="Comma 5 2" xfId="56"/>
    <cellStyle name="Comma 5 3" xfId="57"/>
    <cellStyle name="Comma 6" xfId="58"/>
    <cellStyle name="Comma 6 2" xfId="59"/>
    <cellStyle name="Comma 7" xfId="60"/>
    <cellStyle name="Comma 7 2" xfId="61"/>
    <cellStyle name="Comma 8" xfId="62"/>
    <cellStyle name="Comma 9" xfId="63"/>
    <cellStyle name="Currency" xfId="1" builtinId="4"/>
    <cellStyle name="Currency [0] 2" xfId="64"/>
    <cellStyle name="Currency 10" xfId="65"/>
    <cellStyle name="Currency 11" xfId="66"/>
    <cellStyle name="Currency 12" xfId="67"/>
    <cellStyle name="Currency 13" xfId="68"/>
    <cellStyle name="Currency 14" xfId="69"/>
    <cellStyle name="Currency 15" xfId="70"/>
    <cellStyle name="Currency 16" xfId="71"/>
    <cellStyle name="Currency 17" xfId="72"/>
    <cellStyle name="Currency 18" xfId="73"/>
    <cellStyle name="Currency 19" xfId="74"/>
    <cellStyle name="Currency 2" xfId="75"/>
    <cellStyle name="Currency 2 2" xfId="76"/>
    <cellStyle name="Currency 2 2 2" xfId="77"/>
    <cellStyle name="Currency 2 2 2 2" xfId="78"/>
    <cellStyle name="Currency 2 2 2 3" xfId="79"/>
    <cellStyle name="Currency 2 3" xfId="80"/>
    <cellStyle name="Currency 2 4" xfId="81"/>
    <cellStyle name="Currency 2 4 2" xfId="82"/>
    <cellStyle name="Currency 2 5" xfId="83"/>
    <cellStyle name="Currency 20" xfId="84"/>
    <cellStyle name="Currency 21" xfId="85"/>
    <cellStyle name="Currency 22" xfId="86"/>
    <cellStyle name="Currency 23" xfId="87"/>
    <cellStyle name="Currency 24" xfId="88"/>
    <cellStyle name="Currency 25" xfId="89"/>
    <cellStyle name="Currency 26" xfId="90"/>
    <cellStyle name="Currency 27" xfId="91"/>
    <cellStyle name="Currency 28" xfId="92"/>
    <cellStyle name="Currency 29" xfId="93"/>
    <cellStyle name="Currency 3" xfId="94"/>
    <cellStyle name="Currency 3 2" xfId="95"/>
    <cellStyle name="Currency 3 3" xfId="96"/>
    <cellStyle name="Currency 3 4" xfId="97"/>
    <cellStyle name="Currency 3 5" xfId="98"/>
    <cellStyle name="Currency 30" xfId="99"/>
    <cellStyle name="Currency 31" xfId="100"/>
    <cellStyle name="Currency 32" xfId="101"/>
    <cellStyle name="Currency 33" xfId="102"/>
    <cellStyle name="Currency 34" xfId="103"/>
    <cellStyle name="Currency 35" xfId="104"/>
    <cellStyle name="Currency 36" xfId="105"/>
    <cellStyle name="Currency 37" xfId="106"/>
    <cellStyle name="Currency 38" xfId="107"/>
    <cellStyle name="Currency 39" xfId="108"/>
    <cellStyle name="Currency 4" xfId="3"/>
    <cellStyle name="Currency 4 2" xfId="109"/>
    <cellStyle name="Currency 4 2 2" xfId="110"/>
    <cellStyle name="Currency 4 2 2 2" xfId="111"/>
    <cellStyle name="Currency 4 2 2 3" xfId="112"/>
    <cellStyle name="Currency 4 2 3" xfId="113"/>
    <cellStyle name="Currency 4 3" xfId="114"/>
    <cellStyle name="Currency 4 3 2" xfId="115"/>
    <cellStyle name="Currency 4 3 3" xfId="116"/>
    <cellStyle name="Currency 4 4" xfId="117"/>
    <cellStyle name="Currency 4 5" xfId="118"/>
    <cellStyle name="Currency 40" xfId="119"/>
    <cellStyle name="Currency 41" xfId="120"/>
    <cellStyle name="Currency 42" xfId="121"/>
    <cellStyle name="Currency 43" xfId="122"/>
    <cellStyle name="Currency 44" xfId="123"/>
    <cellStyle name="Currency 45" xfId="124"/>
    <cellStyle name="Currency 46" xfId="125"/>
    <cellStyle name="Currency 5" xfId="126"/>
    <cellStyle name="Currency 5 2" xfId="127"/>
    <cellStyle name="Currency 5 2 2" xfId="128"/>
    <cellStyle name="Currency 5 3" xfId="129"/>
    <cellStyle name="Currency 5 3 2" xfId="130"/>
    <cellStyle name="Currency 5 3 3" xfId="131"/>
    <cellStyle name="Currency 5 4" xfId="132"/>
    <cellStyle name="Currency 5 5" xfId="133"/>
    <cellStyle name="Currency 5 6" xfId="134"/>
    <cellStyle name="Currency 6" xfId="135"/>
    <cellStyle name="Currency 6 2" xfId="136"/>
    <cellStyle name="Currency 6 3" xfId="137"/>
    <cellStyle name="Currency 7" xfId="138"/>
    <cellStyle name="Currency 7 2" xfId="139"/>
    <cellStyle name="Currency 7 3" xfId="140"/>
    <cellStyle name="Currency 8" xfId="141"/>
    <cellStyle name="Currency 8 2" xfId="142"/>
    <cellStyle name="Currency 9" xfId="143"/>
    <cellStyle name="Explanatory Text 2" xfId="144"/>
    <cellStyle name="Explanatory Text 2 2" xfId="145"/>
    <cellStyle name="Explanatory Text 2 3" xfId="146"/>
    <cellStyle name="Font: Calibri, 9pt regular" xfId="147"/>
    <cellStyle name="Footnotes: top row" xfId="148"/>
    <cellStyle name="Good 2" xfId="149"/>
    <cellStyle name="Header: bottom row" xfId="150"/>
    <cellStyle name="Heading 1 2" xfId="151"/>
    <cellStyle name="Heading 1 2 2" xfId="152"/>
    <cellStyle name="Heading 1 2 3" xfId="153"/>
    <cellStyle name="Heading 2 2" xfId="154"/>
    <cellStyle name="Heading 2 2 2" xfId="155"/>
    <cellStyle name="Heading 2 2 3" xfId="156"/>
    <cellStyle name="Heading 3 2" xfId="157"/>
    <cellStyle name="Heading 3 2 2" xfId="158"/>
    <cellStyle name="Heading 3 2 3" xfId="159"/>
    <cellStyle name="Heading 4 2" xfId="160"/>
    <cellStyle name="Heading 4 2 2" xfId="161"/>
    <cellStyle name="Heading 4 2 3" xfId="162"/>
    <cellStyle name="Hyperlink 2" xfId="163"/>
    <cellStyle name="Input 2" xfId="164"/>
    <cellStyle name="Input 2 2" xfId="165"/>
    <cellStyle name="Input 2 3" xfId="166"/>
    <cellStyle name="Linked Cell 2" xfId="167"/>
    <cellStyle name="Linked Cell 2 2" xfId="168"/>
    <cellStyle name="Linked Cell 2 3" xfId="169"/>
    <cellStyle name="Neutral 2" xfId="170"/>
    <cellStyle name="Normal" xfId="0" builtinId="0"/>
    <cellStyle name="Normal 10" xfId="6"/>
    <cellStyle name="Normal 10 2" xfId="171"/>
    <cellStyle name="Normal 10 3" xfId="172"/>
    <cellStyle name="Normal 10 3 2" xfId="173"/>
    <cellStyle name="Normal 11" xfId="174"/>
    <cellStyle name="Normal 11 2" xfId="175"/>
    <cellStyle name="Normal 11 2 2" xfId="176"/>
    <cellStyle name="Normal 12" xfId="177"/>
    <cellStyle name="Normal 13" xfId="178"/>
    <cellStyle name="Normal 13 2" xfId="179"/>
    <cellStyle name="Normal 14" xfId="180"/>
    <cellStyle name="Normal 14 2" xfId="181"/>
    <cellStyle name="Normal 15" xfId="182"/>
    <cellStyle name="Normal 16" xfId="183"/>
    <cellStyle name="Normal 17" xfId="184"/>
    <cellStyle name="Normal 17 2" xfId="185"/>
    <cellStyle name="Normal 18" xfId="186"/>
    <cellStyle name="Normal 19" xfId="187"/>
    <cellStyle name="Normal 2" xfId="188"/>
    <cellStyle name="Normal 2 2" xfId="189"/>
    <cellStyle name="Normal 2 2 2" xfId="190"/>
    <cellStyle name="Normal 2 2 3" xfId="191"/>
    <cellStyle name="Normal 2 3" xfId="192"/>
    <cellStyle name="Normal 2 3 2" xfId="193"/>
    <cellStyle name="Normal 2 3 3" xfId="9"/>
    <cellStyle name="Normal 2 4" xfId="194"/>
    <cellStyle name="Normal 2 4 2" xfId="195"/>
    <cellStyle name="Normal 2 4 3" xfId="196"/>
    <cellStyle name="Normal 2 5" xfId="197"/>
    <cellStyle name="Normal 2 5 2" xfId="198"/>
    <cellStyle name="Normal 20" xfId="199"/>
    <cellStyle name="Normal 21" xfId="200"/>
    <cellStyle name="Normal 22" xfId="201"/>
    <cellStyle name="Normal 23" xfId="202"/>
    <cellStyle name="Normal 23 2" xfId="203"/>
    <cellStyle name="Normal 3" xfId="4"/>
    <cellStyle name="Normal 3 2" xfId="204"/>
    <cellStyle name="Normal 3 2 2" xfId="205"/>
    <cellStyle name="Normal 3 2 3" xfId="206"/>
    <cellStyle name="Normal 3 2 4" xfId="207"/>
    <cellStyle name="Normal 3 3" xfId="208"/>
    <cellStyle name="Normal 3 3 2" xfId="209"/>
    <cellStyle name="Normal 3 4" xfId="210"/>
    <cellStyle name="Normal 3 4 2" xfId="211"/>
    <cellStyle name="Normal 3 5" xfId="212"/>
    <cellStyle name="Normal 3 9" xfId="213"/>
    <cellStyle name="Normal 4" xfId="8"/>
    <cellStyle name="Normal 4 2" xfId="214"/>
    <cellStyle name="Normal 4 2 2" xfId="215"/>
    <cellStyle name="Normal 4 2 2 2" xfId="216"/>
    <cellStyle name="Normal 4 2 2 3" xfId="217"/>
    <cellStyle name="Normal 4 2 3" xfId="218"/>
    <cellStyle name="Normal 4 2 3 2" xfId="219"/>
    <cellStyle name="Normal 4 3" xfId="220"/>
    <cellStyle name="Normal 4 3 2" xfId="221"/>
    <cellStyle name="Normal 4 3 3" xfId="222"/>
    <cellStyle name="Normal 4 4" xfId="223"/>
    <cellStyle name="Normal 5" xfId="224"/>
    <cellStyle name="Normal 5 2" xfId="225"/>
    <cellStyle name="Normal 6" xfId="226"/>
    <cellStyle name="Normal 6 2" xfId="7"/>
    <cellStyle name="Normal 6 2 2" xfId="227"/>
    <cellStyle name="Normal 6 2 2 2" xfId="228"/>
    <cellStyle name="Normal 6 2 3" xfId="229"/>
    <cellStyle name="Normal 6 2 4" xfId="230"/>
    <cellStyle name="Normal 6 3" xfId="231"/>
    <cellStyle name="Normal 6 4" xfId="232"/>
    <cellStyle name="Normal 7" xfId="233"/>
    <cellStyle name="Normal 7 2" xfId="234"/>
    <cellStyle name="Normal 7 3" xfId="235"/>
    <cellStyle name="Normal 8" xfId="236"/>
    <cellStyle name="Normal 8 2" xfId="237"/>
    <cellStyle name="Normal 8 3" xfId="238"/>
    <cellStyle name="Normal 8 4" xfId="239"/>
    <cellStyle name="Normal 8 5" xfId="240"/>
    <cellStyle name="Normal 9" xfId="241"/>
    <cellStyle name="Normal 9 2" xfId="242"/>
    <cellStyle name="Normal 9 2 2" xfId="243"/>
    <cellStyle name="Normal 9 2 3" xfId="244"/>
    <cellStyle name="Normal 9 3" xfId="245"/>
    <cellStyle name="Note 2" xfId="246"/>
    <cellStyle name="Note 2 2" xfId="247"/>
    <cellStyle name="Note 2 3" xfId="248"/>
    <cellStyle name="Output 2" xfId="249"/>
    <cellStyle name="Output 2 2" xfId="250"/>
    <cellStyle name="Output 2 3" xfId="251"/>
    <cellStyle name="Parent row" xfId="252"/>
    <cellStyle name="Percent" xfId="2" builtinId="5"/>
    <cellStyle name="Percent 10" xfId="253"/>
    <cellStyle name="Percent 10 2" xfId="254"/>
    <cellStyle name="Percent 11" xfId="255"/>
    <cellStyle name="Percent 2" xfId="256"/>
    <cellStyle name="Percent 2 2" xfId="10"/>
    <cellStyle name="Percent 2 2 2" xfId="257"/>
    <cellStyle name="Percent 2 2 3" xfId="258"/>
    <cellStyle name="Percent 2 3" xfId="259"/>
    <cellStyle name="Percent 2 4" xfId="260"/>
    <cellStyle name="Percent 2 5" xfId="261"/>
    <cellStyle name="Percent 3" xfId="262"/>
    <cellStyle name="Percent 3 2" xfId="263"/>
    <cellStyle name="Percent 3 2 2" xfId="264"/>
    <cellStyle name="Percent 3 2 3" xfId="265"/>
    <cellStyle name="Percent 3 3" xfId="266"/>
    <cellStyle name="Percent 4" xfId="267"/>
    <cellStyle name="Percent 4 2" xfId="268"/>
    <cellStyle name="Percent 4 2 2" xfId="269"/>
    <cellStyle name="Percent 4 2 3" xfId="270"/>
    <cellStyle name="Percent 4 3" xfId="271"/>
    <cellStyle name="Percent 4 3 2" xfId="272"/>
    <cellStyle name="Percent 5" xfId="5"/>
    <cellStyle name="Percent 5 2" xfId="273"/>
    <cellStyle name="Percent 5 2 2" xfId="274"/>
    <cellStyle name="Percent 5 3" xfId="275"/>
    <cellStyle name="Percent 5 4" xfId="276"/>
    <cellStyle name="Percent 5 5" xfId="277"/>
    <cellStyle name="Percent 6" xfId="278"/>
    <cellStyle name="Percent 6 2" xfId="279"/>
    <cellStyle name="Percent 6 3" xfId="280"/>
    <cellStyle name="Percent 6 4" xfId="281"/>
    <cellStyle name="Percent 7" xfId="282"/>
    <cellStyle name="Percent 7 2" xfId="283"/>
    <cellStyle name="Percent 7 3" xfId="284"/>
    <cellStyle name="Percent 7 4" xfId="285"/>
    <cellStyle name="Percent 8" xfId="286"/>
    <cellStyle name="Percent 8 2" xfId="287"/>
    <cellStyle name="Percent 8 3" xfId="288"/>
    <cellStyle name="Percent 9" xfId="289"/>
    <cellStyle name="Percent 9 2" xfId="290"/>
    <cellStyle name="Table title" xfId="291"/>
    <cellStyle name="Title 2" xfId="292"/>
    <cellStyle name="Title 2 2" xfId="293"/>
    <cellStyle name="Title 2 3" xfId="294"/>
    <cellStyle name="Total 2" xfId="295"/>
    <cellStyle name="Total 2 2" xfId="296"/>
    <cellStyle name="Total 2 3" xfId="297"/>
    <cellStyle name="Warning Text 2" xfId="298"/>
    <cellStyle name="Warning Text 2 2" xfId="299"/>
    <cellStyle name="Warning Text 2 3" xfId="300"/>
  </cellStyles>
  <dxfs count="4"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Admin%20&amp;%20Staff\Kara\Workforce%20Initiatives\3.%20Benchmark%20Analysis%20for%20FY21%20FO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CT%20FY22%20FO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PACT 50 Rate"/>
      <sheetName val="PACT 50 Rate Budget"/>
      <sheetName val="PACT 80 Rate Budget"/>
      <sheetName val="PACT 80 Rate"/>
      <sheetName val="Forensic PACT Rate Budget"/>
      <sheetName val="Forensic PACT Rate"/>
      <sheetName val="Forensic GLE Budget"/>
      <sheetName val="FY18 UFR Pivot"/>
      <sheetName val="Salary"/>
      <sheetName val="Spring 2016 Forecast"/>
      <sheetName val="Occupancy FY14 FY15"/>
      <sheetName val="CAF Fall 2020"/>
      <sheetName val="FY14-15 UFR Pivot"/>
      <sheetName val="CAF Fall 2018"/>
      <sheetName val="ActivityCodeReport"/>
      <sheetName val="FY19 UFR Clean Data"/>
      <sheetName val="Occupancy FY19"/>
      <sheetName val="Other Expenses FY19 Pivot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3386&amp;3401"/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RawDataCalcs"/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G16" zoomScale="90" zoomScaleNormal="90" workbookViewId="0">
      <selection activeCell="K38" sqref="K38"/>
    </sheetView>
  </sheetViews>
  <sheetFormatPr defaultColWidth="9.109375" defaultRowHeight="13.8"/>
  <cols>
    <col min="1" max="1" width="3.44140625" style="208" hidden="1" customWidth="1"/>
    <col min="2" max="2" width="32.44140625" style="208" hidden="1" customWidth="1"/>
    <col min="3" max="3" width="14.6640625" style="208" hidden="1" customWidth="1"/>
    <col min="4" max="4" width="18.33203125" style="208" hidden="1" customWidth="1"/>
    <col min="5" max="5" width="14.44140625" style="208" hidden="1" customWidth="1"/>
    <col min="6" max="6" width="4.6640625" style="208" hidden="1" customWidth="1"/>
    <col min="7" max="7" width="32.44140625" style="208" customWidth="1"/>
    <col min="8" max="8" width="14.6640625" style="208" customWidth="1"/>
    <col min="9" max="9" width="17.44140625" style="208" customWidth="1"/>
    <col min="10" max="10" width="12.33203125" style="208" customWidth="1"/>
    <col min="11" max="11" width="4.6640625" style="208" customWidth="1"/>
    <col min="12" max="12" width="33.88671875" style="208" customWidth="1"/>
    <col min="13" max="13" width="11.88671875" style="208" customWidth="1"/>
    <col min="14" max="14" width="64.33203125" style="208" customWidth="1"/>
    <col min="15" max="16384" width="9.109375" style="208"/>
  </cols>
  <sheetData>
    <row r="1" spans="2:14" ht="14.4" thickBot="1">
      <c r="G1" s="209"/>
    </row>
    <row r="2" spans="2:14" ht="14.4" thickBot="1">
      <c r="B2" s="210" t="s">
        <v>57</v>
      </c>
      <c r="C2" s="211"/>
      <c r="D2" s="211"/>
      <c r="E2" s="212"/>
      <c r="G2" s="213" t="s">
        <v>58</v>
      </c>
      <c r="H2" s="214"/>
      <c r="I2" s="214"/>
      <c r="J2" s="215"/>
      <c r="L2" s="36" t="s">
        <v>59</v>
      </c>
      <c r="M2" s="37"/>
      <c r="N2" s="38"/>
    </row>
    <row r="3" spans="2:14" ht="14.4" thickBot="1">
      <c r="B3" s="216" t="s">
        <v>60</v>
      </c>
      <c r="C3" s="39">
        <v>50</v>
      </c>
      <c r="D3" s="217" t="s">
        <v>61</v>
      </c>
      <c r="E3" s="218">
        <f>C3*365</f>
        <v>18250</v>
      </c>
      <c r="G3" s="219" t="s">
        <v>60</v>
      </c>
      <c r="H3" s="40">
        <v>50</v>
      </c>
      <c r="I3" s="220" t="s">
        <v>61</v>
      </c>
      <c r="J3" s="221">
        <f>H3*365</f>
        <v>18250</v>
      </c>
      <c r="L3" s="222" t="s">
        <v>62</v>
      </c>
      <c r="M3" s="223"/>
      <c r="N3" s="41" t="s">
        <v>63</v>
      </c>
    </row>
    <row r="4" spans="2:14">
      <c r="B4" s="224" t="s">
        <v>4</v>
      </c>
      <c r="C4" s="225" t="s">
        <v>64</v>
      </c>
      <c r="D4" s="226" t="s">
        <v>65</v>
      </c>
      <c r="E4" s="227" t="s">
        <v>66</v>
      </c>
      <c r="F4" s="228"/>
      <c r="G4" s="229" t="s">
        <v>4</v>
      </c>
      <c r="H4" s="230" t="s">
        <v>64</v>
      </c>
      <c r="I4" s="231" t="s">
        <v>65</v>
      </c>
      <c r="J4" s="232" t="s">
        <v>66</v>
      </c>
      <c r="K4" s="228"/>
      <c r="L4" s="233" t="s">
        <v>67</v>
      </c>
      <c r="M4" s="42">
        <f>Chart!C16</f>
        <v>60923.199999999997</v>
      </c>
      <c r="N4" s="234" t="s">
        <v>68</v>
      </c>
    </row>
    <row r="5" spans="2:14">
      <c r="B5" s="43" t="s">
        <v>69</v>
      </c>
      <c r="C5" s="235"/>
      <c r="D5" s="236"/>
      <c r="E5" s="237"/>
      <c r="F5" s="238"/>
      <c r="G5" s="44" t="s">
        <v>69</v>
      </c>
      <c r="H5" s="239"/>
      <c r="I5" s="240"/>
      <c r="J5" s="241"/>
      <c r="K5" s="238"/>
      <c r="L5" s="233" t="s">
        <v>70</v>
      </c>
      <c r="M5" s="42">
        <v>73725</v>
      </c>
      <c r="N5" s="234" t="s">
        <v>71</v>
      </c>
    </row>
    <row r="6" spans="2:14">
      <c r="B6" s="242" t="s">
        <v>67</v>
      </c>
      <c r="C6" s="243">
        <f>M4</f>
        <v>60923.199999999997</v>
      </c>
      <c r="D6" s="244">
        <f>M14</f>
        <v>1</v>
      </c>
      <c r="E6" s="245">
        <f>D6*C6</f>
        <v>60923.199999999997</v>
      </c>
      <c r="F6" s="246"/>
      <c r="G6" s="247" t="s">
        <v>67</v>
      </c>
      <c r="H6" s="45">
        <f>M4</f>
        <v>60923.199999999997</v>
      </c>
      <c r="I6" s="248">
        <f>M14</f>
        <v>1</v>
      </c>
      <c r="J6" s="249">
        <f>I6*H6</f>
        <v>60923.199999999997</v>
      </c>
      <c r="K6" s="246"/>
      <c r="L6" s="233" t="s">
        <v>72</v>
      </c>
      <c r="M6" s="46">
        <v>195390</v>
      </c>
      <c r="N6" s="234" t="s">
        <v>73</v>
      </c>
    </row>
    <row r="7" spans="2:14">
      <c r="B7" s="242" t="s">
        <v>70</v>
      </c>
      <c r="C7" s="243">
        <f>M5</f>
        <v>73725</v>
      </c>
      <c r="D7" s="244">
        <f>M15</f>
        <v>0.05</v>
      </c>
      <c r="E7" s="245">
        <f>D7*C7</f>
        <v>3686.25</v>
      </c>
      <c r="F7" s="246"/>
      <c r="G7" s="247" t="s">
        <v>70</v>
      </c>
      <c r="H7" s="45">
        <f>M5</f>
        <v>73725</v>
      </c>
      <c r="I7" s="248">
        <f>M15</f>
        <v>0.05</v>
      </c>
      <c r="J7" s="249">
        <f>I7*H7</f>
        <v>3686.25</v>
      </c>
      <c r="K7" s="246"/>
      <c r="L7" s="233" t="s">
        <v>74</v>
      </c>
      <c r="M7" s="42">
        <f>Chart!C22</f>
        <v>86860.800000000003</v>
      </c>
      <c r="N7" s="234" t="s">
        <v>68</v>
      </c>
    </row>
    <row r="8" spans="2:14">
      <c r="B8" s="47" t="s">
        <v>75</v>
      </c>
      <c r="C8" s="243"/>
      <c r="D8" s="244"/>
      <c r="E8" s="245"/>
      <c r="F8" s="246"/>
      <c r="G8" s="48" t="s">
        <v>75</v>
      </c>
      <c r="H8" s="45"/>
      <c r="I8" s="248"/>
      <c r="J8" s="249"/>
      <c r="K8" s="246"/>
      <c r="L8" s="233" t="str">
        <f>G11</f>
        <v>Clinician (LPHA,)</v>
      </c>
      <c r="M8" s="42">
        <f>Chart!C16</f>
        <v>60923.199999999997</v>
      </c>
      <c r="N8" s="234" t="s">
        <v>68</v>
      </c>
    </row>
    <row r="9" spans="2:14">
      <c r="B9" s="242" t="s">
        <v>72</v>
      </c>
      <c r="C9" s="243">
        <f>M6</f>
        <v>195390</v>
      </c>
      <c r="D9" s="244">
        <f>M16</f>
        <v>0.4</v>
      </c>
      <c r="E9" s="245">
        <f>D9*C9</f>
        <v>78156</v>
      </c>
      <c r="F9" s="246"/>
      <c r="G9" s="247" t="s">
        <v>72</v>
      </c>
      <c r="H9" s="45">
        <f>M6</f>
        <v>195390</v>
      </c>
      <c r="I9" s="248">
        <f>M16</f>
        <v>0.4</v>
      </c>
      <c r="J9" s="249">
        <f>I9*H9</f>
        <v>78156</v>
      </c>
      <c r="K9" s="246"/>
      <c r="L9" s="233" t="str">
        <f>G12</f>
        <v>Clinician (Masters)</v>
      </c>
      <c r="M9" s="42">
        <f>Chart!C14</f>
        <v>52665.599999999999</v>
      </c>
      <c r="N9" s="234" t="s">
        <v>68</v>
      </c>
    </row>
    <row r="10" spans="2:14">
      <c r="B10" s="242" t="s">
        <v>74</v>
      </c>
      <c r="C10" s="243">
        <f>M7</f>
        <v>86860.800000000003</v>
      </c>
      <c r="D10" s="244">
        <f t="shared" ref="D10:D11" si="0">M17</f>
        <v>2</v>
      </c>
      <c r="E10" s="245">
        <f>D10*C10</f>
        <v>173721.60000000001</v>
      </c>
      <c r="F10" s="246"/>
      <c r="G10" s="247" t="s">
        <v>74</v>
      </c>
      <c r="H10" s="45">
        <f t="shared" ref="H10:H11" si="1">M7</f>
        <v>86860.800000000003</v>
      </c>
      <c r="I10" s="248">
        <f t="shared" ref="I10" si="2">M17</f>
        <v>2</v>
      </c>
      <c r="J10" s="249">
        <f>I10*H10</f>
        <v>173721.60000000001</v>
      </c>
      <c r="K10" s="246"/>
      <c r="L10" s="247" t="s">
        <v>76</v>
      </c>
      <c r="M10" s="42">
        <f>Chart!C8</f>
        <v>41516.800000000003</v>
      </c>
      <c r="N10" s="234" t="s">
        <v>68</v>
      </c>
    </row>
    <row r="11" spans="2:14">
      <c r="B11" s="242" t="s">
        <v>77</v>
      </c>
      <c r="C11" s="243">
        <f>M8</f>
        <v>60923.199999999997</v>
      </c>
      <c r="D11" s="244">
        <f t="shared" si="0"/>
        <v>1</v>
      </c>
      <c r="E11" s="250">
        <f>D11*C11</f>
        <v>60923.199999999997</v>
      </c>
      <c r="F11" s="251"/>
      <c r="G11" s="247" t="s">
        <v>78</v>
      </c>
      <c r="H11" s="45">
        <f t="shared" si="1"/>
        <v>60923.199999999997</v>
      </c>
      <c r="I11" s="248">
        <f>M18</f>
        <v>1</v>
      </c>
      <c r="J11" s="252">
        <f>I11*H11</f>
        <v>60923.199999999997</v>
      </c>
      <c r="K11" s="251"/>
      <c r="L11" s="233" t="s">
        <v>79</v>
      </c>
      <c r="M11" s="42">
        <f>Chart!C6</f>
        <v>32198.400000000001</v>
      </c>
      <c r="N11" s="234" t="s">
        <v>68</v>
      </c>
    </row>
    <row r="12" spans="2:14">
      <c r="B12" s="47" t="s">
        <v>79</v>
      </c>
      <c r="C12" s="243"/>
      <c r="D12" s="244"/>
      <c r="E12" s="245"/>
      <c r="F12" s="246"/>
      <c r="G12" s="247" t="s">
        <v>80</v>
      </c>
      <c r="H12" s="42">
        <f>M9</f>
        <v>52665.599999999999</v>
      </c>
      <c r="I12" s="248">
        <f>M19</f>
        <v>1</v>
      </c>
      <c r="J12" s="252">
        <f>H12*I12</f>
        <v>52665.599999999999</v>
      </c>
      <c r="K12" s="246"/>
      <c r="L12" s="253" t="s">
        <v>81</v>
      </c>
      <c r="M12" s="49">
        <f>Chart!C6</f>
        <v>32198.400000000001</v>
      </c>
      <c r="N12" s="234" t="s">
        <v>68</v>
      </c>
    </row>
    <row r="13" spans="2:14">
      <c r="B13" s="242" t="s">
        <v>82</v>
      </c>
      <c r="C13" s="243">
        <f>M11</f>
        <v>32198.400000000001</v>
      </c>
      <c r="D13" s="244">
        <f>M20</f>
        <v>1</v>
      </c>
      <c r="E13" s="245">
        <f>D13*C13</f>
        <v>32198.400000000001</v>
      </c>
      <c r="F13" s="246"/>
      <c r="G13" s="48" t="s">
        <v>79</v>
      </c>
      <c r="H13" s="45"/>
      <c r="I13" s="248"/>
      <c r="J13" s="249"/>
      <c r="K13" s="246"/>
      <c r="L13" s="254" t="s">
        <v>83</v>
      </c>
      <c r="M13" s="255"/>
      <c r="N13" s="256"/>
    </row>
    <row r="14" spans="2:14">
      <c r="B14" s="242" t="s">
        <v>84</v>
      </c>
      <c r="C14" s="243">
        <f>M10</f>
        <v>41516.800000000003</v>
      </c>
      <c r="D14" s="244">
        <v>1.5</v>
      </c>
      <c r="E14" s="245">
        <f>D14*C14</f>
        <v>62275.200000000004</v>
      </c>
      <c r="F14" s="246"/>
      <c r="G14" s="247" t="s">
        <v>76</v>
      </c>
      <c r="H14" s="45">
        <f>M10</f>
        <v>41516.800000000003</v>
      </c>
      <c r="I14" s="248">
        <f>M21</f>
        <v>2</v>
      </c>
      <c r="J14" s="249">
        <f>I14*H14</f>
        <v>83033.600000000006</v>
      </c>
      <c r="K14" s="246"/>
      <c r="L14" s="247" t="str">
        <f>L4</f>
        <v>Team Leader (LPHA)</v>
      </c>
      <c r="M14" s="50">
        <v>1</v>
      </c>
      <c r="N14" s="257" t="s">
        <v>85</v>
      </c>
    </row>
    <row r="15" spans="2:14">
      <c r="B15" s="242" t="s">
        <v>81</v>
      </c>
      <c r="C15" s="243">
        <f>M12</f>
        <v>32198.400000000001</v>
      </c>
      <c r="D15" s="244">
        <f t="shared" ref="D15" si="3">M22</f>
        <v>1</v>
      </c>
      <c r="E15" s="245">
        <f>D15*C15</f>
        <v>32198.400000000001</v>
      </c>
      <c r="F15" s="246"/>
      <c r="G15" s="247" t="str">
        <f>L11</f>
        <v>Direct Care</v>
      </c>
      <c r="H15" s="45">
        <f>M11</f>
        <v>32198.400000000001</v>
      </c>
      <c r="I15" s="248">
        <f>M20</f>
        <v>1</v>
      </c>
      <c r="J15" s="249">
        <f>I15*H15</f>
        <v>32198.400000000001</v>
      </c>
      <c r="K15" s="246"/>
      <c r="L15" s="247" t="str">
        <f>L5</f>
        <v>Program Functional Manager</v>
      </c>
      <c r="M15" s="50">
        <v>0.05</v>
      </c>
      <c r="N15" s="257" t="s">
        <v>85</v>
      </c>
    </row>
    <row r="16" spans="2:14">
      <c r="B16" s="258" t="s">
        <v>86</v>
      </c>
      <c r="C16" s="259">
        <f>SUM(C6:C15)</f>
        <v>583735.80000000005</v>
      </c>
      <c r="D16" s="260">
        <f>SUM(D6:D15)</f>
        <v>7.95</v>
      </c>
      <c r="E16" s="261">
        <f>SUM(E6:E15)</f>
        <v>504082.25000000012</v>
      </c>
      <c r="F16" s="262"/>
      <c r="G16" s="247" t="s">
        <v>81</v>
      </c>
      <c r="H16" s="45">
        <f t="shared" ref="H16" si="4">M12</f>
        <v>32198.400000000001</v>
      </c>
      <c r="I16" s="248">
        <f t="shared" ref="I16" si="5">M22</f>
        <v>1</v>
      </c>
      <c r="J16" s="249">
        <f>I16*H16</f>
        <v>32198.400000000001</v>
      </c>
      <c r="K16" s="262"/>
      <c r="L16" s="247" t="str">
        <f>L6</f>
        <v>Psychiatrist</v>
      </c>
      <c r="M16" s="50">
        <v>0.4</v>
      </c>
      <c r="N16" s="257" t="s">
        <v>85</v>
      </c>
    </row>
    <row r="17" spans="2:14">
      <c r="B17" s="263"/>
      <c r="C17" s="236"/>
      <c r="D17" s="236"/>
      <c r="E17" s="245"/>
      <c r="F17" s="246"/>
      <c r="G17" s="264"/>
      <c r="H17" s="265"/>
      <c r="I17" s="266"/>
      <c r="J17" s="267"/>
      <c r="K17" s="246"/>
      <c r="L17" s="247" t="str">
        <f>L7</f>
        <v xml:space="preserve">Registered Nurse (RN) </v>
      </c>
      <c r="M17" s="50">
        <v>2</v>
      </c>
      <c r="N17" s="257" t="s">
        <v>85</v>
      </c>
    </row>
    <row r="18" spans="2:14">
      <c r="B18" s="258" t="s">
        <v>87</v>
      </c>
      <c r="C18" s="268"/>
      <c r="D18" s="269">
        <f>D16</f>
        <v>7.95</v>
      </c>
      <c r="E18" s="270">
        <f>E16</f>
        <v>504082.25000000012</v>
      </c>
      <c r="F18" s="271"/>
      <c r="G18" s="264" t="s">
        <v>87</v>
      </c>
      <c r="H18" s="240"/>
      <c r="I18" s="272">
        <f>SUM(I6:I16)</f>
        <v>9.4499999999999993</v>
      </c>
      <c r="J18" s="249">
        <f>SUM(J6:J16)</f>
        <v>577506.25000000012</v>
      </c>
      <c r="K18" s="271"/>
      <c r="L18" s="247" t="str">
        <f>L8</f>
        <v>Clinician (LPHA,)</v>
      </c>
      <c r="M18" s="50">
        <v>1</v>
      </c>
      <c r="N18" s="257" t="s">
        <v>85</v>
      </c>
    </row>
    <row r="19" spans="2:14">
      <c r="B19" s="263"/>
      <c r="C19" s="273"/>
      <c r="D19" s="236"/>
      <c r="E19" s="274"/>
      <c r="F19" s="238"/>
      <c r="G19" s="275"/>
      <c r="H19" s="239"/>
      <c r="I19" s="276"/>
      <c r="J19" s="277"/>
      <c r="K19" s="238"/>
      <c r="L19" s="247" t="s">
        <v>80</v>
      </c>
      <c r="M19" s="50">
        <v>1</v>
      </c>
      <c r="N19" s="257" t="s">
        <v>85</v>
      </c>
    </row>
    <row r="20" spans="2:14">
      <c r="B20" s="263" t="s">
        <v>88</v>
      </c>
      <c r="C20" s="273"/>
      <c r="D20" s="278">
        <v>0.21709999999999999</v>
      </c>
      <c r="E20" s="279">
        <f>D20*E16</f>
        <v>109436.25647500002</v>
      </c>
      <c r="F20" s="280"/>
      <c r="G20" s="53" t="s">
        <v>88</v>
      </c>
      <c r="H20" s="238"/>
      <c r="I20" s="51">
        <f>M24</f>
        <v>0.224</v>
      </c>
      <c r="J20" s="113">
        <f>J18*I20</f>
        <v>129361.40000000002</v>
      </c>
      <c r="K20" s="280"/>
      <c r="L20" s="247" t="str">
        <f>L11</f>
        <v>Direct Care</v>
      </c>
      <c r="M20" s="50">
        <v>1</v>
      </c>
      <c r="N20" s="257" t="s">
        <v>85</v>
      </c>
    </row>
    <row r="21" spans="2:14">
      <c r="B21" s="263"/>
      <c r="C21" s="273"/>
      <c r="D21" s="273"/>
      <c r="E21" s="279"/>
      <c r="F21" s="280"/>
      <c r="G21" s="53" t="s">
        <v>89</v>
      </c>
      <c r="H21" s="238"/>
      <c r="I21" s="51">
        <f>M32</f>
        <v>3.7000000000000002E-3</v>
      </c>
      <c r="J21" s="113">
        <f>J18*I21</f>
        <v>2136.7731250000006</v>
      </c>
      <c r="K21" s="280"/>
      <c r="L21" s="247" t="str">
        <f>L10</f>
        <v>Direct Care III (Bachelors)</v>
      </c>
      <c r="M21" s="50">
        <v>2</v>
      </c>
      <c r="N21" s="257" t="s">
        <v>85</v>
      </c>
    </row>
    <row r="22" spans="2:14">
      <c r="B22" s="258" t="s">
        <v>90</v>
      </c>
      <c r="C22" s="268"/>
      <c r="D22" s="268"/>
      <c r="E22" s="281">
        <f>E18+E20</f>
        <v>613518.50647500018</v>
      </c>
      <c r="F22" s="280"/>
      <c r="G22" s="264" t="s">
        <v>90</v>
      </c>
      <c r="H22" s="282"/>
      <c r="I22" s="282"/>
      <c r="J22" s="283">
        <f>SUM(J18:J21)</f>
        <v>709004.42312500009</v>
      </c>
      <c r="K22" s="280"/>
      <c r="L22" s="284" t="str">
        <f t="shared" ref="L22" si="6">L12</f>
        <v>Program Support (Admin)</v>
      </c>
      <c r="M22" s="52">
        <v>1</v>
      </c>
      <c r="N22" s="285" t="s">
        <v>85</v>
      </c>
    </row>
    <row r="23" spans="2:14">
      <c r="B23" s="263"/>
      <c r="C23" s="273"/>
      <c r="D23" s="236" t="s">
        <v>91</v>
      </c>
      <c r="E23" s="279"/>
      <c r="F23" s="280"/>
      <c r="G23" s="53"/>
      <c r="H23" s="238"/>
      <c r="I23" s="240" t="s">
        <v>91</v>
      </c>
      <c r="J23" s="113"/>
      <c r="K23" s="280"/>
      <c r="L23" s="286" t="s">
        <v>92</v>
      </c>
      <c r="M23" s="287"/>
      <c r="N23" s="288"/>
    </row>
    <row r="24" spans="2:14">
      <c r="B24" s="263" t="str">
        <f>L25</f>
        <v>Occupancy (per FTE)</v>
      </c>
      <c r="C24" s="273"/>
      <c r="D24" s="289">
        <f>M25</f>
        <v>8575.5744482437058</v>
      </c>
      <c r="E24" s="290">
        <f>D24*D18</f>
        <v>68175.81686353746</v>
      </c>
      <c r="F24" s="271"/>
      <c r="G24" s="53" t="str">
        <f>B24</f>
        <v>Occupancy (per FTE)</v>
      </c>
      <c r="H24" s="238"/>
      <c r="I24" s="291">
        <f>D24</f>
        <v>8575.5744482437058</v>
      </c>
      <c r="J24" s="292">
        <f>I24*I18</f>
        <v>81039.178535903018</v>
      </c>
      <c r="K24" s="271"/>
      <c r="L24" s="53" t="s">
        <v>93</v>
      </c>
      <c r="M24" s="92">
        <v>0.224</v>
      </c>
      <c r="N24" s="257" t="s">
        <v>94</v>
      </c>
    </row>
    <row r="25" spans="2:14">
      <c r="B25" s="263" t="str">
        <f>L26</f>
        <v>Other Program Expenses (per FTE)*</v>
      </c>
      <c r="C25" s="273"/>
      <c r="D25" s="289">
        <f>M26</f>
        <v>3545.2237755532628</v>
      </c>
      <c r="E25" s="290">
        <f>D25*D18</f>
        <v>28184.529015648441</v>
      </c>
      <c r="F25" s="271"/>
      <c r="G25" s="53" t="str">
        <f>B25</f>
        <v>Other Program Expenses (per FTE)*</v>
      </c>
      <c r="H25" s="238"/>
      <c r="I25" s="291">
        <f>D25</f>
        <v>3545.2237755532628</v>
      </c>
      <c r="J25" s="292">
        <f>I25*I18</f>
        <v>33502.364678978331</v>
      </c>
      <c r="K25" s="271"/>
      <c r="L25" s="53" t="s">
        <v>95</v>
      </c>
      <c r="M25" s="93">
        <v>8575.5744482437058</v>
      </c>
      <c r="N25" s="234" t="s">
        <v>71</v>
      </c>
    </row>
    <row r="26" spans="2:14">
      <c r="B26" s="258" t="s">
        <v>96</v>
      </c>
      <c r="C26" s="268"/>
      <c r="D26" s="268"/>
      <c r="E26" s="281">
        <f>SUM(E22:E25)</f>
        <v>709878.852354186</v>
      </c>
      <c r="F26" s="280"/>
      <c r="G26" s="264" t="s">
        <v>96</v>
      </c>
      <c r="H26" s="282"/>
      <c r="I26" s="282"/>
      <c r="J26" s="283">
        <f>SUM(J22:J25)</f>
        <v>823545.96633988142</v>
      </c>
      <c r="K26" s="280"/>
      <c r="L26" s="54" t="s">
        <v>97</v>
      </c>
      <c r="M26" s="55">
        <f>'Other Expenses FY19 Pivot'!J6</f>
        <v>3545.2237755532628</v>
      </c>
      <c r="N26" s="234" t="s">
        <v>71</v>
      </c>
    </row>
    <row r="27" spans="2:14" ht="14.4" thickBot="1">
      <c r="B27" s="293"/>
      <c r="C27" s="235"/>
      <c r="D27" s="235"/>
      <c r="E27" s="294"/>
      <c r="F27" s="280"/>
      <c r="G27" s="295" t="s">
        <v>98</v>
      </c>
      <c r="H27" s="296"/>
      <c r="I27" s="297">
        <f>D28</f>
        <v>0.12</v>
      </c>
      <c r="J27" s="298">
        <f>I27*J26</f>
        <v>98825.515960785764</v>
      </c>
      <c r="K27" s="280"/>
      <c r="L27" s="56" t="s">
        <v>99</v>
      </c>
      <c r="M27" s="57">
        <v>0.12</v>
      </c>
      <c r="N27" s="234" t="s">
        <v>100</v>
      </c>
    </row>
    <row r="28" spans="2:14" ht="14.4" thickTop="1">
      <c r="B28" s="263" t="s">
        <v>98</v>
      </c>
      <c r="C28" s="273"/>
      <c r="D28" s="278">
        <f>M27</f>
        <v>0.12</v>
      </c>
      <c r="E28" s="279">
        <f>D28*E26</f>
        <v>85185.462282502311</v>
      </c>
      <c r="F28" s="280"/>
      <c r="G28" s="299" t="s">
        <v>101</v>
      </c>
      <c r="H28" s="300"/>
      <c r="I28" s="301"/>
      <c r="J28" s="302">
        <f>J27+J26</f>
        <v>922371.48230066721</v>
      </c>
      <c r="K28" s="280"/>
      <c r="L28" s="56"/>
      <c r="M28" s="57"/>
      <c r="N28" s="234"/>
    </row>
    <row r="29" spans="2:14" ht="15" customHeight="1" thickBot="1">
      <c r="B29" s="303" t="s">
        <v>102</v>
      </c>
      <c r="C29" s="304"/>
      <c r="D29" s="305"/>
      <c r="E29" s="306">
        <f>E28+E26</f>
        <v>795064.31463668833</v>
      </c>
      <c r="F29" s="280"/>
      <c r="G29" s="307" t="s">
        <v>103</v>
      </c>
      <c r="H29" s="238"/>
      <c r="I29" s="308">
        <f>M31</f>
        <v>1.9959404600811814E-2</v>
      </c>
      <c r="J29" s="113">
        <f>(J28-J18)*I29</f>
        <v>6883.3047042419694</v>
      </c>
      <c r="K29" s="280"/>
      <c r="L29" s="58" t="s">
        <v>104</v>
      </c>
      <c r="M29" s="309">
        <v>0.98</v>
      </c>
      <c r="N29" s="310" t="s">
        <v>85</v>
      </c>
    </row>
    <row r="30" spans="2:14" ht="14.4" thickBot="1">
      <c r="B30" s="311" t="s">
        <v>105</v>
      </c>
      <c r="C30" s="273"/>
      <c r="D30" s="278">
        <f>M28</f>
        <v>0</v>
      </c>
      <c r="E30" s="290">
        <f>E29*D30</f>
        <v>0</v>
      </c>
      <c r="F30" s="312"/>
      <c r="G30" s="313" t="s">
        <v>106</v>
      </c>
      <c r="H30" s="239"/>
      <c r="I30" s="314"/>
      <c r="J30" s="315">
        <f>SUM(J28:J29)</f>
        <v>929254.78700490913</v>
      </c>
      <c r="K30" s="312"/>
      <c r="L30" s="59"/>
      <c r="M30" s="316"/>
      <c r="N30" s="317"/>
    </row>
    <row r="31" spans="2:14" ht="14.4" thickBot="1">
      <c r="B31" s="303" t="s">
        <v>107</v>
      </c>
      <c r="C31" s="304"/>
      <c r="D31" s="304"/>
      <c r="E31" s="306">
        <f>E30+E29</f>
        <v>795064.31463668833</v>
      </c>
      <c r="F31" s="280"/>
      <c r="G31" s="318" t="s">
        <v>108</v>
      </c>
      <c r="H31" s="319"/>
      <c r="I31" s="320"/>
      <c r="J31" s="321">
        <f>J30/J3</f>
        <v>50.91807052081694</v>
      </c>
      <c r="K31" s="280"/>
      <c r="L31" s="322" t="s">
        <v>109</v>
      </c>
      <c r="M31" s="316">
        <f>'CAF Fall 2020'!CA25</f>
        <v>1.9959404600811814E-2</v>
      </c>
      <c r="N31" s="317" t="s">
        <v>110</v>
      </c>
    </row>
    <row r="32" spans="2:14" ht="14.4" thickBot="1">
      <c r="B32" s="263" t="s">
        <v>111</v>
      </c>
      <c r="C32" s="273"/>
      <c r="D32" s="323"/>
      <c r="E32" s="324">
        <f>E31/E3</f>
        <v>43.565167925297992</v>
      </c>
      <c r="G32" s="60" t="s">
        <v>112</v>
      </c>
      <c r="H32" s="220"/>
      <c r="I32" s="61">
        <f>D33</f>
        <v>0.98</v>
      </c>
      <c r="J32" s="62">
        <f>J31/I32</f>
        <v>51.957214817160143</v>
      </c>
      <c r="L32" s="59" t="s">
        <v>89</v>
      </c>
      <c r="M32" s="316">
        <v>3.7000000000000002E-3</v>
      </c>
      <c r="N32" s="317" t="s">
        <v>113</v>
      </c>
    </row>
    <row r="33" spans="2:14" ht="14.4" thickBot="1">
      <c r="B33" s="63" t="s">
        <v>112</v>
      </c>
      <c r="C33" s="217"/>
      <c r="D33" s="64">
        <f>M29</f>
        <v>0.98</v>
      </c>
      <c r="E33" s="65">
        <f>E32/D33</f>
        <v>44.45425298499795</v>
      </c>
      <c r="F33" s="240"/>
      <c r="G33" s="325"/>
      <c r="H33" s="325"/>
      <c r="I33" s="325"/>
      <c r="J33" s="326"/>
      <c r="K33" s="240"/>
      <c r="L33" s="66"/>
      <c r="M33" s="327"/>
      <c r="N33" s="66"/>
    </row>
    <row r="34" spans="2:14">
      <c r="F34" s="325"/>
      <c r="J34" s="328"/>
      <c r="K34" s="325"/>
      <c r="L34" s="329"/>
    </row>
    <row r="35" spans="2:14">
      <c r="L35" s="67" t="s">
        <v>114</v>
      </c>
      <c r="M35" s="68"/>
      <c r="N35" s="69"/>
    </row>
    <row r="36" spans="2:14">
      <c r="L36" s="70"/>
      <c r="M36" s="71"/>
      <c r="N36" s="72"/>
    </row>
    <row r="37" spans="2:14">
      <c r="L37" s="73"/>
      <c r="M37" s="74"/>
      <c r="N37" s="75"/>
    </row>
  </sheetData>
  <mergeCells count="7">
    <mergeCell ref="L35:N37"/>
    <mergeCell ref="B2:E2"/>
    <mergeCell ref="G2:J2"/>
    <mergeCell ref="L2:N2"/>
    <mergeCell ref="L3:M3"/>
    <mergeCell ref="L13:M13"/>
    <mergeCell ref="L23:M23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topLeftCell="G7" zoomScale="90" zoomScaleNormal="90" workbookViewId="0">
      <selection activeCell="K38" sqref="K38"/>
    </sheetView>
  </sheetViews>
  <sheetFormatPr defaultColWidth="8.88671875" defaultRowHeight="13.8"/>
  <cols>
    <col min="1" max="1" width="4.44140625" style="208" hidden="1" customWidth="1"/>
    <col min="2" max="2" width="35.44140625" style="208" hidden="1" customWidth="1"/>
    <col min="3" max="3" width="14.33203125" style="208" hidden="1" customWidth="1"/>
    <col min="4" max="4" width="18" style="208" hidden="1" customWidth="1"/>
    <col min="5" max="5" width="16.44140625" style="208" hidden="1" customWidth="1"/>
    <col min="6" max="6" width="2.33203125" style="208" hidden="1" customWidth="1"/>
    <col min="7" max="7" width="29.109375" style="208" customWidth="1"/>
    <col min="8" max="8" width="15.6640625" style="208" customWidth="1"/>
    <col min="9" max="9" width="15.33203125" style="208" customWidth="1"/>
    <col min="10" max="10" width="15.6640625" style="208" customWidth="1"/>
    <col min="11" max="11" width="4.44140625" style="208" customWidth="1"/>
    <col min="12" max="12" width="35.109375" style="208" customWidth="1"/>
    <col min="13" max="13" width="12.44140625" style="208" customWidth="1"/>
    <col min="14" max="14" width="65.44140625" style="208" customWidth="1"/>
    <col min="15" max="15" width="12.6640625" style="208" customWidth="1"/>
    <col min="16" max="19" width="8.88671875" style="208"/>
    <col min="20" max="20" width="35.44140625" style="208" customWidth="1"/>
    <col min="21" max="22" width="13.88671875" style="330" customWidth="1"/>
    <col min="23" max="16384" width="8.88671875" style="208"/>
  </cols>
  <sheetData>
    <row r="1" spans="2:15" ht="14.4" thickBot="1">
      <c r="G1" s="209"/>
    </row>
    <row r="2" spans="2:15" ht="14.4" thickBot="1">
      <c r="B2" s="331" t="s">
        <v>115</v>
      </c>
      <c r="C2" s="332"/>
      <c r="D2" s="332"/>
      <c r="E2" s="333"/>
      <c r="F2" s="334"/>
      <c r="G2" s="335" t="s">
        <v>116</v>
      </c>
      <c r="H2" s="336"/>
      <c r="I2" s="336"/>
      <c r="J2" s="337"/>
      <c r="K2" s="334"/>
      <c r="L2" s="76" t="s">
        <v>59</v>
      </c>
      <c r="M2" s="77"/>
      <c r="N2" s="78"/>
      <c r="O2" s="338"/>
    </row>
    <row r="3" spans="2:15" ht="14.4" thickBot="1">
      <c r="B3" s="339" t="s">
        <v>60</v>
      </c>
      <c r="C3" s="79">
        <v>80</v>
      </c>
      <c r="D3" s="340" t="s">
        <v>61</v>
      </c>
      <c r="E3" s="341">
        <f>C3*365</f>
        <v>29200</v>
      </c>
      <c r="G3" s="342" t="s">
        <v>60</v>
      </c>
      <c r="H3" s="80">
        <v>80</v>
      </c>
      <c r="I3" s="343" t="s">
        <v>61</v>
      </c>
      <c r="J3" s="344">
        <f>H3*365</f>
        <v>29200</v>
      </c>
      <c r="L3" s="345" t="s">
        <v>62</v>
      </c>
      <c r="M3" s="346"/>
      <c r="N3" s="81" t="s">
        <v>63</v>
      </c>
      <c r="O3" s="338"/>
    </row>
    <row r="4" spans="2:15">
      <c r="B4" s="82" t="s">
        <v>4</v>
      </c>
      <c r="C4" s="347" t="s">
        <v>64</v>
      </c>
      <c r="D4" s="348" t="s">
        <v>65</v>
      </c>
      <c r="E4" s="349" t="s">
        <v>66</v>
      </c>
      <c r="G4" s="83" t="s">
        <v>4</v>
      </c>
      <c r="H4" s="350" t="s">
        <v>64</v>
      </c>
      <c r="I4" s="351" t="s">
        <v>65</v>
      </c>
      <c r="J4" s="352" t="s">
        <v>66</v>
      </c>
      <c r="L4" s="233" t="s">
        <v>67</v>
      </c>
      <c r="M4" s="42">
        <f>Chart!C16</f>
        <v>60923.199999999997</v>
      </c>
      <c r="N4" s="234" t="s">
        <v>68</v>
      </c>
      <c r="O4" s="338"/>
    </row>
    <row r="5" spans="2:15">
      <c r="B5" s="84" t="s">
        <v>69</v>
      </c>
      <c r="C5" s="235"/>
      <c r="D5" s="236"/>
      <c r="E5" s="274"/>
      <c r="G5" s="44" t="s">
        <v>69</v>
      </c>
      <c r="H5" s="239"/>
      <c r="I5" s="240"/>
      <c r="J5" s="257"/>
      <c r="L5" s="233" t="s">
        <v>70</v>
      </c>
      <c r="M5" s="42">
        <f>'PACT 50 Rate Budget'!M5</f>
        <v>73725</v>
      </c>
      <c r="N5" s="234" t="str">
        <f>'PACT 50 Rate Budget'!N5</f>
        <v>FY19 UFR Data</v>
      </c>
      <c r="O5" s="338"/>
    </row>
    <row r="6" spans="2:15">
      <c r="B6" s="242" t="s">
        <v>67</v>
      </c>
      <c r="C6" s="243">
        <f>M4</f>
        <v>60923.199999999997</v>
      </c>
      <c r="D6" s="244">
        <f>M15</f>
        <v>1</v>
      </c>
      <c r="E6" s="353">
        <f>D6*C6</f>
        <v>60923.199999999997</v>
      </c>
      <c r="G6" s="247" t="s">
        <v>67</v>
      </c>
      <c r="H6" s="45">
        <f>M4</f>
        <v>60923.199999999997</v>
      </c>
      <c r="I6" s="248">
        <f>M15</f>
        <v>1</v>
      </c>
      <c r="J6" s="354">
        <f>I6*H6</f>
        <v>60923.199999999997</v>
      </c>
      <c r="L6" s="233" t="s">
        <v>72</v>
      </c>
      <c r="M6" s="42">
        <v>195390</v>
      </c>
      <c r="N6" s="234" t="s">
        <v>117</v>
      </c>
      <c r="O6" s="338"/>
    </row>
    <row r="7" spans="2:15">
      <c r="B7" s="242" t="s">
        <v>70</v>
      </c>
      <c r="C7" s="243">
        <f>M5</f>
        <v>73725</v>
      </c>
      <c r="D7" s="244">
        <f>M16</f>
        <v>0.05</v>
      </c>
      <c r="E7" s="353">
        <f>D7*C7</f>
        <v>3686.25</v>
      </c>
      <c r="G7" s="247" t="s">
        <v>70</v>
      </c>
      <c r="H7" s="45">
        <f t="shared" ref="H7:I10" si="0">C7</f>
        <v>73725</v>
      </c>
      <c r="I7" s="248">
        <f t="shared" si="0"/>
        <v>0.05</v>
      </c>
      <c r="J7" s="354">
        <f>I7*H7</f>
        <v>3686.25</v>
      </c>
      <c r="L7" s="233" t="s">
        <v>74</v>
      </c>
      <c r="M7" s="42">
        <f>Chart!C22</f>
        <v>86860.800000000003</v>
      </c>
      <c r="N7" s="234" t="s">
        <v>68</v>
      </c>
      <c r="O7" s="338"/>
    </row>
    <row r="8" spans="2:15">
      <c r="B8" s="85" t="s">
        <v>75</v>
      </c>
      <c r="C8" s="243"/>
      <c r="D8" s="244"/>
      <c r="E8" s="353"/>
      <c r="G8" s="86" t="s">
        <v>75</v>
      </c>
      <c r="H8" s="45"/>
      <c r="I8" s="248"/>
      <c r="J8" s="354"/>
      <c r="L8" s="233" t="s">
        <v>80</v>
      </c>
      <c r="M8" s="42">
        <f>Chart!C14</f>
        <v>52665.599999999999</v>
      </c>
      <c r="N8" s="234" t="s">
        <v>68</v>
      </c>
      <c r="O8" s="338"/>
    </row>
    <row r="9" spans="2:15">
      <c r="B9" s="242" t="s">
        <v>72</v>
      </c>
      <c r="C9" s="243">
        <f>M6</f>
        <v>195390</v>
      </c>
      <c r="D9" s="244">
        <f>M17</f>
        <v>0.64</v>
      </c>
      <c r="E9" s="353">
        <f>D9*C9</f>
        <v>125049.60000000001</v>
      </c>
      <c r="G9" s="247" t="s">
        <v>72</v>
      </c>
      <c r="H9" s="45">
        <f t="shared" si="0"/>
        <v>195390</v>
      </c>
      <c r="I9" s="248">
        <f t="shared" si="0"/>
        <v>0.64</v>
      </c>
      <c r="J9" s="354">
        <f>I9*H9</f>
        <v>125049.60000000001</v>
      </c>
      <c r="L9" s="233" t="s">
        <v>118</v>
      </c>
      <c r="M9" s="42">
        <f>Chart!C16</f>
        <v>60923.199999999997</v>
      </c>
      <c r="N9" s="234" t="s">
        <v>68</v>
      </c>
      <c r="O9" s="355"/>
    </row>
    <row r="10" spans="2:15">
      <c r="B10" s="242" t="s">
        <v>74</v>
      </c>
      <c r="C10" s="243">
        <f>M7</f>
        <v>86860.800000000003</v>
      </c>
      <c r="D10" s="244">
        <f t="shared" ref="D10:D11" si="1">M18</f>
        <v>3</v>
      </c>
      <c r="E10" s="353">
        <f>D10*C10</f>
        <v>260582.40000000002</v>
      </c>
      <c r="G10" s="247" t="s">
        <v>74</v>
      </c>
      <c r="H10" s="45">
        <f t="shared" si="0"/>
        <v>86860.800000000003</v>
      </c>
      <c r="I10" s="248">
        <f t="shared" si="0"/>
        <v>3</v>
      </c>
      <c r="J10" s="354">
        <f>I10*H10</f>
        <v>260582.40000000002</v>
      </c>
      <c r="L10" s="233" t="s">
        <v>76</v>
      </c>
      <c r="M10" s="42">
        <f>Chart!C8</f>
        <v>41516.800000000003</v>
      </c>
      <c r="N10" s="234" t="s">
        <v>68</v>
      </c>
      <c r="O10" s="355"/>
    </row>
    <row r="11" spans="2:15">
      <c r="B11" s="242" t="s">
        <v>77</v>
      </c>
      <c r="C11" s="243">
        <f>M8</f>
        <v>52665.599999999999</v>
      </c>
      <c r="D11" s="244">
        <f t="shared" si="1"/>
        <v>2</v>
      </c>
      <c r="E11" s="356">
        <f>D11*C11</f>
        <v>105331.2</v>
      </c>
      <c r="G11" s="247" t="str">
        <f>L8</f>
        <v>Clinician (Masters)</v>
      </c>
      <c r="H11" s="45">
        <f>M8</f>
        <v>52665.599999999999</v>
      </c>
      <c r="I11" s="248">
        <f>M19</f>
        <v>2</v>
      </c>
      <c r="J11" s="354">
        <f>I11*H11</f>
        <v>105331.2</v>
      </c>
      <c r="L11" s="233" t="s">
        <v>119</v>
      </c>
      <c r="M11" s="42">
        <f>Chart!C6</f>
        <v>32198.400000000001</v>
      </c>
      <c r="N11" s="234" t="s">
        <v>68</v>
      </c>
      <c r="O11" s="355"/>
    </row>
    <row r="12" spans="2:15">
      <c r="B12" s="85" t="s">
        <v>79</v>
      </c>
      <c r="C12" s="243"/>
      <c r="D12" s="244"/>
      <c r="E12" s="353"/>
      <c r="G12" s="247" t="str">
        <f>L9</f>
        <v>Clinician (LPHA)</v>
      </c>
      <c r="H12" s="45">
        <f>M9</f>
        <v>60923.199999999997</v>
      </c>
      <c r="I12" s="248">
        <f>M20</f>
        <v>2</v>
      </c>
      <c r="J12" s="357">
        <f>I12*H12</f>
        <v>121846.39999999999</v>
      </c>
      <c r="L12" s="233" t="s">
        <v>82</v>
      </c>
      <c r="M12" s="42">
        <f>Chart!C6</f>
        <v>32198.400000000001</v>
      </c>
      <c r="N12" s="234" t="s">
        <v>68</v>
      </c>
      <c r="O12" s="355"/>
    </row>
    <row r="13" spans="2:15">
      <c r="B13" s="242" t="s">
        <v>119</v>
      </c>
      <c r="C13" s="243">
        <f>M11</f>
        <v>32198.400000000001</v>
      </c>
      <c r="D13" s="244">
        <f>M21</f>
        <v>1</v>
      </c>
      <c r="E13" s="353">
        <f>D13*C13</f>
        <v>32198.400000000001</v>
      </c>
      <c r="G13" s="86" t="s">
        <v>79</v>
      </c>
      <c r="H13" s="45"/>
      <c r="I13" s="248"/>
      <c r="J13" s="354"/>
      <c r="L13" s="253" t="s">
        <v>81</v>
      </c>
      <c r="M13" s="49">
        <f>Chart!C6</f>
        <v>32198.400000000001</v>
      </c>
      <c r="N13" s="234" t="s">
        <v>68</v>
      </c>
      <c r="O13" s="355"/>
    </row>
    <row r="14" spans="2:15">
      <c r="B14" s="242" t="s">
        <v>82</v>
      </c>
      <c r="C14" s="243">
        <f>M12</f>
        <v>32198.400000000001</v>
      </c>
      <c r="D14" s="244">
        <f t="shared" ref="D14:D16" si="2">M22</f>
        <v>1</v>
      </c>
      <c r="E14" s="353">
        <f>D14*C14</f>
        <v>32198.400000000001</v>
      </c>
      <c r="G14" s="247" t="s">
        <v>76</v>
      </c>
      <c r="H14" s="45">
        <v>41516.800000000003</v>
      </c>
      <c r="I14" s="248">
        <v>2</v>
      </c>
      <c r="J14" s="354">
        <f>I14*H14</f>
        <v>83033.600000000006</v>
      </c>
      <c r="L14" s="358" t="s">
        <v>83</v>
      </c>
      <c r="M14" s="359"/>
      <c r="N14" s="360"/>
      <c r="O14" s="355"/>
    </row>
    <row r="15" spans="2:15">
      <c r="B15" s="242" t="s">
        <v>84</v>
      </c>
      <c r="C15" s="243">
        <f>M10</f>
        <v>41516.800000000003</v>
      </c>
      <c r="D15" s="244">
        <v>1.5</v>
      </c>
      <c r="E15" s="353">
        <f>D15*C15</f>
        <v>62275.200000000004</v>
      </c>
      <c r="G15" s="247" t="s">
        <v>119</v>
      </c>
      <c r="H15" s="45">
        <f>C13</f>
        <v>32198.400000000001</v>
      </c>
      <c r="I15" s="248">
        <f>D13</f>
        <v>1</v>
      </c>
      <c r="J15" s="354">
        <f>I15*H15</f>
        <v>32198.400000000001</v>
      </c>
      <c r="L15" s="56" t="str">
        <f>L4</f>
        <v>Team Leader (LPHA)</v>
      </c>
      <c r="M15" s="87">
        <v>1</v>
      </c>
      <c r="N15" s="234" t="s">
        <v>85</v>
      </c>
    </row>
    <row r="16" spans="2:15">
      <c r="B16" s="242" t="s">
        <v>81</v>
      </c>
      <c r="C16" s="243">
        <f>M13</f>
        <v>32198.400000000001</v>
      </c>
      <c r="D16" s="244">
        <f t="shared" si="2"/>
        <v>1</v>
      </c>
      <c r="E16" s="353">
        <f>D16*C16</f>
        <v>32198.400000000001</v>
      </c>
      <c r="G16" s="247" t="s">
        <v>82</v>
      </c>
      <c r="H16" s="45">
        <f>C14</f>
        <v>32198.400000000001</v>
      </c>
      <c r="I16" s="248">
        <f>D14</f>
        <v>1</v>
      </c>
      <c r="J16" s="354">
        <f>I16*H16</f>
        <v>32198.400000000001</v>
      </c>
      <c r="L16" s="56" t="str">
        <f>L5</f>
        <v>Program Functional Manager</v>
      </c>
      <c r="M16" s="87">
        <v>0.05</v>
      </c>
      <c r="N16" s="234" t="s">
        <v>85</v>
      </c>
    </row>
    <row r="17" spans="2:22">
      <c r="B17" s="361" t="s">
        <v>86</v>
      </c>
      <c r="C17" s="362"/>
      <c r="D17" s="363">
        <f>SUM(D6:D16)</f>
        <v>11.19</v>
      </c>
      <c r="E17" s="364">
        <f>SUM(E6:E16)</f>
        <v>714443.05</v>
      </c>
      <c r="G17" s="284" t="s">
        <v>81</v>
      </c>
      <c r="H17" s="88">
        <f>C16</f>
        <v>32198.400000000001</v>
      </c>
      <c r="I17" s="365">
        <f>D16</f>
        <v>1</v>
      </c>
      <c r="J17" s="366">
        <f>I17*H17</f>
        <v>32198.400000000001</v>
      </c>
      <c r="L17" s="56" t="str">
        <f>L6</f>
        <v>Psychiatrist</v>
      </c>
      <c r="M17" s="87">
        <v>0.64</v>
      </c>
      <c r="N17" s="234" t="s">
        <v>85</v>
      </c>
    </row>
    <row r="18" spans="2:22">
      <c r="B18" s="263"/>
      <c r="C18" s="367"/>
      <c r="D18" s="367"/>
      <c r="E18" s="353"/>
      <c r="G18" s="53"/>
      <c r="H18" s="334"/>
      <c r="I18" s="334"/>
      <c r="J18" s="354"/>
      <c r="L18" s="56" t="str">
        <f>L7</f>
        <v xml:space="preserve">Registered Nurse (RN) </v>
      </c>
      <c r="M18" s="87">
        <v>3</v>
      </c>
      <c r="N18" s="234" t="s">
        <v>85</v>
      </c>
    </row>
    <row r="19" spans="2:22">
      <c r="B19" s="361" t="s">
        <v>87</v>
      </c>
      <c r="C19" s="368"/>
      <c r="D19" s="369">
        <f>D17</f>
        <v>11.19</v>
      </c>
      <c r="E19" s="370">
        <f>E17</f>
        <v>714443.05</v>
      </c>
      <c r="G19" s="371" t="s">
        <v>87</v>
      </c>
      <c r="H19" s="372"/>
      <c r="I19" s="373">
        <f>SUM(I6:I17)</f>
        <v>13.69</v>
      </c>
      <c r="J19" s="374">
        <f>SUM(J6:J17)</f>
        <v>857047.85000000009</v>
      </c>
      <c r="L19" s="56" t="str">
        <f>L8</f>
        <v>Clinician (Masters)</v>
      </c>
      <c r="M19" s="87">
        <v>2</v>
      </c>
      <c r="N19" s="234" t="s">
        <v>85</v>
      </c>
    </row>
    <row r="20" spans="2:22">
      <c r="B20" s="263"/>
      <c r="C20" s="273"/>
      <c r="D20" s="273"/>
      <c r="E20" s="274"/>
      <c r="G20" s="53"/>
      <c r="H20" s="238"/>
      <c r="I20" s="238"/>
      <c r="J20" s="257"/>
      <c r="L20" s="56" t="s">
        <v>118</v>
      </c>
      <c r="M20" s="87">
        <v>2</v>
      </c>
      <c r="N20" s="234" t="s">
        <v>85</v>
      </c>
    </row>
    <row r="21" spans="2:22" ht="18" customHeight="1">
      <c r="B21" s="263" t="s">
        <v>88</v>
      </c>
      <c r="C21" s="273"/>
      <c r="D21" s="278">
        <v>0.21709999999999999</v>
      </c>
      <c r="E21" s="375">
        <f>D21*E17</f>
        <v>155105.586155</v>
      </c>
      <c r="G21" s="53" t="s">
        <v>88</v>
      </c>
      <c r="H21" s="238"/>
      <c r="I21" s="89">
        <f>M26</f>
        <v>0.224</v>
      </c>
      <c r="J21" s="113">
        <f>J19*I21</f>
        <v>191978.71840000001</v>
      </c>
      <c r="L21" s="56" t="str">
        <f>L11</f>
        <v xml:space="preserve">Resource Specialist </v>
      </c>
      <c r="M21" s="87">
        <v>1</v>
      </c>
      <c r="N21" s="234" t="s">
        <v>85</v>
      </c>
      <c r="U21" s="208"/>
      <c r="V21" s="208"/>
    </row>
    <row r="22" spans="2:22">
      <c r="B22" s="263"/>
      <c r="C22" s="273"/>
      <c r="D22" s="273"/>
      <c r="E22" s="279"/>
      <c r="G22" s="53" t="s">
        <v>89</v>
      </c>
      <c r="H22" s="238"/>
      <c r="I22" s="89">
        <f>M34</f>
        <v>3.7000000000000002E-3</v>
      </c>
      <c r="J22" s="113">
        <f>J19*I22</f>
        <v>3171.0770450000005</v>
      </c>
      <c r="L22" s="53" t="str">
        <f>L12</f>
        <v>Peer Support Specialist</v>
      </c>
      <c r="M22" s="90">
        <v>1</v>
      </c>
      <c r="N22" s="234" t="s">
        <v>85</v>
      </c>
      <c r="U22" s="208"/>
      <c r="V22" s="208"/>
    </row>
    <row r="23" spans="2:22">
      <c r="B23" s="361" t="s">
        <v>90</v>
      </c>
      <c r="C23" s="268"/>
      <c r="D23" s="268"/>
      <c r="E23" s="376">
        <f>E19+E21</f>
        <v>869548.63615500007</v>
      </c>
      <c r="G23" s="371" t="s">
        <v>90</v>
      </c>
      <c r="H23" s="282"/>
      <c r="I23" s="282"/>
      <c r="J23" s="377">
        <f>SUM(J19:J22)</f>
        <v>1052197.6454450001</v>
      </c>
      <c r="L23" s="53" t="str">
        <f>L10</f>
        <v>Direct Care III (Bachelors)</v>
      </c>
      <c r="M23" s="90">
        <v>2</v>
      </c>
      <c r="N23" s="234" t="s">
        <v>85</v>
      </c>
      <c r="U23" s="208"/>
      <c r="V23" s="208"/>
    </row>
    <row r="24" spans="2:22">
      <c r="B24" s="378"/>
      <c r="C24" s="273"/>
      <c r="D24" s="367" t="s">
        <v>91</v>
      </c>
      <c r="E24" s="375"/>
      <c r="G24" s="379"/>
      <c r="H24" s="238"/>
      <c r="I24" s="334" t="s">
        <v>91</v>
      </c>
      <c r="J24" s="380"/>
      <c r="L24" s="299" t="str">
        <f t="shared" ref="L24" si="3">L13</f>
        <v>Program Support (Admin)</v>
      </c>
      <c r="M24" s="91">
        <v>1</v>
      </c>
      <c r="N24" s="381" t="s">
        <v>85</v>
      </c>
      <c r="U24" s="208"/>
      <c r="V24" s="208"/>
    </row>
    <row r="25" spans="2:22">
      <c r="B25" s="263" t="str">
        <f>L27</f>
        <v>Occupancy (per FTE)</v>
      </c>
      <c r="C25" s="273"/>
      <c r="D25" s="382">
        <f>M27</f>
        <v>8575.5744482437058</v>
      </c>
      <c r="E25" s="290">
        <f>D25*D19</f>
        <v>95960.67807584707</v>
      </c>
      <c r="G25" s="53" t="str">
        <f>B25</f>
        <v>Occupancy (per FTE)</v>
      </c>
      <c r="H25" s="238"/>
      <c r="I25" s="383">
        <f>D25</f>
        <v>8575.5744482437058</v>
      </c>
      <c r="J25" s="292">
        <f>I25*I19</f>
        <v>117399.61419645633</v>
      </c>
      <c r="L25" s="384" t="s">
        <v>92</v>
      </c>
      <c r="M25" s="385"/>
      <c r="N25" s="360"/>
      <c r="U25" s="208"/>
      <c r="V25" s="208"/>
    </row>
    <row r="26" spans="2:22">
      <c r="B26" s="263" t="str">
        <f>L28</f>
        <v>Other Program Expenses (per FTE)*</v>
      </c>
      <c r="C26" s="273"/>
      <c r="D26" s="386">
        <f>M28</f>
        <v>3545.2237755532628</v>
      </c>
      <c r="E26" s="290">
        <f>D26*D19</f>
        <v>39671.054048441008</v>
      </c>
      <c r="G26" s="53" t="str">
        <f>B26</f>
        <v>Other Program Expenses (per FTE)*</v>
      </c>
      <c r="H26" s="238"/>
      <c r="I26" s="383">
        <f>D26</f>
        <v>3545.2237755532628</v>
      </c>
      <c r="J26" s="292">
        <f>I26*I19</f>
        <v>48534.113487324168</v>
      </c>
      <c r="L26" s="53" t="s">
        <v>93</v>
      </c>
      <c r="M26" s="92">
        <v>0.224</v>
      </c>
      <c r="N26" s="234" t="s">
        <v>94</v>
      </c>
      <c r="U26" s="208"/>
      <c r="V26" s="208"/>
    </row>
    <row r="27" spans="2:22">
      <c r="B27" s="361" t="s">
        <v>96</v>
      </c>
      <c r="C27" s="268"/>
      <c r="D27" s="268"/>
      <c r="E27" s="376">
        <f>SUM(E23:E26)</f>
        <v>1005180.3682792882</v>
      </c>
      <c r="G27" s="53"/>
      <c r="H27" s="238"/>
      <c r="I27" s="246"/>
      <c r="J27" s="292"/>
      <c r="L27" s="53" t="s">
        <v>95</v>
      </c>
      <c r="M27" s="93">
        <v>8575.5744482437058</v>
      </c>
      <c r="N27" s="234" t="s">
        <v>71</v>
      </c>
      <c r="U27" s="208"/>
      <c r="V27" s="208"/>
    </row>
    <row r="28" spans="2:22">
      <c r="B28" s="387"/>
      <c r="C28" s="235"/>
      <c r="D28" s="235"/>
      <c r="E28" s="294"/>
      <c r="G28" s="371" t="s">
        <v>96</v>
      </c>
      <c r="H28" s="282"/>
      <c r="I28" s="282"/>
      <c r="J28" s="377">
        <f>SUM(J23:J26)</f>
        <v>1218131.3731287806</v>
      </c>
      <c r="L28" s="54" t="s">
        <v>97</v>
      </c>
      <c r="M28" s="55">
        <f>'Other Expenses FY19 Pivot'!J6</f>
        <v>3545.2237755532628</v>
      </c>
      <c r="N28" s="234" t="s">
        <v>71</v>
      </c>
      <c r="U28" s="208"/>
      <c r="V28" s="208"/>
    </row>
    <row r="29" spans="2:22" ht="14.4" thickBot="1">
      <c r="B29" s="263" t="s">
        <v>98</v>
      </c>
      <c r="C29" s="273"/>
      <c r="D29" s="278">
        <f>M29</f>
        <v>0.12</v>
      </c>
      <c r="E29" s="279">
        <f>D29*E27</f>
        <v>120621.64419351457</v>
      </c>
      <c r="G29" s="295" t="s">
        <v>98</v>
      </c>
      <c r="H29" s="296"/>
      <c r="I29" s="297">
        <f>D29</f>
        <v>0.12</v>
      </c>
      <c r="J29" s="298">
        <f>J28*I29</f>
        <v>146175.76477545366</v>
      </c>
      <c r="L29" s="56" t="s">
        <v>99</v>
      </c>
      <c r="M29" s="57">
        <v>0.12</v>
      </c>
      <c r="N29" s="234" t="s">
        <v>120</v>
      </c>
      <c r="U29" s="208"/>
      <c r="V29" s="208"/>
    </row>
    <row r="30" spans="2:22" ht="14.4" thickTop="1">
      <c r="B30" s="388" t="s">
        <v>102</v>
      </c>
      <c r="C30" s="304"/>
      <c r="D30" s="305"/>
      <c r="E30" s="389">
        <f>E29+E27</f>
        <v>1125802.0124728028</v>
      </c>
      <c r="G30" s="390" t="s">
        <v>101</v>
      </c>
      <c r="H30" s="300"/>
      <c r="I30" s="301"/>
      <c r="J30" s="391">
        <f>J29+J28</f>
        <v>1364307.1379042342</v>
      </c>
      <c r="L30" s="56"/>
      <c r="M30" s="57"/>
      <c r="N30" s="234"/>
      <c r="U30" s="208"/>
      <c r="V30" s="208"/>
    </row>
    <row r="31" spans="2:22" ht="14.4" thickBot="1">
      <c r="B31" s="311" t="s">
        <v>105</v>
      </c>
      <c r="C31" s="273"/>
      <c r="D31" s="278">
        <f>M30</f>
        <v>0</v>
      </c>
      <c r="E31" s="290">
        <f>E30*D31</f>
        <v>0</v>
      </c>
      <c r="G31" s="392" t="s">
        <v>103</v>
      </c>
      <c r="H31" s="393"/>
      <c r="I31" s="394">
        <f>M33</f>
        <v>1.9959404600811814E-2</v>
      </c>
      <c r="J31" s="395">
        <f>(J30-J19)*I31</f>
        <v>10124.593364800296</v>
      </c>
      <c r="L31" s="58" t="s">
        <v>104</v>
      </c>
      <c r="M31" s="309">
        <v>0.98</v>
      </c>
      <c r="N31" s="310" t="s">
        <v>85</v>
      </c>
      <c r="U31" s="208"/>
      <c r="V31" s="208"/>
    </row>
    <row r="32" spans="2:22" ht="14.4" thickBot="1">
      <c r="B32" s="388" t="s">
        <v>107</v>
      </c>
      <c r="C32" s="304"/>
      <c r="D32" s="304"/>
      <c r="E32" s="389">
        <f>E31+E30</f>
        <v>1125802.0124728028</v>
      </c>
      <c r="G32" s="299" t="s">
        <v>106</v>
      </c>
      <c r="H32" s="300"/>
      <c r="I32" s="300"/>
      <c r="J32" s="391">
        <f>J31+J30</f>
        <v>1374431.7312690346</v>
      </c>
      <c r="L32" s="59"/>
      <c r="M32" s="316"/>
      <c r="N32" s="317"/>
      <c r="U32" s="208"/>
      <c r="V32" s="208"/>
    </row>
    <row r="33" spans="2:22" ht="14.4" thickBot="1">
      <c r="B33" s="378" t="s">
        <v>111</v>
      </c>
      <c r="C33" s="273"/>
      <c r="D33" s="323"/>
      <c r="E33" s="324">
        <f>E32/E3</f>
        <v>38.55486344084941</v>
      </c>
      <c r="G33" s="396" t="s">
        <v>121</v>
      </c>
      <c r="H33" s="397"/>
      <c r="I33" s="394"/>
      <c r="J33" s="398">
        <f>J32/J3</f>
        <v>47.069579837980633</v>
      </c>
      <c r="L33" s="318" t="s">
        <v>122</v>
      </c>
      <c r="M33" s="316">
        <f>'CAF Fall 2020'!CA25</f>
        <v>1.9959404600811814E-2</v>
      </c>
      <c r="N33" s="317" t="s">
        <v>123</v>
      </c>
      <c r="U33" s="208"/>
      <c r="V33" s="208"/>
    </row>
    <row r="34" spans="2:22" ht="14.4" thickBot="1">
      <c r="B34" s="63" t="s">
        <v>112</v>
      </c>
      <c r="C34" s="64">
        <f>M31</f>
        <v>0.98</v>
      </c>
      <c r="D34" s="94"/>
      <c r="E34" s="95">
        <f>E33/C34</f>
        <v>39.341697388621846</v>
      </c>
      <c r="G34" s="96" t="s">
        <v>112</v>
      </c>
      <c r="H34" s="97">
        <f>M31</f>
        <v>0.98</v>
      </c>
      <c r="I34" s="399"/>
      <c r="J34" s="98">
        <f>J33/H34</f>
        <v>48.030183508143502</v>
      </c>
      <c r="L34" s="59" t="s">
        <v>89</v>
      </c>
      <c r="M34" s="316">
        <v>3.7000000000000002E-3</v>
      </c>
      <c r="N34" s="317" t="s">
        <v>113</v>
      </c>
      <c r="U34" s="208"/>
      <c r="V34" s="208"/>
    </row>
    <row r="35" spans="2:22">
      <c r="H35" s="66"/>
      <c r="I35" s="327"/>
      <c r="J35" s="400"/>
      <c r="L35" s="66"/>
      <c r="M35" s="327"/>
      <c r="N35" s="66"/>
      <c r="U35" s="208"/>
      <c r="V35" s="208"/>
    </row>
    <row r="36" spans="2:22">
      <c r="H36" s="66"/>
      <c r="I36" s="327"/>
      <c r="J36" s="401"/>
      <c r="Q36" s="330"/>
      <c r="R36" s="330"/>
      <c r="U36" s="208"/>
      <c r="V36" s="208"/>
    </row>
    <row r="37" spans="2:22">
      <c r="G37" s="238"/>
      <c r="H37" s="238"/>
      <c r="I37" s="238"/>
      <c r="J37" s="238"/>
    </row>
    <row r="38" spans="2:22">
      <c r="G38" s="238"/>
      <c r="H38" s="240"/>
      <c r="I38" s="240"/>
      <c r="J38" s="238"/>
    </row>
    <row r="39" spans="2:22">
      <c r="G39" s="402"/>
      <c r="H39" s="403"/>
      <c r="I39" s="45"/>
      <c r="J39" s="238"/>
      <c r="L39" s="99" t="s">
        <v>114</v>
      </c>
      <c r="M39" s="100"/>
      <c r="N39" s="101"/>
    </row>
    <row r="40" spans="2:22">
      <c r="G40" s="402"/>
      <c r="H40" s="403"/>
      <c r="I40" s="45"/>
      <c r="J40" s="238"/>
      <c r="L40" s="102"/>
      <c r="M40" s="103"/>
      <c r="N40" s="104"/>
    </row>
    <row r="41" spans="2:22">
      <c r="G41" s="105"/>
      <c r="H41" s="403"/>
      <c r="I41" s="45"/>
      <c r="J41" s="238"/>
      <c r="L41" s="106"/>
      <c r="M41" s="107"/>
      <c r="N41" s="108"/>
    </row>
    <row r="42" spans="2:22">
      <c r="G42" s="402"/>
      <c r="H42" s="403"/>
      <c r="I42" s="45"/>
      <c r="J42" s="238"/>
      <c r="L42" s="109"/>
    </row>
    <row r="43" spans="2:22">
      <c r="G43" s="402"/>
      <c r="H43" s="403"/>
      <c r="I43" s="45"/>
      <c r="J43" s="238"/>
      <c r="L43" s="404"/>
    </row>
    <row r="44" spans="2:22">
      <c r="G44" s="402"/>
      <c r="H44" s="403"/>
      <c r="I44" s="45"/>
      <c r="J44" s="238"/>
    </row>
    <row r="45" spans="2:22">
      <c r="G45" s="105"/>
      <c r="H45" s="403"/>
      <c r="I45" s="45"/>
      <c r="J45" s="238"/>
    </row>
    <row r="46" spans="2:22">
      <c r="G46" s="402"/>
      <c r="H46" s="403"/>
      <c r="I46" s="45"/>
      <c r="J46" s="238"/>
    </row>
    <row r="47" spans="2:22">
      <c r="G47" s="402"/>
      <c r="H47" s="403"/>
      <c r="I47" s="45"/>
      <c r="J47" s="238"/>
    </row>
    <row r="48" spans="2:22">
      <c r="G48" s="402"/>
      <c r="H48" s="403"/>
      <c r="I48" s="45"/>
      <c r="J48" s="238"/>
    </row>
    <row r="49" spans="7:10">
      <c r="G49" s="402"/>
      <c r="H49" s="403"/>
      <c r="I49" s="45"/>
      <c r="J49" s="238"/>
    </row>
    <row r="50" spans="7:10">
      <c r="G50" s="238"/>
      <c r="H50" s="238"/>
      <c r="I50" s="238"/>
      <c r="J50" s="238"/>
    </row>
    <row r="51" spans="7:10">
      <c r="G51" s="238"/>
      <c r="H51" s="238"/>
      <c r="I51" s="238"/>
      <c r="J51" s="238"/>
    </row>
    <row r="52" spans="7:10">
      <c r="G52" s="238"/>
      <c r="H52" s="238"/>
      <c r="I52" s="238"/>
      <c r="J52" s="238"/>
    </row>
  </sheetData>
  <mergeCells count="7">
    <mergeCell ref="L39:N41"/>
    <mergeCell ref="B2:E2"/>
    <mergeCell ref="G2:J2"/>
    <mergeCell ref="L2:N2"/>
    <mergeCell ref="L3:M3"/>
    <mergeCell ref="L14:M14"/>
    <mergeCell ref="L25:M25"/>
  </mergeCells>
  <pageMargins left="0.7" right="0.7" top="0.75" bottom="0.75" header="0.3" footer="0.3"/>
  <pageSetup scale="60" orientation="landscape" r:id="rId1"/>
  <ignoredErrors>
    <ignoredError sqref="J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G10" zoomScale="90" zoomScaleNormal="90" workbookViewId="0">
      <selection activeCell="K38" sqref="K38"/>
    </sheetView>
  </sheetViews>
  <sheetFormatPr defaultColWidth="9.109375" defaultRowHeight="13.8"/>
  <cols>
    <col min="1" max="1" width="7.109375" style="208" hidden="1" customWidth="1"/>
    <col min="2" max="2" width="28.44140625" style="208" hidden="1" customWidth="1"/>
    <col min="3" max="3" width="12.44140625" style="208" hidden="1" customWidth="1"/>
    <col min="4" max="4" width="16.109375" style="208" hidden="1" customWidth="1"/>
    <col min="5" max="5" width="14.33203125" style="208" hidden="1" customWidth="1"/>
    <col min="6" max="6" width="4.44140625" style="208" hidden="1" customWidth="1"/>
    <col min="7" max="7" width="28.44140625" style="208" customWidth="1"/>
    <col min="8" max="8" width="12.44140625" style="208" customWidth="1"/>
    <col min="9" max="9" width="16.109375" style="208" customWidth="1"/>
    <col min="10" max="10" width="14.33203125" style="208" customWidth="1"/>
    <col min="11" max="11" width="4.44140625" style="208" customWidth="1"/>
    <col min="12" max="12" width="32.44140625" style="208" customWidth="1"/>
    <col min="13" max="13" width="13.88671875" style="208" customWidth="1"/>
    <col min="14" max="14" width="59.6640625" style="208" customWidth="1"/>
    <col min="15" max="16384" width="9.109375" style="208"/>
  </cols>
  <sheetData>
    <row r="1" spans="2:14" ht="14.4" thickBot="1">
      <c r="G1" s="209"/>
    </row>
    <row r="2" spans="2:14" ht="14.4" thickBot="1">
      <c r="B2" s="331" t="s">
        <v>124</v>
      </c>
      <c r="C2" s="332"/>
      <c r="D2" s="332"/>
      <c r="E2" s="333"/>
      <c r="F2" s="405"/>
      <c r="G2" s="335" t="s">
        <v>125</v>
      </c>
      <c r="H2" s="336"/>
      <c r="I2" s="336"/>
      <c r="J2" s="337"/>
      <c r="K2" s="406"/>
      <c r="L2" s="76" t="s">
        <v>126</v>
      </c>
      <c r="M2" s="77"/>
      <c r="N2" s="78"/>
    </row>
    <row r="3" spans="2:14" ht="14.4" thickBot="1">
      <c r="B3" s="339" t="s">
        <v>60</v>
      </c>
      <c r="C3" s="79">
        <v>50</v>
      </c>
      <c r="D3" s="340" t="s">
        <v>61</v>
      </c>
      <c r="E3" s="341">
        <f>C3*365</f>
        <v>18250</v>
      </c>
      <c r="F3" s="405"/>
      <c r="G3" s="342" t="s">
        <v>60</v>
      </c>
      <c r="H3" s="80">
        <v>50</v>
      </c>
      <c r="I3" s="343" t="s">
        <v>61</v>
      </c>
      <c r="J3" s="344">
        <f>H3*365</f>
        <v>18250</v>
      </c>
      <c r="K3" s="405"/>
      <c r="L3" s="345" t="s">
        <v>62</v>
      </c>
      <c r="M3" s="346"/>
      <c r="N3" s="81" t="s">
        <v>63</v>
      </c>
    </row>
    <row r="4" spans="2:14">
      <c r="B4" s="407" t="s">
        <v>127</v>
      </c>
      <c r="C4" s="347" t="s">
        <v>64</v>
      </c>
      <c r="D4" s="348" t="s">
        <v>65</v>
      </c>
      <c r="E4" s="349" t="s">
        <v>66</v>
      </c>
      <c r="F4" s="408"/>
      <c r="G4" s="409" t="s">
        <v>127</v>
      </c>
      <c r="H4" s="350" t="s">
        <v>64</v>
      </c>
      <c r="I4" s="351" t="s">
        <v>65</v>
      </c>
      <c r="J4" s="352" t="s">
        <v>66</v>
      </c>
      <c r="K4" s="408"/>
      <c r="L4" s="233" t="s">
        <v>67</v>
      </c>
      <c r="M4" s="42">
        <f>Chart!C16</f>
        <v>60923.199999999997</v>
      </c>
      <c r="N4" s="234" t="s">
        <v>68</v>
      </c>
    </row>
    <row r="5" spans="2:14">
      <c r="B5" s="84" t="s">
        <v>69</v>
      </c>
      <c r="C5" s="410"/>
      <c r="D5" s="236"/>
      <c r="E5" s="353"/>
      <c r="F5" s="408"/>
      <c r="G5" s="44" t="s">
        <v>69</v>
      </c>
      <c r="H5" s="411"/>
      <c r="I5" s="240"/>
      <c r="J5" s="354"/>
      <c r="K5" s="408"/>
      <c r="L5" s="233" t="s">
        <v>70</v>
      </c>
      <c r="M5" s="42">
        <f>'PACT 80 Rate Budget'!M5</f>
        <v>73725</v>
      </c>
      <c r="N5" s="42" t="str">
        <f>'PACT 80 Rate Budget'!N5</f>
        <v>FY19 UFR Data</v>
      </c>
    </row>
    <row r="6" spans="2:14">
      <c r="B6" s="242" t="s">
        <v>67</v>
      </c>
      <c r="C6" s="243">
        <f>M4</f>
        <v>60923.199999999997</v>
      </c>
      <c r="D6" s="244">
        <f>M14</f>
        <v>1</v>
      </c>
      <c r="E6" s="353">
        <f>D6*C6</f>
        <v>60923.199999999997</v>
      </c>
      <c r="F6" s="408"/>
      <c r="G6" s="247" t="s">
        <v>67</v>
      </c>
      <c r="H6" s="45">
        <f>M4</f>
        <v>60923.199999999997</v>
      </c>
      <c r="I6" s="248">
        <f>M14</f>
        <v>1</v>
      </c>
      <c r="J6" s="354">
        <f>I6*H6</f>
        <v>60923.199999999997</v>
      </c>
      <c r="K6" s="408"/>
      <c r="L6" s="233" t="s">
        <v>72</v>
      </c>
      <c r="M6" s="46">
        <v>195390</v>
      </c>
      <c r="N6" s="234" t="s">
        <v>117</v>
      </c>
    </row>
    <row r="7" spans="2:14">
      <c r="B7" s="242" t="s">
        <v>70</v>
      </c>
      <c r="C7" s="243">
        <f>M5</f>
        <v>73725</v>
      </c>
      <c r="D7" s="244">
        <f>M15</f>
        <v>0.05</v>
      </c>
      <c r="E7" s="353">
        <f>D7*C7</f>
        <v>3686.25</v>
      </c>
      <c r="F7" s="408"/>
      <c r="G7" s="247" t="s">
        <v>70</v>
      </c>
      <c r="H7" s="45">
        <f>M5</f>
        <v>73725</v>
      </c>
      <c r="I7" s="248">
        <f>M15</f>
        <v>0.05</v>
      </c>
      <c r="J7" s="354">
        <f>I7*H7</f>
        <v>3686.25</v>
      </c>
      <c r="K7" s="408"/>
      <c r="L7" s="233" t="s">
        <v>74</v>
      </c>
      <c r="M7" s="42">
        <f>Chart!C22</f>
        <v>86860.800000000003</v>
      </c>
      <c r="N7" s="234" t="s">
        <v>68</v>
      </c>
    </row>
    <row r="8" spans="2:14">
      <c r="B8" s="110" t="s">
        <v>75</v>
      </c>
      <c r="C8" s="412"/>
      <c r="D8" s="244"/>
      <c r="E8" s="353"/>
      <c r="F8" s="408"/>
      <c r="G8" s="48" t="s">
        <v>75</v>
      </c>
      <c r="H8" s="111"/>
      <c r="I8" s="248"/>
      <c r="J8" s="354"/>
      <c r="K8" s="408"/>
      <c r="L8" s="233" t="s">
        <v>80</v>
      </c>
      <c r="M8" s="42">
        <f>Chart!C14</f>
        <v>52665.599999999999</v>
      </c>
      <c r="N8" s="234" t="s">
        <v>68</v>
      </c>
    </row>
    <row r="9" spans="2:14">
      <c r="B9" s="242" t="s">
        <v>72</v>
      </c>
      <c r="C9" s="243">
        <f>M6</f>
        <v>195390</v>
      </c>
      <c r="D9" s="244">
        <f>M16</f>
        <v>0.4</v>
      </c>
      <c r="E9" s="353">
        <f>D9*C9</f>
        <v>78156</v>
      </c>
      <c r="F9" s="408"/>
      <c r="G9" s="247" t="s">
        <v>72</v>
      </c>
      <c r="H9" s="45">
        <f>M6</f>
        <v>195390</v>
      </c>
      <c r="I9" s="248">
        <f>M16</f>
        <v>0.4</v>
      </c>
      <c r="J9" s="354">
        <f>I9*H9</f>
        <v>78156</v>
      </c>
      <c r="K9" s="408"/>
      <c r="L9" s="233" t="s">
        <v>128</v>
      </c>
      <c r="M9" s="42">
        <f>Chart!C16</f>
        <v>60923.199999999997</v>
      </c>
      <c r="N9" s="234" t="s">
        <v>68</v>
      </c>
    </row>
    <row r="10" spans="2:14">
      <c r="B10" s="242" t="s">
        <v>129</v>
      </c>
      <c r="C10" s="243">
        <f>M7</f>
        <v>86860.800000000003</v>
      </c>
      <c r="D10" s="244">
        <f>M17</f>
        <v>2</v>
      </c>
      <c r="E10" s="353">
        <f>D10*C10</f>
        <v>173721.60000000001</v>
      </c>
      <c r="F10" s="413"/>
      <c r="G10" s="247" t="s">
        <v>129</v>
      </c>
      <c r="H10" s="45">
        <f t="shared" ref="H10:H11" si="0">M7</f>
        <v>86860.800000000003</v>
      </c>
      <c r="I10" s="248">
        <f t="shared" ref="I10:I11" si="1">M17</f>
        <v>2</v>
      </c>
      <c r="J10" s="354">
        <f>I10*H10</f>
        <v>173721.60000000001</v>
      </c>
      <c r="K10" s="413"/>
      <c r="L10" s="247" t="s">
        <v>76</v>
      </c>
      <c r="M10" s="42">
        <f>Chart!C8</f>
        <v>41516.800000000003</v>
      </c>
      <c r="N10" s="234" t="s">
        <v>68</v>
      </c>
    </row>
    <row r="11" spans="2:14">
      <c r="B11" s="242" t="s">
        <v>77</v>
      </c>
      <c r="C11" s="243">
        <f>M8</f>
        <v>52665.599999999999</v>
      </c>
      <c r="D11" s="244">
        <f>M18</f>
        <v>1.5</v>
      </c>
      <c r="E11" s="356">
        <f>D11*C11</f>
        <v>78998.399999999994</v>
      </c>
      <c r="F11" s="408"/>
      <c r="G11" s="247" t="str">
        <f>L8</f>
        <v>Clinician (Masters)</v>
      </c>
      <c r="H11" s="45">
        <f t="shared" si="0"/>
        <v>52665.599999999999</v>
      </c>
      <c r="I11" s="248">
        <f t="shared" si="1"/>
        <v>1.5</v>
      </c>
      <c r="J11" s="357">
        <f>I11*H11</f>
        <v>78998.399999999994</v>
      </c>
      <c r="K11" s="408"/>
      <c r="L11" s="233" t="s">
        <v>82</v>
      </c>
      <c r="M11" s="42">
        <f>Chart!C6</f>
        <v>32198.400000000001</v>
      </c>
      <c r="N11" s="234" t="s">
        <v>68</v>
      </c>
    </row>
    <row r="12" spans="2:14">
      <c r="B12" s="110" t="s">
        <v>79</v>
      </c>
      <c r="C12" s="412"/>
      <c r="D12" s="244"/>
      <c r="E12" s="353"/>
      <c r="F12" s="408"/>
      <c r="G12" s="247" t="str">
        <f>L9</f>
        <v>clinician (LPHA)</v>
      </c>
      <c r="H12" s="45">
        <f>Chart!C16</f>
        <v>60923.199999999997</v>
      </c>
      <c r="I12" s="248">
        <f>M19</f>
        <v>1.5</v>
      </c>
      <c r="J12" s="357">
        <f>H12*I12</f>
        <v>91384.799999999988</v>
      </c>
      <c r="K12" s="408"/>
      <c r="L12" s="253" t="s">
        <v>81</v>
      </c>
      <c r="M12" s="42">
        <f>Chart!C6</f>
        <v>32198.400000000001</v>
      </c>
      <c r="N12" s="234" t="s">
        <v>68</v>
      </c>
    </row>
    <row r="13" spans="2:14">
      <c r="B13" s="242" t="s">
        <v>82</v>
      </c>
      <c r="C13" s="243">
        <f>M11</f>
        <v>32198.400000000001</v>
      </c>
      <c r="D13" s="244">
        <f>M20</f>
        <v>1</v>
      </c>
      <c r="E13" s="353">
        <f>D13*C13</f>
        <v>32198.400000000001</v>
      </c>
      <c r="F13" s="408"/>
      <c r="G13" s="48" t="s">
        <v>79</v>
      </c>
      <c r="H13" s="111"/>
      <c r="I13" s="248"/>
      <c r="J13" s="354"/>
      <c r="K13" s="408"/>
      <c r="L13" s="358" t="s">
        <v>83</v>
      </c>
      <c r="M13" s="359"/>
      <c r="N13" s="360"/>
    </row>
    <row r="14" spans="2:14">
      <c r="B14" s="242" t="s">
        <v>130</v>
      </c>
      <c r="C14" s="243">
        <f>M10</f>
        <v>41516.800000000003</v>
      </c>
      <c r="D14" s="244">
        <f>M21</f>
        <v>6.5</v>
      </c>
      <c r="E14" s="353">
        <f>D14*C14</f>
        <v>269859.20000000001</v>
      </c>
      <c r="F14" s="408"/>
      <c r="G14" s="247" t="s">
        <v>76</v>
      </c>
      <c r="H14" s="45">
        <f>M10</f>
        <v>41516.800000000003</v>
      </c>
      <c r="I14" s="248">
        <f>M21</f>
        <v>6.5</v>
      </c>
      <c r="J14" s="354">
        <f>I14*H14</f>
        <v>269859.20000000001</v>
      </c>
      <c r="K14" s="408"/>
      <c r="L14" s="233" t="str">
        <f>L4</f>
        <v>Team Leader (LPHA)</v>
      </c>
      <c r="M14" s="414">
        <v>1</v>
      </c>
      <c r="N14" s="415" t="s">
        <v>85</v>
      </c>
    </row>
    <row r="15" spans="2:14">
      <c r="B15" s="242" t="s">
        <v>81</v>
      </c>
      <c r="C15" s="243">
        <f>M12</f>
        <v>32198.400000000001</v>
      </c>
      <c r="D15" s="244">
        <f>M22</f>
        <v>1</v>
      </c>
      <c r="E15" s="353">
        <f>D15*C15</f>
        <v>32198.400000000001</v>
      </c>
      <c r="F15" s="416"/>
      <c r="G15" s="247" t="s">
        <v>82</v>
      </c>
      <c r="H15" s="45">
        <f>M11</f>
        <v>32198.400000000001</v>
      </c>
      <c r="I15" s="248">
        <f>M20</f>
        <v>1</v>
      </c>
      <c r="J15" s="354">
        <f>I15*H15</f>
        <v>32198.400000000001</v>
      </c>
      <c r="K15" s="416"/>
      <c r="L15" s="233" t="str">
        <f>L5</f>
        <v>Program Functional Manager</v>
      </c>
      <c r="M15" s="414">
        <v>0.05</v>
      </c>
      <c r="N15" s="415" t="s">
        <v>85</v>
      </c>
    </row>
    <row r="16" spans="2:14">
      <c r="B16" s="417" t="s">
        <v>86</v>
      </c>
      <c r="C16" s="362">
        <f>SUM(C6:C15)</f>
        <v>575478.20000000007</v>
      </c>
      <c r="D16" s="369">
        <f>SUM(D6:D15)</f>
        <v>13.45</v>
      </c>
      <c r="E16" s="418">
        <f>SUM(E6:E15)</f>
        <v>729741.45000000007</v>
      </c>
      <c r="F16" s="408"/>
      <c r="G16" s="284" t="s">
        <v>81</v>
      </c>
      <c r="H16" s="88">
        <f t="shared" ref="H16" si="2">M12</f>
        <v>32198.400000000001</v>
      </c>
      <c r="I16" s="365">
        <f t="shared" ref="I16" si="3">M22</f>
        <v>1</v>
      </c>
      <c r="J16" s="366">
        <f>I16*H16</f>
        <v>32198.400000000001</v>
      </c>
      <c r="K16" s="408"/>
      <c r="L16" s="233" t="str">
        <f>L6</f>
        <v>Psychiatrist</v>
      </c>
      <c r="M16" s="414">
        <v>0.4</v>
      </c>
      <c r="N16" s="415" t="s">
        <v>85</v>
      </c>
    </row>
    <row r="17" spans="2:14">
      <c r="B17" s="263"/>
      <c r="C17" s="367"/>
      <c r="D17" s="367"/>
      <c r="E17" s="353"/>
      <c r="F17" s="419"/>
      <c r="G17" s="53"/>
      <c r="H17" s="334"/>
      <c r="I17" s="334"/>
      <c r="J17" s="354"/>
      <c r="K17" s="419"/>
      <c r="L17" s="233" t="str">
        <f>L7</f>
        <v xml:space="preserve">Registered Nurse (RN) </v>
      </c>
      <c r="M17" s="414">
        <v>2</v>
      </c>
      <c r="N17" s="415" t="s">
        <v>85</v>
      </c>
    </row>
    <row r="18" spans="2:14">
      <c r="B18" s="361" t="s">
        <v>87</v>
      </c>
      <c r="C18" s="368"/>
      <c r="D18" s="369">
        <f>D16</f>
        <v>13.45</v>
      </c>
      <c r="E18" s="370">
        <f>E16</f>
        <v>729741.45000000007</v>
      </c>
      <c r="F18" s="238"/>
      <c r="G18" s="371" t="s">
        <v>87</v>
      </c>
      <c r="H18" s="372"/>
      <c r="I18" s="373">
        <f>SUM(I6:I16)</f>
        <v>14.95</v>
      </c>
      <c r="J18" s="374">
        <f>SUM(J6:J16)</f>
        <v>821126.25000000012</v>
      </c>
      <c r="K18" s="238"/>
      <c r="L18" s="233" t="str">
        <f>L8</f>
        <v>Clinician (Masters)</v>
      </c>
      <c r="M18" s="414">
        <v>1.5</v>
      </c>
      <c r="N18" s="415" t="s">
        <v>85</v>
      </c>
    </row>
    <row r="19" spans="2:14">
      <c r="B19" s="263"/>
      <c r="C19" s="273"/>
      <c r="D19" s="236"/>
      <c r="E19" s="274"/>
      <c r="F19" s="420"/>
      <c r="G19" s="53"/>
      <c r="H19" s="238"/>
      <c r="I19" s="240"/>
      <c r="J19" s="257"/>
      <c r="K19" s="420"/>
      <c r="L19" s="233" t="s">
        <v>128</v>
      </c>
      <c r="M19" s="414">
        <v>1.5</v>
      </c>
      <c r="N19" s="415" t="s">
        <v>85</v>
      </c>
    </row>
    <row r="20" spans="2:14">
      <c r="B20" s="263" t="s">
        <v>88</v>
      </c>
      <c r="C20" s="273"/>
      <c r="D20" s="421">
        <v>0.21709999999999999</v>
      </c>
      <c r="E20" s="375">
        <f>D20*E16</f>
        <v>158426.86879500002</v>
      </c>
      <c r="F20" s="280"/>
      <c r="G20" s="53" t="s">
        <v>88</v>
      </c>
      <c r="H20" s="238"/>
      <c r="I20" s="89">
        <f>M24</f>
        <v>0.224</v>
      </c>
      <c r="J20" s="113">
        <f>J18*I20</f>
        <v>183932.28000000003</v>
      </c>
      <c r="K20" s="280"/>
      <c r="L20" s="233" t="str">
        <f>L11</f>
        <v>Peer Support Specialist</v>
      </c>
      <c r="M20" s="414">
        <v>1</v>
      </c>
      <c r="N20" s="415" t="s">
        <v>85</v>
      </c>
    </row>
    <row r="21" spans="2:14">
      <c r="B21" s="263"/>
      <c r="C21" s="273"/>
      <c r="D21" s="236"/>
      <c r="E21" s="279"/>
      <c r="F21" s="420"/>
      <c r="G21" s="53" t="str">
        <f>L32</f>
        <v>PFMLA Trust Contribution</v>
      </c>
      <c r="H21" s="238"/>
      <c r="I21" s="89">
        <f>M32</f>
        <v>3.7000000000000002E-3</v>
      </c>
      <c r="J21" s="113">
        <f>J18*I21</f>
        <v>3038.1671250000004</v>
      </c>
      <c r="K21" s="420"/>
      <c r="L21" s="247" t="str">
        <f>L10</f>
        <v>Direct Care III (Bachelors)</v>
      </c>
      <c r="M21" s="422">
        <v>6.5</v>
      </c>
      <c r="N21" s="415" t="s">
        <v>85</v>
      </c>
    </row>
    <row r="22" spans="2:14">
      <c r="B22" s="361" t="s">
        <v>90</v>
      </c>
      <c r="C22" s="268"/>
      <c r="D22" s="423"/>
      <c r="E22" s="376">
        <f>E18+E20</f>
        <v>888168.31879500009</v>
      </c>
      <c r="F22" s="420"/>
      <c r="G22" s="371" t="s">
        <v>90</v>
      </c>
      <c r="H22" s="282"/>
      <c r="I22" s="424"/>
      <c r="J22" s="377">
        <f>J18+J20+J21</f>
        <v>1008096.6971250002</v>
      </c>
      <c r="K22" s="420"/>
      <c r="L22" s="284" t="str">
        <f t="shared" ref="L22" si="4">L12</f>
        <v>Program Support (Admin)</v>
      </c>
      <c r="M22" s="425">
        <v>1</v>
      </c>
      <c r="N22" s="426" t="s">
        <v>85</v>
      </c>
    </row>
    <row r="23" spans="2:14">
      <c r="B23" s="378"/>
      <c r="C23" s="273"/>
      <c r="D23" s="367" t="s">
        <v>91</v>
      </c>
      <c r="E23" s="375"/>
      <c r="F23" s="271"/>
      <c r="G23" s="53"/>
      <c r="H23" s="238"/>
      <c r="I23" s="334" t="s">
        <v>91</v>
      </c>
      <c r="J23" s="380"/>
      <c r="K23" s="271"/>
      <c r="L23" s="427" t="s">
        <v>92</v>
      </c>
      <c r="M23" s="428"/>
      <c r="N23" s="256"/>
    </row>
    <row r="24" spans="2:14">
      <c r="B24" s="263" t="str">
        <f>L25</f>
        <v>Occupancy (per FTE)</v>
      </c>
      <c r="C24" s="273"/>
      <c r="D24" s="429">
        <f>M25</f>
        <v>8575.5744482437058</v>
      </c>
      <c r="E24" s="290">
        <f>D24*D18</f>
        <v>115341.47632887783</v>
      </c>
      <c r="F24" s="271"/>
      <c r="G24" s="53" t="str">
        <f>B24</f>
        <v>Occupancy (per FTE)</v>
      </c>
      <c r="H24" s="238"/>
      <c r="I24" s="430">
        <f>D24</f>
        <v>8575.5744482437058</v>
      </c>
      <c r="J24" s="292">
        <f>I24*I18</f>
        <v>128204.83800124339</v>
      </c>
      <c r="K24" s="271"/>
      <c r="L24" s="53" t="s">
        <v>93</v>
      </c>
      <c r="M24" s="92">
        <v>0.224</v>
      </c>
      <c r="N24" s="234" t="s">
        <v>94</v>
      </c>
    </row>
    <row r="25" spans="2:14">
      <c r="B25" s="263" t="str">
        <f>L26</f>
        <v>Other Program Expenses (per FTE)*</v>
      </c>
      <c r="C25" s="273"/>
      <c r="D25" s="431">
        <f>M26</f>
        <v>3545.2237755532628</v>
      </c>
      <c r="E25" s="290">
        <f>D25*D18</f>
        <v>47683.25978119138</v>
      </c>
      <c r="F25" s="280"/>
      <c r="G25" s="53" t="str">
        <f>B25</f>
        <v>Other Program Expenses (per FTE)*</v>
      </c>
      <c r="H25" s="238"/>
      <c r="I25" s="430">
        <f>D25</f>
        <v>3545.2237755532628</v>
      </c>
      <c r="J25" s="292">
        <f>I25*I18</f>
        <v>53001.095444521277</v>
      </c>
      <c r="K25" s="280"/>
      <c r="L25" s="53" t="s">
        <v>95</v>
      </c>
      <c r="M25" s="93">
        <v>8575.5744482437058</v>
      </c>
      <c r="N25" s="234" t="s">
        <v>71</v>
      </c>
    </row>
    <row r="26" spans="2:14" ht="15" customHeight="1" thickBot="1">
      <c r="B26" s="432" t="s">
        <v>96</v>
      </c>
      <c r="C26" s="433"/>
      <c r="D26" s="434"/>
      <c r="E26" s="435">
        <f>SUM(E22:E25)</f>
        <v>1051193.0549050693</v>
      </c>
      <c r="F26" s="280"/>
      <c r="G26" s="53"/>
      <c r="H26" s="238"/>
      <c r="I26" s="430"/>
      <c r="J26" s="292"/>
      <c r="K26" s="280"/>
      <c r="L26" s="112" t="s">
        <v>97</v>
      </c>
      <c r="M26" s="436">
        <f>'Other Expenses FY19 Pivot'!J6</f>
        <v>3545.2237755532628</v>
      </c>
      <c r="N26" s="234" t="s">
        <v>71</v>
      </c>
    </row>
    <row r="27" spans="2:14">
      <c r="B27" s="378"/>
      <c r="C27" s="273"/>
      <c r="D27" s="236"/>
      <c r="E27" s="279"/>
      <c r="F27" s="280"/>
      <c r="G27" s="371" t="s">
        <v>96</v>
      </c>
      <c r="H27" s="282"/>
      <c r="I27" s="424"/>
      <c r="J27" s="283">
        <f>SUM(J22:J25)</f>
        <v>1189302.6305707647</v>
      </c>
      <c r="K27" s="280"/>
      <c r="L27" s="56" t="s">
        <v>99</v>
      </c>
      <c r="M27" s="57">
        <v>0.12</v>
      </c>
      <c r="N27" s="234" t="s">
        <v>120</v>
      </c>
    </row>
    <row r="28" spans="2:14" ht="14.4" thickBot="1">
      <c r="B28" s="263" t="s">
        <v>98</v>
      </c>
      <c r="C28" s="273"/>
      <c r="D28" s="278">
        <f>M27</f>
        <v>0.12</v>
      </c>
      <c r="E28" s="279">
        <f>D28*E26</f>
        <v>126143.16658860831</v>
      </c>
      <c r="F28" s="420"/>
      <c r="G28" s="295" t="s">
        <v>98</v>
      </c>
      <c r="H28" s="296"/>
      <c r="I28" s="297">
        <f>D28</f>
        <v>0.12</v>
      </c>
      <c r="J28" s="298">
        <f>I28*J27-(J21*I28)</f>
        <v>142351.73561349176</v>
      </c>
      <c r="K28" s="420"/>
      <c r="L28" s="56"/>
      <c r="M28" s="57"/>
      <c r="N28" s="234"/>
    </row>
    <row r="29" spans="2:14" ht="15" customHeight="1" thickTop="1" thickBot="1">
      <c r="B29" s="388" t="s">
        <v>102</v>
      </c>
      <c r="C29" s="304"/>
      <c r="D29" s="305"/>
      <c r="E29" s="389">
        <f>E28+E26</f>
        <v>1177336.2214936777</v>
      </c>
      <c r="F29" s="312"/>
      <c r="G29" s="299" t="s">
        <v>101</v>
      </c>
      <c r="H29" s="300"/>
      <c r="I29" s="437"/>
      <c r="J29" s="302">
        <f>J27+J28</f>
        <v>1331654.3661842565</v>
      </c>
      <c r="K29" s="312"/>
      <c r="L29" s="58" t="s">
        <v>104</v>
      </c>
      <c r="M29" s="309">
        <v>0.98</v>
      </c>
      <c r="N29" s="310" t="s">
        <v>85</v>
      </c>
    </row>
    <row r="30" spans="2:14" ht="14.4" thickBot="1">
      <c r="B30" s="311" t="s">
        <v>105</v>
      </c>
      <c r="C30" s="273"/>
      <c r="D30" s="278">
        <f>M28</f>
        <v>0</v>
      </c>
      <c r="E30" s="290">
        <f>E29*D30</f>
        <v>0</v>
      </c>
      <c r="F30" s="420"/>
      <c r="G30" s="438" t="s">
        <v>103</v>
      </c>
      <c r="H30" s="282"/>
      <c r="I30" s="439">
        <f>M31</f>
        <v>1.9959404600811814E-2</v>
      </c>
      <c r="J30" s="283">
        <f>(J29-J18)*I30</f>
        <v>10189.837231011836</v>
      </c>
      <c r="K30" s="420"/>
      <c r="L30" s="59"/>
      <c r="M30" s="316"/>
      <c r="N30" s="317"/>
    </row>
    <row r="31" spans="2:14" ht="15" customHeight="1" thickBot="1">
      <c r="B31" s="388" t="s">
        <v>131</v>
      </c>
      <c r="C31" s="304"/>
      <c r="D31" s="440"/>
      <c r="E31" s="389">
        <f>E30+E29</f>
        <v>1177336.2214936777</v>
      </c>
      <c r="G31" s="441" t="s">
        <v>106</v>
      </c>
      <c r="H31" s="238"/>
      <c r="I31" s="89"/>
      <c r="J31" s="113">
        <f>J29+J30</f>
        <v>1341844.2034152683</v>
      </c>
      <c r="L31" s="59" t="s">
        <v>132</v>
      </c>
      <c r="M31" s="442">
        <f>'CAF Fall 2020'!CA25</f>
        <v>1.9959404600811814E-2</v>
      </c>
      <c r="N31" s="443" t="s">
        <v>133</v>
      </c>
    </row>
    <row r="32" spans="2:14" ht="14.4" thickBot="1">
      <c r="B32" s="378" t="s">
        <v>111</v>
      </c>
      <c r="C32" s="273"/>
      <c r="D32" s="323"/>
      <c r="E32" s="324">
        <f>E31/E3</f>
        <v>64.511573780475487</v>
      </c>
      <c r="F32" s="444"/>
      <c r="G32" s="445" t="s">
        <v>108</v>
      </c>
      <c r="H32" s="446"/>
      <c r="I32" s="447"/>
      <c r="J32" s="448">
        <f>(J31/J3)</f>
        <v>73.525709776179085</v>
      </c>
      <c r="K32" s="444"/>
      <c r="L32" s="59" t="s">
        <v>89</v>
      </c>
      <c r="M32" s="316">
        <v>3.7000000000000002E-3</v>
      </c>
      <c r="N32" s="317" t="s">
        <v>113</v>
      </c>
    </row>
    <row r="33" spans="2:14" ht="14.4" thickBot="1">
      <c r="B33" s="63" t="s">
        <v>112</v>
      </c>
      <c r="C33" s="217"/>
      <c r="D33" s="64">
        <f>M29</f>
        <v>0.98</v>
      </c>
      <c r="E33" s="95">
        <f>E32/D33</f>
        <v>65.828136510689276</v>
      </c>
      <c r="F33" s="444"/>
      <c r="G33" s="96" t="s">
        <v>112</v>
      </c>
      <c r="H33" s="319"/>
      <c r="I33" s="97">
        <v>0.98</v>
      </c>
      <c r="J33" s="449">
        <f>J32/I33</f>
        <v>75.026234465488869</v>
      </c>
      <c r="L33" s="66"/>
      <c r="M33" s="327"/>
      <c r="N33" s="66"/>
    </row>
    <row r="34" spans="2:14">
      <c r="G34" s="444"/>
      <c r="H34" s="329"/>
      <c r="J34" s="450"/>
      <c r="L34" s="66"/>
      <c r="M34" s="327"/>
      <c r="N34" s="66"/>
    </row>
    <row r="35" spans="2:14">
      <c r="F35" s="451"/>
      <c r="J35" s="328"/>
      <c r="K35" s="451"/>
    </row>
    <row r="36" spans="2:14">
      <c r="B36" s="452"/>
      <c r="C36" s="453"/>
      <c r="D36" s="454"/>
      <c r="G36" s="451"/>
      <c r="H36" s="451"/>
      <c r="I36" s="451"/>
      <c r="J36" s="451"/>
      <c r="L36" s="99" t="s">
        <v>114</v>
      </c>
      <c r="M36" s="100"/>
      <c r="N36" s="101"/>
    </row>
    <row r="37" spans="2:14" ht="20.100000000000001" customHeight="1">
      <c r="J37" s="455"/>
      <c r="L37" s="102"/>
      <c r="M37" s="103"/>
      <c r="N37" s="104"/>
    </row>
    <row r="38" spans="2:14" ht="20.100000000000001" customHeight="1">
      <c r="L38" s="106"/>
      <c r="M38" s="107"/>
      <c r="N38" s="108"/>
    </row>
    <row r="39" spans="2:14" ht="20.100000000000001" customHeight="1"/>
    <row r="40" spans="2:14" ht="20.100000000000001" customHeight="1">
      <c r="B40" s="208" t="e">
        <f>CONCATENATE(#REF!," ",#REF!," ",#REF!)</f>
        <v>#REF!</v>
      </c>
      <c r="N40" s="455"/>
    </row>
  </sheetData>
  <mergeCells count="7">
    <mergeCell ref="L36:N38"/>
    <mergeCell ref="B2:E2"/>
    <mergeCell ref="G2:J2"/>
    <mergeCell ref="L2:N2"/>
    <mergeCell ref="L3:M3"/>
    <mergeCell ref="L13:M13"/>
    <mergeCell ref="L23:M23"/>
  </mergeCells>
  <pageMargins left="0.25" right="0.25" top="0.75" bottom="0.75" header="0.3" footer="0.3"/>
  <pageSetup scale="73" orientation="landscape" r:id="rId1"/>
  <ignoredErrors>
    <ignoredError sqref="J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2"/>
  <sheetViews>
    <sheetView topLeftCell="G16" zoomScale="90" zoomScaleNormal="90" workbookViewId="0">
      <selection activeCell="K38" sqref="K38"/>
    </sheetView>
  </sheetViews>
  <sheetFormatPr defaultColWidth="9.109375" defaultRowHeight="13.8"/>
  <cols>
    <col min="1" max="1" width="4.33203125" style="580" hidden="1" customWidth="1"/>
    <col min="2" max="2" width="25.33203125" style="580" hidden="1" customWidth="1"/>
    <col min="3" max="3" width="12.44140625" style="580" hidden="1" customWidth="1"/>
    <col min="4" max="4" width="13.109375" style="580" hidden="1" customWidth="1"/>
    <col min="5" max="5" width="12.33203125" style="580" hidden="1" customWidth="1"/>
    <col min="6" max="6" width="6.109375" style="208" hidden="1" customWidth="1"/>
    <col min="7" max="7" width="25.33203125" style="208" customWidth="1"/>
    <col min="8" max="8" width="12.44140625" style="208" customWidth="1"/>
    <col min="9" max="9" width="13.109375" style="208" customWidth="1"/>
    <col min="10" max="10" width="13.33203125" style="208" customWidth="1"/>
    <col min="11" max="11" width="6.109375" style="208" customWidth="1"/>
    <col min="12" max="12" width="29" style="208" customWidth="1"/>
    <col min="13" max="13" width="11" style="208" customWidth="1"/>
    <col min="14" max="14" width="71" style="208" customWidth="1"/>
    <col min="15" max="15" width="13" style="208" customWidth="1"/>
    <col min="16" max="16384" width="9.109375" style="208"/>
  </cols>
  <sheetData>
    <row r="1" spans="1:16" ht="14.4" thickBot="1">
      <c r="A1" s="208"/>
      <c r="B1" s="208"/>
      <c r="C1" s="208"/>
      <c r="D1" s="208"/>
      <c r="E1" s="208"/>
      <c r="G1" s="209"/>
    </row>
    <row r="2" spans="1:16" ht="14.4" thickBot="1">
      <c r="A2" s="114"/>
      <c r="B2" s="456" t="s">
        <v>134</v>
      </c>
      <c r="C2" s="457"/>
      <c r="D2" s="457"/>
      <c r="E2" s="458"/>
      <c r="G2" s="459" t="s">
        <v>135</v>
      </c>
      <c r="H2" s="460"/>
      <c r="I2" s="460"/>
      <c r="J2" s="461"/>
      <c r="L2" s="76" t="s">
        <v>136</v>
      </c>
      <c r="M2" s="77"/>
      <c r="N2" s="78"/>
    </row>
    <row r="3" spans="1:16">
      <c r="A3" s="462"/>
      <c r="B3" s="463" t="s">
        <v>137</v>
      </c>
      <c r="C3" s="115">
        <v>5</v>
      </c>
      <c r="D3" s="464" t="s">
        <v>138</v>
      </c>
      <c r="E3" s="465">
        <f>C3*365</f>
        <v>1825</v>
      </c>
      <c r="G3" s="466" t="s">
        <v>137</v>
      </c>
      <c r="H3" s="116">
        <v>5</v>
      </c>
      <c r="I3" s="467" t="s">
        <v>138</v>
      </c>
      <c r="J3" s="468">
        <f>H3*365</f>
        <v>1825</v>
      </c>
      <c r="L3" s="345" t="s">
        <v>62</v>
      </c>
      <c r="M3" s="346"/>
      <c r="N3" s="81" t="s">
        <v>63</v>
      </c>
    </row>
    <row r="4" spans="1:16" ht="14.4" thickBot="1">
      <c r="A4" s="462"/>
      <c r="B4" s="469"/>
      <c r="C4" s="470"/>
      <c r="D4" s="470"/>
      <c r="E4" s="471"/>
      <c r="G4" s="472"/>
      <c r="H4" s="473"/>
      <c r="I4" s="473"/>
      <c r="J4" s="474"/>
      <c r="L4" s="117" t="s">
        <v>139</v>
      </c>
      <c r="M4" s="118">
        <f>'Forensic PACT Rate Budget'!M5</f>
        <v>73725</v>
      </c>
      <c r="N4" s="234" t="s">
        <v>140</v>
      </c>
    </row>
    <row r="5" spans="1:16">
      <c r="A5" s="462"/>
      <c r="B5" s="475"/>
      <c r="C5" s="476" t="s">
        <v>64</v>
      </c>
      <c r="D5" s="476" t="s">
        <v>65</v>
      </c>
      <c r="E5" s="477" t="s">
        <v>66</v>
      </c>
      <c r="G5" s="478"/>
      <c r="H5" s="479" t="s">
        <v>64</v>
      </c>
      <c r="I5" s="479" t="s">
        <v>65</v>
      </c>
      <c r="J5" s="480" t="s">
        <v>66</v>
      </c>
      <c r="L5" s="117" t="s">
        <v>141</v>
      </c>
      <c r="M5" s="118">
        <f>41906*(4.38%+1)*(2.35%+1)</f>
        <v>44769.407645800005</v>
      </c>
      <c r="N5" s="234" t="s">
        <v>142</v>
      </c>
    </row>
    <row r="6" spans="1:16">
      <c r="A6" s="462"/>
      <c r="B6" s="378" t="s">
        <v>79</v>
      </c>
      <c r="C6" s="481"/>
      <c r="D6" s="481"/>
      <c r="E6" s="482"/>
      <c r="G6" s="483" t="s">
        <v>79</v>
      </c>
      <c r="H6" s="484"/>
      <c r="I6" s="484"/>
      <c r="J6" s="485"/>
      <c r="L6" s="117" t="s">
        <v>143</v>
      </c>
      <c r="M6" s="118">
        <f>Chart!C6</f>
        <v>32198.400000000001</v>
      </c>
      <c r="N6" s="234" t="s">
        <v>68</v>
      </c>
      <c r="O6" s="486"/>
      <c r="P6" s="455"/>
    </row>
    <row r="7" spans="1:16">
      <c r="A7" s="462"/>
      <c r="B7" s="119" t="s">
        <v>139</v>
      </c>
      <c r="C7" s="487">
        <f>M4</f>
        <v>73725</v>
      </c>
      <c r="D7" s="488">
        <f>M9</f>
        <v>0.05</v>
      </c>
      <c r="E7" s="489">
        <f>D7*C7</f>
        <v>3686.25</v>
      </c>
      <c r="G7" s="117" t="s">
        <v>139</v>
      </c>
      <c r="H7" s="120">
        <f>M4</f>
        <v>73725</v>
      </c>
      <c r="I7" s="121">
        <f>M9</f>
        <v>0.05</v>
      </c>
      <c r="J7" s="490">
        <f>I7*H7</f>
        <v>3686.25</v>
      </c>
      <c r="L7" s="122" t="s">
        <v>144</v>
      </c>
      <c r="M7" s="118">
        <f>Chart!C6</f>
        <v>32198.400000000001</v>
      </c>
      <c r="N7" s="234" t="s">
        <v>68</v>
      </c>
    </row>
    <row r="8" spans="1:16">
      <c r="A8" s="462"/>
      <c r="B8" s="119" t="s">
        <v>141</v>
      </c>
      <c r="C8" s="487">
        <f>M5</f>
        <v>44769.407645800005</v>
      </c>
      <c r="D8" s="488">
        <f t="shared" ref="D8:D10" si="0">M10</f>
        <v>1.1499999999999999</v>
      </c>
      <c r="E8" s="489">
        <f>D8*C8</f>
        <v>51484.818792670005</v>
      </c>
      <c r="G8" s="123" t="s">
        <v>141</v>
      </c>
      <c r="H8" s="124">
        <f t="shared" ref="H8" si="1">M5</f>
        <v>44769.407645800005</v>
      </c>
      <c r="I8" s="125">
        <f t="shared" ref="I8" si="2">M10</f>
        <v>1.1499999999999999</v>
      </c>
      <c r="J8" s="491">
        <f>I8*H8</f>
        <v>51484.818792670005</v>
      </c>
      <c r="K8" s="329"/>
      <c r="L8" s="384" t="s">
        <v>83</v>
      </c>
      <c r="M8" s="385"/>
      <c r="N8" s="256"/>
    </row>
    <row r="9" spans="1:16">
      <c r="A9" s="462"/>
      <c r="B9" s="119" t="s">
        <v>145</v>
      </c>
      <c r="C9" s="487" t="e">
        <f>#REF!</f>
        <v>#REF!</v>
      </c>
      <c r="D9" s="488">
        <f t="shared" si="0"/>
        <v>7</v>
      </c>
      <c r="E9" s="489" t="e">
        <f>D9*C9</f>
        <v>#REF!</v>
      </c>
      <c r="G9" s="123" t="str">
        <f>L6</f>
        <v xml:space="preserve">Direct Care   </v>
      </c>
      <c r="H9" s="124">
        <f>M6</f>
        <v>32198.400000000001</v>
      </c>
      <c r="I9" s="125">
        <f>M11</f>
        <v>7</v>
      </c>
      <c r="J9" s="491">
        <f>H9*I9</f>
        <v>225388.80000000002</v>
      </c>
      <c r="K9" s="329"/>
      <c r="L9" s="247" t="str">
        <f>L4</f>
        <v>Management Supervision</v>
      </c>
      <c r="M9" s="126">
        <v>0.05</v>
      </c>
      <c r="N9" s="234" t="s">
        <v>146</v>
      </c>
    </row>
    <row r="10" spans="1:16">
      <c r="A10" s="462"/>
      <c r="B10" s="127" t="s">
        <v>144</v>
      </c>
      <c r="C10" s="492">
        <f>M7</f>
        <v>32198.400000000001</v>
      </c>
      <c r="D10" s="493">
        <f t="shared" si="0"/>
        <v>1.08</v>
      </c>
      <c r="E10" s="494">
        <f>D10*C10</f>
        <v>34774.272000000004</v>
      </c>
      <c r="G10" s="128" t="s">
        <v>144</v>
      </c>
      <c r="H10" s="129">
        <f>M7</f>
        <v>32198.400000000001</v>
      </c>
      <c r="I10" s="130">
        <f>I9*15.4%</f>
        <v>1.0780000000000001</v>
      </c>
      <c r="J10" s="495">
        <f>I10*H10</f>
        <v>34709.875200000002</v>
      </c>
      <c r="K10" s="329"/>
      <c r="L10" s="247" t="str">
        <f>L5</f>
        <v>Site Manager</v>
      </c>
      <c r="M10" s="126">
        <v>1.1499999999999999</v>
      </c>
      <c r="N10" s="234" t="s">
        <v>146</v>
      </c>
    </row>
    <row r="11" spans="1:16">
      <c r="A11" s="473"/>
      <c r="B11" s="496" t="s">
        <v>86</v>
      </c>
      <c r="C11" s="497" t="e">
        <f>SUM(C7:C10)</f>
        <v>#REF!</v>
      </c>
      <c r="D11" s="498">
        <v>9.2769230769230759</v>
      </c>
      <c r="E11" s="499" t="e">
        <f>SUM(E7:E10)</f>
        <v>#REF!</v>
      </c>
      <c r="G11" s="128"/>
      <c r="H11" s="129"/>
      <c r="I11" s="130"/>
      <c r="J11" s="495"/>
      <c r="K11" s="329"/>
      <c r="L11" s="247" t="s">
        <v>143</v>
      </c>
      <c r="M11" s="126">
        <v>7</v>
      </c>
      <c r="N11" s="234" t="s">
        <v>146</v>
      </c>
    </row>
    <row r="12" spans="1:16">
      <c r="A12" s="131"/>
      <c r="B12" s="469"/>
      <c r="C12" s="470"/>
      <c r="D12" s="500"/>
      <c r="E12" s="471"/>
      <c r="G12" s="501" t="s">
        <v>87</v>
      </c>
      <c r="H12" s="502"/>
      <c r="I12" s="503">
        <f>SUM(I7:I10)</f>
        <v>9.2779999999999987</v>
      </c>
      <c r="J12" s="504">
        <f>SUM(J7:J10)</f>
        <v>315269.74399267003</v>
      </c>
      <c r="K12" s="329"/>
      <c r="L12" s="247" t="str">
        <f t="shared" ref="L12" si="3">L7</f>
        <v>Relief</v>
      </c>
      <c r="M12" s="126">
        <v>1.08</v>
      </c>
      <c r="N12" s="234" t="s">
        <v>146</v>
      </c>
    </row>
    <row r="13" spans="1:16">
      <c r="A13" s="132"/>
      <c r="B13" s="469" t="s">
        <v>147</v>
      </c>
      <c r="C13" s="505">
        <v>0.21709999999999999</v>
      </c>
      <c r="D13" s="500"/>
      <c r="E13" s="506" t="e">
        <f>C13*E11</f>
        <v>#REF!</v>
      </c>
      <c r="G13" s="507"/>
      <c r="H13" s="508"/>
      <c r="I13" s="509"/>
      <c r="J13" s="510"/>
      <c r="K13" s="329"/>
      <c r="L13" s="427" t="s">
        <v>148</v>
      </c>
      <c r="M13" s="428"/>
      <c r="N13" s="256"/>
    </row>
    <row r="14" spans="1:16">
      <c r="A14" s="132"/>
      <c r="B14" s="469"/>
      <c r="C14" s="470"/>
      <c r="D14" s="511"/>
      <c r="E14" s="471"/>
      <c r="G14" s="507" t="s">
        <v>147</v>
      </c>
      <c r="H14" s="512"/>
      <c r="I14" s="513">
        <f>M14</f>
        <v>0.224</v>
      </c>
      <c r="J14" s="514">
        <f>J12*I14</f>
        <v>70620.422654358088</v>
      </c>
      <c r="K14" s="329"/>
      <c r="L14" s="53" t="s">
        <v>93</v>
      </c>
      <c r="M14" s="92">
        <v>0.224</v>
      </c>
      <c r="N14" s="234" t="s">
        <v>94</v>
      </c>
    </row>
    <row r="15" spans="1:16">
      <c r="A15" s="132"/>
      <c r="B15" s="515" t="s">
        <v>149</v>
      </c>
      <c r="C15" s="516"/>
      <c r="D15" s="517"/>
      <c r="E15" s="518" t="e">
        <f>E11+E13</f>
        <v>#REF!</v>
      </c>
      <c r="G15" s="507" t="str">
        <f>L23</f>
        <v>PFMLA Trust Contribution</v>
      </c>
      <c r="H15" s="508"/>
      <c r="I15" s="513">
        <f>M23</f>
        <v>3.7000000000000002E-3</v>
      </c>
      <c r="J15" s="292">
        <f>I15*J12</f>
        <v>1166.4980527728792</v>
      </c>
      <c r="K15" s="329"/>
      <c r="L15" s="133" t="s">
        <v>150</v>
      </c>
      <c r="M15" s="134">
        <f>11500*(4.38%+1)*(2.35%+1)</f>
        <v>12285.786950000002</v>
      </c>
      <c r="N15" s="234" t="s">
        <v>142</v>
      </c>
    </row>
    <row r="16" spans="1:16" ht="18.899999999999999" customHeight="1">
      <c r="A16" s="132"/>
      <c r="B16" s="519"/>
      <c r="C16" s="520"/>
      <c r="D16" s="521" t="s">
        <v>91</v>
      </c>
      <c r="E16" s="522"/>
      <c r="G16" s="501" t="s">
        <v>90</v>
      </c>
      <c r="H16" s="523"/>
      <c r="I16" s="524"/>
      <c r="J16" s="525">
        <f>J12+J14+J15</f>
        <v>387056.66469980101</v>
      </c>
      <c r="K16" s="329"/>
      <c r="L16" s="507" t="s">
        <v>151</v>
      </c>
      <c r="M16" s="526">
        <f>18.49586*(4.38%+1)*(2.35%+1)</f>
        <v>19.759669166698004</v>
      </c>
      <c r="N16" s="234" t="s">
        <v>142</v>
      </c>
    </row>
    <row r="17" spans="1:14">
      <c r="A17" s="132"/>
      <c r="B17" s="263" t="str">
        <f>L15</f>
        <v>Transporation (2 Vans)</v>
      </c>
      <c r="C17" s="470"/>
      <c r="D17" s="527">
        <f>M15</f>
        <v>12285.786950000002</v>
      </c>
      <c r="E17" s="290">
        <f>D17*2</f>
        <v>24571.573900000003</v>
      </c>
      <c r="G17" s="528"/>
      <c r="H17" s="529"/>
      <c r="I17" s="530" t="s">
        <v>91</v>
      </c>
      <c r="J17" s="531"/>
      <c r="K17" s="329"/>
      <c r="L17" s="507" t="s">
        <v>152</v>
      </c>
      <c r="M17" s="526">
        <f>8.16*(4.38%+1)*(2.35%+1)</f>
        <v>8.7175670880000027</v>
      </c>
      <c r="N17" s="234" t="s">
        <v>142</v>
      </c>
    </row>
    <row r="18" spans="1:14">
      <c r="A18" s="132"/>
      <c r="B18" s="469" t="str">
        <f>L16</f>
        <v>Occupancy (per bed day)*</v>
      </c>
      <c r="C18" s="470"/>
      <c r="D18" s="532">
        <f>M16</f>
        <v>19.759669166698004</v>
      </c>
      <c r="E18" s="290">
        <f>D18*E3</f>
        <v>36061.396229223858</v>
      </c>
      <c r="G18" s="53" t="str">
        <f>B17</f>
        <v>Transporation (2 Vans)</v>
      </c>
      <c r="H18" s="508"/>
      <c r="I18" s="124">
        <f>M15</f>
        <v>12285.786950000002</v>
      </c>
      <c r="J18" s="292">
        <f>I18*2</f>
        <v>24571.573900000003</v>
      </c>
      <c r="L18" s="56" t="s">
        <v>99</v>
      </c>
      <c r="M18" s="533">
        <v>0.12</v>
      </c>
      <c r="N18" s="234" t="s">
        <v>120</v>
      </c>
    </row>
    <row r="19" spans="1:14">
      <c r="A19" s="132"/>
      <c r="B19" s="469" t="str">
        <f>L17</f>
        <v>Meals (per bed day)</v>
      </c>
      <c r="C19" s="470"/>
      <c r="D19" s="532">
        <f>M17</f>
        <v>8.7175670880000027</v>
      </c>
      <c r="E19" s="534">
        <f>D19*E3</f>
        <v>15909.559935600006</v>
      </c>
      <c r="G19" s="56" t="str">
        <f>B18</f>
        <v>Occupancy (per bed day)*</v>
      </c>
      <c r="H19" s="473"/>
      <c r="I19" s="535">
        <f>M16</f>
        <v>19.759669166698004</v>
      </c>
      <c r="J19" s="536">
        <f>I19*J3</f>
        <v>36061.396229223858</v>
      </c>
      <c r="L19" s="56"/>
      <c r="M19" s="57"/>
      <c r="N19" s="234"/>
    </row>
    <row r="20" spans="1:14" ht="14.4" thickBot="1">
      <c r="A20" s="132"/>
      <c r="B20" s="515" t="s">
        <v>153</v>
      </c>
      <c r="C20" s="516"/>
      <c r="D20" s="537"/>
      <c r="E20" s="538" t="e">
        <f>SUM(E15:E19)</f>
        <v>#REF!</v>
      </c>
      <c r="G20" s="56" t="str">
        <f>B19</f>
        <v>Meals (per bed day)</v>
      </c>
      <c r="H20" s="473"/>
      <c r="I20" s="535">
        <f>M17</f>
        <v>8.7175670880000027</v>
      </c>
      <c r="J20" s="539">
        <f>I20*J3</f>
        <v>15909.559935600006</v>
      </c>
      <c r="L20" s="58" t="s">
        <v>104</v>
      </c>
      <c r="M20" s="309">
        <v>0.98</v>
      </c>
      <c r="N20" s="310" t="s">
        <v>85</v>
      </c>
    </row>
    <row r="21" spans="1:14" ht="14.4" thickBot="1">
      <c r="A21" s="132"/>
      <c r="B21" s="469"/>
      <c r="C21" s="470"/>
      <c r="D21" s="540"/>
      <c r="E21" s="324"/>
      <c r="G21" s="541"/>
      <c r="H21" s="473"/>
      <c r="I21" s="542"/>
      <c r="J21" s="539"/>
      <c r="L21" s="59"/>
      <c r="M21" s="316"/>
      <c r="N21" s="317"/>
    </row>
    <row r="22" spans="1:14" ht="14.4" thickBot="1">
      <c r="A22" s="132"/>
      <c r="B22" s="469" t="s">
        <v>154</v>
      </c>
      <c r="C22" s="543">
        <f>M18</f>
        <v>0.12</v>
      </c>
      <c r="D22" s="500"/>
      <c r="E22" s="506" t="e">
        <f>C22*E20</f>
        <v>#REF!</v>
      </c>
      <c r="G22" s="544" t="s">
        <v>96</v>
      </c>
      <c r="H22" s="545"/>
      <c r="I22" s="546"/>
      <c r="J22" s="547">
        <f>SUM(J16:J20)</f>
        <v>463599.19476462493</v>
      </c>
      <c r="L22" s="318" t="s">
        <v>132</v>
      </c>
      <c r="M22" s="548">
        <f>'CAF Fall 2020'!CA25</f>
        <v>1.9959404600811814E-2</v>
      </c>
      <c r="N22" s="318" t="s">
        <v>123</v>
      </c>
    </row>
    <row r="23" spans="1:14" ht="14.4" thickBot="1">
      <c r="A23" s="132"/>
      <c r="B23" s="549" t="s">
        <v>155</v>
      </c>
      <c r="C23" s="550"/>
      <c r="D23" s="551"/>
      <c r="E23" s="552" t="e">
        <f>SUM(E20:E22)</f>
        <v>#REF!</v>
      </c>
      <c r="G23" s="553" t="s">
        <v>98</v>
      </c>
      <c r="H23" s="554"/>
      <c r="I23" s="555">
        <f>M18</f>
        <v>0.12</v>
      </c>
      <c r="J23" s="556">
        <f>J22*I23-(J15*I23)</f>
        <v>55491.923605422242</v>
      </c>
      <c r="L23" s="59" t="s">
        <v>89</v>
      </c>
      <c r="M23" s="316">
        <v>3.7000000000000002E-3</v>
      </c>
      <c r="N23" s="317" t="s">
        <v>113</v>
      </c>
    </row>
    <row r="24" spans="1:14" ht="14.4" thickTop="1">
      <c r="A24" s="131"/>
      <c r="B24" s="557" t="s">
        <v>156</v>
      </c>
      <c r="C24" s="558">
        <f>M19</f>
        <v>0</v>
      </c>
      <c r="D24" s="559"/>
      <c r="E24" s="560" t="e">
        <f>E23*(1+C24)</f>
        <v>#REF!</v>
      </c>
      <c r="G24" s="561" t="s">
        <v>101</v>
      </c>
      <c r="H24" s="562"/>
      <c r="I24" s="563"/>
      <c r="J24" s="564">
        <f>SUM(J22:J23)</f>
        <v>519091.11837004719</v>
      </c>
      <c r="L24" s="66"/>
      <c r="M24" s="327"/>
      <c r="N24" s="66"/>
    </row>
    <row r="25" spans="1:14" ht="14.4" thickBot="1">
      <c r="A25" s="131"/>
      <c r="B25" s="469" t="s">
        <v>111</v>
      </c>
      <c r="C25" s="470"/>
      <c r="D25" s="540"/>
      <c r="E25" s="324" t="e">
        <f>E24/E3</f>
        <v>#REF!</v>
      </c>
      <c r="G25" s="544" t="str">
        <f>L22</f>
        <v>Rate review CAF</v>
      </c>
      <c r="H25" s="565"/>
      <c r="I25" s="566">
        <f>M22</f>
        <v>1.9959404600811814E-2</v>
      </c>
      <c r="J25" s="567">
        <f>(J24-J12)*I25</f>
        <v>4068.1532774916086</v>
      </c>
    </row>
    <row r="26" spans="1:14" ht="14.4" thickBot="1">
      <c r="A26" s="131"/>
      <c r="B26" s="135" t="s">
        <v>112</v>
      </c>
      <c r="C26" s="568">
        <f>M20</f>
        <v>0.98</v>
      </c>
      <c r="D26" s="569"/>
      <c r="E26" s="570" t="e">
        <f>E25/C26</f>
        <v>#REF!</v>
      </c>
      <c r="G26" s="441" t="s">
        <v>106</v>
      </c>
      <c r="H26" s="473"/>
      <c r="I26" s="571"/>
      <c r="J26" s="572">
        <f>J24+J25</f>
        <v>523159.27164753882</v>
      </c>
      <c r="L26" s="136" t="s">
        <v>157</v>
      </c>
      <c r="M26" s="137"/>
      <c r="N26" s="138"/>
    </row>
    <row r="27" spans="1:14" ht="14.4" thickBot="1">
      <c r="A27" s="208"/>
      <c r="B27" s="208"/>
      <c r="C27" s="208"/>
      <c r="D27" s="208"/>
      <c r="E27" s="208"/>
      <c r="G27" s="573" t="s">
        <v>158</v>
      </c>
      <c r="H27" s="574"/>
      <c r="I27" s="575"/>
      <c r="J27" s="576">
        <f>J26/J3</f>
        <v>286.66261460139111</v>
      </c>
      <c r="L27" s="139"/>
      <c r="M27" s="140"/>
      <c r="N27" s="141"/>
    </row>
    <row r="28" spans="1:14" ht="14.4" thickBot="1">
      <c r="A28" s="208"/>
      <c r="B28" s="208"/>
      <c r="C28" s="208"/>
      <c r="D28" s="208"/>
      <c r="E28" s="208"/>
      <c r="G28" s="142" t="s">
        <v>112</v>
      </c>
      <c r="H28" s="577">
        <f>M20</f>
        <v>0.98</v>
      </c>
      <c r="I28" s="575"/>
      <c r="J28" s="578">
        <f>J27/H28</f>
        <v>292.51287204223581</v>
      </c>
      <c r="L28" s="109"/>
    </row>
    <row r="29" spans="1:14">
      <c r="A29" s="208"/>
      <c r="B29" s="208"/>
      <c r="C29" s="208"/>
      <c r="D29" s="208"/>
      <c r="E29" s="208"/>
      <c r="J29" s="450"/>
    </row>
    <row r="30" spans="1:14">
      <c r="A30" s="208"/>
      <c r="B30" s="208"/>
      <c r="C30" s="208"/>
      <c r="D30" s="208"/>
      <c r="E30" s="208"/>
      <c r="J30" s="328"/>
    </row>
    <row r="31" spans="1:14">
      <c r="A31" s="208"/>
      <c r="B31" s="208"/>
      <c r="C31" s="208"/>
      <c r="D31" s="208"/>
      <c r="E31" s="208"/>
      <c r="G31" s="247"/>
      <c r="H31" s="579"/>
      <c r="I31" s="45"/>
    </row>
    <row r="32" spans="1:14">
      <c r="A32" s="208"/>
      <c r="B32" s="208"/>
      <c r="C32" s="208"/>
      <c r="D32" s="208"/>
      <c r="E32" s="208"/>
      <c r="G32" s="247"/>
      <c r="H32" s="579"/>
      <c r="I32" s="45"/>
    </row>
    <row r="33" spans="1:5">
      <c r="A33" s="208"/>
      <c r="B33" s="208"/>
      <c r="C33" s="208"/>
      <c r="D33" s="208"/>
      <c r="E33" s="208"/>
    </row>
    <row r="34" spans="1:5">
      <c r="A34" s="208"/>
      <c r="B34" s="208"/>
      <c r="C34" s="208"/>
      <c r="D34" s="208"/>
      <c r="E34" s="208"/>
    </row>
    <row r="35" spans="1:5">
      <c r="A35" s="208"/>
      <c r="B35" s="208"/>
      <c r="C35" s="208"/>
      <c r="D35" s="208"/>
      <c r="E35" s="208"/>
    </row>
    <row r="36" spans="1:5">
      <c r="A36" s="208"/>
      <c r="B36" s="208"/>
      <c r="C36" s="208"/>
      <c r="D36" s="208"/>
      <c r="E36" s="208"/>
    </row>
    <row r="37" spans="1:5">
      <c r="A37" s="208"/>
      <c r="B37" s="208"/>
      <c r="C37" s="208"/>
      <c r="D37" s="208"/>
      <c r="E37" s="208"/>
    </row>
    <row r="38" spans="1:5">
      <c r="A38" s="208"/>
      <c r="B38" s="208"/>
      <c r="C38" s="208"/>
      <c r="D38" s="208"/>
      <c r="E38" s="208"/>
    </row>
    <row r="39" spans="1:5">
      <c r="A39" s="208"/>
      <c r="B39" s="208"/>
      <c r="C39" s="208"/>
      <c r="D39" s="208"/>
      <c r="E39" s="208"/>
    </row>
    <row r="40" spans="1:5">
      <c r="A40" s="208"/>
      <c r="B40" s="208"/>
      <c r="C40" s="208"/>
      <c r="D40" s="208"/>
      <c r="E40" s="208"/>
    </row>
    <row r="41" spans="1:5">
      <c r="A41" s="208"/>
      <c r="B41" s="208"/>
      <c r="C41" s="208"/>
      <c r="D41" s="208"/>
      <c r="E41" s="208"/>
    </row>
    <row r="42" spans="1:5">
      <c r="A42" s="208"/>
      <c r="B42" s="208"/>
      <c r="C42" s="208"/>
      <c r="D42" s="208"/>
      <c r="E42" s="208"/>
    </row>
    <row r="43" spans="1:5">
      <c r="A43" s="208"/>
      <c r="B43" s="208"/>
      <c r="C43" s="208"/>
      <c r="D43" s="208"/>
      <c r="E43" s="208"/>
    </row>
    <row r="44" spans="1:5">
      <c r="A44" s="208"/>
      <c r="B44" s="208"/>
      <c r="C44" s="208"/>
      <c r="D44" s="208"/>
      <c r="E44" s="208"/>
    </row>
    <row r="45" spans="1:5">
      <c r="A45" s="208"/>
      <c r="B45" s="208"/>
      <c r="C45" s="208"/>
      <c r="D45" s="208"/>
      <c r="E45" s="208"/>
    </row>
    <row r="46" spans="1:5">
      <c r="A46" s="208"/>
      <c r="B46" s="208"/>
      <c r="C46" s="208"/>
      <c r="D46" s="208"/>
      <c r="E46" s="208"/>
    </row>
    <row r="47" spans="1:5">
      <c r="A47" s="208"/>
      <c r="B47" s="208"/>
      <c r="C47" s="208"/>
      <c r="D47" s="208"/>
      <c r="E47" s="208"/>
    </row>
    <row r="48" spans="1:5">
      <c r="A48" s="208"/>
      <c r="B48" s="208"/>
      <c r="C48" s="208"/>
      <c r="D48" s="208"/>
      <c r="E48" s="208"/>
    </row>
    <row r="49" spans="1:5">
      <c r="A49" s="208"/>
      <c r="B49" s="208"/>
      <c r="C49" s="208"/>
      <c r="D49" s="208"/>
      <c r="E49" s="208"/>
    </row>
    <row r="50" spans="1:5">
      <c r="A50" s="208"/>
      <c r="B50" s="208"/>
      <c r="C50" s="208"/>
      <c r="D50" s="208"/>
      <c r="E50" s="208"/>
    </row>
    <row r="51" spans="1:5">
      <c r="A51" s="208"/>
      <c r="B51" s="208"/>
      <c r="C51" s="208"/>
      <c r="D51" s="208"/>
      <c r="E51" s="208"/>
    </row>
    <row r="52" spans="1:5">
      <c r="A52" s="208"/>
      <c r="B52" s="208"/>
      <c r="C52" s="208"/>
      <c r="D52" s="208"/>
      <c r="E52" s="208"/>
    </row>
    <row r="53" spans="1:5">
      <c r="A53" s="208"/>
      <c r="B53" s="208"/>
      <c r="C53" s="208"/>
      <c r="D53" s="208"/>
      <c r="E53" s="208"/>
    </row>
    <row r="54" spans="1:5">
      <c r="A54" s="208"/>
      <c r="B54" s="208"/>
      <c r="C54" s="208"/>
      <c r="D54" s="208"/>
      <c r="E54" s="208"/>
    </row>
    <row r="55" spans="1:5">
      <c r="A55" s="208"/>
      <c r="B55" s="208"/>
      <c r="C55" s="208"/>
      <c r="D55" s="208"/>
      <c r="E55" s="208"/>
    </row>
    <row r="56" spans="1:5">
      <c r="A56" s="208"/>
      <c r="B56" s="208"/>
      <c r="C56" s="208"/>
      <c r="D56" s="208"/>
      <c r="E56" s="208"/>
    </row>
    <row r="57" spans="1:5">
      <c r="A57" s="208"/>
      <c r="B57" s="208"/>
      <c r="C57" s="208"/>
      <c r="D57" s="208"/>
      <c r="E57" s="208"/>
    </row>
    <row r="58" spans="1:5">
      <c r="A58" s="208"/>
      <c r="B58" s="208"/>
      <c r="C58" s="208"/>
      <c r="D58" s="208"/>
      <c r="E58" s="208"/>
    </row>
    <row r="59" spans="1:5">
      <c r="A59" s="208"/>
      <c r="B59" s="208"/>
      <c r="C59" s="208"/>
      <c r="D59" s="208"/>
      <c r="E59" s="208"/>
    </row>
    <row r="60" spans="1:5">
      <c r="A60" s="208"/>
      <c r="B60" s="208"/>
      <c r="C60" s="208"/>
      <c r="D60" s="208"/>
      <c r="E60" s="208"/>
    </row>
    <row r="61" spans="1:5">
      <c r="A61" s="208"/>
      <c r="B61" s="208"/>
      <c r="C61" s="208"/>
      <c r="D61" s="208"/>
      <c r="E61" s="208"/>
    </row>
    <row r="62" spans="1:5">
      <c r="A62" s="208"/>
      <c r="B62" s="208"/>
      <c r="C62" s="208"/>
      <c r="D62" s="208"/>
      <c r="E62" s="208"/>
    </row>
    <row r="63" spans="1:5">
      <c r="A63" s="208"/>
      <c r="B63" s="208"/>
      <c r="C63" s="208"/>
      <c r="D63" s="208"/>
      <c r="E63" s="208"/>
    </row>
    <row r="64" spans="1:5">
      <c r="A64" s="208"/>
      <c r="B64" s="208"/>
      <c r="C64" s="208"/>
      <c r="D64" s="208"/>
      <c r="E64" s="208"/>
    </row>
    <row r="65" spans="1:5">
      <c r="A65" s="208"/>
      <c r="B65" s="208"/>
      <c r="C65" s="208"/>
      <c r="D65" s="208"/>
      <c r="E65" s="208"/>
    </row>
    <row r="66" spans="1:5">
      <c r="A66" s="208"/>
      <c r="B66" s="208"/>
      <c r="C66" s="208"/>
      <c r="D66" s="208"/>
      <c r="E66" s="208"/>
    </row>
    <row r="67" spans="1:5">
      <c r="A67" s="208"/>
      <c r="B67" s="208"/>
      <c r="C67" s="208"/>
      <c r="D67" s="208"/>
      <c r="E67" s="208"/>
    </row>
    <row r="68" spans="1:5">
      <c r="A68" s="208"/>
      <c r="B68" s="208"/>
      <c r="C68" s="208"/>
      <c r="D68" s="208"/>
      <c r="E68" s="208"/>
    </row>
    <row r="69" spans="1:5">
      <c r="A69" s="208"/>
      <c r="B69" s="208"/>
      <c r="C69" s="208"/>
      <c r="D69" s="208"/>
      <c r="E69" s="208"/>
    </row>
    <row r="70" spans="1:5">
      <c r="A70" s="208"/>
      <c r="B70" s="208"/>
      <c r="C70" s="208"/>
      <c r="D70" s="208"/>
      <c r="E70" s="208"/>
    </row>
    <row r="71" spans="1:5">
      <c r="A71" s="208"/>
      <c r="B71" s="208"/>
      <c r="C71" s="208"/>
      <c r="D71" s="208"/>
      <c r="E71" s="208"/>
    </row>
    <row r="72" spans="1:5">
      <c r="A72" s="208"/>
      <c r="B72" s="208"/>
      <c r="C72" s="208"/>
      <c r="D72" s="208"/>
      <c r="E72" s="208"/>
    </row>
    <row r="73" spans="1:5">
      <c r="A73" s="208"/>
      <c r="B73" s="208"/>
      <c r="C73" s="208"/>
      <c r="D73" s="208"/>
      <c r="E73" s="208"/>
    </row>
    <row r="74" spans="1:5">
      <c r="A74" s="208"/>
      <c r="B74" s="208"/>
      <c r="C74" s="208"/>
      <c r="D74" s="208"/>
      <c r="E74" s="208"/>
    </row>
    <row r="75" spans="1:5">
      <c r="A75" s="208"/>
      <c r="B75" s="208"/>
      <c r="C75" s="208"/>
      <c r="D75" s="208"/>
      <c r="E75" s="208"/>
    </row>
    <row r="76" spans="1:5">
      <c r="A76" s="208"/>
      <c r="B76" s="208"/>
      <c r="C76" s="208"/>
      <c r="D76" s="208"/>
      <c r="E76" s="208"/>
    </row>
    <row r="77" spans="1:5">
      <c r="A77" s="208"/>
      <c r="B77" s="208"/>
      <c r="C77" s="208"/>
      <c r="D77" s="208"/>
      <c r="E77" s="208"/>
    </row>
    <row r="78" spans="1:5">
      <c r="A78" s="208"/>
      <c r="B78" s="208"/>
      <c r="C78" s="208"/>
      <c r="D78" s="208"/>
      <c r="E78" s="208"/>
    </row>
    <row r="79" spans="1:5">
      <c r="A79" s="208"/>
      <c r="B79" s="208"/>
      <c r="C79" s="208"/>
      <c r="D79" s="208"/>
      <c r="E79" s="208"/>
    </row>
    <row r="80" spans="1:5">
      <c r="A80" s="208"/>
      <c r="B80" s="208"/>
      <c r="C80" s="208"/>
      <c r="D80" s="208"/>
      <c r="E80" s="208"/>
    </row>
    <row r="81" spans="1:5">
      <c r="A81" s="208"/>
      <c r="B81" s="208"/>
      <c r="C81" s="208"/>
      <c r="D81" s="208"/>
      <c r="E81" s="208"/>
    </row>
    <row r="82" spans="1:5">
      <c r="A82" s="208"/>
      <c r="B82" s="208"/>
      <c r="C82" s="208"/>
      <c r="D82" s="208"/>
      <c r="E82" s="208"/>
    </row>
    <row r="83" spans="1:5">
      <c r="A83" s="208"/>
      <c r="B83" s="208"/>
      <c r="C83" s="208"/>
      <c r="D83" s="208"/>
      <c r="E83" s="208"/>
    </row>
    <row r="84" spans="1:5">
      <c r="A84" s="208"/>
      <c r="B84" s="208"/>
      <c r="C84" s="208"/>
      <c r="D84" s="208"/>
      <c r="E84" s="208"/>
    </row>
    <row r="85" spans="1:5">
      <c r="A85" s="208"/>
      <c r="B85" s="208"/>
      <c r="C85" s="208"/>
      <c r="D85" s="208"/>
      <c r="E85" s="208"/>
    </row>
    <row r="86" spans="1:5">
      <c r="A86" s="208"/>
      <c r="B86" s="208"/>
      <c r="C86" s="208"/>
      <c r="D86" s="208"/>
      <c r="E86" s="208"/>
    </row>
    <row r="87" spans="1:5">
      <c r="A87" s="208"/>
      <c r="B87" s="208"/>
      <c r="C87" s="208"/>
      <c r="D87" s="208"/>
      <c r="E87" s="208"/>
    </row>
    <row r="88" spans="1:5">
      <c r="A88" s="208"/>
      <c r="B88" s="208"/>
      <c r="C88" s="208"/>
      <c r="D88" s="208"/>
      <c r="E88" s="208"/>
    </row>
    <row r="89" spans="1:5">
      <c r="A89" s="208"/>
      <c r="B89" s="208"/>
      <c r="C89" s="208"/>
      <c r="D89" s="208"/>
      <c r="E89" s="208"/>
    </row>
    <row r="90" spans="1:5">
      <c r="A90" s="208"/>
      <c r="B90" s="208"/>
      <c r="C90" s="208"/>
      <c r="D90" s="208"/>
      <c r="E90" s="208"/>
    </row>
    <row r="91" spans="1:5">
      <c r="A91" s="208"/>
      <c r="B91" s="208"/>
      <c r="C91" s="208"/>
      <c r="D91" s="208"/>
      <c r="E91" s="208"/>
    </row>
    <row r="92" spans="1:5">
      <c r="A92" s="208"/>
      <c r="B92" s="208"/>
      <c r="C92" s="208"/>
      <c r="D92" s="208"/>
      <c r="E92" s="208"/>
    </row>
    <row r="93" spans="1:5">
      <c r="A93" s="208"/>
      <c r="B93" s="208"/>
      <c r="C93" s="208"/>
      <c r="D93" s="208"/>
      <c r="E93" s="208"/>
    </row>
    <row r="94" spans="1:5">
      <c r="A94" s="208"/>
      <c r="B94" s="208"/>
      <c r="C94" s="208"/>
      <c r="D94" s="208"/>
      <c r="E94" s="208"/>
    </row>
    <row r="95" spans="1:5">
      <c r="A95" s="208"/>
      <c r="B95" s="208"/>
      <c r="C95" s="208"/>
      <c r="D95" s="208"/>
      <c r="E95" s="208"/>
    </row>
    <row r="96" spans="1:5">
      <c r="A96" s="208"/>
      <c r="B96" s="208"/>
      <c r="C96" s="208"/>
      <c r="D96" s="208"/>
      <c r="E96" s="208"/>
    </row>
    <row r="97" spans="1:5">
      <c r="A97" s="208"/>
      <c r="B97" s="208"/>
      <c r="C97" s="208"/>
      <c r="D97" s="208"/>
      <c r="E97" s="208"/>
    </row>
    <row r="98" spans="1:5">
      <c r="A98" s="208"/>
      <c r="B98" s="208"/>
      <c r="C98" s="208"/>
      <c r="D98" s="208"/>
      <c r="E98" s="208"/>
    </row>
    <row r="99" spans="1:5">
      <c r="A99" s="208"/>
      <c r="B99" s="208"/>
      <c r="C99" s="208"/>
      <c r="D99" s="208"/>
      <c r="E99" s="208"/>
    </row>
    <row r="100" spans="1:5">
      <c r="A100" s="208"/>
      <c r="B100" s="208"/>
      <c r="C100" s="208"/>
      <c r="D100" s="208"/>
      <c r="E100" s="208"/>
    </row>
    <row r="101" spans="1:5">
      <c r="A101" s="208"/>
      <c r="B101" s="208"/>
      <c r="C101" s="208"/>
      <c r="D101" s="208"/>
      <c r="E101" s="208"/>
    </row>
    <row r="102" spans="1:5">
      <c r="A102" s="208"/>
      <c r="B102" s="208"/>
      <c r="C102" s="208"/>
      <c r="D102" s="208"/>
      <c r="E102" s="208"/>
    </row>
    <row r="103" spans="1:5">
      <c r="A103" s="208"/>
      <c r="B103" s="208"/>
      <c r="C103" s="208"/>
      <c r="D103" s="208"/>
      <c r="E103" s="208"/>
    </row>
    <row r="104" spans="1:5">
      <c r="A104" s="208"/>
      <c r="B104" s="208"/>
      <c r="C104" s="208"/>
      <c r="D104" s="208"/>
      <c r="E104" s="208"/>
    </row>
    <row r="105" spans="1:5">
      <c r="A105" s="208"/>
      <c r="B105" s="208"/>
      <c r="C105" s="208"/>
      <c r="D105" s="208"/>
      <c r="E105" s="208"/>
    </row>
    <row r="106" spans="1:5">
      <c r="A106" s="208"/>
      <c r="B106" s="208"/>
      <c r="C106" s="208"/>
      <c r="D106" s="208"/>
      <c r="E106" s="208"/>
    </row>
    <row r="107" spans="1:5">
      <c r="A107" s="208"/>
      <c r="B107" s="208"/>
      <c r="C107" s="208"/>
      <c r="D107" s="208"/>
      <c r="E107" s="208"/>
    </row>
    <row r="108" spans="1:5">
      <c r="A108" s="208"/>
      <c r="B108" s="208"/>
      <c r="C108" s="208"/>
      <c r="D108" s="208"/>
      <c r="E108" s="208"/>
    </row>
    <row r="109" spans="1:5">
      <c r="A109" s="208"/>
      <c r="B109" s="208"/>
      <c r="C109" s="208"/>
      <c r="D109" s="208"/>
      <c r="E109" s="208"/>
    </row>
    <row r="110" spans="1:5">
      <c r="A110" s="208"/>
      <c r="B110" s="208"/>
      <c r="C110" s="208"/>
      <c r="D110" s="208"/>
      <c r="E110" s="208"/>
    </row>
    <row r="111" spans="1:5">
      <c r="A111" s="208"/>
      <c r="B111" s="208"/>
      <c r="C111" s="208"/>
      <c r="D111" s="208"/>
      <c r="E111" s="208"/>
    </row>
    <row r="112" spans="1:5">
      <c r="A112" s="208"/>
      <c r="B112" s="208"/>
      <c r="C112" s="208"/>
      <c r="D112" s="208"/>
      <c r="E112" s="208"/>
    </row>
    <row r="113" spans="1:5">
      <c r="A113" s="208"/>
      <c r="B113" s="208"/>
      <c r="C113" s="208"/>
      <c r="D113" s="208"/>
      <c r="E113" s="208"/>
    </row>
    <row r="114" spans="1:5">
      <c r="A114" s="208"/>
      <c r="B114" s="208"/>
      <c r="C114" s="208"/>
      <c r="D114" s="208"/>
      <c r="E114" s="208"/>
    </row>
    <row r="115" spans="1:5">
      <c r="A115" s="208"/>
      <c r="B115" s="208"/>
      <c r="C115" s="208"/>
      <c r="D115" s="208"/>
      <c r="E115" s="208"/>
    </row>
    <row r="116" spans="1:5">
      <c r="A116" s="208"/>
      <c r="B116" s="208"/>
      <c r="C116" s="208"/>
      <c r="D116" s="208"/>
      <c r="E116" s="208"/>
    </row>
    <row r="117" spans="1:5">
      <c r="A117" s="208"/>
      <c r="B117" s="208"/>
      <c r="C117" s="208"/>
      <c r="D117" s="208"/>
      <c r="E117" s="208"/>
    </row>
    <row r="118" spans="1:5">
      <c r="A118" s="208"/>
      <c r="B118" s="208"/>
      <c r="C118" s="208"/>
      <c r="D118" s="208"/>
      <c r="E118" s="208"/>
    </row>
    <row r="119" spans="1:5">
      <c r="A119" s="208"/>
      <c r="B119" s="208"/>
      <c r="C119" s="208"/>
      <c r="D119" s="208"/>
      <c r="E119" s="208"/>
    </row>
    <row r="120" spans="1:5">
      <c r="A120" s="208"/>
      <c r="B120" s="208"/>
      <c r="C120" s="208"/>
      <c r="D120" s="208"/>
      <c r="E120" s="208"/>
    </row>
    <row r="121" spans="1:5">
      <c r="A121" s="208"/>
      <c r="B121" s="208"/>
      <c r="C121" s="208"/>
      <c r="D121" s="208"/>
      <c r="E121" s="208"/>
    </row>
    <row r="122" spans="1:5">
      <c r="A122" s="208"/>
      <c r="B122" s="208"/>
      <c r="C122" s="208"/>
      <c r="D122" s="208"/>
      <c r="E122" s="208"/>
    </row>
    <row r="123" spans="1:5">
      <c r="A123" s="208"/>
      <c r="B123" s="208"/>
      <c r="C123" s="208"/>
      <c r="D123" s="208"/>
      <c r="E123" s="208"/>
    </row>
    <row r="124" spans="1:5">
      <c r="A124" s="208"/>
      <c r="B124" s="208"/>
      <c r="C124" s="208"/>
      <c r="D124" s="208"/>
      <c r="E124" s="208"/>
    </row>
    <row r="125" spans="1:5">
      <c r="A125" s="208"/>
      <c r="B125" s="208"/>
      <c r="C125" s="208"/>
      <c r="D125" s="208"/>
      <c r="E125" s="208"/>
    </row>
    <row r="126" spans="1:5">
      <c r="A126" s="208"/>
      <c r="B126" s="208"/>
      <c r="C126" s="208"/>
      <c r="D126" s="208"/>
      <c r="E126" s="208"/>
    </row>
    <row r="127" spans="1:5">
      <c r="A127" s="208"/>
      <c r="B127" s="208"/>
      <c r="C127" s="208"/>
      <c r="D127" s="208"/>
      <c r="E127" s="208"/>
    </row>
    <row r="128" spans="1:5">
      <c r="A128" s="208"/>
      <c r="B128" s="208"/>
      <c r="C128" s="208"/>
      <c r="D128" s="208"/>
      <c r="E128" s="208"/>
    </row>
    <row r="129" spans="1:5">
      <c r="A129" s="208"/>
      <c r="B129" s="208"/>
      <c r="C129" s="208"/>
      <c r="D129" s="208"/>
      <c r="E129" s="208"/>
    </row>
    <row r="130" spans="1:5">
      <c r="A130" s="208"/>
      <c r="B130" s="208"/>
      <c r="C130" s="208"/>
      <c r="D130" s="208"/>
      <c r="E130" s="208"/>
    </row>
    <row r="131" spans="1:5">
      <c r="A131" s="208"/>
      <c r="B131" s="208"/>
      <c r="C131" s="208"/>
      <c r="D131" s="208"/>
      <c r="E131" s="208"/>
    </row>
    <row r="132" spans="1:5">
      <c r="A132" s="208"/>
      <c r="B132" s="208"/>
      <c r="C132" s="208"/>
      <c r="D132" s="208"/>
      <c r="E132" s="208"/>
    </row>
    <row r="133" spans="1:5">
      <c r="A133" s="208"/>
      <c r="B133" s="208"/>
      <c r="C133" s="208"/>
      <c r="D133" s="208"/>
      <c r="E133" s="208"/>
    </row>
    <row r="134" spans="1:5">
      <c r="A134" s="208"/>
      <c r="B134" s="208"/>
      <c r="C134" s="208"/>
      <c r="D134" s="208"/>
      <c r="E134" s="208"/>
    </row>
    <row r="135" spans="1:5">
      <c r="A135" s="208"/>
      <c r="B135" s="208"/>
      <c r="C135" s="208"/>
      <c r="D135" s="208"/>
      <c r="E135" s="208"/>
    </row>
    <row r="136" spans="1:5">
      <c r="A136" s="208"/>
      <c r="B136" s="208"/>
      <c r="C136" s="208"/>
      <c r="D136" s="208"/>
      <c r="E136" s="208"/>
    </row>
    <row r="137" spans="1:5">
      <c r="A137" s="208"/>
      <c r="B137" s="208"/>
      <c r="C137" s="208"/>
      <c r="D137" s="208"/>
      <c r="E137" s="208"/>
    </row>
    <row r="138" spans="1:5">
      <c r="A138" s="208"/>
      <c r="B138" s="208"/>
      <c r="C138" s="208"/>
      <c r="D138" s="208"/>
      <c r="E138" s="208"/>
    </row>
    <row r="139" spans="1:5">
      <c r="A139" s="208"/>
      <c r="B139" s="208"/>
      <c r="C139" s="208"/>
      <c r="D139" s="208"/>
      <c r="E139" s="208"/>
    </row>
    <row r="140" spans="1:5">
      <c r="A140" s="208"/>
      <c r="B140" s="208"/>
      <c r="C140" s="208"/>
      <c r="D140" s="208"/>
      <c r="E140" s="208"/>
    </row>
    <row r="141" spans="1:5">
      <c r="A141" s="208"/>
      <c r="B141" s="208"/>
      <c r="C141" s="208"/>
      <c r="D141" s="208"/>
      <c r="E141" s="208"/>
    </row>
    <row r="142" spans="1:5">
      <c r="A142" s="208"/>
      <c r="B142" s="208"/>
      <c r="C142" s="208"/>
      <c r="D142" s="208"/>
      <c r="E142" s="208"/>
    </row>
    <row r="143" spans="1:5">
      <c r="A143" s="208"/>
      <c r="B143" s="208"/>
      <c r="C143" s="208"/>
      <c r="D143" s="208"/>
      <c r="E143" s="208"/>
    </row>
    <row r="144" spans="1:5">
      <c r="A144" s="208"/>
      <c r="B144" s="208"/>
      <c r="C144" s="208"/>
      <c r="D144" s="208"/>
      <c r="E144" s="208"/>
    </row>
    <row r="145" spans="1:5">
      <c r="A145" s="208"/>
      <c r="B145" s="208"/>
      <c r="C145" s="208"/>
      <c r="D145" s="208"/>
      <c r="E145" s="208"/>
    </row>
    <row r="146" spans="1:5">
      <c r="A146" s="208"/>
      <c r="B146" s="208"/>
      <c r="C146" s="208"/>
      <c r="D146" s="208"/>
      <c r="E146" s="208"/>
    </row>
    <row r="147" spans="1:5">
      <c r="A147" s="208"/>
      <c r="B147" s="208"/>
      <c r="C147" s="208"/>
      <c r="D147" s="208"/>
      <c r="E147" s="208"/>
    </row>
    <row r="148" spans="1:5">
      <c r="A148" s="208"/>
      <c r="B148" s="208"/>
      <c r="C148" s="208"/>
      <c r="D148" s="208"/>
      <c r="E148" s="208"/>
    </row>
    <row r="149" spans="1:5">
      <c r="A149" s="208"/>
      <c r="B149" s="208"/>
      <c r="C149" s="208"/>
      <c r="D149" s="208"/>
      <c r="E149" s="208"/>
    </row>
    <row r="150" spans="1:5">
      <c r="A150" s="208"/>
      <c r="B150" s="208"/>
      <c r="C150" s="208"/>
      <c r="D150" s="208"/>
      <c r="E150" s="208"/>
    </row>
    <row r="151" spans="1:5">
      <c r="A151" s="208"/>
      <c r="B151" s="208"/>
      <c r="C151" s="208"/>
      <c r="D151" s="208"/>
      <c r="E151" s="208"/>
    </row>
    <row r="152" spans="1:5">
      <c r="A152" s="208"/>
      <c r="B152" s="208"/>
      <c r="C152" s="208"/>
      <c r="D152" s="208"/>
      <c r="E152" s="208"/>
    </row>
    <row r="153" spans="1:5">
      <c r="A153" s="208"/>
      <c r="B153" s="208"/>
      <c r="C153" s="208"/>
      <c r="D153" s="208"/>
      <c r="E153" s="208"/>
    </row>
    <row r="154" spans="1:5">
      <c r="A154" s="208"/>
      <c r="B154" s="208"/>
      <c r="C154" s="208"/>
      <c r="D154" s="208"/>
      <c r="E154" s="208"/>
    </row>
    <row r="155" spans="1:5">
      <c r="A155" s="208"/>
      <c r="B155" s="208"/>
      <c r="C155" s="208"/>
      <c r="D155" s="208"/>
      <c r="E155" s="208"/>
    </row>
    <row r="156" spans="1:5">
      <c r="A156" s="208"/>
      <c r="B156" s="208"/>
      <c r="C156" s="208"/>
      <c r="D156" s="208"/>
      <c r="E156" s="208"/>
    </row>
    <row r="157" spans="1:5">
      <c r="A157" s="208"/>
      <c r="B157" s="208"/>
      <c r="C157" s="208"/>
      <c r="D157" s="208"/>
      <c r="E157" s="208"/>
    </row>
    <row r="158" spans="1:5">
      <c r="A158" s="208"/>
      <c r="B158" s="208"/>
      <c r="C158" s="208"/>
      <c r="D158" s="208"/>
      <c r="E158" s="208"/>
    </row>
    <row r="159" spans="1:5">
      <c r="A159" s="208"/>
      <c r="B159" s="208"/>
      <c r="C159" s="208"/>
      <c r="D159" s="208"/>
      <c r="E159" s="208"/>
    </row>
    <row r="160" spans="1:5">
      <c r="A160" s="208"/>
      <c r="B160" s="208"/>
      <c r="C160" s="208"/>
      <c r="D160" s="208"/>
      <c r="E160" s="208"/>
    </row>
    <row r="161" spans="1:5">
      <c r="A161" s="208"/>
      <c r="B161" s="208"/>
      <c r="C161" s="208"/>
      <c r="D161" s="208"/>
      <c r="E161" s="208"/>
    </row>
    <row r="162" spans="1:5">
      <c r="A162" s="208"/>
      <c r="B162" s="208"/>
      <c r="C162" s="208"/>
      <c r="D162" s="208"/>
      <c r="E162" s="208"/>
    </row>
    <row r="163" spans="1:5">
      <c r="A163" s="208"/>
      <c r="B163" s="208"/>
      <c r="C163" s="208"/>
      <c r="D163" s="208"/>
      <c r="E163" s="208"/>
    </row>
    <row r="164" spans="1:5">
      <c r="A164" s="208"/>
      <c r="B164" s="208"/>
      <c r="C164" s="208"/>
      <c r="D164" s="208"/>
      <c r="E164" s="208"/>
    </row>
    <row r="165" spans="1:5">
      <c r="A165" s="208"/>
      <c r="B165" s="208"/>
      <c r="C165" s="208"/>
      <c r="D165" s="208"/>
      <c r="E165" s="208"/>
    </row>
    <row r="166" spans="1:5">
      <c r="A166" s="208"/>
      <c r="B166" s="208"/>
      <c r="C166" s="208"/>
      <c r="D166" s="208"/>
      <c r="E166" s="208"/>
    </row>
    <row r="167" spans="1:5">
      <c r="A167" s="208"/>
      <c r="B167" s="208"/>
      <c r="C167" s="208"/>
      <c r="D167" s="208"/>
      <c r="E167" s="208"/>
    </row>
    <row r="168" spans="1:5">
      <c r="A168" s="208"/>
      <c r="B168" s="208"/>
      <c r="C168" s="208"/>
      <c r="D168" s="208"/>
      <c r="E168" s="208"/>
    </row>
    <row r="169" spans="1:5">
      <c r="A169" s="208"/>
      <c r="B169" s="208"/>
      <c r="C169" s="208"/>
      <c r="D169" s="208"/>
      <c r="E169" s="208"/>
    </row>
    <row r="170" spans="1:5">
      <c r="A170" s="208"/>
      <c r="B170" s="208"/>
      <c r="C170" s="208"/>
      <c r="D170" s="208"/>
      <c r="E170" s="208"/>
    </row>
    <row r="171" spans="1:5">
      <c r="A171" s="208"/>
      <c r="B171" s="208"/>
      <c r="C171" s="208"/>
      <c r="D171" s="208"/>
      <c r="E171" s="208"/>
    </row>
    <row r="172" spans="1:5">
      <c r="A172" s="208"/>
      <c r="B172" s="208"/>
      <c r="C172" s="208"/>
      <c r="D172" s="208"/>
      <c r="E172" s="208"/>
    </row>
    <row r="173" spans="1:5">
      <c r="A173" s="208"/>
      <c r="B173" s="208"/>
      <c r="C173" s="208"/>
      <c r="D173" s="208"/>
      <c r="E173" s="208"/>
    </row>
    <row r="174" spans="1:5">
      <c r="A174" s="208"/>
      <c r="B174" s="208"/>
      <c r="C174" s="208"/>
      <c r="D174" s="208"/>
      <c r="E174" s="208"/>
    </row>
    <row r="175" spans="1:5">
      <c r="A175" s="208"/>
      <c r="B175" s="208"/>
      <c r="C175" s="208"/>
      <c r="D175" s="208"/>
      <c r="E175" s="208"/>
    </row>
    <row r="176" spans="1:5">
      <c r="A176" s="208"/>
      <c r="B176" s="208"/>
      <c r="C176" s="208"/>
      <c r="D176" s="208"/>
      <c r="E176" s="208"/>
    </row>
    <row r="177" spans="1:5">
      <c r="A177" s="208"/>
      <c r="B177" s="208"/>
      <c r="C177" s="208"/>
      <c r="D177" s="208"/>
      <c r="E177" s="208"/>
    </row>
    <row r="178" spans="1:5">
      <c r="A178" s="208"/>
      <c r="B178" s="208"/>
      <c r="C178" s="208"/>
      <c r="D178" s="208"/>
      <c r="E178" s="208"/>
    </row>
    <row r="179" spans="1:5">
      <c r="A179" s="208"/>
      <c r="B179" s="208"/>
      <c r="C179" s="208"/>
      <c r="D179" s="208"/>
      <c r="E179" s="208"/>
    </row>
    <row r="180" spans="1:5">
      <c r="A180" s="208"/>
      <c r="B180" s="208"/>
      <c r="C180" s="208"/>
      <c r="D180" s="208"/>
      <c r="E180" s="208"/>
    </row>
    <row r="181" spans="1:5">
      <c r="A181" s="208"/>
      <c r="B181" s="208"/>
      <c r="C181" s="208"/>
      <c r="D181" s="208"/>
      <c r="E181" s="208"/>
    </row>
    <row r="182" spans="1:5">
      <c r="A182" s="208"/>
      <c r="B182" s="208"/>
      <c r="C182" s="208"/>
      <c r="D182" s="208"/>
      <c r="E182" s="208"/>
    </row>
    <row r="183" spans="1:5">
      <c r="A183" s="208"/>
      <c r="B183" s="208"/>
      <c r="C183" s="208"/>
      <c r="D183" s="208"/>
      <c r="E183" s="208"/>
    </row>
    <row r="184" spans="1:5">
      <c r="A184" s="208"/>
      <c r="B184" s="208"/>
      <c r="C184" s="208"/>
      <c r="D184" s="208"/>
      <c r="E184" s="208"/>
    </row>
    <row r="185" spans="1:5">
      <c r="A185" s="208"/>
      <c r="B185" s="208"/>
      <c r="C185" s="208"/>
      <c r="D185" s="208"/>
      <c r="E185" s="208"/>
    </row>
    <row r="186" spans="1:5">
      <c r="A186" s="208"/>
      <c r="B186" s="208"/>
      <c r="C186" s="208"/>
      <c r="D186" s="208"/>
      <c r="E186" s="208"/>
    </row>
    <row r="187" spans="1:5">
      <c r="A187" s="208"/>
      <c r="B187" s="208"/>
      <c r="C187" s="208"/>
      <c r="D187" s="208"/>
      <c r="E187" s="208"/>
    </row>
    <row r="188" spans="1:5">
      <c r="A188" s="208"/>
      <c r="B188" s="208"/>
      <c r="C188" s="208"/>
      <c r="D188" s="208"/>
      <c r="E188" s="208"/>
    </row>
    <row r="189" spans="1:5">
      <c r="A189" s="208"/>
      <c r="B189" s="208"/>
      <c r="C189" s="208"/>
      <c r="D189" s="208"/>
      <c r="E189" s="208"/>
    </row>
    <row r="190" spans="1:5">
      <c r="A190" s="208"/>
      <c r="B190" s="208"/>
      <c r="C190" s="208"/>
      <c r="D190" s="208"/>
      <c r="E190" s="208"/>
    </row>
    <row r="191" spans="1:5">
      <c r="A191" s="208"/>
      <c r="B191" s="208"/>
      <c r="C191" s="208"/>
      <c r="D191" s="208"/>
      <c r="E191" s="208"/>
    </row>
    <row r="192" spans="1:5">
      <c r="A192" s="208"/>
      <c r="B192" s="208"/>
      <c r="C192" s="208"/>
      <c r="D192" s="208"/>
      <c r="E192" s="208"/>
    </row>
    <row r="193" spans="1:5">
      <c r="A193" s="208"/>
      <c r="B193" s="208"/>
      <c r="C193" s="208"/>
      <c r="D193" s="208"/>
      <c r="E193" s="208"/>
    </row>
    <row r="194" spans="1:5">
      <c r="A194" s="208"/>
      <c r="B194" s="208"/>
      <c r="C194" s="208"/>
      <c r="D194" s="208"/>
      <c r="E194" s="208"/>
    </row>
    <row r="195" spans="1:5">
      <c r="A195" s="208"/>
      <c r="B195" s="208"/>
      <c r="C195" s="208"/>
      <c r="D195" s="208"/>
      <c r="E195" s="208"/>
    </row>
    <row r="196" spans="1:5">
      <c r="A196" s="208"/>
      <c r="B196" s="208"/>
      <c r="C196" s="208"/>
      <c r="D196" s="208"/>
      <c r="E196" s="208"/>
    </row>
    <row r="197" spans="1:5">
      <c r="A197" s="208"/>
      <c r="B197" s="208"/>
      <c r="C197" s="208"/>
      <c r="D197" s="208"/>
      <c r="E197" s="208"/>
    </row>
    <row r="198" spans="1:5">
      <c r="A198" s="208"/>
      <c r="B198" s="208"/>
      <c r="C198" s="208"/>
      <c r="D198" s="208"/>
      <c r="E198" s="208"/>
    </row>
    <row r="199" spans="1:5">
      <c r="A199" s="208"/>
      <c r="B199" s="208"/>
      <c r="C199" s="208"/>
      <c r="D199" s="208"/>
      <c r="E199" s="208"/>
    </row>
    <row r="200" spans="1:5">
      <c r="A200" s="208"/>
      <c r="B200" s="208"/>
      <c r="C200" s="208"/>
      <c r="D200" s="208"/>
      <c r="E200" s="208"/>
    </row>
    <row r="201" spans="1:5">
      <c r="A201" s="208"/>
      <c r="B201" s="208"/>
      <c r="C201" s="208"/>
      <c r="D201" s="208"/>
      <c r="E201" s="208"/>
    </row>
    <row r="202" spans="1:5">
      <c r="A202" s="208"/>
      <c r="B202" s="208"/>
      <c r="C202" s="208"/>
      <c r="D202" s="208"/>
      <c r="E202" s="208"/>
    </row>
    <row r="203" spans="1:5">
      <c r="A203" s="208"/>
      <c r="B203" s="208"/>
      <c r="C203" s="208"/>
      <c r="D203" s="208"/>
      <c r="E203" s="208"/>
    </row>
    <row r="204" spans="1:5">
      <c r="A204" s="208"/>
      <c r="B204" s="208"/>
      <c r="C204" s="208"/>
      <c r="D204" s="208"/>
      <c r="E204" s="208"/>
    </row>
    <row r="205" spans="1:5">
      <c r="A205" s="208"/>
      <c r="B205" s="208"/>
      <c r="C205" s="208"/>
      <c r="D205" s="208"/>
      <c r="E205" s="208"/>
    </row>
    <row r="206" spans="1:5">
      <c r="A206" s="208"/>
      <c r="B206" s="208"/>
      <c r="C206" s="208"/>
      <c r="D206" s="208"/>
      <c r="E206" s="208"/>
    </row>
    <row r="207" spans="1:5">
      <c r="A207" s="208"/>
      <c r="B207" s="208"/>
      <c r="C207" s="208"/>
      <c r="D207" s="208"/>
      <c r="E207" s="208"/>
    </row>
    <row r="208" spans="1:5">
      <c r="A208" s="208"/>
      <c r="B208" s="208"/>
      <c r="C208" s="208"/>
      <c r="D208" s="208"/>
      <c r="E208" s="208"/>
    </row>
    <row r="209" spans="1:5">
      <c r="A209" s="208"/>
      <c r="B209" s="208"/>
      <c r="C209" s="208"/>
      <c r="D209" s="208"/>
      <c r="E209" s="208"/>
    </row>
    <row r="210" spans="1:5">
      <c r="A210" s="208"/>
      <c r="B210" s="208"/>
      <c r="C210" s="208"/>
      <c r="D210" s="208"/>
      <c r="E210" s="208"/>
    </row>
    <row r="211" spans="1:5">
      <c r="A211" s="208"/>
      <c r="B211" s="208"/>
      <c r="C211" s="208"/>
      <c r="D211" s="208"/>
      <c r="E211" s="208"/>
    </row>
    <row r="212" spans="1:5">
      <c r="A212" s="208"/>
      <c r="B212" s="208"/>
      <c r="C212" s="208"/>
      <c r="D212" s="208"/>
      <c r="E212" s="208"/>
    </row>
    <row r="213" spans="1:5">
      <c r="A213" s="208"/>
      <c r="B213" s="208"/>
      <c r="C213" s="208"/>
      <c r="D213" s="208"/>
      <c r="E213" s="208"/>
    </row>
    <row r="214" spans="1:5">
      <c r="A214" s="208"/>
      <c r="B214" s="208"/>
      <c r="C214" s="208"/>
      <c r="D214" s="208"/>
      <c r="E214" s="208"/>
    </row>
    <row r="215" spans="1:5">
      <c r="A215" s="208"/>
      <c r="B215" s="208"/>
      <c r="C215" s="208"/>
      <c r="D215" s="208"/>
      <c r="E215" s="208"/>
    </row>
    <row r="216" spans="1:5">
      <c r="A216" s="208"/>
      <c r="B216" s="208"/>
      <c r="C216" s="208"/>
      <c r="D216" s="208"/>
      <c r="E216" s="208"/>
    </row>
    <row r="217" spans="1:5">
      <c r="A217" s="208"/>
      <c r="B217" s="208"/>
      <c r="C217" s="208"/>
      <c r="D217" s="208"/>
      <c r="E217" s="208"/>
    </row>
    <row r="218" spans="1:5">
      <c r="A218" s="208"/>
      <c r="B218" s="208"/>
      <c r="C218" s="208"/>
      <c r="D218" s="208"/>
      <c r="E218" s="208"/>
    </row>
    <row r="219" spans="1:5">
      <c r="A219" s="208"/>
      <c r="B219" s="208"/>
      <c r="C219" s="208"/>
      <c r="D219" s="208"/>
      <c r="E219" s="208"/>
    </row>
    <row r="220" spans="1:5">
      <c r="A220" s="208"/>
      <c r="B220" s="208"/>
      <c r="C220" s="208"/>
      <c r="D220" s="208"/>
      <c r="E220" s="208"/>
    </row>
    <row r="221" spans="1:5">
      <c r="A221" s="208"/>
      <c r="B221" s="208"/>
      <c r="C221" s="208"/>
      <c r="D221" s="208"/>
      <c r="E221" s="208"/>
    </row>
    <row r="222" spans="1:5">
      <c r="A222" s="208"/>
      <c r="B222" s="208"/>
      <c r="C222" s="208"/>
      <c r="D222" s="208"/>
      <c r="E222" s="208"/>
    </row>
    <row r="223" spans="1:5">
      <c r="A223" s="208"/>
      <c r="B223" s="208"/>
      <c r="C223" s="208"/>
      <c r="D223" s="208"/>
      <c r="E223" s="208"/>
    </row>
    <row r="224" spans="1:5">
      <c r="A224" s="208"/>
      <c r="B224" s="208"/>
      <c r="C224" s="208"/>
      <c r="D224" s="208"/>
      <c r="E224" s="208"/>
    </row>
    <row r="225" spans="1:5">
      <c r="A225" s="208"/>
      <c r="B225" s="208"/>
      <c r="C225" s="208"/>
      <c r="D225" s="208"/>
      <c r="E225" s="208"/>
    </row>
    <row r="226" spans="1:5">
      <c r="A226" s="208"/>
      <c r="B226" s="208"/>
      <c r="C226" s="208"/>
      <c r="D226" s="208"/>
      <c r="E226" s="208"/>
    </row>
    <row r="227" spans="1:5">
      <c r="A227" s="208"/>
      <c r="B227" s="208"/>
      <c r="C227" s="208"/>
      <c r="D227" s="208"/>
      <c r="E227" s="208"/>
    </row>
    <row r="228" spans="1:5">
      <c r="A228" s="208"/>
      <c r="B228" s="208"/>
      <c r="C228" s="208"/>
      <c r="D228" s="208"/>
      <c r="E228" s="208"/>
    </row>
    <row r="229" spans="1:5">
      <c r="A229" s="208"/>
      <c r="B229" s="208"/>
      <c r="C229" s="208"/>
      <c r="D229" s="208"/>
      <c r="E229" s="208"/>
    </row>
    <row r="230" spans="1:5">
      <c r="A230" s="208"/>
      <c r="B230" s="208"/>
      <c r="C230" s="208"/>
      <c r="D230" s="208"/>
      <c r="E230" s="208"/>
    </row>
    <row r="231" spans="1:5">
      <c r="A231" s="208"/>
      <c r="B231" s="208"/>
      <c r="C231" s="208"/>
      <c r="D231" s="208"/>
      <c r="E231" s="208"/>
    </row>
    <row r="232" spans="1:5">
      <c r="A232" s="208"/>
      <c r="B232" s="208"/>
      <c r="C232" s="208"/>
      <c r="D232" s="208"/>
      <c r="E232" s="208"/>
    </row>
    <row r="233" spans="1:5">
      <c r="A233" s="208"/>
      <c r="B233" s="208"/>
      <c r="C233" s="208"/>
      <c r="D233" s="208"/>
      <c r="E233" s="208"/>
    </row>
    <row r="234" spans="1:5">
      <c r="A234" s="208"/>
      <c r="B234" s="208"/>
      <c r="C234" s="208"/>
      <c r="D234" s="208"/>
      <c r="E234" s="208"/>
    </row>
    <row r="235" spans="1:5">
      <c r="A235" s="208"/>
      <c r="B235" s="208"/>
      <c r="C235" s="208"/>
      <c r="D235" s="208"/>
      <c r="E235" s="208"/>
    </row>
    <row r="236" spans="1:5">
      <c r="A236" s="208"/>
      <c r="B236" s="208"/>
      <c r="C236" s="208"/>
      <c r="D236" s="208"/>
      <c r="E236" s="208"/>
    </row>
    <row r="237" spans="1:5">
      <c r="A237" s="208"/>
      <c r="B237" s="208"/>
      <c r="C237" s="208"/>
      <c r="D237" s="208"/>
      <c r="E237" s="208"/>
    </row>
    <row r="238" spans="1:5">
      <c r="A238" s="208"/>
      <c r="B238" s="208"/>
      <c r="C238" s="208"/>
      <c r="D238" s="208"/>
      <c r="E238" s="208"/>
    </row>
    <row r="239" spans="1:5">
      <c r="A239" s="208"/>
      <c r="B239" s="208"/>
      <c r="C239" s="208"/>
      <c r="D239" s="208"/>
      <c r="E239" s="208"/>
    </row>
    <row r="240" spans="1:5">
      <c r="A240" s="208"/>
      <c r="B240" s="208"/>
      <c r="C240" s="208"/>
      <c r="D240" s="208"/>
      <c r="E240" s="208"/>
    </row>
    <row r="241" spans="1:5">
      <c r="A241" s="208"/>
      <c r="B241" s="208"/>
      <c r="C241" s="208"/>
      <c r="D241" s="208"/>
      <c r="E241" s="208"/>
    </row>
    <row r="242" spans="1:5">
      <c r="A242" s="208"/>
      <c r="B242" s="208"/>
      <c r="C242" s="208"/>
      <c r="D242" s="208"/>
      <c r="E242" s="208"/>
    </row>
    <row r="243" spans="1:5">
      <c r="A243" s="208"/>
      <c r="B243" s="208"/>
      <c r="C243" s="208"/>
      <c r="D243" s="208"/>
      <c r="E243" s="208"/>
    </row>
    <row r="244" spans="1:5">
      <c r="A244" s="208"/>
      <c r="B244" s="208"/>
      <c r="C244" s="208"/>
      <c r="D244" s="208"/>
      <c r="E244" s="208"/>
    </row>
    <row r="245" spans="1:5">
      <c r="A245" s="208"/>
      <c r="B245" s="208"/>
      <c r="C245" s="208"/>
      <c r="D245" s="208"/>
      <c r="E245" s="208"/>
    </row>
    <row r="246" spans="1:5">
      <c r="A246" s="208"/>
      <c r="B246" s="208"/>
      <c r="C246" s="208"/>
      <c r="D246" s="208"/>
      <c r="E246" s="208"/>
    </row>
    <row r="247" spans="1:5">
      <c r="A247" s="208"/>
      <c r="B247" s="208"/>
      <c r="C247" s="208"/>
      <c r="D247" s="208"/>
      <c r="E247" s="208"/>
    </row>
    <row r="248" spans="1:5">
      <c r="A248" s="208"/>
      <c r="B248" s="208"/>
      <c r="C248" s="208"/>
      <c r="D248" s="208"/>
      <c r="E248" s="208"/>
    </row>
    <row r="249" spans="1:5">
      <c r="A249" s="208"/>
      <c r="B249" s="208"/>
      <c r="C249" s="208"/>
      <c r="D249" s="208"/>
      <c r="E249" s="208"/>
    </row>
    <row r="250" spans="1:5">
      <c r="A250" s="208"/>
      <c r="B250" s="208"/>
      <c r="C250" s="208"/>
      <c r="D250" s="208"/>
      <c r="E250" s="208"/>
    </row>
    <row r="251" spans="1:5">
      <c r="A251" s="208"/>
      <c r="B251" s="208"/>
      <c r="C251" s="208"/>
      <c r="D251" s="208"/>
      <c r="E251" s="208"/>
    </row>
    <row r="252" spans="1:5">
      <c r="A252" s="208"/>
      <c r="B252" s="208"/>
      <c r="C252" s="208"/>
      <c r="D252" s="208"/>
      <c r="E252" s="208"/>
    </row>
    <row r="253" spans="1:5">
      <c r="A253" s="208"/>
      <c r="B253" s="208"/>
      <c r="C253" s="208"/>
      <c r="D253" s="208"/>
      <c r="E253" s="208"/>
    </row>
    <row r="254" spans="1:5">
      <c r="A254" s="208"/>
      <c r="B254" s="208"/>
      <c r="C254" s="208"/>
      <c r="D254" s="208"/>
      <c r="E254" s="208"/>
    </row>
    <row r="255" spans="1:5">
      <c r="A255" s="208"/>
      <c r="B255" s="208"/>
      <c r="C255" s="208"/>
      <c r="D255" s="208"/>
      <c r="E255" s="208"/>
    </row>
    <row r="256" spans="1:5">
      <c r="A256" s="208"/>
      <c r="B256" s="208"/>
      <c r="C256" s="208"/>
      <c r="D256" s="208"/>
      <c r="E256" s="208"/>
    </row>
    <row r="257" spans="1:5">
      <c r="A257" s="208"/>
      <c r="B257" s="208"/>
      <c r="C257" s="208"/>
      <c r="D257" s="208"/>
      <c r="E257" s="208"/>
    </row>
    <row r="258" spans="1:5">
      <c r="A258" s="208"/>
      <c r="B258" s="208"/>
      <c r="C258" s="208"/>
      <c r="D258" s="208"/>
      <c r="E258" s="208"/>
    </row>
    <row r="259" spans="1:5">
      <c r="A259" s="208"/>
      <c r="B259" s="208"/>
      <c r="C259" s="208"/>
      <c r="D259" s="208"/>
      <c r="E259" s="208"/>
    </row>
    <row r="260" spans="1:5">
      <c r="A260" s="208"/>
      <c r="B260" s="208"/>
      <c r="C260" s="208"/>
      <c r="D260" s="208"/>
      <c r="E260" s="208"/>
    </row>
    <row r="261" spans="1:5">
      <c r="A261" s="208"/>
      <c r="B261" s="208"/>
      <c r="C261" s="208"/>
      <c r="D261" s="208"/>
      <c r="E261" s="208"/>
    </row>
    <row r="262" spans="1:5">
      <c r="A262" s="208"/>
      <c r="B262" s="208"/>
      <c r="C262" s="208"/>
      <c r="D262" s="208"/>
      <c r="E262" s="208"/>
    </row>
    <row r="263" spans="1:5">
      <c r="A263" s="208"/>
      <c r="B263" s="208"/>
      <c r="C263" s="208"/>
      <c r="D263" s="208"/>
      <c r="E263" s="208"/>
    </row>
    <row r="264" spans="1:5">
      <c r="A264" s="208"/>
      <c r="B264" s="208"/>
      <c r="C264" s="208"/>
      <c r="D264" s="208"/>
      <c r="E264" s="208"/>
    </row>
    <row r="265" spans="1:5">
      <c r="A265" s="208"/>
      <c r="B265" s="208"/>
      <c r="C265" s="208"/>
      <c r="D265" s="208"/>
      <c r="E265" s="208"/>
    </row>
    <row r="266" spans="1:5">
      <c r="A266" s="208"/>
      <c r="B266" s="208"/>
      <c r="C266" s="208"/>
      <c r="D266" s="208"/>
      <c r="E266" s="208"/>
    </row>
    <row r="267" spans="1:5">
      <c r="A267" s="208"/>
      <c r="B267" s="208"/>
      <c r="C267" s="208"/>
      <c r="D267" s="208"/>
      <c r="E267" s="208"/>
    </row>
    <row r="268" spans="1:5">
      <c r="A268" s="208"/>
      <c r="B268" s="208"/>
      <c r="C268" s="208"/>
      <c r="D268" s="208"/>
      <c r="E268" s="208"/>
    </row>
    <row r="269" spans="1:5">
      <c r="A269" s="208"/>
      <c r="B269" s="208"/>
      <c r="C269" s="208"/>
      <c r="D269" s="208"/>
      <c r="E269" s="208"/>
    </row>
    <row r="270" spans="1:5">
      <c r="A270" s="208"/>
      <c r="B270" s="208"/>
      <c r="C270" s="208"/>
      <c r="D270" s="208"/>
      <c r="E270" s="208"/>
    </row>
    <row r="271" spans="1:5">
      <c r="A271" s="208"/>
      <c r="B271" s="208"/>
      <c r="C271" s="208"/>
      <c r="D271" s="208"/>
      <c r="E271" s="208"/>
    </row>
    <row r="272" spans="1:5">
      <c r="A272" s="208"/>
      <c r="B272" s="208"/>
      <c r="C272" s="208"/>
      <c r="D272" s="208"/>
      <c r="E272" s="208"/>
    </row>
    <row r="273" spans="1:5">
      <c r="A273" s="208"/>
      <c r="B273" s="208"/>
      <c r="C273" s="208"/>
      <c r="D273" s="208"/>
      <c r="E273" s="208"/>
    </row>
    <row r="274" spans="1:5">
      <c r="A274" s="208"/>
      <c r="B274" s="208"/>
      <c r="C274" s="208"/>
      <c r="D274" s="208"/>
      <c r="E274" s="208"/>
    </row>
    <row r="275" spans="1:5">
      <c r="A275" s="208"/>
      <c r="B275" s="208"/>
      <c r="C275" s="208"/>
      <c r="D275" s="208"/>
      <c r="E275" s="208"/>
    </row>
    <row r="276" spans="1:5">
      <c r="A276" s="208"/>
      <c r="B276" s="208"/>
      <c r="C276" s="208"/>
      <c r="D276" s="208"/>
      <c r="E276" s="208"/>
    </row>
    <row r="277" spans="1:5">
      <c r="A277" s="208"/>
      <c r="B277" s="208"/>
      <c r="C277" s="208"/>
      <c r="D277" s="208"/>
      <c r="E277" s="208"/>
    </row>
    <row r="278" spans="1:5">
      <c r="A278" s="208"/>
      <c r="B278" s="208"/>
      <c r="C278" s="208"/>
      <c r="D278" s="208"/>
      <c r="E278" s="208"/>
    </row>
    <row r="279" spans="1:5">
      <c r="A279" s="208"/>
      <c r="B279" s="208"/>
      <c r="C279" s="208"/>
      <c r="D279" s="208"/>
      <c r="E279" s="208"/>
    </row>
    <row r="280" spans="1:5">
      <c r="A280" s="208"/>
      <c r="B280" s="208"/>
      <c r="C280" s="208"/>
      <c r="D280" s="208"/>
      <c r="E280" s="208"/>
    </row>
    <row r="281" spans="1:5">
      <c r="A281" s="208"/>
      <c r="B281" s="208"/>
      <c r="C281" s="208"/>
      <c r="D281" s="208"/>
      <c r="E281" s="208"/>
    </row>
    <row r="282" spans="1:5">
      <c r="A282" s="208"/>
      <c r="B282" s="208"/>
      <c r="C282" s="208"/>
      <c r="D282" s="208"/>
      <c r="E282" s="208"/>
    </row>
    <row r="283" spans="1:5">
      <c r="A283" s="208"/>
      <c r="B283" s="208"/>
      <c r="C283" s="208"/>
      <c r="D283" s="208"/>
      <c r="E283" s="208"/>
    </row>
    <row r="284" spans="1:5">
      <c r="A284" s="208"/>
      <c r="B284" s="208"/>
      <c r="C284" s="208"/>
      <c r="D284" s="208"/>
      <c r="E284" s="208"/>
    </row>
    <row r="285" spans="1:5">
      <c r="A285" s="208"/>
      <c r="B285" s="208"/>
      <c r="C285" s="208"/>
      <c r="D285" s="208"/>
      <c r="E285" s="208"/>
    </row>
    <row r="286" spans="1:5">
      <c r="A286" s="208"/>
      <c r="B286" s="208"/>
      <c r="C286" s="208"/>
      <c r="D286" s="208"/>
      <c r="E286" s="208"/>
    </row>
    <row r="287" spans="1:5">
      <c r="A287" s="208"/>
      <c r="B287" s="208"/>
      <c r="C287" s="208"/>
      <c r="D287" s="208"/>
      <c r="E287" s="208"/>
    </row>
    <row r="288" spans="1:5">
      <c r="A288" s="208"/>
      <c r="B288" s="208"/>
      <c r="C288" s="208"/>
      <c r="D288" s="208"/>
      <c r="E288" s="208"/>
    </row>
    <row r="289" spans="1:5">
      <c r="A289" s="208"/>
      <c r="B289" s="208"/>
      <c r="C289" s="208"/>
      <c r="D289" s="208"/>
      <c r="E289" s="208"/>
    </row>
    <row r="290" spans="1:5">
      <c r="A290" s="208"/>
      <c r="B290" s="208"/>
      <c r="C290" s="208"/>
      <c r="D290" s="208"/>
      <c r="E290" s="208"/>
    </row>
    <row r="291" spans="1:5">
      <c r="A291" s="208"/>
      <c r="B291" s="208"/>
      <c r="C291" s="208"/>
      <c r="D291" s="208"/>
      <c r="E291" s="208"/>
    </row>
    <row r="292" spans="1:5">
      <c r="A292" s="208"/>
      <c r="B292" s="208"/>
      <c r="C292" s="208"/>
      <c r="D292" s="208"/>
      <c r="E292" s="208"/>
    </row>
    <row r="293" spans="1:5">
      <c r="A293" s="208"/>
      <c r="B293" s="208"/>
      <c r="C293" s="208"/>
      <c r="D293" s="208"/>
      <c r="E293" s="208"/>
    </row>
    <row r="294" spans="1:5">
      <c r="A294" s="208"/>
      <c r="B294" s="208"/>
      <c r="C294" s="208"/>
      <c r="D294" s="208"/>
      <c r="E294" s="208"/>
    </row>
    <row r="295" spans="1:5">
      <c r="A295" s="208"/>
      <c r="B295" s="208"/>
      <c r="C295" s="208"/>
      <c r="D295" s="208"/>
      <c r="E295" s="208"/>
    </row>
    <row r="296" spans="1:5">
      <c r="A296" s="208"/>
      <c r="B296" s="208"/>
      <c r="C296" s="208"/>
      <c r="D296" s="208"/>
      <c r="E296" s="208"/>
    </row>
    <row r="297" spans="1:5">
      <c r="A297" s="208"/>
      <c r="B297" s="208"/>
      <c r="C297" s="208"/>
      <c r="D297" s="208"/>
      <c r="E297" s="208"/>
    </row>
    <row r="298" spans="1:5">
      <c r="A298" s="208"/>
      <c r="B298" s="208"/>
      <c r="C298" s="208"/>
      <c r="D298" s="208"/>
      <c r="E298" s="208"/>
    </row>
    <row r="299" spans="1:5">
      <c r="A299" s="208"/>
      <c r="B299" s="208"/>
      <c r="C299" s="208"/>
      <c r="D299" s="208"/>
      <c r="E299" s="208"/>
    </row>
    <row r="300" spans="1:5">
      <c r="A300" s="208"/>
      <c r="B300" s="208"/>
      <c r="C300" s="208"/>
      <c r="D300" s="208"/>
      <c r="E300" s="208"/>
    </row>
    <row r="301" spans="1:5">
      <c r="A301" s="208"/>
      <c r="B301" s="208"/>
      <c r="C301" s="208"/>
      <c r="D301" s="208"/>
      <c r="E301" s="208"/>
    </row>
    <row r="302" spans="1:5">
      <c r="A302" s="208"/>
      <c r="B302" s="208"/>
      <c r="C302" s="208"/>
      <c r="D302" s="208"/>
      <c r="E302" s="208"/>
    </row>
    <row r="303" spans="1:5">
      <c r="A303" s="208"/>
      <c r="B303" s="208"/>
      <c r="C303" s="208"/>
      <c r="D303" s="208"/>
      <c r="E303" s="208"/>
    </row>
    <row r="304" spans="1:5">
      <c r="A304" s="208"/>
      <c r="B304" s="208"/>
      <c r="C304" s="208"/>
      <c r="D304" s="208"/>
      <c r="E304" s="208"/>
    </row>
    <row r="305" spans="1:5">
      <c r="A305" s="208"/>
      <c r="B305" s="208"/>
      <c r="C305" s="208"/>
      <c r="D305" s="208"/>
      <c r="E305" s="208"/>
    </row>
    <row r="306" spans="1:5">
      <c r="A306" s="208"/>
      <c r="B306" s="208"/>
      <c r="C306" s="208"/>
      <c r="D306" s="208"/>
      <c r="E306" s="208"/>
    </row>
    <row r="307" spans="1:5">
      <c r="A307" s="208"/>
      <c r="B307" s="208"/>
      <c r="C307" s="208"/>
      <c r="D307" s="208"/>
      <c r="E307" s="208"/>
    </row>
    <row r="308" spans="1:5">
      <c r="A308" s="208"/>
      <c r="B308" s="208"/>
      <c r="C308" s="208"/>
      <c r="D308" s="208"/>
      <c r="E308" s="208"/>
    </row>
    <row r="309" spans="1:5">
      <c r="A309" s="208"/>
      <c r="B309" s="208"/>
      <c r="C309" s="208"/>
      <c r="D309" s="208"/>
      <c r="E309" s="208"/>
    </row>
    <row r="310" spans="1:5">
      <c r="A310" s="208"/>
      <c r="B310" s="208"/>
      <c r="C310" s="208"/>
      <c r="D310" s="208"/>
      <c r="E310" s="208"/>
    </row>
    <row r="311" spans="1:5">
      <c r="A311" s="208"/>
      <c r="B311" s="208"/>
      <c r="C311" s="208"/>
      <c r="D311" s="208"/>
      <c r="E311" s="208"/>
    </row>
    <row r="312" spans="1:5">
      <c r="A312" s="208"/>
      <c r="B312" s="208"/>
      <c r="C312" s="208"/>
      <c r="D312" s="208"/>
      <c r="E312" s="208"/>
    </row>
    <row r="313" spans="1:5">
      <c r="A313" s="208"/>
      <c r="B313" s="208"/>
      <c r="C313" s="208"/>
      <c r="D313" s="208"/>
      <c r="E313" s="208"/>
    </row>
    <row r="314" spans="1:5">
      <c r="A314" s="208"/>
      <c r="B314" s="208"/>
      <c r="C314" s="208"/>
      <c r="D314" s="208"/>
      <c r="E314" s="208"/>
    </row>
    <row r="315" spans="1:5">
      <c r="A315" s="208"/>
      <c r="B315" s="208"/>
      <c r="C315" s="208"/>
      <c r="D315" s="208"/>
      <c r="E315" s="208"/>
    </row>
    <row r="316" spans="1:5">
      <c r="A316" s="208"/>
      <c r="B316" s="208"/>
      <c r="C316" s="208"/>
      <c r="D316" s="208"/>
      <c r="E316" s="208"/>
    </row>
    <row r="317" spans="1:5">
      <c r="A317" s="208"/>
      <c r="B317" s="208"/>
      <c r="C317" s="208"/>
      <c r="D317" s="208"/>
      <c r="E317" s="208"/>
    </row>
    <row r="318" spans="1:5">
      <c r="A318" s="208"/>
      <c r="B318" s="208"/>
      <c r="C318" s="208"/>
      <c r="D318" s="208"/>
      <c r="E318" s="208"/>
    </row>
    <row r="319" spans="1:5">
      <c r="A319" s="208"/>
      <c r="B319" s="208"/>
      <c r="C319" s="208"/>
      <c r="D319" s="208"/>
      <c r="E319" s="208"/>
    </row>
    <row r="320" spans="1:5">
      <c r="A320" s="208"/>
      <c r="B320" s="208"/>
      <c r="C320" s="208"/>
      <c r="D320" s="208"/>
      <c r="E320" s="208"/>
    </row>
    <row r="321" spans="1:5">
      <c r="A321" s="208"/>
      <c r="B321" s="208"/>
      <c r="C321" s="208"/>
      <c r="D321" s="208"/>
      <c r="E321" s="208"/>
    </row>
    <row r="322" spans="1:5">
      <c r="A322" s="208"/>
      <c r="B322" s="208"/>
      <c r="C322" s="208"/>
      <c r="D322" s="208"/>
      <c r="E322" s="208"/>
    </row>
    <row r="323" spans="1:5">
      <c r="A323" s="208"/>
      <c r="B323" s="208"/>
      <c r="C323" s="208"/>
      <c r="D323" s="208"/>
      <c r="E323" s="208"/>
    </row>
    <row r="324" spans="1:5">
      <c r="A324" s="208"/>
      <c r="B324" s="208"/>
      <c r="C324" s="208"/>
      <c r="D324" s="208"/>
      <c r="E324" s="208"/>
    </row>
    <row r="325" spans="1:5">
      <c r="A325" s="208"/>
      <c r="B325" s="208"/>
      <c r="C325" s="208"/>
      <c r="D325" s="208"/>
      <c r="E325" s="208"/>
    </row>
    <row r="326" spans="1:5">
      <c r="A326" s="208"/>
      <c r="B326" s="208"/>
      <c r="C326" s="208"/>
      <c r="D326" s="208"/>
      <c r="E326" s="208"/>
    </row>
    <row r="327" spans="1:5">
      <c r="A327" s="208"/>
      <c r="B327" s="208"/>
      <c r="C327" s="208"/>
      <c r="D327" s="208"/>
      <c r="E327" s="208"/>
    </row>
    <row r="328" spans="1:5">
      <c r="A328" s="208"/>
      <c r="B328" s="208"/>
      <c r="C328" s="208"/>
      <c r="D328" s="208"/>
      <c r="E328" s="208"/>
    </row>
    <row r="329" spans="1:5">
      <c r="A329" s="208"/>
      <c r="B329" s="208"/>
      <c r="C329" s="208"/>
      <c r="D329" s="208"/>
      <c r="E329" s="208"/>
    </row>
    <row r="330" spans="1:5">
      <c r="A330" s="208"/>
      <c r="B330" s="208"/>
      <c r="C330" s="208"/>
      <c r="D330" s="208"/>
      <c r="E330" s="208"/>
    </row>
    <row r="331" spans="1:5">
      <c r="A331" s="208"/>
      <c r="B331" s="208"/>
      <c r="C331" s="208"/>
      <c r="D331" s="208"/>
      <c r="E331" s="208"/>
    </row>
    <row r="332" spans="1:5">
      <c r="A332" s="208"/>
      <c r="B332" s="208"/>
      <c r="C332" s="208"/>
      <c r="D332" s="208"/>
      <c r="E332" s="208"/>
    </row>
    <row r="333" spans="1:5">
      <c r="A333" s="208"/>
      <c r="B333" s="208"/>
      <c r="C333" s="208"/>
      <c r="D333" s="208"/>
      <c r="E333" s="208"/>
    </row>
    <row r="334" spans="1:5">
      <c r="A334" s="208"/>
      <c r="B334" s="208"/>
      <c r="C334" s="208"/>
      <c r="D334" s="208"/>
      <c r="E334" s="208"/>
    </row>
    <row r="335" spans="1:5">
      <c r="A335" s="208"/>
      <c r="B335" s="208"/>
      <c r="C335" s="208"/>
      <c r="D335" s="208"/>
      <c r="E335" s="208"/>
    </row>
    <row r="336" spans="1:5">
      <c r="A336" s="208"/>
      <c r="B336" s="208"/>
      <c r="C336" s="208"/>
      <c r="D336" s="208"/>
      <c r="E336" s="208"/>
    </row>
    <row r="337" spans="1:5">
      <c r="A337" s="208"/>
      <c r="B337" s="208"/>
      <c r="C337" s="208"/>
      <c r="D337" s="208"/>
      <c r="E337" s="208"/>
    </row>
    <row r="338" spans="1:5">
      <c r="A338" s="208"/>
      <c r="B338" s="208"/>
      <c r="C338" s="208"/>
      <c r="D338" s="208"/>
      <c r="E338" s="208"/>
    </row>
    <row r="339" spans="1:5">
      <c r="A339" s="208"/>
      <c r="B339" s="208"/>
      <c r="C339" s="208"/>
      <c r="D339" s="208"/>
      <c r="E339" s="208"/>
    </row>
    <row r="340" spans="1:5">
      <c r="A340" s="208"/>
      <c r="B340" s="208"/>
      <c r="C340" s="208"/>
      <c r="D340" s="208"/>
      <c r="E340" s="208"/>
    </row>
    <row r="341" spans="1:5">
      <c r="A341" s="208"/>
      <c r="B341" s="208"/>
      <c r="C341" s="208"/>
      <c r="D341" s="208"/>
      <c r="E341" s="208"/>
    </row>
    <row r="342" spans="1:5">
      <c r="A342" s="208"/>
      <c r="B342" s="208"/>
      <c r="C342" s="208"/>
      <c r="D342" s="208"/>
      <c r="E342" s="208"/>
    </row>
    <row r="343" spans="1:5">
      <c r="A343" s="208"/>
      <c r="B343" s="208"/>
      <c r="C343" s="208"/>
      <c r="D343" s="208"/>
      <c r="E343" s="208"/>
    </row>
    <row r="344" spans="1:5">
      <c r="A344" s="208"/>
      <c r="B344" s="208"/>
      <c r="C344" s="208"/>
      <c r="D344" s="208"/>
      <c r="E344" s="208"/>
    </row>
    <row r="345" spans="1:5">
      <c r="A345" s="208"/>
      <c r="B345" s="208"/>
      <c r="C345" s="208"/>
      <c r="D345" s="208"/>
      <c r="E345" s="208"/>
    </row>
    <row r="346" spans="1:5">
      <c r="A346" s="208"/>
      <c r="B346" s="208"/>
      <c r="C346" s="208"/>
      <c r="D346" s="208"/>
      <c r="E346" s="208"/>
    </row>
    <row r="347" spans="1:5">
      <c r="A347" s="208"/>
      <c r="B347" s="208"/>
      <c r="C347" s="208"/>
      <c r="D347" s="208"/>
      <c r="E347" s="208"/>
    </row>
    <row r="348" spans="1:5">
      <c r="A348" s="208"/>
      <c r="B348" s="208"/>
      <c r="C348" s="208"/>
      <c r="D348" s="208"/>
      <c r="E348" s="208"/>
    </row>
    <row r="349" spans="1:5">
      <c r="A349" s="208"/>
      <c r="B349" s="208"/>
      <c r="C349" s="208"/>
      <c r="D349" s="208"/>
      <c r="E349" s="208"/>
    </row>
    <row r="350" spans="1:5">
      <c r="A350" s="208"/>
      <c r="B350" s="208"/>
      <c r="C350" s="208"/>
      <c r="D350" s="208"/>
      <c r="E350" s="208"/>
    </row>
    <row r="351" spans="1:5">
      <c r="A351" s="208"/>
      <c r="B351" s="208"/>
      <c r="C351" s="208"/>
      <c r="D351" s="208"/>
      <c r="E351" s="208"/>
    </row>
    <row r="352" spans="1:5">
      <c r="A352" s="208"/>
      <c r="B352" s="208"/>
      <c r="C352" s="208"/>
      <c r="D352" s="208"/>
      <c r="E352" s="208"/>
    </row>
    <row r="353" spans="1:5">
      <c r="A353" s="208"/>
      <c r="B353" s="208"/>
      <c r="C353" s="208"/>
      <c r="D353" s="208"/>
      <c r="E353" s="208"/>
    </row>
    <row r="354" spans="1:5">
      <c r="A354" s="208"/>
      <c r="B354" s="208"/>
      <c r="C354" s="208"/>
      <c r="D354" s="208"/>
      <c r="E354" s="208"/>
    </row>
    <row r="355" spans="1:5">
      <c r="A355" s="208"/>
      <c r="B355" s="208"/>
      <c r="C355" s="208"/>
      <c r="D355" s="208"/>
      <c r="E355" s="208"/>
    </row>
    <row r="356" spans="1:5">
      <c r="A356" s="208"/>
      <c r="B356" s="208"/>
      <c r="C356" s="208"/>
      <c r="D356" s="208"/>
      <c r="E356" s="208"/>
    </row>
    <row r="357" spans="1:5">
      <c r="A357" s="208"/>
      <c r="B357" s="208"/>
      <c r="C357" s="208"/>
      <c r="D357" s="208"/>
      <c r="E357" s="208"/>
    </row>
    <row r="358" spans="1:5">
      <c r="A358" s="208"/>
      <c r="B358" s="208"/>
      <c r="C358" s="208"/>
      <c r="D358" s="208"/>
      <c r="E358" s="208"/>
    </row>
    <row r="359" spans="1:5">
      <c r="A359" s="208"/>
      <c r="B359" s="208"/>
      <c r="C359" s="208"/>
      <c r="D359" s="208"/>
      <c r="E359" s="208"/>
    </row>
    <row r="360" spans="1:5">
      <c r="A360" s="208"/>
      <c r="B360" s="208"/>
      <c r="C360" s="208"/>
      <c r="D360" s="208"/>
      <c r="E360" s="208"/>
    </row>
    <row r="361" spans="1:5">
      <c r="A361" s="208"/>
      <c r="B361" s="208"/>
      <c r="C361" s="208"/>
      <c r="D361" s="208"/>
      <c r="E361" s="208"/>
    </row>
    <row r="362" spans="1:5">
      <c r="A362" s="208"/>
      <c r="B362" s="208"/>
      <c r="C362" s="208"/>
      <c r="D362" s="208"/>
      <c r="E362" s="208"/>
    </row>
    <row r="363" spans="1:5">
      <c r="A363" s="208"/>
      <c r="B363" s="208"/>
      <c r="C363" s="208"/>
      <c r="D363" s="208"/>
      <c r="E363" s="208"/>
    </row>
    <row r="364" spans="1:5">
      <c r="A364" s="208"/>
      <c r="B364" s="208"/>
      <c r="C364" s="208"/>
      <c r="D364" s="208"/>
      <c r="E364" s="208"/>
    </row>
    <row r="365" spans="1:5">
      <c r="A365" s="208"/>
      <c r="B365" s="208"/>
      <c r="C365" s="208"/>
      <c r="D365" s="208"/>
      <c r="E365" s="208"/>
    </row>
    <row r="366" spans="1:5">
      <c r="A366" s="208"/>
      <c r="B366" s="208"/>
      <c r="C366" s="208"/>
      <c r="D366" s="208"/>
      <c r="E366" s="208"/>
    </row>
    <row r="367" spans="1:5">
      <c r="A367" s="208"/>
      <c r="B367" s="208"/>
      <c r="C367" s="208"/>
      <c r="D367" s="208"/>
      <c r="E367" s="208"/>
    </row>
    <row r="368" spans="1:5">
      <c r="A368" s="208"/>
      <c r="B368" s="208"/>
      <c r="C368" s="208"/>
      <c r="D368" s="208"/>
      <c r="E368" s="208"/>
    </row>
    <row r="369" spans="1:5">
      <c r="A369" s="208"/>
      <c r="B369" s="208"/>
      <c r="C369" s="208"/>
      <c r="D369" s="208"/>
      <c r="E369" s="208"/>
    </row>
    <row r="370" spans="1:5">
      <c r="A370" s="208"/>
      <c r="B370" s="208"/>
      <c r="C370" s="208"/>
      <c r="D370" s="208"/>
      <c r="E370" s="208"/>
    </row>
    <row r="371" spans="1:5">
      <c r="A371" s="208"/>
      <c r="B371" s="208"/>
      <c r="C371" s="208"/>
      <c r="D371" s="208"/>
      <c r="E371" s="208"/>
    </row>
    <row r="372" spans="1:5">
      <c r="A372" s="208"/>
      <c r="B372" s="208"/>
      <c r="C372" s="208"/>
      <c r="D372" s="208"/>
      <c r="E372" s="208"/>
    </row>
    <row r="373" spans="1:5">
      <c r="A373" s="208"/>
      <c r="B373" s="208"/>
      <c r="C373" s="208"/>
      <c r="D373" s="208"/>
      <c r="E373" s="208"/>
    </row>
    <row r="374" spans="1:5">
      <c r="A374" s="208"/>
      <c r="B374" s="208"/>
      <c r="C374" s="208"/>
      <c r="D374" s="208"/>
      <c r="E374" s="208"/>
    </row>
    <row r="375" spans="1:5">
      <c r="A375" s="208"/>
      <c r="B375" s="208"/>
      <c r="C375" s="208"/>
      <c r="D375" s="208"/>
      <c r="E375" s="208"/>
    </row>
    <row r="376" spans="1:5">
      <c r="A376" s="208"/>
      <c r="B376" s="208"/>
      <c r="C376" s="208"/>
      <c r="D376" s="208"/>
      <c r="E376" s="208"/>
    </row>
    <row r="377" spans="1:5">
      <c r="A377" s="208"/>
      <c r="B377" s="208"/>
      <c r="C377" s="208"/>
      <c r="D377" s="208"/>
      <c r="E377" s="208"/>
    </row>
    <row r="378" spans="1:5">
      <c r="A378" s="208"/>
      <c r="B378" s="208"/>
      <c r="C378" s="208"/>
      <c r="D378" s="208"/>
      <c r="E378" s="208"/>
    </row>
    <row r="379" spans="1:5">
      <c r="A379" s="208"/>
      <c r="B379" s="208"/>
      <c r="C379" s="208"/>
      <c r="D379" s="208"/>
      <c r="E379" s="208"/>
    </row>
    <row r="380" spans="1:5">
      <c r="A380" s="208"/>
      <c r="B380" s="208"/>
      <c r="C380" s="208"/>
      <c r="D380" s="208"/>
      <c r="E380" s="208"/>
    </row>
    <row r="381" spans="1:5">
      <c r="A381" s="208"/>
      <c r="B381" s="208"/>
      <c r="C381" s="208"/>
      <c r="D381" s="208"/>
      <c r="E381" s="208"/>
    </row>
    <row r="382" spans="1:5">
      <c r="A382" s="208"/>
      <c r="B382" s="208"/>
      <c r="C382" s="208"/>
      <c r="D382" s="208"/>
      <c r="E382" s="208"/>
    </row>
    <row r="383" spans="1:5">
      <c r="A383" s="208"/>
      <c r="B383" s="208"/>
      <c r="C383" s="208"/>
      <c r="D383" s="208"/>
      <c r="E383" s="208"/>
    </row>
    <row r="384" spans="1:5">
      <c r="A384" s="208"/>
      <c r="B384" s="208"/>
      <c r="C384" s="208"/>
      <c r="D384" s="208"/>
      <c r="E384" s="208"/>
    </row>
    <row r="385" spans="1:5">
      <c r="A385" s="208"/>
      <c r="B385" s="208"/>
      <c r="C385" s="208"/>
      <c r="D385" s="208"/>
      <c r="E385" s="208"/>
    </row>
    <row r="386" spans="1:5">
      <c r="A386" s="208"/>
      <c r="B386" s="208"/>
      <c r="C386" s="208"/>
      <c r="D386" s="208"/>
      <c r="E386" s="208"/>
    </row>
    <row r="387" spans="1:5">
      <c r="A387" s="208"/>
      <c r="B387" s="208"/>
      <c r="C387" s="208"/>
      <c r="D387" s="208"/>
      <c r="E387" s="208"/>
    </row>
    <row r="388" spans="1:5">
      <c r="A388" s="208"/>
      <c r="B388" s="208"/>
      <c r="C388" s="208"/>
      <c r="D388" s="208"/>
      <c r="E388" s="208"/>
    </row>
    <row r="389" spans="1:5">
      <c r="A389" s="208"/>
    </row>
    <row r="390" spans="1:5">
      <c r="A390" s="208"/>
    </row>
    <row r="391" spans="1:5">
      <c r="A391" s="208"/>
    </row>
    <row r="392" spans="1:5">
      <c r="A392" s="208"/>
    </row>
  </sheetData>
  <mergeCells count="7">
    <mergeCell ref="L26:N27"/>
    <mergeCell ref="B2:E2"/>
    <mergeCell ref="G2:J2"/>
    <mergeCell ref="L2:N2"/>
    <mergeCell ref="L3:M3"/>
    <mergeCell ref="L8:M8"/>
    <mergeCell ref="L13:M13"/>
  </mergeCells>
  <pageMargins left="0.25" right="0.25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6"/>
  <sheetViews>
    <sheetView topLeftCell="BJ7" workbookViewId="0">
      <selection activeCell="B39" sqref="B39"/>
    </sheetView>
  </sheetViews>
  <sheetFormatPr defaultColWidth="8.6640625" defaultRowHeight="13.2"/>
  <cols>
    <col min="1" max="1" width="38.44140625" style="145" customWidth="1"/>
    <col min="2" max="2" width="12.6640625" style="150" customWidth="1"/>
    <col min="3" max="62" width="7.6640625" style="145" customWidth="1"/>
    <col min="63" max="63" width="3.6640625" style="145" customWidth="1"/>
    <col min="64" max="74" width="7.6640625" style="145" customWidth="1"/>
    <col min="75" max="75" width="8.44140625" style="145" customWidth="1"/>
    <col min="76" max="82" width="7.6640625" style="145" customWidth="1"/>
    <col min="83" max="256" width="8.6640625" style="145"/>
    <col min="257" max="257" width="38.44140625" style="145" customWidth="1"/>
    <col min="258" max="258" width="12.6640625" style="145" customWidth="1"/>
    <col min="259" max="318" width="7.6640625" style="145" customWidth="1"/>
    <col min="319" max="319" width="3.6640625" style="145" customWidth="1"/>
    <col min="320" max="330" width="7.6640625" style="145" customWidth="1"/>
    <col min="331" max="331" width="8.44140625" style="145" customWidth="1"/>
    <col min="332" max="338" width="7.6640625" style="145" customWidth="1"/>
    <col min="339" max="512" width="8.6640625" style="145"/>
    <col min="513" max="513" width="38.44140625" style="145" customWidth="1"/>
    <col min="514" max="514" width="12.6640625" style="145" customWidth="1"/>
    <col min="515" max="574" width="7.6640625" style="145" customWidth="1"/>
    <col min="575" max="575" width="3.6640625" style="145" customWidth="1"/>
    <col min="576" max="586" width="7.6640625" style="145" customWidth="1"/>
    <col min="587" max="587" width="8.44140625" style="145" customWidth="1"/>
    <col min="588" max="594" width="7.6640625" style="145" customWidth="1"/>
    <col min="595" max="768" width="8.6640625" style="145"/>
    <col min="769" max="769" width="38.44140625" style="145" customWidth="1"/>
    <col min="770" max="770" width="12.6640625" style="145" customWidth="1"/>
    <col min="771" max="830" width="7.6640625" style="145" customWidth="1"/>
    <col min="831" max="831" width="3.6640625" style="145" customWidth="1"/>
    <col min="832" max="842" width="7.6640625" style="145" customWidth="1"/>
    <col min="843" max="843" width="8.44140625" style="145" customWidth="1"/>
    <col min="844" max="850" width="7.6640625" style="145" customWidth="1"/>
    <col min="851" max="1024" width="8.6640625" style="145"/>
    <col min="1025" max="1025" width="38.44140625" style="145" customWidth="1"/>
    <col min="1026" max="1026" width="12.6640625" style="145" customWidth="1"/>
    <col min="1027" max="1086" width="7.6640625" style="145" customWidth="1"/>
    <col min="1087" max="1087" width="3.6640625" style="145" customWidth="1"/>
    <col min="1088" max="1098" width="7.6640625" style="145" customWidth="1"/>
    <col min="1099" max="1099" width="8.44140625" style="145" customWidth="1"/>
    <col min="1100" max="1106" width="7.6640625" style="145" customWidth="1"/>
    <col min="1107" max="1280" width="8.6640625" style="145"/>
    <col min="1281" max="1281" width="38.44140625" style="145" customWidth="1"/>
    <col min="1282" max="1282" width="12.6640625" style="145" customWidth="1"/>
    <col min="1283" max="1342" width="7.6640625" style="145" customWidth="1"/>
    <col min="1343" max="1343" width="3.6640625" style="145" customWidth="1"/>
    <col min="1344" max="1354" width="7.6640625" style="145" customWidth="1"/>
    <col min="1355" max="1355" width="8.44140625" style="145" customWidth="1"/>
    <col min="1356" max="1362" width="7.6640625" style="145" customWidth="1"/>
    <col min="1363" max="1536" width="8.6640625" style="145"/>
    <col min="1537" max="1537" width="38.44140625" style="145" customWidth="1"/>
    <col min="1538" max="1538" width="12.6640625" style="145" customWidth="1"/>
    <col min="1539" max="1598" width="7.6640625" style="145" customWidth="1"/>
    <col min="1599" max="1599" width="3.6640625" style="145" customWidth="1"/>
    <col min="1600" max="1610" width="7.6640625" style="145" customWidth="1"/>
    <col min="1611" max="1611" width="8.44140625" style="145" customWidth="1"/>
    <col min="1612" max="1618" width="7.6640625" style="145" customWidth="1"/>
    <col min="1619" max="1792" width="8.6640625" style="145"/>
    <col min="1793" max="1793" width="38.44140625" style="145" customWidth="1"/>
    <col min="1794" max="1794" width="12.6640625" style="145" customWidth="1"/>
    <col min="1795" max="1854" width="7.6640625" style="145" customWidth="1"/>
    <col min="1855" max="1855" width="3.6640625" style="145" customWidth="1"/>
    <col min="1856" max="1866" width="7.6640625" style="145" customWidth="1"/>
    <col min="1867" max="1867" width="8.44140625" style="145" customWidth="1"/>
    <col min="1868" max="1874" width="7.6640625" style="145" customWidth="1"/>
    <col min="1875" max="2048" width="8.6640625" style="145"/>
    <col min="2049" max="2049" width="38.44140625" style="145" customWidth="1"/>
    <col min="2050" max="2050" width="12.6640625" style="145" customWidth="1"/>
    <col min="2051" max="2110" width="7.6640625" style="145" customWidth="1"/>
    <col min="2111" max="2111" width="3.6640625" style="145" customWidth="1"/>
    <col min="2112" max="2122" width="7.6640625" style="145" customWidth="1"/>
    <col min="2123" max="2123" width="8.44140625" style="145" customWidth="1"/>
    <col min="2124" max="2130" width="7.6640625" style="145" customWidth="1"/>
    <col min="2131" max="2304" width="8.6640625" style="145"/>
    <col min="2305" max="2305" width="38.44140625" style="145" customWidth="1"/>
    <col min="2306" max="2306" width="12.6640625" style="145" customWidth="1"/>
    <col min="2307" max="2366" width="7.6640625" style="145" customWidth="1"/>
    <col min="2367" max="2367" width="3.6640625" style="145" customWidth="1"/>
    <col min="2368" max="2378" width="7.6640625" style="145" customWidth="1"/>
    <col min="2379" max="2379" width="8.44140625" style="145" customWidth="1"/>
    <col min="2380" max="2386" width="7.6640625" style="145" customWidth="1"/>
    <col min="2387" max="2560" width="8.6640625" style="145"/>
    <col min="2561" max="2561" width="38.44140625" style="145" customWidth="1"/>
    <col min="2562" max="2562" width="12.6640625" style="145" customWidth="1"/>
    <col min="2563" max="2622" width="7.6640625" style="145" customWidth="1"/>
    <col min="2623" max="2623" width="3.6640625" style="145" customWidth="1"/>
    <col min="2624" max="2634" width="7.6640625" style="145" customWidth="1"/>
    <col min="2635" max="2635" width="8.44140625" style="145" customWidth="1"/>
    <col min="2636" max="2642" width="7.6640625" style="145" customWidth="1"/>
    <col min="2643" max="2816" width="8.6640625" style="145"/>
    <col min="2817" max="2817" width="38.44140625" style="145" customWidth="1"/>
    <col min="2818" max="2818" width="12.6640625" style="145" customWidth="1"/>
    <col min="2819" max="2878" width="7.6640625" style="145" customWidth="1"/>
    <col min="2879" max="2879" width="3.6640625" style="145" customWidth="1"/>
    <col min="2880" max="2890" width="7.6640625" style="145" customWidth="1"/>
    <col min="2891" max="2891" width="8.44140625" style="145" customWidth="1"/>
    <col min="2892" max="2898" width="7.6640625" style="145" customWidth="1"/>
    <col min="2899" max="3072" width="8.6640625" style="145"/>
    <col min="3073" max="3073" width="38.44140625" style="145" customWidth="1"/>
    <col min="3074" max="3074" width="12.6640625" style="145" customWidth="1"/>
    <col min="3075" max="3134" width="7.6640625" style="145" customWidth="1"/>
    <col min="3135" max="3135" width="3.6640625" style="145" customWidth="1"/>
    <col min="3136" max="3146" width="7.6640625" style="145" customWidth="1"/>
    <col min="3147" max="3147" width="8.44140625" style="145" customWidth="1"/>
    <col min="3148" max="3154" width="7.6640625" style="145" customWidth="1"/>
    <col min="3155" max="3328" width="8.6640625" style="145"/>
    <col min="3329" max="3329" width="38.44140625" style="145" customWidth="1"/>
    <col min="3330" max="3330" width="12.6640625" style="145" customWidth="1"/>
    <col min="3331" max="3390" width="7.6640625" style="145" customWidth="1"/>
    <col min="3391" max="3391" width="3.6640625" style="145" customWidth="1"/>
    <col min="3392" max="3402" width="7.6640625" style="145" customWidth="1"/>
    <col min="3403" max="3403" width="8.44140625" style="145" customWidth="1"/>
    <col min="3404" max="3410" width="7.6640625" style="145" customWidth="1"/>
    <col min="3411" max="3584" width="8.6640625" style="145"/>
    <col min="3585" max="3585" width="38.44140625" style="145" customWidth="1"/>
    <col min="3586" max="3586" width="12.6640625" style="145" customWidth="1"/>
    <col min="3587" max="3646" width="7.6640625" style="145" customWidth="1"/>
    <col min="3647" max="3647" width="3.6640625" style="145" customWidth="1"/>
    <col min="3648" max="3658" width="7.6640625" style="145" customWidth="1"/>
    <col min="3659" max="3659" width="8.44140625" style="145" customWidth="1"/>
    <col min="3660" max="3666" width="7.6640625" style="145" customWidth="1"/>
    <col min="3667" max="3840" width="8.6640625" style="145"/>
    <col min="3841" max="3841" width="38.44140625" style="145" customWidth="1"/>
    <col min="3842" max="3842" width="12.6640625" style="145" customWidth="1"/>
    <col min="3843" max="3902" width="7.6640625" style="145" customWidth="1"/>
    <col min="3903" max="3903" width="3.6640625" style="145" customWidth="1"/>
    <col min="3904" max="3914" width="7.6640625" style="145" customWidth="1"/>
    <col min="3915" max="3915" width="8.44140625" style="145" customWidth="1"/>
    <col min="3916" max="3922" width="7.6640625" style="145" customWidth="1"/>
    <col min="3923" max="4096" width="8.6640625" style="145"/>
    <col min="4097" max="4097" width="38.44140625" style="145" customWidth="1"/>
    <col min="4098" max="4098" width="12.6640625" style="145" customWidth="1"/>
    <col min="4099" max="4158" width="7.6640625" style="145" customWidth="1"/>
    <col min="4159" max="4159" width="3.6640625" style="145" customWidth="1"/>
    <col min="4160" max="4170" width="7.6640625" style="145" customWidth="1"/>
    <col min="4171" max="4171" width="8.44140625" style="145" customWidth="1"/>
    <col min="4172" max="4178" width="7.6640625" style="145" customWidth="1"/>
    <col min="4179" max="4352" width="8.6640625" style="145"/>
    <col min="4353" max="4353" width="38.44140625" style="145" customWidth="1"/>
    <col min="4354" max="4354" width="12.6640625" style="145" customWidth="1"/>
    <col min="4355" max="4414" width="7.6640625" style="145" customWidth="1"/>
    <col min="4415" max="4415" width="3.6640625" style="145" customWidth="1"/>
    <col min="4416" max="4426" width="7.6640625" style="145" customWidth="1"/>
    <col min="4427" max="4427" width="8.44140625" style="145" customWidth="1"/>
    <col min="4428" max="4434" width="7.6640625" style="145" customWidth="1"/>
    <col min="4435" max="4608" width="8.6640625" style="145"/>
    <col min="4609" max="4609" width="38.44140625" style="145" customWidth="1"/>
    <col min="4610" max="4610" width="12.6640625" style="145" customWidth="1"/>
    <col min="4611" max="4670" width="7.6640625" style="145" customWidth="1"/>
    <col min="4671" max="4671" width="3.6640625" style="145" customWidth="1"/>
    <col min="4672" max="4682" width="7.6640625" style="145" customWidth="1"/>
    <col min="4683" max="4683" width="8.44140625" style="145" customWidth="1"/>
    <col min="4684" max="4690" width="7.6640625" style="145" customWidth="1"/>
    <col min="4691" max="4864" width="8.6640625" style="145"/>
    <col min="4865" max="4865" width="38.44140625" style="145" customWidth="1"/>
    <col min="4866" max="4866" width="12.6640625" style="145" customWidth="1"/>
    <col min="4867" max="4926" width="7.6640625" style="145" customWidth="1"/>
    <col min="4927" max="4927" width="3.6640625" style="145" customWidth="1"/>
    <col min="4928" max="4938" width="7.6640625" style="145" customWidth="1"/>
    <col min="4939" max="4939" width="8.44140625" style="145" customWidth="1"/>
    <col min="4940" max="4946" width="7.6640625" style="145" customWidth="1"/>
    <col min="4947" max="5120" width="8.6640625" style="145"/>
    <col min="5121" max="5121" width="38.44140625" style="145" customWidth="1"/>
    <col min="5122" max="5122" width="12.6640625" style="145" customWidth="1"/>
    <col min="5123" max="5182" width="7.6640625" style="145" customWidth="1"/>
    <col min="5183" max="5183" width="3.6640625" style="145" customWidth="1"/>
    <col min="5184" max="5194" width="7.6640625" style="145" customWidth="1"/>
    <col min="5195" max="5195" width="8.44140625" style="145" customWidth="1"/>
    <col min="5196" max="5202" width="7.6640625" style="145" customWidth="1"/>
    <col min="5203" max="5376" width="8.6640625" style="145"/>
    <col min="5377" max="5377" width="38.44140625" style="145" customWidth="1"/>
    <col min="5378" max="5378" width="12.6640625" style="145" customWidth="1"/>
    <col min="5379" max="5438" width="7.6640625" style="145" customWidth="1"/>
    <col min="5439" max="5439" width="3.6640625" style="145" customWidth="1"/>
    <col min="5440" max="5450" width="7.6640625" style="145" customWidth="1"/>
    <col min="5451" max="5451" width="8.44140625" style="145" customWidth="1"/>
    <col min="5452" max="5458" width="7.6640625" style="145" customWidth="1"/>
    <col min="5459" max="5632" width="8.6640625" style="145"/>
    <col min="5633" max="5633" width="38.44140625" style="145" customWidth="1"/>
    <col min="5634" max="5634" width="12.6640625" style="145" customWidth="1"/>
    <col min="5635" max="5694" width="7.6640625" style="145" customWidth="1"/>
    <col min="5695" max="5695" width="3.6640625" style="145" customWidth="1"/>
    <col min="5696" max="5706" width="7.6640625" style="145" customWidth="1"/>
    <col min="5707" max="5707" width="8.44140625" style="145" customWidth="1"/>
    <col min="5708" max="5714" width="7.6640625" style="145" customWidth="1"/>
    <col min="5715" max="5888" width="8.6640625" style="145"/>
    <col min="5889" max="5889" width="38.44140625" style="145" customWidth="1"/>
    <col min="5890" max="5890" width="12.6640625" style="145" customWidth="1"/>
    <col min="5891" max="5950" width="7.6640625" style="145" customWidth="1"/>
    <col min="5951" max="5951" width="3.6640625" style="145" customWidth="1"/>
    <col min="5952" max="5962" width="7.6640625" style="145" customWidth="1"/>
    <col min="5963" max="5963" width="8.44140625" style="145" customWidth="1"/>
    <col min="5964" max="5970" width="7.6640625" style="145" customWidth="1"/>
    <col min="5971" max="6144" width="8.6640625" style="145"/>
    <col min="6145" max="6145" width="38.44140625" style="145" customWidth="1"/>
    <col min="6146" max="6146" width="12.6640625" style="145" customWidth="1"/>
    <col min="6147" max="6206" width="7.6640625" style="145" customWidth="1"/>
    <col min="6207" max="6207" width="3.6640625" style="145" customWidth="1"/>
    <col min="6208" max="6218" width="7.6640625" style="145" customWidth="1"/>
    <col min="6219" max="6219" width="8.44140625" style="145" customWidth="1"/>
    <col min="6220" max="6226" width="7.6640625" style="145" customWidth="1"/>
    <col min="6227" max="6400" width="8.6640625" style="145"/>
    <col min="6401" max="6401" width="38.44140625" style="145" customWidth="1"/>
    <col min="6402" max="6402" width="12.6640625" style="145" customWidth="1"/>
    <col min="6403" max="6462" width="7.6640625" style="145" customWidth="1"/>
    <col min="6463" max="6463" width="3.6640625" style="145" customWidth="1"/>
    <col min="6464" max="6474" width="7.6640625" style="145" customWidth="1"/>
    <col min="6475" max="6475" width="8.44140625" style="145" customWidth="1"/>
    <col min="6476" max="6482" width="7.6640625" style="145" customWidth="1"/>
    <col min="6483" max="6656" width="8.6640625" style="145"/>
    <col min="6657" max="6657" width="38.44140625" style="145" customWidth="1"/>
    <col min="6658" max="6658" width="12.6640625" style="145" customWidth="1"/>
    <col min="6659" max="6718" width="7.6640625" style="145" customWidth="1"/>
    <col min="6719" max="6719" width="3.6640625" style="145" customWidth="1"/>
    <col min="6720" max="6730" width="7.6640625" style="145" customWidth="1"/>
    <col min="6731" max="6731" width="8.44140625" style="145" customWidth="1"/>
    <col min="6732" max="6738" width="7.6640625" style="145" customWidth="1"/>
    <col min="6739" max="6912" width="8.6640625" style="145"/>
    <col min="6913" max="6913" width="38.44140625" style="145" customWidth="1"/>
    <col min="6914" max="6914" width="12.6640625" style="145" customWidth="1"/>
    <col min="6915" max="6974" width="7.6640625" style="145" customWidth="1"/>
    <col min="6975" max="6975" width="3.6640625" style="145" customWidth="1"/>
    <col min="6976" max="6986" width="7.6640625" style="145" customWidth="1"/>
    <col min="6987" max="6987" width="8.44140625" style="145" customWidth="1"/>
    <col min="6988" max="6994" width="7.6640625" style="145" customWidth="1"/>
    <col min="6995" max="7168" width="8.6640625" style="145"/>
    <col min="7169" max="7169" width="38.44140625" style="145" customWidth="1"/>
    <col min="7170" max="7170" width="12.6640625" style="145" customWidth="1"/>
    <col min="7171" max="7230" width="7.6640625" style="145" customWidth="1"/>
    <col min="7231" max="7231" width="3.6640625" style="145" customWidth="1"/>
    <col min="7232" max="7242" width="7.6640625" style="145" customWidth="1"/>
    <col min="7243" max="7243" width="8.44140625" style="145" customWidth="1"/>
    <col min="7244" max="7250" width="7.6640625" style="145" customWidth="1"/>
    <col min="7251" max="7424" width="8.6640625" style="145"/>
    <col min="7425" max="7425" width="38.44140625" style="145" customWidth="1"/>
    <col min="7426" max="7426" width="12.6640625" style="145" customWidth="1"/>
    <col min="7427" max="7486" width="7.6640625" style="145" customWidth="1"/>
    <col min="7487" max="7487" width="3.6640625" style="145" customWidth="1"/>
    <col min="7488" max="7498" width="7.6640625" style="145" customWidth="1"/>
    <col min="7499" max="7499" width="8.44140625" style="145" customWidth="1"/>
    <col min="7500" max="7506" width="7.6640625" style="145" customWidth="1"/>
    <col min="7507" max="7680" width="8.6640625" style="145"/>
    <col min="7681" max="7681" width="38.44140625" style="145" customWidth="1"/>
    <col min="7682" max="7682" width="12.6640625" style="145" customWidth="1"/>
    <col min="7683" max="7742" width="7.6640625" style="145" customWidth="1"/>
    <col min="7743" max="7743" width="3.6640625" style="145" customWidth="1"/>
    <col min="7744" max="7754" width="7.6640625" style="145" customWidth="1"/>
    <col min="7755" max="7755" width="8.44140625" style="145" customWidth="1"/>
    <col min="7756" max="7762" width="7.6640625" style="145" customWidth="1"/>
    <col min="7763" max="7936" width="8.6640625" style="145"/>
    <col min="7937" max="7937" width="38.44140625" style="145" customWidth="1"/>
    <col min="7938" max="7938" width="12.6640625" style="145" customWidth="1"/>
    <col min="7939" max="7998" width="7.6640625" style="145" customWidth="1"/>
    <col min="7999" max="7999" width="3.6640625" style="145" customWidth="1"/>
    <col min="8000" max="8010" width="7.6640625" style="145" customWidth="1"/>
    <col min="8011" max="8011" width="8.44140625" style="145" customWidth="1"/>
    <col min="8012" max="8018" width="7.6640625" style="145" customWidth="1"/>
    <col min="8019" max="8192" width="8.6640625" style="145"/>
    <col min="8193" max="8193" width="38.44140625" style="145" customWidth="1"/>
    <col min="8194" max="8194" width="12.6640625" style="145" customWidth="1"/>
    <col min="8195" max="8254" width="7.6640625" style="145" customWidth="1"/>
    <col min="8255" max="8255" width="3.6640625" style="145" customWidth="1"/>
    <col min="8256" max="8266" width="7.6640625" style="145" customWidth="1"/>
    <col min="8267" max="8267" width="8.44140625" style="145" customWidth="1"/>
    <col min="8268" max="8274" width="7.6640625" style="145" customWidth="1"/>
    <col min="8275" max="8448" width="8.6640625" style="145"/>
    <col min="8449" max="8449" width="38.44140625" style="145" customWidth="1"/>
    <col min="8450" max="8450" width="12.6640625" style="145" customWidth="1"/>
    <col min="8451" max="8510" width="7.6640625" style="145" customWidth="1"/>
    <col min="8511" max="8511" width="3.6640625" style="145" customWidth="1"/>
    <col min="8512" max="8522" width="7.6640625" style="145" customWidth="1"/>
    <col min="8523" max="8523" width="8.44140625" style="145" customWidth="1"/>
    <col min="8524" max="8530" width="7.6640625" style="145" customWidth="1"/>
    <col min="8531" max="8704" width="8.6640625" style="145"/>
    <col min="8705" max="8705" width="38.44140625" style="145" customWidth="1"/>
    <col min="8706" max="8706" width="12.6640625" style="145" customWidth="1"/>
    <col min="8707" max="8766" width="7.6640625" style="145" customWidth="1"/>
    <col min="8767" max="8767" width="3.6640625" style="145" customWidth="1"/>
    <col min="8768" max="8778" width="7.6640625" style="145" customWidth="1"/>
    <col min="8779" max="8779" width="8.44140625" style="145" customWidth="1"/>
    <col min="8780" max="8786" width="7.6640625" style="145" customWidth="1"/>
    <col min="8787" max="8960" width="8.6640625" style="145"/>
    <col min="8961" max="8961" width="38.44140625" style="145" customWidth="1"/>
    <col min="8962" max="8962" width="12.6640625" style="145" customWidth="1"/>
    <col min="8963" max="9022" width="7.6640625" style="145" customWidth="1"/>
    <col min="9023" max="9023" width="3.6640625" style="145" customWidth="1"/>
    <col min="9024" max="9034" width="7.6640625" style="145" customWidth="1"/>
    <col min="9035" max="9035" width="8.44140625" style="145" customWidth="1"/>
    <col min="9036" max="9042" width="7.6640625" style="145" customWidth="1"/>
    <col min="9043" max="9216" width="8.6640625" style="145"/>
    <col min="9217" max="9217" width="38.44140625" style="145" customWidth="1"/>
    <col min="9218" max="9218" width="12.6640625" style="145" customWidth="1"/>
    <col min="9219" max="9278" width="7.6640625" style="145" customWidth="1"/>
    <col min="9279" max="9279" width="3.6640625" style="145" customWidth="1"/>
    <col min="9280" max="9290" width="7.6640625" style="145" customWidth="1"/>
    <col min="9291" max="9291" width="8.44140625" style="145" customWidth="1"/>
    <col min="9292" max="9298" width="7.6640625" style="145" customWidth="1"/>
    <col min="9299" max="9472" width="8.6640625" style="145"/>
    <col min="9473" max="9473" width="38.44140625" style="145" customWidth="1"/>
    <col min="9474" max="9474" width="12.6640625" style="145" customWidth="1"/>
    <col min="9475" max="9534" width="7.6640625" style="145" customWidth="1"/>
    <col min="9535" max="9535" width="3.6640625" style="145" customWidth="1"/>
    <col min="9536" max="9546" width="7.6640625" style="145" customWidth="1"/>
    <col min="9547" max="9547" width="8.44140625" style="145" customWidth="1"/>
    <col min="9548" max="9554" width="7.6640625" style="145" customWidth="1"/>
    <col min="9555" max="9728" width="8.6640625" style="145"/>
    <col min="9729" max="9729" width="38.44140625" style="145" customWidth="1"/>
    <col min="9730" max="9730" width="12.6640625" style="145" customWidth="1"/>
    <col min="9731" max="9790" width="7.6640625" style="145" customWidth="1"/>
    <col min="9791" max="9791" width="3.6640625" style="145" customWidth="1"/>
    <col min="9792" max="9802" width="7.6640625" style="145" customWidth="1"/>
    <col min="9803" max="9803" width="8.44140625" style="145" customWidth="1"/>
    <col min="9804" max="9810" width="7.6640625" style="145" customWidth="1"/>
    <col min="9811" max="9984" width="8.6640625" style="145"/>
    <col min="9985" max="9985" width="38.44140625" style="145" customWidth="1"/>
    <col min="9986" max="9986" width="12.6640625" style="145" customWidth="1"/>
    <col min="9987" max="10046" width="7.6640625" style="145" customWidth="1"/>
    <col min="10047" max="10047" width="3.6640625" style="145" customWidth="1"/>
    <col min="10048" max="10058" width="7.6640625" style="145" customWidth="1"/>
    <col min="10059" max="10059" width="8.44140625" style="145" customWidth="1"/>
    <col min="10060" max="10066" width="7.6640625" style="145" customWidth="1"/>
    <col min="10067" max="10240" width="8.6640625" style="145"/>
    <col min="10241" max="10241" width="38.44140625" style="145" customWidth="1"/>
    <col min="10242" max="10242" width="12.6640625" style="145" customWidth="1"/>
    <col min="10243" max="10302" width="7.6640625" style="145" customWidth="1"/>
    <col min="10303" max="10303" width="3.6640625" style="145" customWidth="1"/>
    <col min="10304" max="10314" width="7.6640625" style="145" customWidth="1"/>
    <col min="10315" max="10315" width="8.44140625" style="145" customWidth="1"/>
    <col min="10316" max="10322" width="7.6640625" style="145" customWidth="1"/>
    <col min="10323" max="10496" width="8.6640625" style="145"/>
    <col min="10497" max="10497" width="38.44140625" style="145" customWidth="1"/>
    <col min="10498" max="10498" width="12.6640625" style="145" customWidth="1"/>
    <col min="10499" max="10558" width="7.6640625" style="145" customWidth="1"/>
    <col min="10559" max="10559" width="3.6640625" style="145" customWidth="1"/>
    <col min="10560" max="10570" width="7.6640625" style="145" customWidth="1"/>
    <col min="10571" max="10571" width="8.44140625" style="145" customWidth="1"/>
    <col min="10572" max="10578" width="7.6640625" style="145" customWidth="1"/>
    <col min="10579" max="10752" width="8.6640625" style="145"/>
    <col min="10753" max="10753" width="38.44140625" style="145" customWidth="1"/>
    <col min="10754" max="10754" width="12.6640625" style="145" customWidth="1"/>
    <col min="10755" max="10814" width="7.6640625" style="145" customWidth="1"/>
    <col min="10815" max="10815" width="3.6640625" style="145" customWidth="1"/>
    <col min="10816" max="10826" width="7.6640625" style="145" customWidth="1"/>
    <col min="10827" max="10827" width="8.44140625" style="145" customWidth="1"/>
    <col min="10828" max="10834" width="7.6640625" style="145" customWidth="1"/>
    <col min="10835" max="11008" width="8.6640625" style="145"/>
    <col min="11009" max="11009" width="38.44140625" style="145" customWidth="1"/>
    <col min="11010" max="11010" width="12.6640625" style="145" customWidth="1"/>
    <col min="11011" max="11070" width="7.6640625" style="145" customWidth="1"/>
    <col min="11071" max="11071" width="3.6640625" style="145" customWidth="1"/>
    <col min="11072" max="11082" width="7.6640625" style="145" customWidth="1"/>
    <col min="11083" max="11083" width="8.44140625" style="145" customWidth="1"/>
    <col min="11084" max="11090" width="7.6640625" style="145" customWidth="1"/>
    <col min="11091" max="11264" width="8.6640625" style="145"/>
    <col min="11265" max="11265" width="38.44140625" style="145" customWidth="1"/>
    <col min="11266" max="11266" width="12.6640625" style="145" customWidth="1"/>
    <col min="11267" max="11326" width="7.6640625" style="145" customWidth="1"/>
    <col min="11327" max="11327" width="3.6640625" style="145" customWidth="1"/>
    <col min="11328" max="11338" width="7.6640625" style="145" customWidth="1"/>
    <col min="11339" max="11339" width="8.44140625" style="145" customWidth="1"/>
    <col min="11340" max="11346" width="7.6640625" style="145" customWidth="1"/>
    <col min="11347" max="11520" width="8.6640625" style="145"/>
    <col min="11521" max="11521" width="38.44140625" style="145" customWidth="1"/>
    <col min="11522" max="11522" width="12.6640625" style="145" customWidth="1"/>
    <col min="11523" max="11582" width="7.6640625" style="145" customWidth="1"/>
    <col min="11583" max="11583" width="3.6640625" style="145" customWidth="1"/>
    <col min="11584" max="11594" width="7.6640625" style="145" customWidth="1"/>
    <col min="11595" max="11595" width="8.44140625" style="145" customWidth="1"/>
    <col min="11596" max="11602" width="7.6640625" style="145" customWidth="1"/>
    <col min="11603" max="11776" width="8.6640625" style="145"/>
    <col min="11777" max="11777" width="38.44140625" style="145" customWidth="1"/>
    <col min="11778" max="11778" width="12.6640625" style="145" customWidth="1"/>
    <col min="11779" max="11838" width="7.6640625" style="145" customWidth="1"/>
    <col min="11839" max="11839" width="3.6640625" style="145" customWidth="1"/>
    <col min="11840" max="11850" width="7.6640625" style="145" customWidth="1"/>
    <col min="11851" max="11851" width="8.44140625" style="145" customWidth="1"/>
    <col min="11852" max="11858" width="7.6640625" style="145" customWidth="1"/>
    <col min="11859" max="12032" width="8.6640625" style="145"/>
    <col min="12033" max="12033" width="38.44140625" style="145" customWidth="1"/>
    <col min="12034" max="12034" width="12.6640625" style="145" customWidth="1"/>
    <col min="12035" max="12094" width="7.6640625" style="145" customWidth="1"/>
    <col min="12095" max="12095" width="3.6640625" style="145" customWidth="1"/>
    <col min="12096" max="12106" width="7.6640625" style="145" customWidth="1"/>
    <col min="12107" max="12107" width="8.44140625" style="145" customWidth="1"/>
    <col min="12108" max="12114" width="7.6640625" style="145" customWidth="1"/>
    <col min="12115" max="12288" width="8.6640625" style="145"/>
    <col min="12289" max="12289" width="38.44140625" style="145" customWidth="1"/>
    <col min="12290" max="12290" width="12.6640625" style="145" customWidth="1"/>
    <col min="12291" max="12350" width="7.6640625" style="145" customWidth="1"/>
    <col min="12351" max="12351" width="3.6640625" style="145" customWidth="1"/>
    <col min="12352" max="12362" width="7.6640625" style="145" customWidth="1"/>
    <col min="12363" max="12363" width="8.44140625" style="145" customWidth="1"/>
    <col min="12364" max="12370" width="7.6640625" style="145" customWidth="1"/>
    <col min="12371" max="12544" width="8.6640625" style="145"/>
    <col min="12545" max="12545" width="38.44140625" style="145" customWidth="1"/>
    <col min="12546" max="12546" width="12.6640625" style="145" customWidth="1"/>
    <col min="12547" max="12606" width="7.6640625" style="145" customWidth="1"/>
    <col min="12607" max="12607" width="3.6640625" style="145" customWidth="1"/>
    <col min="12608" max="12618" width="7.6640625" style="145" customWidth="1"/>
    <col min="12619" max="12619" width="8.44140625" style="145" customWidth="1"/>
    <col min="12620" max="12626" width="7.6640625" style="145" customWidth="1"/>
    <col min="12627" max="12800" width="8.6640625" style="145"/>
    <col min="12801" max="12801" width="38.44140625" style="145" customWidth="1"/>
    <col min="12802" max="12802" width="12.6640625" style="145" customWidth="1"/>
    <col min="12803" max="12862" width="7.6640625" style="145" customWidth="1"/>
    <col min="12863" max="12863" width="3.6640625" style="145" customWidth="1"/>
    <col min="12864" max="12874" width="7.6640625" style="145" customWidth="1"/>
    <col min="12875" max="12875" width="8.44140625" style="145" customWidth="1"/>
    <col min="12876" max="12882" width="7.6640625" style="145" customWidth="1"/>
    <col min="12883" max="13056" width="8.6640625" style="145"/>
    <col min="13057" max="13057" width="38.44140625" style="145" customWidth="1"/>
    <col min="13058" max="13058" width="12.6640625" style="145" customWidth="1"/>
    <col min="13059" max="13118" width="7.6640625" style="145" customWidth="1"/>
    <col min="13119" max="13119" width="3.6640625" style="145" customWidth="1"/>
    <col min="13120" max="13130" width="7.6640625" style="145" customWidth="1"/>
    <col min="13131" max="13131" width="8.44140625" style="145" customWidth="1"/>
    <col min="13132" max="13138" width="7.6640625" style="145" customWidth="1"/>
    <col min="13139" max="13312" width="8.6640625" style="145"/>
    <col min="13313" max="13313" width="38.44140625" style="145" customWidth="1"/>
    <col min="13314" max="13314" width="12.6640625" style="145" customWidth="1"/>
    <col min="13315" max="13374" width="7.6640625" style="145" customWidth="1"/>
    <col min="13375" max="13375" width="3.6640625" style="145" customWidth="1"/>
    <col min="13376" max="13386" width="7.6640625" style="145" customWidth="1"/>
    <col min="13387" max="13387" width="8.44140625" style="145" customWidth="1"/>
    <col min="13388" max="13394" width="7.6640625" style="145" customWidth="1"/>
    <col min="13395" max="13568" width="8.6640625" style="145"/>
    <col min="13569" max="13569" width="38.44140625" style="145" customWidth="1"/>
    <col min="13570" max="13570" width="12.6640625" style="145" customWidth="1"/>
    <col min="13571" max="13630" width="7.6640625" style="145" customWidth="1"/>
    <col min="13631" max="13631" width="3.6640625" style="145" customWidth="1"/>
    <col min="13632" max="13642" width="7.6640625" style="145" customWidth="1"/>
    <col min="13643" max="13643" width="8.44140625" style="145" customWidth="1"/>
    <col min="13644" max="13650" width="7.6640625" style="145" customWidth="1"/>
    <col min="13651" max="13824" width="8.6640625" style="145"/>
    <col min="13825" max="13825" width="38.44140625" style="145" customWidth="1"/>
    <col min="13826" max="13826" width="12.6640625" style="145" customWidth="1"/>
    <col min="13827" max="13886" width="7.6640625" style="145" customWidth="1"/>
    <col min="13887" max="13887" width="3.6640625" style="145" customWidth="1"/>
    <col min="13888" max="13898" width="7.6640625" style="145" customWidth="1"/>
    <col min="13899" max="13899" width="8.44140625" style="145" customWidth="1"/>
    <col min="13900" max="13906" width="7.6640625" style="145" customWidth="1"/>
    <col min="13907" max="14080" width="8.6640625" style="145"/>
    <col min="14081" max="14081" width="38.44140625" style="145" customWidth="1"/>
    <col min="14082" max="14082" width="12.6640625" style="145" customWidth="1"/>
    <col min="14083" max="14142" width="7.6640625" style="145" customWidth="1"/>
    <col min="14143" max="14143" width="3.6640625" style="145" customWidth="1"/>
    <col min="14144" max="14154" width="7.6640625" style="145" customWidth="1"/>
    <col min="14155" max="14155" width="8.44140625" style="145" customWidth="1"/>
    <col min="14156" max="14162" width="7.6640625" style="145" customWidth="1"/>
    <col min="14163" max="14336" width="8.6640625" style="145"/>
    <col min="14337" max="14337" width="38.44140625" style="145" customWidth="1"/>
    <col min="14338" max="14338" width="12.6640625" style="145" customWidth="1"/>
    <col min="14339" max="14398" width="7.6640625" style="145" customWidth="1"/>
    <col min="14399" max="14399" width="3.6640625" style="145" customWidth="1"/>
    <col min="14400" max="14410" width="7.6640625" style="145" customWidth="1"/>
    <col min="14411" max="14411" width="8.44140625" style="145" customWidth="1"/>
    <col min="14412" max="14418" width="7.6640625" style="145" customWidth="1"/>
    <col min="14419" max="14592" width="8.6640625" style="145"/>
    <col min="14593" max="14593" width="38.44140625" style="145" customWidth="1"/>
    <col min="14594" max="14594" width="12.6640625" style="145" customWidth="1"/>
    <col min="14595" max="14654" width="7.6640625" style="145" customWidth="1"/>
    <col min="14655" max="14655" width="3.6640625" style="145" customWidth="1"/>
    <col min="14656" max="14666" width="7.6640625" style="145" customWidth="1"/>
    <col min="14667" max="14667" width="8.44140625" style="145" customWidth="1"/>
    <col min="14668" max="14674" width="7.6640625" style="145" customWidth="1"/>
    <col min="14675" max="14848" width="8.6640625" style="145"/>
    <col min="14849" max="14849" width="38.44140625" style="145" customWidth="1"/>
    <col min="14850" max="14850" width="12.6640625" style="145" customWidth="1"/>
    <col min="14851" max="14910" width="7.6640625" style="145" customWidth="1"/>
    <col min="14911" max="14911" width="3.6640625" style="145" customWidth="1"/>
    <col min="14912" max="14922" width="7.6640625" style="145" customWidth="1"/>
    <col min="14923" max="14923" width="8.44140625" style="145" customWidth="1"/>
    <col min="14924" max="14930" width="7.6640625" style="145" customWidth="1"/>
    <col min="14931" max="15104" width="8.6640625" style="145"/>
    <col min="15105" max="15105" width="38.44140625" style="145" customWidth="1"/>
    <col min="15106" max="15106" width="12.6640625" style="145" customWidth="1"/>
    <col min="15107" max="15166" width="7.6640625" style="145" customWidth="1"/>
    <col min="15167" max="15167" width="3.6640625" style="145" customWidth="1"/>
    <col min="15168" max="15178" width="7.6640625" style="145" customWidth="1"/>
    <col min="15179" max="15179" width="8.44140625" style="145" customWidth="1"/>
    <col min="15180" max="15186" width="7.6640625" style="145" customWidth="1"/>
    <col min="15187" max="15360" width="8.6640625" style="145"/>
    <col min="15361" max="15361" width="38.44140625" style="145" customWidth="1"/>
    <col min="15362" max="15362" width="12.6640625" style="145" customWidth="1"/>
    <col min="15363" max="15422" width="7.6640625" style="145" customWidth="1"/>
    <col min="15423" max="15423" width="3.6640625" style="145" customWidth="1"/>
    <col min="15424" max="15434" width="7.6640625" style="145" customWidth="1"/>
    <col min="15435" max="15435" width="8.44140625" style="145" customWidth="1"/>
    <col min="15436" max="15442" width="7.6640625" style="145" customWidth="1"/>
    <col min="15443" max="15616" width="8.6640625" style="145"/>
    <col min="15617" max="15617" width="38.44140625" style="145" customWidth="1"/>
    <col min="15618" max="15618" width="12.6640625" style="145" customWidth="1"/>
    <col min="15619" max="15678" width="7.6640625" style="145" customWidth="1"/>
    <col min="15679" max="15679" width="3.6640625" style="145" customWidth="1"/>
    <col min="15680" max="15690" width="7.6640625" style="145" customWidth="1"/>
    <col min="15691" max="15691" width="8.44140625" style="145" customWidth="1"/>
    <col min="15692" max="15698" width="7.6640625" style="145" customWidth="1"/>
    <col min="15699" max="15872" width="8.6640625" style="145"/>
    <col min="15873" max="15873" width="38.44140625" style="145" customWidth="1"/>
    <col min="15874" max="15874" width="12.6640625" style="145" customWidth="1"/>
    <col min="15875" max="15934" width="7.6640625" style="145" customWidth="1"/>
    <col min="15935" max="15935" width="3.6640625" style="145" customWidth="1"/>
    <col min="15936" max="15946" width="7.6640625" style="145" customWidth="1"/>
    <col min="15947" max="15947" width="8.44140625" style="145" customWidth="1"/>
    <col min="15948" max="15954" width="7.6640625" style="145" customWidth="1"/>
    <col min="15955" max="16128" width="8.6640625" style="145"/>
    <col min="16129" max="16129" width="38.44140625" style="145" customWidth="1"/>
    <col min="16130" max="16130" width="12.6640625" style="145" customWidth="1"/>
    <col min="16131" max="16190" width="7.6640625" style="145" customWidth="1"/>
    <col min="16191" max="16191" width="3.6640625" style="145" customWidth="1"/>
    <col min="16192" max="16202" width="7.6640625" style="145" customWidth="1"/>
    <col min="16203" max="16203" width="8.44140625" style="145" customWidth="1"/>
    <col min="16204" max="16210" width="7.6640625" style="145" customWidth="1"/>
    <col min="16211" max="16384" width="8.6640625" style="145"/>
  </cols>
  <sheetData>
    <row r="1" spans="1:87" ht="17.399999999999999">
      <c r="A1" s="143" t="s">
        <v>159</v>
      </c>
      <c r="B1" s="144"/>
    </row>
    <row r="2" spans="1:87" ht="15.6">
      <c r="A2" s="146" t="s">
        <v>160</v>
      </c>
      <c r="B2" s="147"/>
    </row>
    <row r="3" spans="1:87" ht="14.4" thickBot="1">
      <c r="A3" s="148" t="s">
        <v>161</v>
      </c>
      <c r="B3" s="149"/>
    </row>
    <row r="6" spans="1:87">
      <c r="AW6" s="151" t="s">
        <v>162</v>
      </c>
      <c r="AX6" s="152" t="s">
        <v>162</v>
      </c>
      <c r="AY6" s="152" t="s">
        <v>162</v>
      </c>
      <c r="AZ6" s="152" t="s">
        <v>162</v>
      </c>
      <c r="BA6" s="153" t="s">
        <v>163</v>
      </c>
      <c r="BB6" s="153" t="s">
        <v>163</v>
      </c>
      <c r="BC6" s="153" t="s">
        <v>163</v>
      </c>
      <c r="BD6" s="153" t="s">
        <v>163</v>
      </c>
      <c r="BE6" s="154" t="s">
        <v>164</v>
      </c>
      <c r="BF6" s="154" t="s">
        <v>164</v>
      </c>
      <c r="BG6" s="154" t="s">
        <v>164</v>
      </c>
      <c r="BH6" s="154" t="s">
        <v>164</v>
      </c>
      <c r="BI6" s="155" t="s">
        <v>165</v>
      </c>
      <c r="BJ6" s="155" t="s">
        <v>165</v>
      </c>
      <c r="BK6" s="155" t="s">
        <v>165</v>
      </c>
      <c r="BL6" s="155" t="s">
        <v>165</v>
      </c>
      <c r="BM6" s="156" t="s">
        <v>166</v>
      </c>
      <c r="BN6" s="156" t="s">
        <v>166</v>
      </c>
      <c r="BO6" s="156" t="s">
        <v>166</v>
      </c>
      <c r="BP6" s="156" t="s">
        <v>166</v>
      </c>
      <c r="BQ6" s="157" t="s">
        <v>167</v>
      </c>
      <c r="BR6" s="157" t="s">
        <v>167</v>
      </c>
      <c r="BS6" s="157" t="s">
        <v>167</v>
      </c>
      <c r="BT6" s="157" t="s">
        <v>167</v>
      </c>
      <c r="BU6" s="158" t="s">
        <v>168</v>
      </c>
      <c r="BV6" s="158" t="s">
        <v>168</v>
      </c>
      <c r="BW6" s="158" t="s">
        <v>168</v>
      </c>
      <c r="BX6" s="158" t="s">
        <v>168</v>
      </c>
      <c r="BY6" s="159" t="s">
        <v>169</v>
      </c>
      <c r="BZ6" s="159" t="s">
        <v>169</v>
      </c>
      <c r="CA6" s="159" t="s">
        <v>170</v>
      </c>
      <c r="CB6" s="159" t="s">
        <v>169</v>
      </c>
    </row>
    <row r="7" spans="1:87" s="150" customFormat="1">
      <c r="B7" s="150" t="s">
        <v>171</v>
      </c>
      <c r="C7" s="160" t="s">
        <v>172</v>
      </c>
      <c r="D7" s="160" t="s">
        <v>173</v>
      </c>
      <c r="E7" s="160" t="s">
        <v>174</v>
      </c>
      <c r="F7" s="160" t="s">
        <v>175</v>
      </c>
      <c r="G7" s="160" t="s">
        <v>176</v>
      </c>
      <c r="H7" s="160" t="s">
        <v>177</v>
      </c>
      <c r="I7" s="160" t="s">
        <v>178</v>
      </c>
      <c r="J7" s="160" t="s">
        <v>179</v>
      </c>
      <c r="K7" s="160" t="s">
        <v>180</v>
      </c>
      <c r="L7" s="160" t="s">
        <v>181</v>
      </c>
      <c r="M7" s="160" t="s">
        <v>182</v>
      </c>
      <c r="N7" s="160" t="s">
        <v>183</v>
      </c>
      <c r="O7" s="160" t="s">
        <v>184</v>
      </c>
      <c r="P7" s="160" t="s">
        <v>185</v>
      </c>
      <c r="Q7" s="160" t="s">
        <v>186</v>
      </c>
      <c r="R7" s="160" t="s">
        <v>187</v>
      </c>
      <c r="S7" s="160" t="s">
        <v>188</v>
      </c>
      <c r="T7" s="160" t="s">
        <v>189</v>
      </c>
      <c r="U7" s="160" t="s">
        <v>190</v>
      </c>
      <c r="V7" s="160" t="s">
        <v>191</v>
      </c>
      <c r="W7" s="160" t="s">
        <v>192</v>
      </c>
      <c r="X7" s="160" t="s">
        <v>193</v>
      </c>
      <c r="Y7" s="160" t="s">
        <v>194</v>
      </c>
      <c r="Z7" s="160" t="s">
        <v>195</v>
      </c>
      <c r="AA7" s="160" t="s">
        <v>196</v>
      </c>
      <c r="AB7" s="160" t="s">
        <v>197</v>
      </c>
      <c r="AC7" s="160" t="s">
        <v>198</v>
      </c>
      <c r="AD7" s="160" t="s">
        <v>199</v>
      </c>
      <c r="AE7" s="160" t="s">
        <v>200</v>
      </c>
      <c r="AF7" s="160" t="s">
        <v>201</v>
      </c>
      <c r="AG7" s="160" t="s">
        <v>202</v>
      </c>
      <c r="AH7" s="160" t="s">
        <v>203</v>
      </c>
      <c r="AI7" s="160" t="s">
        <v>204</v>
      </c>
      <c r="AJ7" s="160" t="s">
        <v>205</v>
      </c>
      <c r="AK7" s="160" t="s">
        <v>206</v>
      </c>
      <c r="AL7" s="160" t="s">
        <v>207</v>
      </c>
      <c r="AM7" s="160" t="s">
        <v>208</v>
      </c>
      <c r="AN7" s="160" t="s">
        <v>209</v>
      </c>
      <c r="AO7" s="160" t="s">
        <v>210</v>
      </c>
      <c r="AP7" s="160" t="s">
        <v>211</v>
      </c>
      <c r="AQ7" s="160" t="s">
        <v>212</v>
      </c>
      <c r="AR7" s="160" t="s">
        <v>213</v>
      </c>
      <c r="AS7" s="160" t="s">
        <v>214</v>
      </c>
      <c r="AT7" s="160" t="s">
        <v>215</v>
      </c>
      <c r="AU7" s="150" t="s">
        <v>216</v>
      </c>
      <c r="AV7" s="150" t="s">
        <v>217</v>
      </c>
      <c r="AW7" s="150" t="s">
        <v>218</v>
      </c>
      <c r="AX7" s="150" t="s">
        <v>219</v>
      </c>
      <c r="AY7" s="150" t="s">
        <v>220</v>
      </c>
      <c r="AZ7" s="150" t="s">
        <v>221</v>
      </c>
      <c r="BA7" s="150" t="s">
        <v>222</v>
      </c>
      <c r="BB7" s="150" t="s">
        <v>223</v>
      </c>
      <c r="BC7" s="150" t="s">
        <v>224</v>
      </c>
      <c r="BD7" s="150" t="s">
        <v>225</v>
      </c>
      <c r="BE7" s="150" t="s">
        <v>226</v>
      </c>
      <c r="BF7" s="150" t="s">
        <v>227</v>
      </c>
      <c r="BG7" s="150" t="s">
        <v>228</v>
      </c>
      <c r="BH7" s="150" t="s">
        <v>229</v>
      </c>
      <c r="BI7" s="150" t="s">
        <v>230</v>
      </c>
      <c r="BJ7" s="150" t="s">
        <v>231</v>
      </c>
      <c r="BK7" s="150" t="s">
        <v>232</v>
      </c>
      <c r="BL7" s="150" t="s">
        <v>233</v>
      </c>
      <c r="BM7" s="150" t="s">
        <v>234</v>
      </c>
      <c r="BN7" s="150" t="s">
        <v>235</v>
      </c>
      <c r="BO7" s="150" t="s">
        <v>236</v>
      </c>
      <c r="BP7" s="150" t="s">
        <v>237</v>
      </c>
      <c r="BQ7" s="150" t="s">
        <v>238</v>
      </c>
      <c r="BR7" s="150" t="s">
        <v>239</v>
      </c>
      <c r="BS7" s="150" t="s">
        <v>240</v>
      </c>
      <c r="BT7" s="150" t="s">
        <v>241</v>
      </c>
      <c r="BU7" s="150" t="s">
        <v>242</v>
      </c>
      <c r="BV7" s="150" t="s">
        <v>243</v>
      </c>
      <c r="BW7" s="150" t="s">
        <v>244</v>
      </c>
      <c r="BX7" s="150" t="s">
        <v>245</v>
      </c>
      <c r="BY7" s="150" t="s">
        <v>246</v>
      </c>
      <c r="BZ7" s="150" t="s">
        <v>247</v>
      </c>
      <c r="CA7" s="150" t="s">
        <v>248</v>
      </c>
      <c r="CB7" s="150" t="s">
        <v>249</v>
      </c>
      <c r="CC7" s="150" t="s">
        <v>250</v>
      </c>
      <c r="CD7" s="150" t="s">
        <v>251</v>
      </c>
      <c r="CE7" s="150" t="s">
        <v>252</v>
      </c>
      <c r="CF7" s="150" t="s">
        <v>253</v>
      </c>
      <c r="CG7" s="150" t="s">
        <v>254</v>
      </c>
      <c r="CH7" s="150" t="s">
        <v>255</v>
      </c>
      <c r="CI7" s="150" t="s">
        <v>256</v>
      </c>
    </row>
    <row r="8" spans="1:87">
      <c r="A8" s="150" t="s">
        <v>257</v>
      </c>
      <c r="B8" s="150" t="s">
        <v>258</v>
      </c>
      <c r="C8" s="161">
        <v>2.0350000000000001</v>
      </c>
      <c r="D8" s="161">
        <v>2.06</v>
      </c>
      <c r="E8" s="161">
        <v>2.0649999999999999</v>
      </c>
      <c r="F8" s="161">
        <v>2.0870000000000002</v>
      </c>
      <c r="G8" s="161">
        <v>2.1040000000000001</v>
      </c>
      <c r="H8" s="161">
        <v>2.1150000000000002</v>
      </c>
      <c r="I8" s="161">
        <v>2.1509999999999998</v>
      </c>
      <c r="J8" s="161">
        <v>2.17</v>
      </c>
      <c r="K8" s="161">
        <v>2.1869999999999998</v>
      </c>
      <c r="L8" s="161">
        <v>2.2130000000000001</v>
      </c>
      <c r="M8" s="161">
        <v>2.2349999999999999</v>
      </c>
      <c r="N8" s="161">
        <v>2.2200000000000002</v>
      </c>
      <c r="O8" s="161">
        <v>2.2320000000000002</v>
      </c>
      <c r="P8" s="161">
        <v>2.258</v>
      </c>
      <c r="Q8" s="161">
        <v>2.2759999999999998</v>
      </c>
      <c r="R8" s="161">
        <v>2.302</v>
      </c>
      <c r="S8" s="161">
        <v>2.319</v>
      </c>
      <c r="T8" s="161">
        <v>2.363</v>
      </c>
      <c r="U8" s="161">
        <v>2.4039999999999999</v>
      </c>
      <c r="V8" s="161">
        <v>2.351</v>
      </c>
      <c r="W8" s="161">
        <v>2.34</v>
      </c>
      <c r="X8" s="161">
        <v>2.3460000000000001</v>
      </c>
      <c r="Y8" s="161">
        <v>2.3660000000000001</v>
      </c>
      <c r="Z8" s="161">
        <v>2.3809999999999998</v>
      </c>
      <c r="AA8" s="161">
        <v>2.379</v>
      </c>
      <c r="AB8" s="161">
        <v>2.383</v>
      </c>
      <c r="AC8" s="161">
        <v>2.3980000000000001</v>
      </c>
      <c r="AD8" s="161">
        <v>2.4220000000000002</v>
      </c>
      <c r="AE8" s="161">
        <v>2.4319999999999999</v>
      </c>
      <c r="AF8" s="161">
        <v>2.4769999999999999</v>
      </c>
      <c r="AG8" s="161">
        <v>2.4889999999999999</v>
      </c>
      <c r="AH8" s="161">
        <v>2.4969999999999999</v>
      </c>
      <c r="AI8" s="161">
        <v>2.5129999999999999</v>
      </c>
      <c r="AJ8" s="161">
        <v>2.5190000000000001</v>
      </c>
      <c r="AK8" s="161">
        <v>2.5299999999999998</v>
      </c>
      <c r="AL8" s="161">
        <v>2.5499999999999998</v>
      </c>
      <c r="AM8" s="161">
        <v>2.5569999999999999</v>
      </c>
      <c r="AN8" s="161">
        <v>2.5550000000000002</v>
      </c>
      <c r="AO8" s="161">
        <v>2.5739999999999998</v>
      </c>
      <c r="AP8" s="161">
        <v>2.5880000000000001</v>
      </c>
      <c r="AQ8" s="161">
        <v>2.597</v>
      </c>
      <c r="AR8" s="161">
        <v>2.6080000000000001</v>
      </c>
      <c r="AS8" s="161">
        <v>2.6139999999999999</v>
      </c>
      <c r="AT8" s="161">
        <v>2.617</v>
      </c>
      <c r="AU8" s="145">
        <v>2.6120000000000001</v>
      </c>
      <c r="AV8" s="145">
        <v>2.6230000000000002</v>
      </c>
      <c r="AW8" s="145">
        <v>2.6190000000000002</v>
      </c>
      <c r="AX8" s="145">
        <v>2.6259999999999999</v>
      </c>
      <c r="AY8" s="145">
        <v>2.6190000000000002</v>
      </c>
      <c r="AZ8" s="145">
        <v>2.6419999999999999</v>
      </c>
      <c r="BA8" s="145">
        <v>2.6619999999999999</v>
      </c>
      <c r="BB8" s="145">
        <v>2.677</v>
      </c>
      <c r="BC8" s="145">
        <v>2.6909999999999998</v>
      </c>
      <c r="BD8" s="145">
        <v>2.6949999999999998</v>
      </c>
      <c r="BE8" s="145">
        <v>2.7069999999999999</v>
      </c>
      <c r="BF8" s="145">
        <v>2.7210000000000001</v>
      </c>
      <c r="BG8" s="145">
        <v>2.7570000000000001</v>
      </c>
      <c r="BH8" s="145">
        <v>2.77</v>
      </c>
      <c r="BI8" s="145">
        <v>2.7759999999999998</v>
      </c>
      <c r="BJ8" s="145">
        <v>2.7890000000000001</v>
      </c>
      <c r="BK8" s="145">
        <v>2.802</v>
      </c>
      <c r="BL8" s="145">
        <v>2.8149999999999999</v>
      </c>
      <c r="BM8" s="145">
        <v>2.8279999999999998</v>
      </c>
      <c r="BN8" s="145">
        <v>2.8439999999999999</v>
      </c>
      <c r="BO8" s="145">
        <v>2.8610000000000002</v>
      </c>
      <c r="BP8" s="145">
        <v>2.8660000000000001</v>
      </c>
      <c r="BQ8" s="145">
        <v>2.9039999999999999</v>
      </c>
      <c r="BR8" s="145">
        <v>2.92</v>
      </c>
      <c r="BS8" s="145">
        <v>2.944</v>
      </c>
      <c r="BT8" s="145">
        <v>2.964</v>
      </c>
      <c r="BU8" s="145">
        <v>2.9849999999999999</v>
      </c>
      <c r="BV8" s="145">
        <v>3.0049999999999999</v>
      </c>
      <c r="BW8" s="145">
        <v>3.0219999999999998</v>
      </c>
      <c r="BX8" s="145">
        <v>3.0379999999999998</v>
      </c>
      <c r="BY8" s="145">
        <v>3.052</v>
      </c>
      <c r="BZ8" s="145">
        <v>3.069</v>
      </c>
      <c r="CA8" s="145">
        <v>3.081</v>
      </c>
      <c r="CB8" s="145">
        <v>3.0939999999999999</v>
      </c>
      <c r="CC8" s="145">
        <v>3.1080000000000001</v>
      </c>
      <c r="CD8" s="145">
        <v>3.1230000000000002</v>
      </c>
      <c r="CE8" s="145">
        <v>3.1379999999999999</v>
      </c>
      <c r="CF8" s="145">
        <v>3.1539999999999999</v>
      </c>
      <c r="CG8" s="145">
        <v>3.1709999999999998</v>
      </c>
      <c r="CH8" s="145">
        <v>3.1880000000000002</v>
      </c>
    </row>
    <row r="9" spans="1:87">
      <c r="A9" s="150" t="s">
        <v>259</v>
      </c>
      <c r="B9" s="150" t="s">
        <v>260</v>
      </c>
      <c r="C9" s="161">
        <v>2.0350000000000001</v>
      </c>
      <c r="D9" s="161">
        <v>2.06</v>
      </c>
      <c r="E9" s="161">
        <v>2.0649999999999999</v>
      </c>
      <c r="F9" s="161">
        <v>2.0870000000000002</v>
      </c>
      <c r="G9" s="161">
        <v>2.1040000000000001</v>
      </c>
      <c r="H9" s="161">
        <v>2.1150000000000002</v>
      </c>
      <c r="I9" s="161">
        <v>2.1509999999999998</v>
      </c>
      <c r="J9" s="161">
        <v>2.17</v>
      </c>
      <c r="K9" s="161">
        <v>2.1869999999999998</v>
      </c>
      <c r="L9" s="161">
        <v>2.2130000000000001</v>
      </c>
      <c r="M9" s="161">
        <v>2.2349999999999999</v>
      </c>
      <c r="N9" s="161">
        <v>2.2200000000000002</v>
      </c>
      <c r="O9" s="161">
        <v>2.2320000000000002</v>
      </c>
      <c r="P9" s="161">
        <v>2.258</v>
      </c>
      <c r="Q9" s="161">
        <v>2.2759999999999998</v>
      </c>
      <c r="R9" s="161">
        <v>2.302</v>
      </c>
      <c r="S9" s="161">
        <v>2.319</v>
      </c>
      <c r="T9" s="161">
        <v>2.363</v>
      </c>
      <c r="U9" s="161">
        <v>2.4039999999999999</v>
      </c>
      <c r="V9" s="161">
        <v>2.351</v>
      </c>
      <c r="W9" s="161">
        <v>2.34</v>
      </c>
      <c r="X9" s="161">
        <v>2.3460000000000001</v>
      </c>
      <c r="Y9" s="161">
        <v>2.3660000000000001</v>
      </c>
      <c r="Z9" s="161">
        <v>2.3809999999999998</v>
      </c>
      <c r="AA9" s="161">
        <v>2.379</v>
      </c>
      <c r="AB9" s="161">
        <v>2.383</v>
      </c>
      <c r="AC9" s="161">
        <v>2.3980000000000001</v>
      </c>
      <c r="AD9" s="161">
        <v>2.4220000000000002</v>
      </c>
      <c r="AE9" s="161">
        <v>2.4319999999999999</v>
      </c>
      <c r="AF9" s="161">
        <v>2.4769999999999999</v>
      </c>
      <c r="AG9" s="161">
        <v>2.4889999999999999</v>
      </c>
      <c r="AH9" s="161">
        <v>2.4969999999999999</v>
      </c>
      <c r="AI9" s="161">
        <v>2.5129999999999999</v>
      </c>
      <c r="AJ9" s="161">
        <v>2.5190000000000001</v>
      </c>
      <c r="AK9" s="161">
        <v>2.5299999999999998</v>
      </c>
      <c r="AL9" s="161">
        <v>2.5499999999999998</v>
      </c>
      <c r="AM9" s="161">
        <v>2.5569999999999999</v>
      </c>
      <c r="AN9" s="161">
        <v>2.5550000000000002</v>
      </c>
      <c r="AO9" s="161">
        <v>2.5739999999999998</v>
      </c>
      <c r="AP9" s="161">
        <v>2.5880000000000001</v>
      </c>
      <c r="AQ9" s="161">
        <v>2.597</v>
      </c>
      <c r="AR9" s="161">
        <v>2.6080000000000001</v>
      </c>
      <c r="AS9" s="161">
        <v>2.6139999999999999</v>
      </c>
      <c r="AT9" s="161">
        <v>2.617</v>
      </c>
      <c r="AU9" s="145">
        <v>2.6120000000000001</v>
      </c>
      <c r="AV9" s="145">
        <v>2.6230000000000002</v>
      </c>
      <c r="AW9" s="145">
        <v>2.6190000000000002</v>
      </c>
      <c r="AX9" s="145">
        <v>2.6259999999999999</v>
      </c>
      <c r="AY9" s="145">
        <v>2.6190000000000002</v>
      </c>
      <c r="AZ9" s="145">
        <v>2.6419999999999999</v>
      </c>
      <c r="BA9" s="145">
        <v>2.6619999999999999</v>
      </c>
      <c r="BB9" s="145">
        <v>2.677</v>
      </c>
      <c r="BC9" s="145">
        <v>2.6909999999999998</v>
      </c>
      <c r="BD9" s="145">
        <v>2.6949999999999998</v>
      </c>
      <c r="BE9" s="145">
        <v>2.7069999999999999</v>
      </c>
      <c r="BF9" s="145">
        <v>2.7210000000000001</v>
      </c>
      <c r="BG9" s="145">
        <v>2.7570000000000001</v>
      </c>
      <c r="BH9" s="145">
        <v>2.77</v>
      </c>
      <c r="BI9" s="145">
        <v>2.7759999999999998</v>
      </c>
      <c r="BJ9" s="145">
        <v>2.7890000000000001</v>
      </c>
      <c r="BK9" s="145">
        <v>2.802</v>
      </c>
      <c r="BL9" s="145">
        <v>2.8149999999999999</v>
      </c>
      <c r="BM9" s="145">
        <v>2.8279999999999998</v>
      </c>
      <c r="BN9" s="145">
        <v>2.8439999999999999</v>
      </c>
      <c r="BO9" s="145">
        <v>2.8610000000000002</v>
      </c>
      <c r="BP9" s="145">
        <v>2.8660000000000001</v>
      </c>
      <c r="BQ9" s="145">
        <v>2.9039999999999999</v>
      </c>
      <c r="BR9" s="145">
        <v>2.9180000000000001</v>
      </c>
      <c r="BS9" s="145">
        <v>2.94</v>
      </c>
      <c r="BT9" s="145">
        <v>2.956</v>
      </c>
      <c r="BU9" s="145">
        <v>2.9729999999999999</v>
      </c>
      <c r="BV9" s="145">
        <v>2.9889999999999999</v>
      </c>
      <c r="BW9" s="145">
        <v>3.0009999999999999</v>
      </c>
      <c r="BX9" s="145">
        <v>3.0129999999999999</v>
      </c>
      <c r="BY9" s="145">
        <v>3.0219999999999998</v>
      </c>
      <c r="BZ9" s="145">
        <v>3.0329999999999999</v>
      </c>
      <c r="CA9" s="145">
        <v>3.04</v>
      </c>
      <c r="CB9" s="145">
        <v>3.0489999999999999</v>
      </c>
      <c r="CC9" s="145">
        <v>3.0590000000000002</v>
      </c>
      <c r="CD9" s="145">
        <v>3.0710000000000002</v>
      </c>
      <c r="CE9" s="145">
        <v>3.0819999999999999</v>
      </c>
      <c r="CF9" s="145">
        <v>3.0950000000000002</v>
      </c>
      <c r="CG9" s="145">
        <v>3.1080000000000001</v>
      </c>
      <c r="CH9" s="145">
        <v>3.121</v>
      </c>
    </row>
    <row r="10" spans="1:87">
      <c r="A10" s="150" t="s">
        <v>261</v>
      </c>
      <c r="B10" s="150" t="s">
        <v>262</v>
      </c>
      <c r="C10" s="161">
        <v>2.0350000000000001</v>
      </c>
      <c r="D10" s="161">
        <v>2.06</v>
      </c>
      <c r="E10" s="161">
        <v>2.0649999999999999</v>
      </c>
      <c r="F10" s="161">
        <v>2.0870000000000002</v>
      </c>
      <c r="G10" s="161">
        <v>2.1040000000000001</v>
      </c>
      <c r="H10" s="161">
        <v>2.1150000000000002</v>
      </c>
      <c r="I10" s="161">
        <v>2.1509999999999998</v>
      </c>
      <c r="J10" s="161">
        <v>2.17</v>
      </c>
      <c r="K10" s="161">
        <v>2.1869999999999998</v>
      </c>
      <c r="L10" s="161">
        <v>2.2130000000000001</v>
      </c>
      <c r="M10" s="161">
        <v>2.2349999999999999</v>
      </c>
      <c r="N10" s="161">
        <v>2.2200000000000002</v>
      </c>
      <c r="O10" s="161">
        <v>2.2320000000000002</v>
      </c>
      <c r="P10" s="161">
        <v>2.258</v>
      </c>
      <c r="Q10" s="161">
        <v>2.2759999999999998</v>
      </c>
      <c r="R10" s="161">
        <v>2.302</v>
      </c>
      <c r="S10" s="161">
        <v>2.319</v>
      </c>
      <c r="T10" s="161">
        <v>2.363</v>
      </c>
      <c r="U10" s="161">
        <v>2.4039999999999999</v>
      </c>
      <c r="V10" s="161">
        <v>2.351</v>
      </c>
      <c r="W10" s="161">
        <v>2.34</v>
      </c>
      <c r="X10" s="161">
        <v>2.3460000000000001</v>
      </c>
      <c r="Y10" s="161">
        <v>2.3660000000000001</v>
      </c>
      <c r="Z10" s="161">
        <v>2.3809999999999998</v>
      </c>
      <c r="AA10" s="161">
        <v>2.379</v>
      </c>
      <c r="AB10" s="161">
        <v>2.383</v>
      </c>
      <c r="AC10" s="161">
        <v>2.3980000000000001</v>
      </c>
      <c r="AD10" s="161">
        <v>2.4220000000000002</v>
      </c>
      <c r="AE10" s="161">
        <v>2.4319999999999999</v>
      </c>
      <c r="AF10" s="161">
        <v>2.4769999999999999</v>
      </c>
      <c r="AG10" s="161">
        <v>2.4889999999999999</v>
      </c>
      <c r="AH10" s="161">
        <v>2.4969999999999999</v>
      </c>
      <c r="AI10" s="161">
        <v>2.5129999999999999</v>
      </c>
      <c r="AJ10" s="161">
        <v>2.5190000000000001</v>
      </c>
      <c r="AK10" s="161">
        <v>2.5299999999999998</v>
      </c>
      <c r="AL10" s="161">
        <v>2.5499999999999998</v>
      </c>
      <c r="AM10" s="161">
        <v>2.5569999999999999</v>
      </c>
      <c r="AN10" s="161">
        <v>2.5550000000000002</v>
      </c>
      <c r="AO10" s="161">
        <v>2.5739999999999998</v>
      </c>
      <c r="AP10" s="161">
        <v>2.5880000000000001</v>
      </c>
      <c r="AQ10" s="161">
        <v>2.597</v>
      </c>
      <c r="AR10" s="161">
        <v>2.6080000000000001</v>
      </c>
      <c r="AS10" s="161">
        <v>2.6139999999999999</v>
      </c>
      <c r="AT10" s="161">
        <v>2.617</v>
      </c>
      <c r="AU10" s="145">
        <v>2.6120000000000001</v>
      </c>
      <c r="AV10" s="145">
        <v>2.6230000000000002</v>
      </c>
      <c r="AW10" s="145">
        <v>2.6190000000000002</v>
      </c>
      <c r="AX10" s="145">
        <v>2.6259999999999999</v>
      </c>
      <c r="AY10" s="145">
        <v>2.6190000000000002</v>
      </c>
      <c r="AZ10" s="145">
        <v>2.6419999999999999</v>
      </c>
      <c r="BA10" s="145">
        <v>2.6619999999999999</v>
      </c>
      <c r="BB10" s="145">
        <v>2.677</v>
      </c>
      <c r="BC10" s="145">
        <v>2.6909999999999998</v>
      </c>
      <c r="BD10" s="145">
        <v>2.6949999999999998</v>
      </c>
      <c r="BE10" s="145">
        <v>2.7069999999999999</v>
      </c>
      <c r="BF10" s="145">
        <v>2.7210000000000001</v>
      </c>
      <c r="BG10" s="145">
        <v>2.7570000000000001</v>
      </c>
      <c r="BH10" s="145">
        <v>2.77</v>
      </c>
      <c r="BI10" s="145">
        <v>2.7759999999999998</v>
      </c>
      <c r="BJ10" s="145">
        <v>2.7890000000000001</v>
      </c>
      <c r="BK10" s="145">
        <v>2.802</v>
      </c>
      <c r="BL10" s="145">
        <v>2.8149999999999999</v>
      </c>
      <c r="BM10" s="145">
        <v>2.8279999999999998</v>
      </c>
      <c r="BN10" s="145">
        <v>2.8439999999999999</v>
      </c>
      <c r="BO10" s="145">
        <v>2.8610000000000002</v>
      </c>
      <c r="BP10" s="145">
        <v>2.8660000000000001</v>
      </c>
      <c r="BQ10" s="145">
        <v>2.9039999999999999</v>
      </c>
      <c r="BR10" s="145">
        <v>2.923</v>
      </c>
      <c r="BS10" s="145">
        <v>2.95</v>
      </c>
      <c r="BT10" s="145">
        <v>2.9729999999999999</v>
      </c>
      <c r="BU10" s="145">
        <v>2.9990000000000001</v>
      </c>
      <c r="BV10" s="145">
        <v>3.0249999999999999</v>
      </c>
      <c r="BW10" s="145">
        <v>3.0470000000000002</v>
      </c>
      <c r="BX10" s="145">
        <v>3.069</v>
      </c>
      <c r="BY10" s="145">
        <v>3.09</v>
      </c>
      <c r="BZ10" s="145">
        <v>3.113</v>
      </c>
      <c r="CA10" s="145">
        <v>3.133</v>
      </c>
      <c r="CB10" s="145">
        <v>3.1539999999999999</v>
      </c>
      <c r="CC10" s="145">
        <v>3.1760000000000002</v>
      </c>
      <c r="CD10" s="145">
        <v>3.198</v>
      </c>
      <c r="CE10" s="145">
        <v>3.22</v>
      </c>
      <c r="CF10" s="145">
        <v>3.2440000000000002</v>
      </c>
      <c r="CG10" s="145">
        <v>3.2690000000000001</v>
      </c>
      <c r="CH10" s="145">
        <v>3.2949999999999999</v>
      </c>
    </row>
    <row r="14" spans="1:87"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</row>
    <row r="15" spans="1:87"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BP15" s="162" t="s">
        <v>263</v>
      </c>
      <c r="BQ15" s="163"/>
      <c r="BR15" s="163"/>
      <c r="BS15" s="164" t="s">
        <v>264</v>
      </c>
      <c r="BT15" s="165"/>
      <c r="BU15" s="165"/>
      <c r="BV15" s="165"/>
      <c r="BW15" s="165"/>
      <c r="BX15" s="165"/>
      <c r="BY15" s="163"/>
      <c r="BZ15" s="163"/>
      <c r="CA15" s="163"/>
    </row>
    <row r="16" spans="1:87"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BP16" s="166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8"/>
    </row>
    <row r="17" spans="3:79"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BP17" s="170"/>
      <c r="BQ17" s="171" t="s">
        <v>265</v>
      </c>
      <c r="BR17" s="163" t="s">
        <v>266</v>
      </c>
      <c r="BS17" s="163"/>
      <c r="BT17" s="163"/>
      <c r="BU17" s="163"/>
      <c r="BV17" s="163"/>
      <c r="BW17" s="163"/>
      <c r="BX17" s="163"/>
      <c r="BY17" s="163"/>
      <c r="BZ17" s="163"/>
      <c r="CA17" s="172"/>
    </row>
    <row r="18" spans="3:79">
      <c r="BP18" s="170"/>
      <c r="BQ18" s="163"/>
      <c r="BR18" s="173" t="str">
        <f>BT7</f>
        <v>2021Q2</v>
      </c>
      <c r="BS18" s="163"/>
      <c r="BT18" s="163"/>
      <c r="BU18" s="163"/>
      <c r="BV18" s="163"/>
      <c r="BW18" s="163"/>
      <c r="BX18" s="163"/>
      <c r="BY18" s="163"/>
      <c r="BZ18" s="163"/>
      <c r="CA18" s="174" t="s">
        <v>267</v>
      </c>
    </row>
    <row r="19" spans="3:79">
      <c r="BP19" s="170"/>
      <c r="BQ19" s="163"/>
      <c r="BR19" s="175">
        <f>BT9</f>
        <v>2.956</v>
      </c>
      <c r="BS19" s="163"/>
      <c r="BT19" s="163"/>
      <c r="BU19" s="163"/>
      <c r="BV19" s="163"/>
      <c r="BW19" s="163"/>
      <c r="BX19" s="163"/>
      <c r="BY19" s="163"/>
      <c r="BZ19" s="163"/>
      <c r="CA19" s="176">
        <f>BR19</f>
        <v>2.956</v>
      </c>
    </row>
    <row r="20" spans="3:79">
      <c r="BP20" s="170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77"/>
    </row>
    <row r="21" spans="3:79">
      <c r="BP21" s="170"/>
      <c r="BQ21" s="171" t="s">
        <v>268</v>
      </c>
      <c r="BR21" s="163" t="s">
        <v>269</v>
      </c>
      <c r="BS21" s="163"/>
      <c r="BT21" s="163"/>
      <c r="BU21" s="163"/>
      <c r="BV21" s="163"/>
      <c r="BW21" s="163"/>
      <c r="BX21" s="163"/>
      <c r="BY21" s="163"/>
      <c r="BZ21" s="163"/>
      <c r="CA21" s="177"/>
    </row>
    <row r="22" spans="3:79">
      <c r="BP22" s="170"/>
      <c r="BQ22" s="163"/>
      <c r="BR22" s="173" t="str">
        <f>BU7</f>
        <v>2021Q3</v>
      </c>
      <c r="BS22" s="173"/>
      <c r="BT22" s="173"/>
      <c r="BU22" s="173"/>
      <c r="BV22" s="173"/>
      <c r="BW22" s="173"/>
      <c r="BX22" s="173"/>
      <c r="BY22" s="173"/>
      <c r="BZ22" s="163"/>
      <c r="CA22" s="177"/>
    </row>
    <row r="23" spans="3:79">
      <c r="BP23" s="170"/>
      <c r="BQ23" s="163"/>
      <c r="BR23" s="175">
        <v>2.9729999999999999</v>
      </c>
      <c r="BS23" s="175">
        <v>2.9889999999999999</v>
      </c>
      <c r="BT23" s="175">
        <v>3.0009999999999999</v>
      </c>
      <c r="BU23" s="175">
        <v>3.0129999999999999</v>
      </c>
      <c r="BV23" s="175">
        <v>3.0219999999999998</v>
      </c>
      <c r="BW23" s="175">
        <v>3.0329999999999999</v>
      </c>
      <c r="BX23" s="175">
        <v>3.04</v>
      </c>
      <c r="BY23" s="175">
        <v>3.0489999999999999</v>
      </c>
      <c r="BZ23" s="163"/>
      <c r="CA23" s="176">
        <f>AVERAGE(BR23:BY23)</f>
        <v>3.0149999999999997</v>
      </c>
    </row>
    <row r="24" spans="3:79">
      <c r="BP24" s="170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77"/>
    </row>
    <row r="25" spans="3:79">
      <c r="BP25" s="170"/>
      <c r="BQ25" s="163"/>
      <c r="BR25" s="163"/>
      <c r="BS25" s="163"/>
      <c r="BT25" s="163"/>
      <c r="BU25" s="163"/>
      <c r="BV25" s="163"/>
      <c r="BW25" s="163"/>
      <c r="BX25" s="163"/>
      <c r="BY25" s="163"/>
      <c r="BZ25" s="178" t="s">
        <v>156</v>
      </c>
      <c r="CA25" s="179">
        <f>(CA23-CA19)/CA19</f>
        <v>1.9959404600811814E-2</v>
      </c>
    </row>
    <row r="26" spans="3:79">
      <c r="BP26" s="180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2"/>
    </row>
    <row r="27" spans="3:79"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</row>
    <row r="28" spans="3:79"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</row>
    <row r="36" spans="64:64">
      <c r="BL36" s="145" t="s">
        <v>270</v>
      </c>
    </row>
  </sheetData>
  <pageMargins left="0.25" right="0.25" top="1" bottom="1" header="0.5" footer="0.5"/>
  <pageSetup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topLeftCell="A3" zoomScaleNormal="100" workbookViewId="0">
      <selection sqref="A1:XFD2"/>
    </sheetView>
  </sheetViews>
  <sheetFormatPr defaultColWidth="8.88671875" defaultRowHeight="13.8"/>
  <cols>
    <col min="1" max="1" width="5.44140625" style="1" customWidth="1"/>
    <col min="2" max="2" width="58" style="1" customWidth="1"/>
    <col min="3" max="3" width="16.109375" style="1" customWidth="1"/>
    <col min="4" max="4" width="10" style="1" hidden="1" customWidth="1"/>
    <col min="5" max="5" width="1.6640625" style="1" customWidth="1"/>
    <col min="6" max="6" width="57.109375" style="1" customWidth="1"/>
    <col min="7" max="7" width="62.109375" style="3" customWidth="1"/>
    <col min="8" max="8" width="14.88671875" style="1" hidden="1" customWidth="1"/>
    <col min="9" max="9" width="0" style="1" hidden="1" customWidth="1"/>
    <col min="10" max="10" width="11" style="1" hidden="1" customWidth="1"/>
    <col min="11" max="11" width="0" style="1" hidden="1" customWidth="1"/>
    <col min="12" max="16384" width="8.88671875" style="1"/>
  </cols>
  <sheetData>
    <row r="1" spans="2:10" hidden="1">
      <c r="C1" s="2" t="s">
        <v>0</v>
      </c>
    </row>
    <row r="2" spans="2:10" hidden="1">
      <c r="C2" s="4" t="s">
        <v>1</v>
      </c>
    </row>
    <row r="3" spans="2:10">
      <c r="B3" s="5"/>
      <c r="C3" s="4" t="s">
        <v>2</v>
      </c>
      <c r="D3" s="4" t="s">
        <v>3</v>
      </c>
    </row>
    <row r="4" spans="2:10" ht="14.4" thickBot="1">
      <c r="B4" s="6" t="s">
        <v>4</v>
      </c>
      <c r="C4" s="7" t="s">
        <v>5</v>
      </c>
      <c r="D4" s="4" t="s">
        <v>6</v>
      </c>
      <c r="F4" s="6" t="s">
        <v>7</v>
      </c>
      <c r="G4" s="8" t="s">
        <v>8</v>
      </c>
      <c r="H4" s="4" t="s">
        <v>9</v>
      </c>
      <c r="J4" s="1" t="s">
        <v>10</v>
      </c>
    </row>
    <row r="5" spans="2:10" ht="31.35" customHeight="1">
      <c r="B5" s="9" t="s">
        <v>11</v>
      </c>
      <c r="C5" s="10">
        <v>15.48</v>
      </c>
      <c r="D5" s="10" t="e">
        <f>'[1]Direct Care'!#REF!</f>
        <v>#REF!</v>
      </c>
      <c r="E5" s="11"/>
      <c r="F5" s="12" t="s">
        <v>12</v>
      </c>
      <c r="G5" s="13" t="s">
        <v>13</v>
      </c>
      <c r="H5" s="14">
        <f>H6/2080</f>
        <v>15.480288461538462</v>
      </c>
      <c r="J5" s="15" t="e">
        <f>D5-H5</f>
        <v>#REF!</v>
      </c>
    </row>
    <row r="6" spans="2:10" ht="31.35" customHeight="1" thickBot="1">
      <c r="B6" s="16" t="s">
        <v>14</v>
      </c>
      <c r="C6" s="17">
        <f>C5*2080</f>
        <v>32198.400000000001</v>
      </c>
      <c r="D6" s="17" t="e">
        <f>D5*2080</f>
        <v>#REF!</v>
      </c>
      <c r="F6" s="18"/>
      <c r="G6" s="19"/>
      <c r="H6" s="20">
        <v>32199</v>
      </c>
      <c r="J6" s="15"/>
    </row>
    <row r="7" spans="2:10">
      <c r="B7" s="9" t="s">
        <v>15</v>
      </c>
      <c r="C7" s="10">
        <v>19.96</v>
      </c>
      <c r="D7" s="10" t="e">
        <f>'[1]Direct Care III '!#REF!</f>
        <v>#REF!</v>
      </c>
      <c r="E7" s="11"/>
      <c r="F7" s="11" t="s">
        <v>16</v>
      </c>
      <c r="G7" s="13" t="s">
        <v>17</v>
      </c>
      <c r="H7" s="14">
        <f>H8/2080</f>
        <v>18.400480769230768</v>
      </c>
      <c r="J7" s="15" t="e">
        <f>D7-H7</f>
        <v>#REF!</v>
      </c>
    </row>
    <row r="8" spans="2:10" ht="14.4" thickBot="1">
      <c r="B8" s="21" t="s">
        <v>18</v>
      </c>
      <c r="C8" s="22">
        <f>C7*2080</f>
        <v>41516.800000000003</v>
      </c>
      <c r="D8" s="22" t="e">
        <f>D7*2080</f>
        <v>#REF!</v>
      </c>
      <c r="E8" s="23"/>
      <c r="F8" s="23"/>
      <c r="G8" s="19"/>
      <c r="H8" s="20">
        <v>38273</v>
      </c>
      <c r="J8" s="15"/>
    </row>
    <row r="9" spans="2:10">
      <c r="B9" s="9" t="s">
        <v>19</v>
      </c>
      <c r="C9" s="10">
        <v>15.53</v>
      </c>
      <c r="D9" s="10" t="e">
        <f>[1]CNA!#REF!</f>
        <v>#REF!</v>
      </c>
      <c r="E9" s="11"/>
      <c r="F9" s="11"/>
      <c r="G9" s="13" t="s">
        <v>20</v>
      </c>
      <c r="H9" s="14">
        <f>H10/2080</f>
        <v>20.43028846153846</v>
      </c>
      <c r="J9" s="24" t="e">
        <f>D9-H9</f>
        <v>#REF!</v>
      </c>
    </row>
    <row r="10" spans="2:10" ht="14.4" thickBot="1">
      <c r="B10" s="21" t="s">
        <v>21</v>
      </c>
      <c r="C10" s="22">
        <f>C9*2080</f>
        <v>32302.399999999998</v>
      </c>
      <c r="D10" s="22" t="e">
        <f>D9*2080</f>
        <v>#REF!</v>
      </c>
      <c r="E10" s="23"/>
      <c r="F10" s="23"/>
      <c r="G10" s="19"/>
      <c r="H10" s="20">
        <v>42495</v>
      </c>
      <c r="J10" s="15"/>
    </row>
    <row r="11" spans="2:10">
      <c r="B11" s="9" t="s">
        <v>22</v>
      </c>
      <c r="C11" s="10">
        <v>21.14</v>
      </c>
      <c r="D11" s="10" t="e">
        <f>'[1]Caseworker BA'!#REF!</f>
        <v>#REF!</v>
      </c>
      <c r="E11" s="11"/>
      <c r="F11" s="11" t="s">
        <v>23</v>
      </c>
      <c r="G11" s="13" t="s">
        <v>24</v>
      </c>
      <c r="H11" s="25" t="s">
        <v>25</v>
      </c>
      <c r="J11" s="15"/>
    </row>
    <row r="12" spans="2:10" ht="14.4" thickBot="1">
      <c r="B12" s="21" t="s">
        <v>26</v>
      </c>
      <c r="C12" s="22">
        <f>C11*2080</f>
        <v>43971.200000000004</v>
      </c>
      <c r="D12" s="22" t="e">
        <f>D11*2080</f>
        <v>#REF!</v>
      </c>
      <c r="E12" s="23"/>
      <c r="F12" s="23" t="s">
        <v>27</v>
      </c>
      <c r="G12" s="19"/>
      <c r="H12" s="26"/>
      <c r="J12" s="15"/>
    </row>
    <row r="13" spans="2:10" ht="27.6">
      <c r="B13" s="27" t="s">
        <v>28</v>
      </c>
      <c r="C13" s="28">
        <v>25.32</v>
      </c>
      <c r="D13" s="28" t="e">
        <f>'[1]Casemanager MA '!#REF!</f>
        <v>#REF!</v>
      </c>
      <c r="F13" s="1" t="s">
        <v>29</v>
      </c>
      <c r="G13" s="29" t="s">
        <v>30</v>
      </c>
      <c r="H13" s="14">
        <f>H14/2080</f>
        <v>19.703365384615385</v>
      </c>
      <c r="J13" s="15" t="e">
        <f>D13-H13</f>
        <v>#REF!</v>
      </c>
    </row>
    <row r="14" spans="2:10" ht="14.4" thickBot="1">
      <c r="B14" s="27" t="s">
        <v>31</v>
      </c>
      <c r="C14" s="22">
        <f>C13*2080</f>
        <v>52665.599999999999</v>
      </c>
      <c r="D14" s="22" t="e">
        <f>D13*2080</f>
        <v>#REF!</v>
      </c>
      <c r="E14" s="23"/>
      <c r="F14" s="23" t="s">
        <v>32</v>
      </c>
      <c r="G14" s="19"/>
      <c r="H14" s="20">
        <v>40983</v>
      </c>
      <c r="J14" s="15"/>
    </row>
    <row r="15" spans="2:10">
      <c r="B15" s="9" t="s">
        <v>33</v>
      </c>
      <c r="C15" s="10">
        <v>29.29</v>
      </c>
      <c r="D15" s="10" t="e">
        <f>'[1]Clinician w indep Lic'!#REF!</f>
        <v>#REF!</v>
      </c>
      <c r="E15" s="11"/>
      <c r="F15" s="11" t="s">
        <v>34</v>
      </c>
      <c r="G15" s="13" t="s">
        <v>35</v>
      </c>
      <c r="H15" s="14">
        <f>H16/2080</f>
        <v>27.190865384615385</v>
      </c>
      <c r="J15" s="15" t="e">
        <f>D15-H15</f>
        <v>#REF!</v>
      </c>
    </row>
    <row r="16" spans="2:10" ht="14.4" thickBot="1">
      <c r="B16" s="21" t="s">
        <v>36</v>
      </c>
      <c r="C16" s="22">
        <f>C15*2080</f>
        <v>60923.199999999997</v>
      </c>
      <c r="D16" s="22" t="e">
        <f>D15*2080</f>
        <v>#REF!</v>
      </c>
      <c r="E16" s="23"/>
      <c r="F16" s="23"/>
      <c r="G16" s="19"/>
      <c r="H16" s="20">
        <v>56557</v>
      </c>
      <c r="J16" s="15"/>
    </row>
    <row r="17" spans="2:10">
      <c r="B17" s="9" t="s">
        <v>37</v>
      </c>
      <c r="C17" s="10">
        <v>40.06</v>
      </c>
      <c r="D17" s="10" t="e">
        <f>'[1]Clinical Manager'!#REF!</f>
        <v>#REF!</v>
      </c>
      <c r="E17" s="11"/>
      <c r="F17" s="30" t="s">
        <v>38</v>
      </c>
      <c r="G17" s="13" t="s">
        <v>39</v>
      </c>
      <c r="H17" s="14">
        <f>H18/2080</f>
        <v>33.217788461538461</v>
      </c>
      <c r="J17" s="15" t="e">
        <f>D17-H17</f>
        <v>#REF!</v>
      </c>
    </row>
    <row r="18" spans="2:10" ht="14.4" thickBot="1">
      <c r="B18" s="21" t="s">
        <v>40</v>
      </c>
      <c r="C18" s="22">
        <f>C17*2080</f>
        <v>83324.800000000003</v>
      </c>
      <c r="D18" s="22" t="e">
        <f>D17*2080</f>
        <v>#REF!</v>
      </c>
      <c r="E18" s="23"/>
      <c r="F18" s="31"/>
      <c r="G18" s="19"/>
      <c r="H18" s="20">
        <v>69093</v>
      </c>
      <c r="J18" s="15"/>
    </row>
    <row r="19" spans="2:10">
      <c r="B19" s="9" t="s">
        <v>41</v>
      </c>
      <c r="C19" s="10">
        <v>27.62</v>
      </c>
      <c r="D19" s="10" t="e">
        <f>[1]LPN!#REF!</f>
        <v>#REF!</v>
      </c>
      <c r="E19" s="11"/>
      <c r="F19" s="11"/>
      <c r="G19" s="13" t="s">
        <v>42</v>
      </c>
      <c r="H19" s="14">
        <f>H20/2080</f>
        <v>25.143750000000001</v>
      </c>
      <c r="J19" s="15" t="e">
        <f>D19-H19</f>
        <v>#REF!</v>
      </c>
    </row>
    <row r="20" spans="2:10" ht="14.4" thickBot="1">
      <c r="B20" s="21" t="s">
        <v>43</v>
      </c>
      <c r="C20" s="22">
        <f>C19*2080</f>
        <v>57449.599999999999</v>
      </c>
      <c r="D20" s="22" t="e">
        <f>D19*2080</f>
        <v>#REF!</v>
      </c>
      <c r="E20" s="23"/>
      <c r="F20" s="23"/>
      <c r="G20" s="19"/>
      <c r="H20" s="20">
        <v>52299</v>
      </c>
      <c r="J20" s="15"/>
    </row>
    <row r="21" spans="2:10">
      <c r="B21" s="9" t="s">
        <v>44</v>
      </c>
      <c r="C21" s="10">
        <v>41.76</v>
      </c>
      <c r="D21" s="10" t="e">
        <f>'[1]BS RN'!#REF!</f>
        <v>#REF!</v>
      </c>
      <c r="E21" s="11"/>
      <c r="F21" s="11"/>
      <c r="G21" s="13" t="s">
        <v>45</v>
      </c>
      <c r="H21" s="32">
        <f>H22/2080</f>
        <v>33.460576923076921</v>
      </c>
      <c r="J21" s="15" t="e">
        <f>D21-H21</f>
        <v>#REF!</v>
      </c>
    </row>
    <row r="22" spans="2:10" ht="14.4" thickBot="1">
      <c r="B22" s="21" t="s">
        <v>46</v>
      </c>
      <c r="C22" s="22">
        <f>C21*2080</f>
        <v>86860.800000000003</v>
      </c>
      <c r="D22" s="22" t="e">
        <f>D21*2080</f>
        <v>#REF!</v>
      </c>
      <c r="E22" s="23"/>
      <c r="F22" s="23"/>
      <c r="G22" s="19"/>
      <c r="H22" s="20">
        <v>69598</v>
      </c>
      <c r="J22" s="15"/>
    </row>
    <row r="23" spans="2:10">
      <c r="B23" s="9" t="s">
        <v>47</v>
      </c>
      <c r="C23" s="10">
        <v>57.41</v>
      </c>
      <c r="D23" s="10" t="e">
        <f>'[1]MA RN. APRN'!#REF!</f>
        <v>#REF!</v>
      </c>
      <c r="E23" s="11"/>
      <c r="F23" s="11"/>
      <c r="G23" s="13" t="s">
        <v>48</v>
      </c>
      <c r="H23" s="14">
        <f>H24/2080</f>
        <v>48.354326923076925</v>
      </c>
      <c r="J23" s="15" t="e">
        <f>D23-H23</f>
        <v>#REF!</v>
      </c>
    </row>
    <row r="24" spans="2:10" ht="14.4" thickBot="1">
      <c r="B24" s="21" t="s">
        <v>49</v>
      </c>
      <c r="C24" s="22">
        <f>C23*2080</f>
        <v>119412.79999999999</v>
      </c>
      <c r="D24" s="22" t="e">
        <f>D23*2080</f>
        <v>#REF!</v>
      </c>
      <c r="E24" s="23"/>
      <c r="F24" s="23"/>
      <c r="G24" s="19"/>
      <c r="H24" s="20">
        <v>100577</v>
      </c>
      <c r="J24" s="15"/>
    </row>
    <row r="26" spans="2:10">
      <c r="B26" s="33" t="s">
        <v>50</v>
      </c>
      <c r="C26" s="17">
        <v>32198</v>
      </c>
    </row>
    <row r="28" spans="2:10">
      <c r="B28" s="33" t="s">
        <v>51</v>
      </c>
      <c r="C28" s="17">
        <v>29640</v>
      </c>
      <c r="F28" s="1" t="s">
        <v>52</v>
      </c>
    </row>
    <row r="30" spans="2:10">
      <c r="B30" s="34" t="s">
        <v>53</v>
      </c>
      <c r="C30" s="35">
        <v>0.22309999999999999</v>
      </c>
      <c r="F30" s="1" t="s">
        <v>54</v>
      </c>
    </row>
    <row r="31" spans="2:10">
      <c r="B31" s="34"/>
      <c r="C31" s="35"/>
      <c r="F31" s="1" t="s">
        <v>55</v>
      </c>
    </row>
    <row r="32" spans="2:10">
      <c r="B32" s="34"/>
      <c r="C32" s="35">
        <v>0.224</v>
      </c>
      <c r="F32" s="1" t="s">
        <v>56</v>
      </c>
    </row>
    <row r="33" spans="2:6">
      <c r="B33" s="34"/>
      <c r="C33" s="35"/>
      <c r="F33" s="1" t="s">
        <v>55</v>
      </c>
    </row>
    <row r="34" spans="2:6">
      <c r="B34" s="34"/>
      <c r="C34" s="35"/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F5:F6"/>
    <mergeCell ref="G5:G6"/>
    <mergeCell ref="G7:G8"/>
    <mergeCell ref="G9:G10"/>
    <mergeCell ref="G11:G12"/>
    <mergeCell ref="H11:H12"/>
  </mergeCells>
  <pageMargins left="0.25" right="0.25" top="0.25" bottom="0.25" header="0.05" footer="0.05"/>
  <pageSetup scale="66" fitToHeight="0" orientation="landscape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304"/>
  <sheetViews>
    <sheetView topLeftCell="BB16" workbookViewId="0">
      <selection activeCell="F32" sqref="F32"/>
    </sheetView>
  </sheetViews>
  <sheetFormatPr defaultRowHeight="14.4"/>
  <cols>
    <col min="1" max="119" width="18.6640625" style="581" customWidth="1"/>
    <col min="120" max="120" width="18.6640625" style="585" customWidth="1"/>
    <col min="121" max="122" width="18.6640625" style="581" customWidth="1"/>
    <col min="123" max="123" width="18.6640625" style="585" customWidth="1"/>
    <col min="124" max="125" width="18.6640625" style="581" customWidth="1"/>
    <col min="126" max="126" width="18.6640625" style="585" customWidth="1"/>
    <col min="127" max="128" width="18.6640625" style="581" customWidth="1"/>
    <col min="129" max="129" width="18.6640625" style="585" customWidth="1"/>
    <col min="130" max="131" width="18.6640625" style="581" customWidth="1"/>
    <col min="132" max="132" width="18.6640625" style="585" customWidth="1"/>
    <col min="133" max="134" width="18.6640625" style="581" customWidth="1"/>
    <col min="135" max="135" width="18.6640625" style="585" customWidth="1"/>
    <col min="136" max="137" width="18.6640625" style="581" customWidth="1"/>
    <col min="138" max="138" width="18.6640625" style="585" customWidth="1"/>
    <col min="139" max="140" width="18.6640625" style="581" customWidth="1"/>
    <col min="141" max="141" width="18.6640625" style="585" customWidth="1"/>
    <col min="142" max="143" width="18.6640625" style="581" customWidth="1"/>
    <col min="144" max="144" width="18.6640625" style="585" customWidth="1"/>
    <col min="145" max="146" width="18.6640625" style="581" customWidth="1"/>
    <col min="147" max="147" width="18.6640625" style="585" customWidth="1"/>
    <col min="148" max="149" width="18.6640625" style="581" customWidth="1"/>
    <col min="150" max="150" width="18.6640625" style="585" customWidth="1"/>
    <col min="151" max="152" width="18.6640625" style="581" customWidth="1"/>
    <col min="153" max="153" width="18.6640625" style="585" customWidth="1"/>
    <col min="154" max="155" width="18.6640625" style="581" customWidth="1"/>
    <col min="156" max="156" width="18.6640625" style="585" customWidth="1"/>
    <col min="157" max="158" width="18.6640625" style="581" customWidth="1"/>
    <col min="159" max="159" width="18.6640625" style="585" customWidth="1"/>
    <col min="160" max="161" width="18.6640625" style="581" customWidth="1"/>
    <col min="162" max="162" width="18.6640625" style="585" customWidth="1"/>
    <col min="163" max="164" width="18.6640625" style="581" customWidth="1"/>
    <col min="165" max="165" width="18.6640625" style="585" customWidth="1"/>
    <col min="166" max="167" width="18.6640625" style="581" customWidth="1"/>
    <col min="168" max="168" width="18.6640625" style="585" customWidth="1"/>
    <col min="169" max="170" width="18.6640625" style="581" customWidth="1"/>
    <col min="171" max="171" width="18.6640625" style="585" customWidth="1"/>
    <col min="172" max="173" width="18.6640625" style="581" customWidth="1"/>
    <col min="174" max="174" width="18.6640625" style="585" customWidth="1"/>
    <col min="175" max="176" width="18.6640625" style="581" customWidth="1"/>
    <col min="177" max="177" width="18.6640625" style="585" customWidth="1"/>
    <col min="178" max="179" width="18.6640625" style="581" customWidth="1"/>
    <col min="180" max="180" width="18.6640625" style="585" customWidth="1"/>
    <col min="181" max="182" width="18.6640625" style="581" customWidth="1"/>
    <col min="183" max="183" width="18.6640625" style="585" customWidth="1"/>
    <col min="184" max="185" width="18.6640625" style="581" customWidth="1"/>
    <col min="186" max="186" width="18.6640625" style="585" customWidth="1"/>
    <col min="187" max="188" width="18.6640625" style="581" customWidth="1"/>
    <col min="189" max="189" width="18.6640625" style="585" customWidth="1"/>
    <col min="190" max="191" width="18.6640625" style="581" customWidth="1"/>
    <col min="192" max="192" width="18.6640625" style="585" customWidth="1"/>
    <col min="193" max="194" width="18.6640625" style="581" customWidth="1"/>
    <col min="195" max="195" width="18.6640625" style="585" customWidth="1"/>
    <col min="196" max="197" width="18.6640625" style="581" customWidth="1"/>
    <col min="198" max="198" width="18.6640625" style="585" customWidth="1"/>
    <col min="199" max="200" width="18.6640625" style="581" customWidth="1"/>
    <col min="201" max="201" width="18.6640625" style="585" customWidth="1"/>
    <col min="202" max="203" width="18.6640625" style="581" customWidth="1"/>
    <col min="204" max="204" width="18.6640625" style="585" customWidth="1"/>
    <col min="205" max="206" width="18.6640625" style="581" customWidth="1"/>
    <col min="207" max="207" width="18.6640625" style="585" customWidth="1"/>
    <col min="208" max="209" width="18.6640625" style="581" customWidth="1"/>
    <col min="210" max="210" width="18.6640625" style="585" customWidth="1"/>
    <col min="211" max="212" width="18.6640625" style="581" customWidth="1"/>
    <col min="213" max="213" width="18.6640625" style="585" customWidth="1"/>
    <col min="214" max="215" width="18.6640625" style="581" customWidth="1"/>
    <col min="216" max="216" width="18.6640625" style="585" customWidth="1"/>
    <col min="217" max="218" width="18.6640625" style="581" customWidth="1"/>
    <col min="219" max="219" width="18.6640625" style="585" customWidth="1"/>
    <col min="220" max="221" width="18.6640625" style="581" customWidth="1"/>
    <col min="222" max="222" width="18.6640625" style="585" customWidth="1"/>
    <col min="223" max="224" width="18.6640625" style="581" customWidth="1"/>
    <col min="225" max="225" width="18.6640625" style="585" customWidth="1"/>
    <col min="226" max="227" width="18.6640625" style="581" customWidth="1"/>
    <col min="228" max="228" width="18.6640625" style="585" customWidth="1"/>
    <col min="229" max="232" width="18.6640625" style="581" customWidth="1"/>
    <col min="233" max="236" width="49.109375" style="581" bestFit="1" customWidth="1"/>
    <col min="237" max="237" width="18.33203125" style="581" bestFit="1" customWidth="1"/>
    <col min="238" max="238" width="15.5546875" style="581" bestFit="1" customWidth="1"/>
    <col min="239" max="16384" width="8.88671875" style="581"/>
  </cols>
  <sheetData>
    <row r="1" spans="1:237" s="581" customFormat="1">
      <c r="BK1" s="582" t="s">
        <v>271</v>
      </c>
      <c r="BL1" s="583">
        <v>0.14891295960960182</v>
      </c>
      <c r="CU1" s="582" t="s">
        <v>271</v>
      </c>
      <c r="CV1" s="583">
        <v>7.0586964604729699E-2</v>
      </c>
      <c r="DM1" s="582" t="s">
        <v>272</v>
      </c>
      <c r="DN1" s="584">
        <v>22880</v>
      </c>
      <c r="DO1" s="582" t="s">
        <v>271</v>
      </c>
      <c r="DP1" s="585">
        <v>68188.179682312359</v>
      </c>
      <c r="DR1" s="582" t="s">
        <v>271</v>
      </c>
      <c r="DS1" s="585">
        <v>57924.894536790001</v>
      </c>
      <c r="DU1" s="582" t="s">
        <v>271</v>
      </c>
      <c r="DV1" s="585" t="s">
        <v>273</v>
      </c>
      <c r="DX1" s="582" t="s">
        <v>271</v>
      </c>
      <c r="DY1" s="585" t="s">
        <v>273</v>
      </c>
      <c r="EA1" s="582" t="s">
        <v>271</v>
      </c>
      <c r="EB1" s="585">
        <v>135386.71714015485</v>
      </c>
      <c r="ED1" s="582" t="s">
        <v>271</v>
      </c>
      <c r="EE1" s="585" t="s">
        <v>273</v>
      </c>
      <c r="EG1" s="582" t="s">
        <v>271</v>
      </c>
      <c r="EH1" s="585">
        <v>55055.942339285641</v>
      </c>
      <c r="EJ1" s="582" t="s">
        <v>271</v>
      </c>
      <c r="EK1" s="585">
        <v>61064.002310427633</v>
      </c>
      <c r="EM1" s="582" t="s">
        <v>271</v>
      </c>
      <c r="EN1" s="585">
        <v>46328.138628885223</v>
      </c>
      <c r="EP1" s="582" t="s">
        <v>271</v>
      </c>
      <c r="EQ1" s="585" t="s">
        <v>273</v>
      </c>
      <c r="ES1" s="582" t="s">
        <v>271</v>
      </c>
      <c r="ET1" s="585">
        <v>81567.5</v>
      </c>
      <c r="EV1" s="582" t="s">
        <v>271</v>
      </c>
      <c r="EW1" s="585" t="s">
        <v>273</v>
      </c>
      <c r="EY1" s="582" t="s">
        <v>271</v>
      </c>
      <c r="EZ1" s="585" t="s">
        <v>273</v>
      </c>
      <c r="FB1" s="582" t="s">
        <v>271</v>
      </c>
      <c r="FC1" s="585" t="s">
        <v>273</v>
      </c>
      <c r="FE1" s="582" t="s">
        <v>271</v>
      </c>
      <c r="FF1" s="585" t="s">
        <v>273</v>
      </c>
      <c r="FH1" s="582" t="s">
        <v>271</v>
      </c>
      <c r="FI1" s="585" t="s">
        <v>273</v>
      </c>
      <c r="FK1" s="582" t="s">
        <v>271</v>
      </c>
      <c r="FL1" s="585" t="s">
        <v>273</v>
      </c>
      <c r="FN1" s="582" t="s">
        <v>271</v>
      </c>
      <c r="FO1" s="585" t="s">
        <v>273</v>
      </c>
      <c r="FQ1" s="582" t="s">
        <v>271</v>
      </c>
      <c r="FR1" s="585" t="s">
        <v>273</v>
      </c>
      <c r="FT1" s="582" t="s">
        <v>271</v>
      </c>
      <c r="FU1" s="585" t="s">
        <v>273</v>
      </c>
      <c r="FW1" s="582" t="s">
        <v>271</v>
      </c>
      <c r="FX1" s="585" t="s">
        <v>273</v>
      </c>
      <c r="FZ1" s="582" t="s">
        <v>271</v>
      </c>
      <c r="GA1" s="585">
        <v>43510.210359182485</v>
      </c>
      <c r="GC1" s="582" t="s">
        <v>271</v>
      </c>
      <c r="GD1" s="585">
        <v>51479.111838329802</v>
      </c>
      <c r="GF1" s="582" t="s">
        <v>271</v>
      </c>
      <c r="GG1" s="585">
        <v>48079.629629629628</v>
      </c>
      <c r="GI1" s="582" t="s">
        <v>271</v>
      </c>
      <c r="GJ1" s="585">
        <v>31046.050812811201</v>
      </c>
      <c r="GL1" s="582" t="s">
        <v>271</v>
      </c>
      <c r="GM1" s="585">
        <v>48643.963636363638</v>
      </c>
      <c r="GO1" s="582" t="s">
        <v>271</v>
      </c>
      <c r="GP1" s="585">
        <v>47689.833333333336</v>
      </c>
      <c r="GR1" s="582" t="s">
        <v>271</v>
      </c>
      <c r="GS1" s="585">
        <v>30034.515926567015</v>
      </c>
      <c r="GU1" s="582" t="s">
        <v>271</v>
      </c>
      <c r="GV1" s="585">
        <v>44291.173511106943</v>
      </c>
      <c r="GX1" s="582" t="s">
        <v>271</v>
      </c>
      <c r="GY1" s="585">
        <v>30872.810468108855</v>
      </c>
      <c r="HA1" s="582" t="s">
        <v>271</v>
      </c>
      <c r="HB1" s="585">
        <v>48921.782178217822</v>
      </c>
      <c r="HD1" s="582" t="s">
        <v>271</v>
      </c>
      <c r="HE1" s="585">
        <v>28765.630006969161</v>
      </c>
      <c r="HG1" s="582" t="s">
        <v>271</v>
      </c>
      <c r="HH1" s="585">
        <v>32874.719984132062</v>
      </c>
      <c r="HJ1" s="582" t="s">
        <v>271</v>
      </c>
      <c r="HK1" s="585">
        <v>24442.311029232384</v>
      </c>
      <c r="HM1" s="582" t="s">
        <v>271</v>
      </c>
      <c r="HN1" s="585">
        <v>25938.812759113898</v>
      </c>
      <c r="HP1" s="582" t="s">
        <v>271</v>
      </c>
      <c r="HQ1" s="585">
        <v>22880</v>
      </c>
      <c r="HS1" s="582" t="s">
        <v>271</v>
      </c>
      <c r="HT1" s="585" t="s">
        <v>273</v>
      </c>
    </row>
    <row r="2" spans="1:237" s="581" customFormat="1">
      <c r="BK2" s="582" t="s">
        <v>274</v>
      </c>
      <c r="BL2" s="583">
        <v>0.25946527928129798</v>
      </c>
      <c r="CU2" s="582" t="s">
        <v>274</v>
      </c>
      <c r="CV2" s="583">
        <v>0.17311312017405206</v>
      </c>
      <c r="DO2" s="582" t="s">
        <v>274</v>
      </c>
      <c r="DP2" s="585">
        <v>68188.179682312359</v>
      </c>
      <c r="DR2" s="582" t="s">
        <v>274</v>
      </c>
      <c r="DS2" s="585">
        <v>87685.582481530728</v>
      </c>
      <c r="DU2" s="582" t="s">
        <v>274</v>
      </c>
      <c r="DV2" s="585" t="s">
        <v>273</v>
      </c>
      <c r="DX2" s="582" t="s">
        <v>274</v>
      </c>
      <c r="DY2" s="585" t="s">
        <v>273</v>
      </c>
      <c r="EA2" s="582" t="s">
        <v>274</v>
      </c>
      <c r="EB2" s="585">
        <v>303828.32734506694</v>
      </c>
      <c r="ED2" s="582" t="s">
        <v>274</v>
      </c>
      <c r="EE2" s="585" t="s">
        <v>273</v>
      </c>
      <c r="EG2" s="582" t="s">
        <v>274</v>
      </c>
      <c r="EH2" s="585">
        <v>158328.95305930334</v>
      </c>
      <c r="EJ2" s="582" t="s">
        <v>274</v>
      </c>
      <c r="EK2" s="585">
        <v>75797.544722627994</v>
      </c>
      <c r="EM2" s="582" t="s">
        <v>274</v>
      </c>
      <c r="EN2" s="585">
        <v>67701.756795951384</v>
      </c>
      <c r="EP2" s="582" t="s">
        <v>274</v>
      </c>
      <c r="EQ2" s="585" t="s">
        <v>273</v>
      </c>
      <c r="ES2" s="582" t="s">
        <v>274</v>
      </c>
      <c r="ET2" s="585">
        <v>81567.5</v>
      </c>
      <c r="EV2" s="582" t="s">
        <v>274</v>
      </c>
      <c r="EW2" s="585" t="s">
        <v>273</v>
      </c>
      <c r="EY2" s="582" t="s">
        <v>274</v>
      </c>
      <c r="EZ2" s="585" t="s">
        <v>273</v>
      </c>
      <c r="FB2" s="582" t="s">
        <v>274</v>
      </c>
      <c r="FC2" s="585" t="s">
        <v>273</v>
      </c>
      <c r="FE2" s="582" t="s">
        <v>274</v>
      </c>
      <c r="FF2" s="585" t="s">
        <v>273</v>
      </c>
      <c r="FH2" s="582" t="s">
        <v>274</v>
      </c>
      <c r="FI2" s="585" t="s">
        <v>273</v>
      </c>
      <c r="FK2" s="582" t="s">
        <v>274</v>
      </c>
      <c r="FL2" s="585" t="s">
        <v>273</v>
      </c>
      <c r="FN2" s="582" t="s">
        <v>274</v>
      </c>
      <c r="FO2" s="585" t="s">
        <v>273</v>
      </c>
      <c r="FQ2" s="582" t="s">
        <v>274</v>
      </c>
      <c r="FR2" s="585" t="s">
        <v>273</v>
      </c>
      <c r="FT2" s="582" t="s">
        <v>274</v>
      </c>
      <c r="FU2" s="585" t="s">
        <v>273</v>
      </c>
      <c r="FW2" s="582" t="s">
        <v>274</v>
      </c>
      <c r="FX2" s="585" t="s">
        <v>273</v>
      </c>
      <c r="FZ2" s="582" t="s">
        <v>274</v>
      </c>
      <c r="GA2" s="585">
        <v>62366.195446986676</v>
      </c>
      <c r="GC2" s="582" t="s">
        <v>274</v>
      </c>
      <c r="GD2" s="585">
        <v>61194.999446302041</v>
      </c>
      <c r="GF2" s="582" t="s">
        <v>274</v>
      </c>
      <c r="GG2" s="585">
        <v>48079.629629629628</v>
      </c>
      <c r="GI2" s="582" t="s">
        <v>274</v>
      </c>
      <c r="GJ2" s="585">
        <v>68708.937005571963</v>
      </c>
      <c r="GL2" s="582" t="s">
        <v>274</v>
      </c>
      <c r="GM2" s="585">
        <v>65421.709090909091</v>
      </c>
      <c r="GO2" s="582" t="s">
        <v>274</v>
      </c>
      <c r="GP2" s="585">
        <v>71534.5</v>
      </c>
      <c r="GR2" s="582" t="s">
        <v>274</v>
      </c>
      <c r="GS2" s="585">
        <v>48354.074710433961</v>
      </c>
      <c r="GU2" s="582" t="s">
        <v>274</v>
      </c>
      <c r="GV2" s="585">
        <v>62847.788319218642</v>
      </c>
      <c r="GX2" s="582" t="s">
        <v>274</v>
      </c>
      <c r="GY2" s="585">
        <v>50604.974919235858</v>
      </c>
      <c r="HA2" s="582" t="s">
        <v>274</v>
      </c>
      <c r="HB2" s="585">
        <v>48921.782178217822</v>
      </c>
      <c r="HD2" s="582" t="s">
        <v>274</v>
      </c>
      <c r="HE2" s="585">
        <v>63638.025734911949</v>
      </c>
      <c r="HG2" s="582" t="s">
        <v>274</v>
      </c>
      <c r="HH2" s="585">
        <v>45031.345012783473</v>
      </c>
      <c r="HJ2" s="582" t="s">
        <v>274</v>
      </c>
      <c r="HK2" s="585">
        <v>47450.978421572188</v>
      </c>
      <c r="HM2" s="582" t="s">
        <v>274</v>
      </c>
      <c r="HN2" s="585">
        <v>45367.216883104651</v>
      </c>
      <c r="HP2" s="582" t="s">
        <v>274</v>
      </c>
      <c r="HQ2" s="585">
        <v>49590.092398128676</v>
      </c>
      <c r="HS2" s="582" t="s">
        <v>274</v>
      </c>
      <c r="HT2" s="585" t="s">
        <v>273</v>
      </c>
    </row>
    <row r="3" spans="1:237" s="581" customFormat="1">
      <c r="BK3" s="586" t="s">
        <v>275</v>
      </c>
      <c r="BL3" s="587" t="e">
        <f ca="1">AVERAGE(BL12:OFFSET(BL12,#REF!-1,0))</f>
        <v>#REF!</v>
      </c>
      <c r="CU3" s="586" t="s">
        <v>275</v>
      </c>
      <c r="CV3" s="587" t="e">
        <f ca="1">AVERAGE(CV12:OFFSET(CV12,#REF!-1,0))</f>
        <v>#REF!</v>
      </c>
      <c r="DO3" s="586" t="s">
        <v>275</v>
      </c>
      <c r="DP3" s="588" t="str">
        <f ca="1">IF(COUNT(DP12:OFFSET(DP12,#REF!-1,0))&gt;0,AVERAGE(DP12:OFFSET(DP12,#REF!-1,0)),"-")</f>
        <v>-</v>
      </c>
      <c r="DR3" s="586" t="s">
        <v>275</v>
      </c>
      <c r="DS3" s="588" t="str">
        <f ca="1">IF(COUNT(DS12:OFFSET(DS12,#REF!-1,0))&gt;0,AVERAGE(DS12:OFFSET(DS12,#REF!-1,0)),"-")</f>
        <v>-</v>
      </c>
      <c r="DU3" s="586" t="s">
        <v>275</v>
      </c>
      <c r="DV3" s="588" t="str">
        <f ca="1">IF(COUNT(DV12:OFFSET(DV12,#REF!-1,0))&gt;0,AVERAGE(DV12:OFFSET(DV12,#REF!-1,0)),"-")</f>
        <v>-</v>
      </c>
      <c r="DX3" s="586" t="s">
        <v>275</v>
      </c>
      <c r="DY3" s="588" t="str">
        <f ca="1">IF(COUNT(DY12:OFFSET(DY12,#REF!-1,0))&gt;0,AVERAGE(DY12:OFFSET(DY12,#REF!-1,0)),"-")</f>
        <v>-</v>
      </c>
      <c r="EA3" s="586" t="s">
        <v>275</v>
      </c>
      <c r="EB3" s="588" t="str">
        <f ca="1">IF(COUNT(EB12:OFFSET(EB12,#REF!-1,0))&gt;0,AVERAGE(EB12:OFFSET(EB12,#REF!-1,0)),"-")</f>
        <v>-</v>
      </c>
      <c r="ED3" s="586" t="s">
        <v>275</v>
      </c>
      <c r="EE3" s="588" t="str">
        <f ca="1">IF(COUNT(EE12:OFFSET(EE12,#REF!-1,0))&gt;0,AVERAGE(EE12:OFFSET(EE12,#REF!-1,0)),"-")</f>
        <v>-</v>
      </c>
      <c r="EG3" s="586" t="s">
        <v>275</v>
      </c>
      <c r="EH3" s="588" t="str">
        <f ca="1">IF(COUNT(EH12:OFFSET(EH12,#REF!-1,0))&gt;0,AVERAGE(EH12:OFFSET(EH12,#REF!-1,0)),"-")</f>
        <v>-</v>
      </c>
      <c r="EJ3" s="586" t="s">
        <v>275</v>
      </c>
      <c r="EK3" s="588" t="str">
        <f ca="1">IF(COUNT(EK12:OFFSET(EK12,#REF!-1,0))&gt;0,AVERAGE(EK12:OFFSET(EK12,#REF!-1,0)),"-")</f>
        <v>-</v>
      </c>
      <c r="EM3" s="586" t="s">
        <v>275</v>
      </c>
      <c r="EN3" s="588" t="str">
        <f ca="1">IF(COUNT(EN12:OFFSET(EN12,#REF!-1,0))&gt;0,AVERAGE(EN12:OFFSET(EN12,#REF!-1,0)),"-")</f>
        <v>-</v>
      </c>
      <c r="EP3" s="586" t="s">
        <v>275</v>
      </c>
      <c r="EQ3" s="588" t="str">
        <f ca="1">IF(COUNT(EQ12:OFFSET(EQ12,#REF!-1,0))&gt;0,AVERAGE(EQ12:OFFSET(EQ12,#REF!-1,0)),"-")</f>
        <v>-</v>
      </c>
      <c r="ES3" s="586" t="s">
        <v>275</v>
      </c>
      <c r="ET3" s="588" t="str">
        <f ca="1">IF(COUNT(ET12:OFFSET(ET12,#REF!-1,0))&gt;0,AVERAGE(ET12:OFFSET(ET12,#REF!-1,0)),"-")</f>
        <v>-</v>
      </c>
      <c r="EV3" s="586" t="s">
        <v>275</v>
      </c>
      <c r="EW3" s="588" t="str">
        <f ca="1">IF(COUNT(EW12:OFFSET(EW12,#REF!-1,0))&gt;0,AVERAGE(EW12:OFFSET(EW12,#REF!-1,0)),"-")</f>
        <v>-</v>
      </c>
      <c r="EY3" s="586" t="s">
        <v>275</v>
      </c>
      <c r="EZ3" s="588" t="str">
        <f ca="1">IF(COUNT(EZ12:OFFSET(EZ12,#REF!-1,0))&gt;0,AVERAGE(EZ12:OFFSET(EZ12,#REF!-1,0)),"-")</f>
        <v>-</v>
      </c>
      <c r="FB3" s="586" t="s">
        <v>275</v>
      </c>
      <c r="FC3" s="588" t="str">
        <f ca="1">IF(COUNT(FC12:OFFSET(FC12,#REF!-1,0))&gt;0,AVERAGE(FC12:OFFSET(FC12,#REF!-1,0)),"-")</f>
        <v>-</v>
      </c>
      <c r="FE3" s="586" t="s">
        <v>275</v>
      </c>
      <c r="FF3" s="588" t="str">
        <f ca="1">IF(COUNT(FF12:OFFSET(FF12,#REF!-1,0))&gt;0,AVERAGE(FF12:OFFSET(FF12,#REF!-1,0)),"-")</f>
        <v>-</v>
      </c>
      <c r="FH3" s="586" t="s">
        <v>275</v>
      </c>
      <c r="FI3" s="588" t="str">
        <f ca="1">IF(COUNT(FI12:OFFSET(FI12,#REF!-1,0))&gt;0,AVERAGE(FI12:OFFSET(FI12,#REF!-1,0)),"-")</f>
        <v>-</v>
      </c>
      <c r="FK3" s="586" t="s">
        <v>275</v>
      </c>
      <c r="FL3" s="588" t="str">
        <f ca="1">IF(COUNT(FL12:OFFSET(FL12,#REF!-1,0))&gt;0,AVERAGE(FL12:OFFSET(FL12,#REF!-1,0)),"-")</f>
        <v>-</v>
      </c>
      <c r="FN3" s="586" t="s">
        <v>275</v>
      </c>
      <c r="FO3" s="588" t="str">
        <f ca="1">IF(COUNT(FO12:OFFSET(FO12,#REF!-1,0))&gt;0,AVERAGE(FO12:OFFSET(FO12,#REF!-1,0)),"-")</f>
        <v>-</v>
      </c>
      <c r="FQ3" s="586" t="s">
        <v>275</v>
      </c>
      <c r="FR3" s="588" t="str">
        <f ca="1">IF(COUNT(FR12:OFFSET(FR12,#REF!-1,0))&gt;0,AVERAGE(FR12:OFFSET(FR12,#REF!-1,0)),"-")</f>
        <v>-</v>
      </c>
      <c r="FT3" s="586" t="s">
        <v>275</v>
      </c>
      <c r="FU3" s="588" t="str">
        <f ca="1">IF(COUNT(FU12:OFFSET(FU12,#REF!-1,0))&gt;0,AVERAGE(FU12:OFFSET(FU12,#REF!-1,0)),"-")</f>
        <v>-</v>
      </c>
      <c r="FW3" s="586" t="s">
        <v>275</v>
      </c>
      <c r="FX3" s="588" t="str">
        <f ca="1">IF(COUNT(FX12:OFFSET(FX12,#REF!-1,0))&gt;0,AVERAGE(FX12:OFFSET(FX12,#REF!-1,0)),"-")</f>
        <v>-</v>
      </c>
      <c r="FZ3" s="586" t="s">
        <v>275</v>
      </c>
      <c r="GA3" s="588" t="str">
        <f ca="1">IF(COUNT(GA12:OFFSET(GA12,#REF!-1,0))&gt;0,AVERAGE(GA12:OFFSET(GA12,#REF!-1,0)),"-")</f>
        <v>-</v>
      </c>
      <c r="GC3" s="586" t="s">
        <v>275</v>
      </c>
      <c r="GD3" s="588" t="str">
        <f ca="1">IF(COUNT(GD12:OFFSET(GD12,#REF!-1,0))&gt;0,AVERAGE(GD12:OFFSET(GD12,#REF!-1,0)),"-")</f>
        <v>-</v>
      </c>
      <c r="GF3" s="586" t="s">
        <v>275</v>
      </c>
      <c r="GG3" s="588" t="str">
        <f ca="1">IF(COUNT(GG12:OFFSET(GG12,#REF!-1,0))&gt;0,AVERAGE(GG12:OFFSET(GG12,#REF!-1,0)),"-")</f>
        <v>-</v>
      </c>
      <c r="GI3" s="586" t="s">
        <v>275</v>
      </c>
      <c r="GJ3" s="588" t="str">
        <f ca="1">IF(COUNT(GJ12:OFFSET(GJ12,#REF!-1,0))&gt;0,AVERAGE(GJ12:OFFSET(GJ12,#REF!-1,0)),"-")</f>
        <v>-</v>
      </c>
      <c r="GL3" s="586" t="s">
        <v>275</v>
      </c>
      <c r="GM3" s="588" t="str">
        <f ca="1">IF(COUNT(GM12:OFFSET(GM12,#REF!-1,0))&gt;0,AVERAGE(GM12:OFFSET(GM12,#REF!-1,0)),"-")</f>
        <v>-</v>
      </c>
      <c r="GO3" s="586" t="s">
        <v>275</v>
      </c>
      <c r="GP3" s="588" t="str">
        <f ca="1">IF(COUNT(GP12:OFFSET(GP12,#REF!-1,0))&gt;0,AVERAGE(GP12:OFFSET(GP12,#REF!-1,0)),"-")</f>
        <v>-</v>
      </c>
      <c r="GR3" s="586" t="s">
        <v>275</v>
      </c>
      <c r="GS3" s="588" t="str">
        <f ca="1">IF(COUNT(GS12:OFFSET(GS12,#REF!-1,0))&gt;0,AVERAGE(GS12:OFFSET(GS12,#REF!-1,0)),"-")</f>
        <v>-</v>
      </c>
      <c r="GU3" s="586" t="s">
        <v>275</v>
      </c>
      <c r="GV3" s="588" t="str">
        <f ca="1">IF(COUNT(GV12:OFFSET(GV12,#REF!-1,0))&gt;0,AVERAGE(GV12:OFFSET(GV12,#REF!-1,0)),"-")</f>
        <v>-</v>
      </c>
      <c r="GX3" s="586" t="s">
        <v>275</v>
      </c>
      <c r="GY3" s="588" t="str">
        <f ca="1">IF(COUNT(GY12:OFFSET(GY12,#REF!-1,0))&gt;0,AVERAGE(GY12:OFFSET(GY12,#REF!-1,0)),"-")</f>
        <v>-</v>
      </c>
      <c r="HA3" s="586" t="s">
        <v>275</v>
      </c>
      <c r="HB3" s="588" t="str">
        <f ca="1">IF(COUNT(HB12:OFFSET(HB12,#REF!-1,0))&gt;0,AVERAGE(HB12:OFFSET(HB12,#REF!-1,0)),"-")</f>
        <v>-</v>
      </c>
      <c r="HD3" s="586" t="s">
        <v>275</v>
      </c>
      <c r="HE3" s="588" t="str">
        <f ca="1">IF(COUNT(HE12:OFFSET(HE12,#REF!-1,0))&gt;0,AVERAGE(HE12:OFFSET(HE12,#REF!-1,0)),"-")</f>
        <v>-</v>
      </c>
      <c r="HG3" s="586" t="s">
        <v>275</v>
      </c>
      <c r="HH3" s="588" t="str">
        <f ca="1">IF(COUNT(HH12:OFFSET(HH12,#REF!-1,0))&gt;0,AVERAGE(HH12:OFFSET(HH12,#REF!-1,0)),"-")</f>
        <v>-</v>
      </c>
      <c r="HJ3" s="586" t="s">
        <v>275</v>
      </c>
      <c r="HK3" s="588" t="str">
        <f ca="1">IF(COUNT(HK12:OFFSET(HK12,#REF!-1,0))&gt;0,AVERAGE(HK12:OFFSET(HK12,#REF!-1,0)),"-")</f>
        <v>-</v>
      </c>
      <c r="HM3" s="586" t="s">
        <v>275</v>
      </c>
      <c r="HN3" s="588" t="str">
        <f ca="1">IF(COUNT(HN12:OFFSET(HN12,#REF!-1,0))&gt;0,AVERAGE(HN12:OFFSET(HN12,#REF!-1,0)),"-")</f>
        <v>-</v>
      </c>
      <c r="HP3" s="586" t="s">
        <v>275</v>
      </c>
      <c r="HQ3" s="588" t="str">
        <f ca="1">IF(COUNT(HQ12:OFFSET(HQ12,#REF!-1,0))&gt;0,AVERAGE(HQ12:OFFSET(HQ12,#REF!-1,0)),"-")</f>
        <v>-</v>
      </c>
      <c r="HS3" s="586" t="s">
        <v>275</v>
      </c>
      <c r="HT3" s="588" t="str">
        <f ca="1">IF(COUNT(HT12:OFFSET(HT12,#REF!-1,0))&gt;0,AVERAGE(HT12:OFFSET(HT12,#REF!-1,0)),"-")</f>
        <v>-</v>
      </c>
    </row>
    <row r="4" spans="1:237" s="581" customFormat="1">
      <c r="BK4" s="589" t="s">
        <v>276</v>
      </c>
      <c r="BL4" s="590" t="e">
        <f ca="1">(SUMIF(BL12:OFFSET(BL12,#REF!-1,0),"&gt;0",BJ12:OFFSET(BJ12,#REF!-1,0)) + SUMIF(BL12:OFFSET(BL12,#REF!-1,0),"&gt;0",BK12:OFFSET(BK12,#REF!-1,0)))/SUMIF(BL12:OFFSET(BL12,#REF!-1,0),"&gt;0",BI12:OFFSET(BI12,#REF!-1,0))</f>
        <v>#REF!</v>
      </c>
      <c r="CU4" s="589" t="s">
        <v>276</v>
      </c>
      <c r="CV4" s="590">
        <f>IF(COUNTIF(CV12:CV300,"&gt;0"),SUMIF(CV12:CV300,"&gt;0",HZ12:HZ300)/SUMIF(CV12:CV300,"&gt;0",IA12:IA300),"-")</f>
        <v>0.12227502142261988</v>
      </c>
      <c r="DO4" s="589" t="s">
        <v>276</v>
      </c>
      <c r="DP4" s="591" t="str">
        <f ca="1">IF(COUNT(DP12:OFFSET(DP12,#REF!-1,0))&gt;0,SUMIF(DP12:OFFSET(DP12,#REF!-1,0),"&gt;0",DN12:OFFSET(DN12,#REF!-1,0)) / SUMIF(DP12:OFFSET(DP12,#REF!-1,0),"&gt;0",DO12:OFFSET(DO12,#REF!-1,0)),"-")</f>
        <v>-</v>
      </c>
      <c r="DR4" s="589" t="s">
        <v>276</v>
      </c>
      <c r="DS4" s="591" t="str">
        <f ca="1">IF(COUNT(DS12:OFFSET(DS12,#REF!-1,0))&gt;0,SUMIF(DS12:OFFSET(DS12,#REF!-1,0),"&gt;0",DQ12:OFFSET(DQ12,#REF!-1,0)) / SUMIF(DS12:OFFSET(DS12,#REF!-1,0),"&gt;0",DR12:OFFSET(DR12,#REF!-1,0)),"-")</f>
        <v>-</v>
      </c>
      <c r="DU4" s="589" t="s">
        <v>276</v>
      </c>
      <c r="DV4" s="591" t="str">
        <f ca="1">IF(COUNT(DV12:OFFSET(DV12,#REF!-1,0))&gt;0,SUMIF(DV12:OFFSET(DV12,#REF!-1,0),"&gt;0",DT12:OFFSET(DT12,#REF!-1,0)) / SUMIF(DV12:OFFSET(DV12,#REF!-1,0),"&gt;0",DU12:OFFSET(DU12,#REF!-1,0)),"-")</f>
        <v>-</v>
      </c>
      <c r="DX4" s="589" t="s">
        <v>276</v>
      </c>
      <c r="DY4" s="591" t="str">
        <f ca="1">IF(COUNT(DY12:OFFSET(DY12,#REF!-1,0))&gt;0,SUMIF(DY12:OFFSET(DY12,#REF!-1,0),"&gt;0",DW12:OFFSET(DW12,#REF!-1,0)) / SUMIF(DY12:OFFSET(DY12,#REF!-1,0),"&gt;0",DX12:OFFSET(DX12,#REF!-1,0)),"-")</f>
        <v>-</v>
      </c>
      <c r="EA4" s="589" t="s">
        <v>276</v>
      </c>
      <c r="EB4" s="591" t="str">
        <f ca="1">IF(COUNT(EB12:OFFSET(EB12,#REF!-1,0))&gt;0,SUMIF(EB12:OFFSET(EB12,#REF!-1,0),"&gt;0",DZ12:OFFSET(DZ12,#REF!-1,0)) / SUMIF(EB12:OFFSET(EB12,#REF!-1,0),"&gt;0",EA12:OFFSET(EA12,#REF!-1,0)),"-")</f>
        <v>-</v>
      </c>
      <c r="ED4" s="589" t="s">
        <v>276</v>
      </c>
      <c r="EE4" s="591" t="str">
        <f ca="1">IF(COUNT(EE12:OFFSET(EE12,#REF!-1,0))&gt;0,SUMIF(EE12:OFFSET(EE12,#REF!-1,0),"&gt;0",EC12:OFFSET(EC12,#REF!-1,0)) / SUMIF(EE12:OFFSET(EE12,#REF!-1,0),"&gt;0",ED12:OFFSET(ED12,#REF!-1,0)),"-")</f>
        <v>-</v>
      </c>
      <c r="EG4" s="589" t="s">
        <v>276</v>
      </c>
      <c r="EH4" s="591" t="str">
        <f ca="1">IF(COUNT(EH12:OFFSET(EH12,#REF!-1,0))&gt;0,SUMIF(EH12:OFFSET(EH12,#REF!-1,0),"&gt;0",EF12:OFFSET(EF12,#REF!-1,0)) / SUMIF(EH12:OFFSET(EH12,#REF!-1,0),"&gt;0",EG12:OFFSET(EG12,#REF!-1,0)),"-")</f>
        <v>-</v>
      </c>
      <c r="EJ4" s="589" t="s">
        <v>276</v>
      </c>
      <c r="EK4" s="591" t="str">
        <f ca="1">IF(COUNT(EK12:OFFSET(EK12,#REF!-1,0))&gt;0,SUMIF(EK12:OFFSET(EK12,#REF!-1,0),"&gt;0",EI12:OFFSET(EI12,#REF!-1,0)) / SUMIF(EK12:OFFSET(EK12,#REF!-1,0),"&gt;0",EJ12:OFFSET(EJ12,#REF!-1,0)),"-")</f>
        <v>-</v>
      </c>
      <c r="EM4" s="589" t="s">
        <v>276</v>
      </c>
      <c r="EN4" s="591" t="str">
        <f ca="1">IF(COUNT(EN12:OFFSET(EN12,#REF!-1,0))&gt;0,SUMIF(EN12:OFFSET(EN12,#REF!-1,0),"&gt;0",EL12:OFFSET(EL12,#REF!-1,0)) / SUMIF(EN12:OFFSET(EN12,#REF!-1,0),"&gt;0",EM12:OFFSET(EM12,#REF!-1,0)),"-")</f>
        <v>-</v>
      </c>
      <c r="EP4" s="589" t="s">
        <v>276</v>
      </c>
      <c r="EQ4" s="591" t="str">
        <f ca="1">IF(COUNT(EQ12:OFFSET(EQ12,#REF!-1,0))&gt;0,SUMIF(EQ12:OFFSET(EQ12,#REF!-1,0),"&gt;0",EO12:OFFSET(EO12,#REF!-1,0)) / SUMIF(EQ12:OFFSET(EQ12,#REF!-1,0),"&gt;0",EP12:OFFSET(EP12,#REF!-1,0)),"-")</f>
        <v>-</v>
      </c>
      <c r="ES4" s="589" t="s">
        <v>276</v>
      </c>
      <c r="ET4" s="591" t="str">
        <f ca="1">IF(COUNT(ET12:OFFSET(ET12,#REF!-1,0))&gt;0,SUMIF(ET12:OFFSET(ET12,#REF!-1,0),"&gt;0",ER12:OFFSET(ER12,#REF!-1,0)) / SUMIF(ET12:OFFSET(ET12,#REF!-1,0),"&gt;0",ES12:OFFSET(ES12,#REF!-1,0)),"-")</f>
        <v>-</v>
      </c>
      <c r="EV4" s="589" t="s">
        <v>276</v>
      </c>
      <c r="EW4" s="591" t="str">
        <f ca="1">IF(COUNT(EW12:OFFSET(EW12,#REF!-1,0))&gt;0,SUMIF(EW12:OFFSET(EW12,#REF!-1,0),"&gt;0",EU12:OFFSET(EU12,#REF!-1,0)) / SUMIF(EW12:OFFSET(EW12,#REF!-1,0),"&gt;0",EV12:OFFSET(EV12,#REF!-1,0)),"-")</f>
        <v>-</v>
      </c>
      <c r="EY4" s="589" t="s">
        <v>276</v>
      </c>
      <c r="EZ4" s="591" t="str">
        <f ca="1">IF(COUNT(EZ12:OFFSET(EZ12,#REF!-1,0))&gt;0,SUMIF(EZ12:OFFSET(EZ12,#REF!-1,0),"&gt;0",EX12:OFFSET(EX12,#REF!-1,0)) / SUMIF(EZ12:OFFSET(EZ12,#REF!-1,0),"&gt;0",EY12:OFFSET(EY12,#REF!-1,0)),"-")</f>
        <v>-</v>
      </c>
      <c r="FB4" s="589" t="s">
        <v>276</v>
      </c>
      <c r="FC4" s="591" t="str">
        <f ca="1">IF(COUNT(FC12:OFFSET(FC12,#REF!-1,0))&gt;0,SUMIF(FC12:OFFSET(FC12,#REF!-1,0),"&gt;0",FA12:OFFSET(FA12,#REF!-1,0)) / SUMIF(FC12:OFFSET(FC12,#REF!-1,0),"&gt;0",FB12:OFFSET(FB12,#REF!-1,0)),"-")</f>
        <v>-</v>
      </c>
      <c r="FE4" s="589" t="s">
        <v>276</v>
      </c>
      <c r="FF4" s="591" t="str">
        <f ca="1">IF(COUNT(FF12:OFFSET(FF12,#REF!-1,0))&gt;0,SUMIF(FF12:OFFSET(FF12,#REF!-1,0),"&gt;0",FD12:OFFSET(FD12,#REF!-1,0)) / SUMIF(FF12:OFFSET(FF12,#REF!-1,0),"&gt;0",FE12:OFFSET(FE12,#REF!-1,0)),"-")</f>
        <v>-</v>
      </c>
      <c r="FH4" s="589" t="s">
        <v>276</v>
      </c>
      <c r="FI4" s="591" t="str">
        <f ca="1">IF(COUNT(FI12:OFFSET(FI12,#REF!-1,0))&gt;0,SUMIF(FI12:OFFSET(FI12,#REF!-1,0),"&gt;0",FG12:OFFSET(FG12,#REF!-1,0)) / SUMIF(FI12:OFFSET(FI12,#REF!-1,0),"&gt;0",FH12:OFFSET(FH12,#REF!-1,0)),"-")</f>
        <v>-</v>
      </c>
      <c r="FK4" s="589" t="s">
        <v>276</v>
      </c>
      <c r="FL4" s="591" t="str">
        <f ca="1">IF(COUNT(FL12:OFFSET(FL12,#REF!-1,0))&gt;0,SUMIF(FL12:OFFSET(FL12,#REF!-1,0),"&gt;0",FJ12:OFFSET(FJ12,#REF!-1,0)) / SUMIF(FL12:OFFSET(FL12,#REF!-1,0),"&gt;0",FK12:OFFSET(FK12,#REF!-1,0)),"-")</f>
        <v>-</v>
      </c>
      <c r="FN4" s="589" t="s">
        <v>276</v>
      </c>
      <c r="FO4" s="591" t="str">
        <f ca="1">IF(COUNT(FO12:OFFSET(FO12,#REF!-1,0))&gt;0,SUMIF(FO12:OFFSET(FO12,#REF!-1,0),"&gt;0",FM12:OFFSET(FM12,#REF!-1,0)) / SUMIF(FO12:OFFSET(FO12,#REF!-1,0),"&gt;0",FN12:OFFSET(FN12,#REF!-1,0)),"-")</f>
        <v>-</v>
      </c>
      <c r="FQ4" s="589" t="s">
        <v>276</v>
      </c>
      <c r="FR4" s="591" t="str">
        <f ca="1">IF(COUNT(FR12:OFFSET(FR12,#REF!-1,0))&gt;0,SUMIF(FR12:OFFSET(FR12,#REF!-1,0),"&gt;0",FP12:OFFSET(FP12,#REF!-1,0)) / SUMIF(FR12:OFFSET(FR12,#REF!-1,0),"&gt;0",FQ12:OFFSET(FQ12,#REF!-1,0)),"-")</f>
        <v>-</v>
      </c>
      <c r="FT4" s="589" t="s">
        <v>276</v>
      </c>
      <c r="FU4" s="591" t="str">
        <f ca="1">IF(COUNT(FU12:OFFSET(FU12,#REF!-1,0))&gt;0,SUMIF(FU12:OFFSET(FU12,#REF!-1,0),"&gt;0",FS12:OFFSET(FS12,#REF!-1,0)) / SUMIF(FU12:OFFSET(FU12,#REF!-1,0),"&gt;0",FT12:OFFSET(FT12,#REF!-1,0)),"-")</f>
        <v>-</v>
      </c>
      <c r="FW4" s="589" t="s">
        <v>276</v>
      </c>
      <c r="FX4" s="591" t="str">
        <f ca="1">IF(COUNT(FX12:OFFSET(FX12,#REF!-1,0))&gt;0,SUMIF(FX12:OFFSET(FX12,#REF!-1,0),"&gt;0",FV12:OFFSET(FV12,#REF!-1,0)) / SUMIF(FX12:OFFSET(FX12,#REF!-1,0),"&gt;0",FW12:OFFSET(FW12,#REF!-1,0)),"-")</f>
        <v>-</v>
      </c>
      <c r="FZ4" s="589" t="s">
        <v>276</v>
      </c>
      <c r="GA4" s="591" t="str">
        <f ca="1">IF(COUNT(GA12:OFFSET(GA12,#REF!-1,0))&gt;0,SUMIF(GA12:OFFSET(GA12,#REF!-1,0),"&gt;0",FY12:OFFSET(FY12,#REF!-1,0)) / SUMIF(GA12:OFFSET(GA12,#REF!-1,0),"&gt;0",FZ12:OFFSET(FZ12,#REF!-1,0)),"-")</f>
        <v>-</v>
      </c>
      <c r="GC4" s="589" t="s">
        <v>276</v>
      </c>
      <c r="GD4" s="591" t="str">
        <f ca="1">IF(COUNT(GD12:OFFSET(GD12,#REF!-1,0))&gt;0,SUMIF(GD12:OFFSET(GD12,#REF!-1,0),"&gt;0",GB12:OFFSET(GB12,#REF!-1,0)) / SUMIF(GD12:OFFSET(GD12,#REF!-1,0),"&gt;0",GC12:OFFSET(GC12,#REF!-1,0)),"-")</f>
        <v>-</v>
      </c>
      <c r="GF4" s="589" t="s">
        <v>276</v>
      </c>
      <c r="GG4" s="591" t="str">
        <f ca="1">IF(COUNT(GG12:OFFSET(GG12,#REF!-1,0))&gt;0,SUMIF(GG12:OFFSET(GG12,#REF!-1,0),"&gt;0",GE12:OFFSET(GE12,#REF!-1,0)) / SUMIF(GG12:OFFSET(GG12,#REF!-1,0),"&gt;0",GF12:OFFSET(GF12,#REF!-1,0)),"-")</f>
        <v>-</v>
      </c>
      <c r="GI4" s="589" t="s">
        <v>276</v>
      </c>
      <c r="GJ4" s="591" t="str">
        <f ca="1">IF(COUNT(GJ12:OFFSET(GJ12,#REF!-1,0))&gt;0,SUMIF(GJ12:OFFSET(GJ12,#REF!-1,0),"&gt;0",GH12:OFFSET(GH12,#REF!-1,0)) / SUMIF(GJ12:OFFSET(GJ12,#REF!-1,0),"&gt;0",GI12:OFFSET(GI12,#REF!-1,0)),"-")</f>
        <v>-</v>
      </c>
      <c r="GL4" s="589" t="s">
        <v>276</v>
      </c>
      <c r="GM4" s="591" t="str">
        <f ca="1">IF(COUNT(GM12:OFFSET(GM12,#REF!-1,0))&gt;0,SUMIF(GM12:OFFSET(GM12,#REF!-1,0),"&gt;0",GK12:OFFSET(GK12,#REF!-1,0)) / SUMIF(GM12:OFFSET(GM12,#REF!-1,0),"&gt;0",GL12:OFFSET(GL12,#REF!-1,0)),"-")</f>
        <v>-</v>
      </c>
      <c r="GO4" s="589" t="s">
        <v>276</v>
      </c>
      <c r="GP4" s="591" t="str">
        <f ca="1">IF(COUNT(GP12:OFFSET(GP12,#REF!-1,0))&gt;0,SUMIF(GP12:OFFSET(GP12,#REF!-1,0),"&gt;0",GN12:OFFSET(GN12,#REF!-1,0)) / SUMIF(GP12:OFFSET(GP12,#REF!-1,0),"&gt;0",GO12:OFFSET(GO12,#REF!-1,0)),"-")</f>
        <v>-</v>
      </c>
      <c r="GR4" s="589" t="s">
        <v>276</v>
      </c>
      <c r="GS4" s="591" t="str">
        <f ca="1">IF(COUNT(GS12:OFFSET(GS12,#REF!-1,0))&gt;0,SUMIF(GS12:OFFSET(GS12,#REF!-1,0),"&gt;0",GQ12:OFFSET(GQ12,#REF!-1,0)) / SUMIF(GS12:OFFSET(GS12,#REF!-1,0),"&gt;0",GR12:OFFSET(GR12,#REF!-1,0)),"-")</f>
        <v>-</v>
      </c>
      <c r="GU4" s="589" t="s">
        <v>276</v>
      </c>
      <c r="GV4" s="591" t="str">
        <f ca="1">IF(COUNT(GV12:OFFSET(GV12,#REF!-1,0))&gt;0,SUMIF(GV12:OFFSET(GV12,#REF!-1,0),"&gt;0",GT12:OFFSET(GT12,#REF!-1,0)) / SUMIF(GV12:OFFSET(GV12,#REF!-1,0),"&gt;0",GU12:OFFSET(GU12,#REF!-1,0)),"-")</f>
        <v>-</v>
      </c>
      <c r="GX4" s="589" t="s">
        <v>276</v>
      </c>
      <c r="GY4" s="591" t="str">
        <f ca="1">IF(COUNT(GY12:OFFSET(GY12,#REF!-1,0))&gt;0,SUMIF(GY12:OFFSET(GY12,#REF!-1,0),"&gt;0",GW12:OFFSET(GW12,#REF!-1,0)) / SUMIF(GY12:OFFSET(GY12,#REF!-1,0),"&gt;0",GX12:OFFSET(GX12,#REF!-1,0)),"-")</f>
        <v>-</v>
      </c>
      <c r="HA4" s="589" t="s">
        <v>276</v>
      </c>
      <c r="HB4" s="591" t="str">
        <f ca="1">IF(COUNT(HB12:OFFSET(HB12,#REF!-1,0))&gt;0,SUMIF(HB12:OFFSET(HB12,#REF!-1,0),"&gt;0",GZ12:OFFSET(GZ12,#REF!-1,0)) / SUMIF(HB12:OFFSET(HB12,#REF!-1,0),"&gt;0",HA12:OFFSET(HA12,#REF!-1,0)),"-")</f>
        <v>-</v>
      </c>
      <c r="HD4" s="589" t="s">
        <v>276</v>
      </c>
      <c r="HE4" s="591" t="str">
        <f ca="1">IF(COUNT(HE12:OFFSET(HE12,#REF!-1,0))&gt;0,SUMIF(HE12:OFFSET(HE12,#REF!-1,0),"&gt;0",HC12:OFFSET(HC12,#REF!-1,0)) / SUMIF(HE12:OFFSET(HE12,#REF!-1,0),"&gt;0",HD12:OFFSET(HD12,#REF!-1,0)),"-")</f>
        <v>-</v>
      </c>
      <c r="HG4" s="589" t="s">
        <v>276</v>
      </c>
      <c r="HH4" s="591" t="str">
        <f ca="1">IF(COUNT(HH12:OFFSET(HH12,#REF!-1,0))&gt;0,SUMIF(HH12:OFFSET(HH12,#REF!-1,0),"&gt;0",HF12:OFFSET(HF12,#REF!-1,0)) / SUMIF(HH12:OFFSET(HH12,#REF!-1,0),"&gt;0",HG12:OFFSET(HG12,#REF!-1,0)),"-")</f>
        <v>-</v>
      </c>
      <c r="HJ4" s="589" t="s">
        <v>276</v>
      </c>
      <c r="HK4" s="591" t="str">
        <f ca="1">IF(COUNT(HK12:OFFSET(HK12,#REF!-1,0))&gt;0,SUMIF(HK12:OFFSET(HK12,#REF!-1,0),"&gt;0",HI12:OFFSET(HI12,#REF!-1,0)) / SUMIF(HK12:OFFSET(HK12,#REF!-1,0),"&gt;0",HJ12:OFFSET(HJ12,#REF!-1,0)),"-")</f>
        <v>-</v>
      </c>
      <c r="HM4" s="589" t="s">
        <v>276</v>
      </c>
      <c r="HN4" s="591" t="str">
        <f ca="1">IF(COUNT(HN12:OFFSET(HN12,#REF!-1,0))&gt;0,SUMIF(HN12:OFFSET(HN12,#REF!-1,0),"&gt;0",HL12:OFFSET(HL12,#REF!-1,0)) / SUMIF(HN12:OFFSET(HN12,#REF!-1,0),"&gt;0",HM12:OFFSET(HM12,#REF!-1,0)),"-")</f>
        <v>-</v>
      </c>
      <c r="HP4" s="589" t="s">
        <v>276</v>
      </c>
      <c r="HQ4" s="591" t="str">
        <f ca="1">IF(COUNT(HQ12:OFFSET(HQ12,#REF!-1,0))&gt;0,SUMIF(HQ12:OFFSET(HQ12,#REF!-1,0),"&gt;0",HO12:OFFSET(HO12,#REF!-1,0)) / SUMIF(HQ12:OFFSET(HQ12,#REF!-1,0),"&gt;0",HP12:OFFSET(HP12,#REF!-1,0)),"-")</f>
        <v>-</v>
      </c>
      <c r="HS4" s="589" t="s">
        <v>276</v>
      </c>
      <c r="HT4" s="591" t="str">
        <f ca="1">IF(COUNT(HT12:OFFSET(HT12,#REF!-1,0))&gt;0,SUMIF(HT12:OFFSET(HT12,#REF!-1,0),"&gt;0",HR12:OFFSET(HR12,#REF!-1,0)) / SUMIF(HT12:OFFSET(HT12,#REF!-1,0),"&gt;0",HS12:OFFSET(HS12,#REF!-1,0)),"-")</f>
        <v>-</v>
      </c>
    </row>
    <row r="5" spans="1:237" s="581" customFormat="1">
      <c r="BK5" s="589" t="s">
        <v>277</v>
      </c>
      <c r="BL5" s="590" t="e">
        <f ca="1">MEDIAN(BL12:OFFSET(BL12,#REF!-1,0))</f>
        <v>#REF!</v>
      </c>
      <c r="CU5" s="589" t="s">
        <v>277</v>
      </c>
      <c r="CV5" s="590" t="e">
        <f ca="1">MEDIAN(CV12:OFFSET(CV12,#REF!-1,0))</f>
        <v>#REF!</v>
      </c>
      <c r="DO5" s="589" t="s">
        <v>277</v>
      </c>
      <c r="DP5" s="591" t="str">
        <f ca="1">IF(COUNT(DP12:OFFSET(DP12,#REF!-1,0))&gt;0,MEDIAN(DP12:OFFSET(DP12,#REF!-1,0)),"-")</f>
        <v>-</v>
      </c>
      <c r="DR5" s="589" t="s">
        <v>277</v>
      </c>
      <c r="DS5" s="591" t="str">
        <f ca="1">IF(COUNT(DS12:OFFSET(DS12,#REF!-1,0))&gt;0,MEDIAN(DS12:OFFSET(DS12,#REF!-1,0)),"-")</f>
        <v>-</v>
      </c>
      <c r="DU5" s="589" t="s">
        <v>277</v>
      </c>
      <c r="DV5" s="591" t="str">
        <f ca="1">IF(COUNT(DV12:OFFSET(DV12,#REF!-1,0))&gt;0,MEDIAN(DV12:OFFSET(DV12,#REF!-1,0)),"-")</f>
        <v>-</v>
      </c>
      <c r="DX5" s="589" t="s">
        <v>277</v>
      </c>
      <c r="DY5" s="591" t="str">
        <f ca="1">IF(COUNT(DY12:OFFSET(DY12,#REF!-1,0))&gt;0,MEDIAN(DY12:OFFSET(DY12,#REF!-1,0)),"-")</f>
        <v>-</v>
      </c>
      <c r="EA5" s="589" t="s">
        <v>277</v>
      </c>
      <c r="EB5" s="591" t="str">
        <f ca="1">IF(COUNT(EB12:OFFSET(EB12,#REF!-1,0))&gt;0,MEDIAN(EB12:OFFSET(EB12,#REF!-1,0)),"-")</f>
        <v>-</v>
      </c>
      <c r="ED5" s="589" t="s">
        <v>277</v>
      </c>
      <c r="EE5" s="591" t="str">
        <f ca="1">IF(COUNT(EE12:OFFSET(EE12,#REF!-1,0))&gt;0,MEDIAN(EE12:OFFSET(EE12,#REF!-1,0)),"-")</f>
        <v>-</v>
      </c>
      <c r="EG5" s="589" t="s">
        <v>277</v>
      </c>
      <c r="EH5" s="591" t="str">
        <f ca="1">IF(COUNT(EH12:OFFSET(EH12,#REF!-1,0))&gt;0,MEDIAN(EH12:OFFSET(EH12,#REF!-1,0)),"-")</f>
        <v>-</v>
      </c>
      <c r="EJ5" s="589" t="s">
        <v>277</v>
      </c>
      <c r="EK5" s="591" t="str">
        <f ca="1">IF(COUNT(EK12:OFFSET(EK12,#REF!-1,0))&gt;0,MEDIAN(EK12:OFFSET(EK12,#REF!-1,0)),"-")</f>
        <v>-</v>
      </c>
      <c r="EM5" s="589" t="s">
        <v>277</v>
      </c>
      <c r="EN5" s="591" t="str">
        <f ca="1">IF(COUNT(EN12:OFFSET(EN12,#REF!-1,0))&gt;0,MEDIAN(EN12:OFFSET(EN12,#REF!-1,0)),"-")</f>
        <v>-</v>
      </c>
      <c r="EP5" s="589" t="s">
        <v>277</v>
      </c>
      <c r="EQ5" s="591" t="str">
        <f ca="1">IF(COUNT(EQ12:OFFSET(EQ12,#REF!-1,0))&gt;0,MEDIAN(EQ12:OFFSET(EQ12,#REF!-1,0)),"-")</f>
        <v>-</v>
      </c>
      <c r="ES5" s="589" t="s">
        <v>277</v>
      </c>
      <c r="ET5" s="591" t="str">
        <f ca="1">IF(COUNT(ET12:OFFSET(ET12,#REF!-1,0))&gt;0,MEDIAN(ET12:OFFSET(ET12,#REF!-1,0)),"-")</f>
        <v>-</v>
      </c>
      <c r="EV5" s="589" t="s">
        <v>277</v>
      </c>
      <c r="EW5" s="591" t="str">
        <f ca="1">IF(COUNT(EW12:OFFSET(EW12,#REF!-1,0))&gt;0,MEDIAN(EW12:OFFSET(EW12,#REF!-1,0)),"-")</f>
        <v>-</v>
      </c>
      <c r="EY5" s="589" t="s">
        <v>277</v>
      </c>
      <c r="EZ5" s="591" t="str">
        <f ca="1">IF(COUNT(EZ12:OFFSET(EZ12,#REF!-1,0))&gt;0,MEDIAN(EZ12:OFFSET(EZ12,#REF!-1,0)),"-")</f>
        <v>-</v>
      </c>
      <c r="FB5" s="589" t="s">
        <v>277</v>
      </c>
      <c r="FC5" s="591" t="str">
        <f ca="1">IF(COUNT(FC12:OFFSET(FC12,#REF!-1,0))&gt;0,MEDIAN(FC12:OFFSET(FC12,#REF!-1,0)),"-")</f>
        <v>-</v>
      </c>
      <c r="FE5" s="589" t="s">
        <v>277</v>
      </c>
      <c r="FF5" s="591" t="str">
        <f ca="1">IF(COUNT(FF12:OFFSET(FF12,#REF!-1,0))&gt;0,MEDIAN(FF12:OFFSET(FF12,#REF!-1,0)),"-")</f>
        <v>-</v>
      </c>
      <c r="FH5" s="589" t="s">
        <v>277</v>
      </c>
      <c r="FI5" s="591" t="str">
        <f ca="1">IF(COUNT(FI12:OFFSET(FI12,#REF!-1,0))&gt;0,MEDIAN(FI12:OFFSET(FI12,#REF!-1,0)),"-")</f>
        <v>-</v>
      </c>
      <c r="FK5" s="589" t="s">
        <v>277</v>
      </c>
      <c r="FL5" s="591" t="str">
        <f ca="1">IF(COUNT(FL12:OFFSET(FL12,#REF!-1,0))&gt;0,MEDIAN(FL12:OFFSET(FL12,#REF!-1,0)),"-")</f>
        <v>-</v>
      </c>
      <c r="FN5" s="589" t="s">
        <v>277</v>
      </c>
      <c r="FO5" s="591" t="str">
        <f ca="1">IF(COUNT(FO12:OFFSET(FO12,#REF!-1,0))&gt;0,MEDIAN(FO12:OFFSET(FO12,#REF!-1,0)),"-")</f>
        <v>-</v>
      </c>
      <c r="FQ5" s="589" t="s">
        <v>277</v>
      </c>
      <c r="FR5" s="591" t="str">
        <f ca="1">IF(COUNT(FR12:OFFSET(FR12,#REF!-1,0))&gt;0,MEDIAN(FR12:OFFSET(FR12,#REF!-1,0)),"-")</f>
        <v>-</v>
      </c>
      <c r="FT5" s="589" t="s">
        <v>277</v>
      </c>
      <c r="FU5" s="591" t="str">
        <f ca="1">IF(COUNT(FU12:OFFSET(FU12,#REF!-1,0))&gt;0,MEDIAN(FU12:OFFSET(FU12,#REF!-1,0)),"-")</f>
        <v>-</v>
      </c>
      <c r="FW5" s="589" t="s">
        <v>277</v>
      </c>
      <c r="FX5" s="591" t="str">
        <f ca="1">IF(COUNT(FX12:OFFSET(FX12,#REF!-1,0))&gt;0,MEDIAN(FX12:OFFSET(FX12,#REF!-1,0)),"-")</f>
        <v>-</v>
      </c>
      <c r="FZ5" s="589" t="s">
        <v>277</v>
      </c>
      <c r="GA5" s="591" t="str">
        <f ca="1">IF(COUNT(GA12:OFFSET(GA12,#REF!-1,0))&gt;0,MEDIAN(GA12:OFFSET(GA12,#REF!-1,0)),"-")</f>
        <v>-</v>
      </c>
      <c r="GC5" s="589" t="s">
        <v>277</v>
      </c>
      <c r="GD5" s="591" t="str">
        <f ca="1">IF(COUNT(GD12:OFFSET(GD12,#REF!-1,0))&gt;0,MEDIAN(GD12:OFFSET(GD12,#REF!-1,0)),"-")</f>
        <v>-</v>
      </c>
      <c r="GF5" s="589" t="s">
        <v>277</v>
      </c>
      <c r="GG5" s="591" t="str">
        <f ca="1">IF(COUNT(GG12:OFFSET(GG12,#REF!-1,0))&gt;0,MEDIAN(GG12:OFFSET(GG12,#REF!-1,0)),"-")</f>
        <v>-</v>
      </c>
      <c r="GI5" s="589" t="s">
        <v>277</v>
      </c>
      <c r="GJ5" s="591" t="str">
        <f ca="1">IF(COUNT(GJ12:OFFSET(GJ12,#REF!-1,0))&gt;0,MEDIAN(GJ12:OFFSET(GJ12,#REF!-1,0)),"-")</f>
        <v>-</v>
      </c>
      <c r="GL5" s="589" t="s">
        <v>277</v>
      </c>
      <c r="GM5" s="591" t="str">
        <f ca="1">IF(COUNT(GM12:OFFSET(GM12,#REF!-1,0))&gt;0,MEDIAN(GM12:OFFSET(GM12,#REF!-1,0)),"-")</f>
        <v>-</v>
      </c>
      <c r="GO5" s="589" t="s">
        <v>277</v>
      </c>
      <c r="GP5" s="591" t="str">
        <f ca="1">IF(COUNT(GP12:OFFSET(GP12,#REF!-1,0))&gt;0,MEDIAN(GP12:OFFSET(GP12,#REF!-1,0)),"-")</f>
        <v>-</v>
      </c>
      <c r="GR5" s="589" t="s">
        <v>277</v>
      </c>
      <c r="GS5" s="591" t="str">
        <f ca="1">IF(COUNT(GS12:OFFSET(GS12,#REF!-1,0))&gt;0,MEDIAN(GS12:OFFSET(GS12,#REF!-1,0)),"-")</f>
        <v>-</v>
      </c>
      <c r="GU5" s="589" t="s">
        <v>277</v>
      </c>
      <c r="GV5" s="591" t="str">
        <f ca="1">IF(COUNT(GV12:OFFSET(GV12,#REF!-1,0))&gt;0,MEDIAN(GV12:OFFSET(GV12,#REF!-1,0)),"-")</f>
        <v>-</v>
      </c>
      <c r="GX5" s="589" t="s">
        <v>277</v>
      </c>
      <c r="GY5" s="591" t="str">
        <f ca="1">IF(COUNT(GY12:OFFSET(GY12,#REF!-1,0))&gt;0,MEDIAN(GY12:OFFSET(GY12,#REF!-1,0)),"-")</f>
        <v>-</v>
      </c>
      <c r="HA5" s="589" t="s">
        <v>277</v>
      </c>
      <c r="HB5" s="591" t="str">
        <f ca="1">IF(COUNT(HB12:OFFSET(HB12,#REF!-1,0))&gt;0,MEDIAN(HB12:OFFSET(HB12,#REF!-1,0)),"-")</f>
        <v>-</v>
      </c>
      <c r="HD5" s="589" t="s">
        <v>277</v>
      </c>
      <c r="HE5" s="591" t="str">
        <f ca="1">IF(COUNT(HE12:OFFSET(HE12,#REF!-1,0))&gt;0,MEDIAN(HE12:OFFSET(HE12,#REF!-1,0)),"-")</f>
        <v>-</v>
      </c>
      <c r="HG5" s="589" t="s">
        <v>277</v>
      </c>
      <c r="HH5" s="591" t="str">
        <f ca="1">IF(COUNT(HH12:OFFSET(HH12,#REF!-1,0))&gt;0,MEDIAN(HH12:OFFSET(HH12,#REF!-1,0)),"-")</f>
        <v>-</v>
      </c>
      <c r="HJ5" s="589" t="s">
        <v>277</v>
      </c>
      <c r="HK5" s="591" t="str">
        <f ca="1">IF(COUNT(HK12:OFFSET(HK12,#REF!-1,0))&gt;0,MEDIAN(HK12:OFFSET(HK12,#REF!-1,0)),"-")</f>
        <v>-</v>
      </c>
      <c r="HM5" s="589" t="s">
        <v>277</v>
      </c>
      <c r="HN5" s="591" t="str">
        <f ca="1">IF(COUNT(HN12:OFFSET(HN12,#REF!-1,0))&gt;0,MEDIAN(HN12:OFFSET(HN12,#REF!-1,0)),"-")</f>
        <v>-</v>
      </c>
      <c r="HP5" s="589" t="s">
        <v>277</v>
      </c>
      <c r="HQ5" s="591" t="str">
        <f ca="1">IF(COUNT(HQ12:OFFSET(HQ12,#REF!-1,0))&gt;0,MEDIAN(HQ12:OFFSET(HQ12,#REF!-1,0)),"-")</f>
        <v>-</v>
      </c>
      <c r="HS5" s="589" t="s">
        <v>277</v>
      </c>
      <c r="HT5" s="591" t="str">
        <f ca="1">IF(COUNT(HT12:OFFSET(HT12,#REF!-1,0))&gt;0,MEDIAN(HT12:OFFSET(HT12,#REF!-1,0)),"-")</f>
        <v>-</v>
      </c>
    </row>
    <row r="6" spans="1:237" s="581" customFormat="1">
      <c r="BK6" s="589" t="s">
        <v>278</v>
      </c>
      <c r="BL6" s="590" t="e">
        <f ca="1">MAX(BL12:OFFSET(BL12,#REF!-1,0))</f>
        <v>#REF!</v>
      </c>
      <c r="CU6" s="589" t="s">
        <v>278</v>
      </c>
      <c r="CV6" s="590" t="e">
        <f ca="1">MAX(CV12:OFFSET(CV12,#REF!-1,0))</f>
        <v>#REF!</v>
      </c>
      <c r="DO6" s="589" t="s">
        <v>278</v>
      </c>
      <c r="DP6" s="591" t="str">
        <f ca="1">IF(COUNT(DP12:OFFSET(DP12,#REF!-1,0))&gt;0,MAX(DP12:OFFSET(DP12,#REF!-1,0)),"-")</f>
        <v>-</v>
      </c>
      <c r="DR6" s="589" t="s">
        <v>278</v>
      </c>
      <c r="DS6" s="591" t="str">
        <f ca="1">IF(COUNT(DS12:OFFSET(DS12,#REF!-1,0))&gt;0,MAX(DS12:OFFSET(DS12,#REF!-1,0)),"-")</f>
        <v>-</v>
      </c>
      <c r="DU6" s="589" t="s">
        <v>278</v>
      </c>
      <c r="DV6" s="591" t="str">
        <f ca="1">IF(COUNT(DV12:OFFSET(DV12,#REF!-1,0))&gt;0,MAX(DV12:OFFSET(DV12,#REF!-1,0)),"-")</f>
        <v>-</v>
      </c>
      <c r="DX6" s="589" t="s">
        <v>278</v>
      </c>
      <c r="DY6" s="591" t="str">
        <f ca="1">IF(COUNT(DY12:OFFSET(DY12,#REF!-1,0))&gt;0,MAX(DY12:OFFSET(DY12,#REF!-1,0)),"-")</f>
        <v>-</v>
      </c>
      <c r="EA6" s="589" t="s">
        <v>278</v>
      </c>
      <c r="EB6" s="591" t="str">
        <f ca="1">IF(COUNT(EB12:OFFSET(EB12,#REF!-1,0))&gt;0,MAX(EB12:OFFSET(EB12,#REF!-1,0)),"-")</f>
        <v>-</v>
      </c>
      <c r="ED6" s="589" t="s">
        <v>278</v>
      </c>
      <c r="EE6" s="591" t="str">
        <f ca="1">IF(COUNT(EE12:OFFSET(EE12,#REF!-1,0))&gt;0,MAX(EE12:OFFSET(EE12,#REF!-1,0)),"-")</f>
        <v>-</v>
      </c>
      <c r="EG6" s="589" t="s">
        <v>278</v>
      </c>
      <c r="EH6" s="591" t="str">
        <f ca="1">IF(COUNT(EH12:OFFSET(EH12,#REF!-1,0))&gt;0,MAX(EH12:OFFSET(EH12,#REF!-1,0)),"-")</f>
        <v>-</v>
      </c>
      <c r="EJ6" s="589" t="s">
        <v>278</v>
      </c>
      <c r="EK6" s="591" t="str">
        <f ca="1">IF(COUNT(EK12:OFFSET(EK12,#REF!-1,0))&gt;0,MAX(EK12:OFFSET(EK12,#REF!-1,0)),"-")</f>
        <v>-</v>
      </c>
      <c r="EM6" s="589" t="s">
        <v>278</v>
      </c>
      <c r="EN6" s="591" t="str">
        <f ca="1">IF(COUNT(EN12:OFFSET(EN12,#REF!-1,0))&gt;0,MAX(EN12:OFFSET(EN12,#REF!-1,0)),"-")</f>
        <v>-</v>
      </c>
      <c r="EP6" s="589" t="s">
        <v>278</v>
      </c>
      <c r="EQ6" s="591" t="str">
        <f ca="1">IF(COUNT(EQ12:OFFSET(EQ12,#REF!-1,0))&gt;0,MAX(EQ12:OFFSET(EQ12,#REF!-1,0)),"-")</f>
        <v>-</v>
      </c>
      <c r="ES6" s="589" t="s">
        <v>278</v>
      </c>
      <c r="ET6" s="591" t="str">
        <f ca="1">IF(COUNT(ET12:OFFSET(ET12,#REF!-1,0))&gt;0,MAX(ET12:OFFSET(ET12,#REF!-1,0)),"-")</f>
        <v>-</v>
      </c>
      <c r="EV6" s="589" t="s">
        <v>278</v>
      </c>
      <c r="EW6" s="591" t="str">
        <f ca="1">IF(COUNT(EW12:OFFSET(EW12,#REF!-1,0))&gt;0,MAX(EW12:OFFSET(EW12,#REF!-1,0)),"-")</f>
        <v>-</v>
      </c>
      <c r="EY6" s="589" t="s">
        <v>278</v>
      </c>
      <c r="EZ6" s="591" t="str">
        <f ca="1">IF(COUNT(EZ12:OFFSET(EZ12,#REF!-1,0))&gt;0,MAX(EZ12:OFFSET(EZ12,#REF!-1,0)),"-")</f>
        <v>-</v>
      </c>
      <c r="FB6" s="589" t="s">
        <v>278</v>
      </c>
      <c r="FC6" s="591" t="str">
        <f ca="1">IF(COUNT(FC12:OFFSET(FC12,#REF!-1,0))&gt;0,MAX(FC12:OFFSET(FC12,#REF!-1,0)),"-")</f>
        <v>-</v>
      </c>
      <c r="FE6" s="589" t="s">
        <v>278</v>
      </c>
      <c r="FF6" s="591" t="str">
        <f ca="1">IF(COUNT(FF12:OFFSET(FF12,#REF!-1,0))&gt;0,MAX(FF12:OFFSET(FF12,#REF!-1,0)),"-")</f>
        <v>-</v>
      </c>
      <c r="FH6" s="589" t="s">
        <v>278</v>
      </c>
      <c r="FI6" s="591" t="str">
        <f ca="1">IF(COUNT(FI12:OFFSET(FI12,#REF!-1,0))&gt;0,MAX(FI12:OFFSET(FI12,#REF!-1,0)),"-")</f>
        <v>-</v>
      </c>
      <c r="FK6" s="589" t="s">
        <v>278</v>
      </c>
      <c r="FL6" s="591" t="str">
        <f ca="1">IF(COUNT(FL12:OFFSET(FL12,#REF!-1,0))&gt;0,MAX(FL12:OFFSET(FL12,#REF!-1,0)),"-")</f>
        <v>-</v>
      </c>
      <c r="FN6" s="589" t="s">
        <v>278</v>
      </c>
      <c r="FO6" s="591" t="str">
        <f ca="1">IF(COUNT(FO12:OFFSET(FO12,#REF!-1,0))&gt;0,MAX(FO12:OFFSET(FO12,#REF!-1,0)),"-")</f>
        <v>-</v>
      </c>
      <c r="FQ6" s="589" t="s">
        <v>278</v>
      </c>
      <c r="FR6" s="591" t="str">
        <f ca="1">IF(COUNT(FR12:OFFSET(FR12,#REF!-1,0))&gt;0,MAX(FR12:OFFSET(FR12,#REF!-1,0)),"-")</f>
        <v>-</v>
      </c>
      <c r="FT6" s="589" t="s">
        <v>278</v>
      </c>
      <c r="FU6" s="591" t="str">
        <f ca="1">IF(COUNT(FU12:OFFSET(FU12,#REF!-1,0))&gt;0,MAX(FU12:OFFSET(FU12,#REF!-1,0)),"-")</f>
        <v>-</v>
      </c>
      <c r="FW6" s="589" t="s">
        <v>278</v>
      </c>
      <c r="FX6" s="591" t="str">
        <f ca="1">IF(COUNT(FX12:OFFSET(FX12,#REF!-1,0))&gt;0,MAX(FX12:OFFSET(FX12,#REF!-1,0)),"-")</f>
        <v>-</v>
      </c>
      <c r="FZ6" s="589" t="s">
        <v>278</v>
      </c>
      <c r="GA6" s="591" t="str">
        <f ca="1">IF(COUNT(GA12:OFFSET(GA12,#REF!-1,0))&gt;0,MAX(GA12:OFFSET(GA12,#REF!-1,0)),"-")</f>
        <v>-</v>
      </c>
      <c r="GC6" s="589" t="s">
        <v>278</v>
      </c>
      <c r="GD6" s="591" t="str">
        <f ca="1">IF(COUNT(GD12:OFFSET(GD12,#REF!-1,0))&gt;0,MAX(GD12:OFFSET(GD12,#REF!-1,0)),"-")</f>
        <v>-</v>
      </c>
      <c r="GF6" s="589" t="s">
        <v>278</v>
      </c>
      <c r="GG6" s="591" t="str">
        <f ca="1">IF(COUNT(GG12:OFFSET(GG12,#REF!-1,0))&gt;0,MAX(GG12:OFFSET(GG12,#REF!-1,0)),"-")</f>
        <v>-</v>
      </c>
      <c r="GI6" s="589" t="s">
        <v>278</v>
      </c>
      <c r="GJ6" s="591" t="str">
        <f ca="1">IF(COUNT(GJ12:OFFSET(GJ12,#REF!-1,0))&gt;0,MAX(GJ12:OFFSET(GJ12,#REF!-1,0)),"-")</f>
        <v>-</v>
      </c>
      <c r="GL6" s="589" t="s">
        <v>278</v>
      </c>
      <c r="GM6" s="591" t="str">
        <f ca="1">IF(COUNT(GM12:OFFSET(GM12,#REF!-1,0))&gt;0,MAX(GM12:OFFSET(GM12,#REF!-1,0)),"-")</f>
        <v>-</v>
      </c>
      <c r="GO6" s="589" t="s">
        <v>278</v>
      </c>
      <c r="GP6" s="591" t="str">
        <f ca="1">IF(COUNT(GP12:OFFSET(GP12,#REF!-1,0))&gt;0,MAX(GP12:OFFSET(GP12,#REF!-1,0)),"-")</f>
        <v>-</v>
      </c>
      <c r="GR6" s="589" t="s">
        <v>278</v>
      </c>
      <c r="GS6" s="591" t="str">
        <f ca="1">IF(COUNT(GS12:OFFSET(GS12,#REF!-1,0))&gt;0,MAX(GS12:OFFSET(GS12,#REF!-1,0)),"-")</f>
        <v>-</v>
      </c>
      <c r="GU6" s="589" t="s">
        <v>278</v>
      </c>
      <c r="GV6" s="591" t="str">
        <f ca="1">IF(COUNT(GV12:OFFSET(GV12,#REF!-1,0))&gt;0,MAX(GV12:OFFSET(GV12,#REF!-1,0)),"-")</f>
        <v>-</v>
      </c>
      <c r="GX6" s="589" t="s">
        <v>278</v>
      </c>
      <c r="GY6" s="591" t="str">
        <f ca="1">IF(COUNT(GY12:OFFSET(GY12,#REF!-1,0))&gt;0,MAX(GY12:OFFSET(GY12,#REF!-1,0)),"-")</f>
        <v>-</v>
      </c>
      <c r="HA6" s="589" t="s">
        <v>278</v>
      </c>
      <c r="HB6" s="591" t="str">
        <f ca="1">IF(COUNT(HB12:OFFSET(HB12,#REF!-1,0))&gt;0,MAX(HB12:OFFSET(HB12,#REF!-1,0)),"-")</f>
        <v>-</v>
      </c>
      <c r="HD6" s="589" t="s">
        <v>278</v>
      </c>
      <c r="HE6" s="591" t="str">
        <f ca="1">IF(COUNT(HE12:OFFSET(HE12,#REF!-1,0))&gt;0,MAX(HE12:OFFSET(HE12,#REF!-1,0)),"-")</f>
        <v>-</v>
      </c>
      <c r="HG6" s="589" t="s">
        <v>278</v>
      </c>
      <c r="HH6" s="591" t="str">
        <f ca="1">IF(COUNT(HH12:OFFSET(HH12,#REF!-1,0))&gt;0,MAX(HH12:OFFSET(HH12,#REF!-1,0)),"-")</f>
        <v>-</v>
      </c>
      <c r="HJ6" s="589" t="s">
        <v>278</v>
      </c>
      <c r="HK6" s="591" t="str">
        <f ca="1">IF(COUNT(HK12:OFFSET(HK12,#REF!-1,0))&gt;0,MAX(HK12:OFFSET(HK12,#REF!-1,0)),"-")</f>
        <v>-</v>
      </c>
      <c r="HM6" s="589" t="s">
        <v>278</v>
      </c>
      <c r="HN6" s="591" t="str">
        <f ca="1">IF(COUNT(HN12:OFFSET(HN12,#REF!-1,0))&gt;0,MAX(HN12:OFFSET(HN12,#REF!-1,0)),"-")</f>
        <v>-</v>
      </c>
      <c r="HP6" s="589" t="s">
        <v>278</v>
      </c>
      <c r="HQ6" s="591" t="str">
        <f ca="1">IF(COUNT(HQ12:OFFSET(HQ12,#REF!-1,0))&gt;0,MAX(HQ12:OFFSET(HQ12,#REF!-1,0)),"-")</f>
        <v>-</v>
      </c>
      <c r="HS6" s="589" t="s">
        <v>278</v>
      </c>
      <c r="HT6" s="591" t="str">
        <f ca="1">IF(COUNT(HT12:OFFSET(HT12,#REF!-1,0))&gt;0,MAX(HT12:OFFSET(HT12,#REF!-1,0)),"-")</f>
        <v>-</v>
      </c>
    </row>
    <row r="7" spans="1:237" s="581" customFormat="1">
      <c r="BK7" s="592" t="s">
        <v>279</v>
      </c>
      <c r="BL7" s="593" t="e">
        <f ca="1">MIN(BL12:OFFSET(BL12,#REF!-1,0))</f>
        <v>#REF!</v>
      </c>
      <c r="CU7" s="592" t="s">
        <v>279</v>
      </c>
      <c r="CV7" s="593" t="e">
        <f ca="1">MIN(CV12:OFFSET(CV12,#REF!-1,0))</f>
        <v>#REF!</v>
      </c>
      <c r="DO7" s="592" t="s">
        <v>279</v>
      </c>
      <c r="DP7" s="594" t="str">
        <f ca="1">IF(COUNT(DP12:OFFSET(DP12,#REF!-1,0))&gt;0,MIN(DP12:OFFSET(DP12,#REF!-1,0)),"-")</f>
        <v>-</v>
      </c>
      <c r="DR7" s="592" t="s">
        <v>279</v>
      </c>
      <c r="DS7" s="594" t="str">
        <f ca="1">IF(COUNT(DS12:OFFSET(DS12,#REF!-1,0))&gt;0,MIN(DS12:OFFSET(DS12,#REF!-1,0)),"-")</f>
        <v>-</v>
      </c>
      <c r="DU7" s="592" t="s">
        <v>279</v>
      </c>
      <c r="DV7" s="594" t="str">
        <f ca="1">IF(COUNT(DV12:OFFSET(DV12,#REF!-1,0))&gt;0,MIN(DV12:OFFSET(DV12,#REF!-1,0)),"-")</f>
        <v>-</v>
      </c>
      <c r="DX7" s="592" t="s">
        <v>279</v>
      </c>
      <c r="DY7" s="594" t="str">
        <f ca="1">IF(COUNT(DY12:OFFSET(DY12,#REF!-1,0))&gt;0,MIN(DY12:OFFSET(DY12,#REF!-1,0)),"-")</f>
        <v>-</v>
      </c>
      <c r="EA7" s="592" t="s">
        <v>279</v>
      </c>
      <c r="EB7" s="594" t="str">
        <f ca="1">IF(COUNT(EB12:OFFSET(EB12,#REF!-1,0))&gt;0,MIN(EB12:OFFSET(EB12,#REF!-1,0)),"-")</f>
        <v>-</v>
      </c>
      <c r="ED7" s="592" t="s">
        <v>279</v>
      </c>
      <c r="EE7" s="594" t="str">
        <f ca="1">IF(COUNT(EE12:OFFSET(EE12,#REF!-1,0))&gt;0,MIN(EE12:OFFSET(EE12,#REF!-1,0)),"-")</f>
        <v>-</v>
      </c>
      <c r="EG7" s="592" t="s">
        <v>279</v>
      </c>
      <c r="EH7" s="594" t="str">
        <f ca="1">IF(COUNT(EH12:OFFSET(EH12,#REF!-1,0))&gt;0,MIN(EH12:OFFSET(EH12,#REF!-1,0)),"-")</f>
        <v>-</v>
      </c>
      <c r="EJ7" s="592" t="s">
        <v>279</v>
      </c>
      <c r="EK7" s="594" t="str">
        <f ca="1">IF(COUNT(EK12:OFFSET(EK12,#REF!-1,0))&gt;0,MIN(EK12:OFFSET(EK12,#REF!-1,0)),"-")</f>
        <v>-</v>
      </c>
      <c r="EM7" s="592" t="s">
        <v>279</v>
      </c>
      <c r="EN7" s="594" t="str">
        <f ca="1">IF(COUNT(EN12:OFFSET(EN12,#REF!-1,0))&gt;0,MIN(EN12:OFFSET(EN12,#REF!-1,0)),"-")</f>
        <v>-</v>
      </c>
      <c r="EP7" s="592" t="s">
        <v>279</v>
      </c>
      <c r="EQ7" s="594" t="str">
        <f ca="1">IF(COUNT(EQ12:OFFSET(EQ12,#REF!-1,0))&gt;0,MIN(EQ12:OFFSET(EQ12,#REF!-1,0)),"-")</f>
        <v>-</v>
      </c>
      <c r="ES7" s="592" t="s">
        <v>279</v>
      </c>
      <c r="ET7" s="594" t="str">
        <f ca="1">IF(COUNT(ET12:OFFSET(ET12,#REF!-1,0))&gt;0,MIN(ET12:OFFSET(ET12,#REF!-1,0)),"-")</f>
        <v>-</v>
      </c>
      <c r="EV7" s="592" t="s">
        <v>279</v>
      </c>
      <c r="EW7" s="594" t="str">
        <f ca="1">IF(COUNT(EW12:OFFSET(EW12,#REF!-1,0))&gt;0,MIN(EW12:OFFSET(EW12,#REF!-1,0)),"-")</f>
        <v>-</v>
      </c>
      <c r="EY7" s="592" t="s">
        <v>279</v>
      </c>
      <c r="EZ7" s="594" t="str">
        <f ca="1">IF(COUNT(EZ12:OFFSET(EZ12,#REF!-1,0))&gt;0,MIN(EZ12:OFFSET(EZ12,#REF!-1,0)),"-")</f>
        <v>-</v>
      </c>
      <c r="FB7" s="592" t="s">
        <v>279</v>
      </c>
      <c r="FC7" s="594" t="str">
        <f ca="1">IF(COUNT(FC12:OFFSET(FC12,#REF!-1,0))&gt;0,MIN(FC12:OFFSET(FC12,#REF!-1,0)),"-")</f>
        <v>-</v>
      </c>
      <c r="FE7" s="592" t="s">
        <v>279</v>
      </c>
      <c r="FF7" s="594" t="str">
        <f ca="1">IF(COUNT(FF12:OFFSET(FF12,#REF!-1,0))&gt;0,MIN(FF12:OFFSET(FF12,#REF!-1,0)),"-")</f>
        <v>-</v>
      </c>
      <c r="FH7" s="592" t="s">
        <v>279</v>
      </c>
      <c r="FI7" s="594" t="str">
        <f ca="1">IF(COUNT(FI12:OFFSET(FI12,#REF!-1,0))&gt;0,MIN(FI12:OFFSET(FI12,#REF!-1,0)),"-")</f>
        <v>-</v>
      </c>
      <c r="FK7" s="592" t="s">
        <v>279</v>
      </c>
      <c r="FL7" s="594" t="str">
        <f ca="1">IF(COUNT(FL12:OFFSET(FL12,#REF!-1,0))&gt;0,MIN(FL12:OFFSET(FL12,#REF!-1,0)),"-")</f>
        <v>-</v>
      </c>
      <c r="FN7" s="592" t="s">
        <v>279</v>
      </c>
      <c r="FO7" s="594" t="str">
        <f ca="1">IF(COUNT(FO12:OFFSET(FO12,#REF!-1,0))&gt;0,MIN(FO12:OFFSET(FO12,#REF!-1,0)),"-")</f>
        <v>-</v>
      </c>
      <c r="FQ7" s="592" t="s">
        <v>279</v>
      </c>
      <c r="FR7" s="594" t="str">
        <f ca="1">IF(COUNT(FR12:OFFSET(FR12,#REF!-1,0))&gt;0,MIN(FR12:OFFSET(FR12,#REF!-1,0)),"-")</f>
        <v>-</v>
      </c>
      <c r="FT7" s="592" t="s">
        <v>279</v>
      </c>
      <c r="FU7" s="594" t="str">
        <f ca="1">IF(COUNT(FU12:OFFSET(FU12,#REF!-1,0))&gt;0,MIN(FU12:OFFSET(FU12,#REF!-1,0)),"-")</f>
        <v>-</v>
      </c>
      <c r="FW7" s="592" t="s">
        <v>279</v>
      </c>
      <c r="FX7" s="594" t="str">
        <f ca="1">IF(COUNT(FX12:OFFSET(FX12,#REF!-1,0))&gt;0,MIN(FX12:OFFSET(FX12,#REF!-1,0)),"-")</f>
        <v>-</v>
      </c>
      <c r="FZ7" s="592" t="s">
        <v>279</v>
      </c>
      <c r="GA7" s="594" t="str">
        <f ca="1">IF(COUNT(GA12:OFFSET(GA12,#REF!-1,0))&gt;0,MIN(GA12:OFFSET(GA12,#REF!-1,0)),"-")</f>
        <v>-</v>
      </c>
      <c r="GC7" s="592" t="s">
        <v>279</v>
      </c>
      <c r="GD7" s="594" t="str">
        <f ca="1">IF(COUNT(GD12:OFFSET(GD12,#REF!-1,0))&gt;0,MIN(GD12:OFFSET(GD12,#REF!-1,0)),"-")</f>
        <v>-</v>
      </c>
      <c r="GF7" s="592" t="s">
        <v>279</v>
      </c>
      <c r="GG7" s="594" t="str">
        <f ca="1">IF(COUNT(GG12:OFFSET(GG12,#REF!-1,0))&gt;0,MIN(GG12:OFFSET(GG12,#REF!-1,0)),"-")</f>
        <v>-</v>
      </c>
      <c r="GI7" s="592" t="s">
        <v>279</v>
      </c>
      <c r="GJ7" s="594" t="str">
        <f ca="1">IF(COUNT(GJ12:OFFSET(GJ12,#REF!-1,0))&gt;0,MIN(GJ12:OFFSET(GJ12,#REF!-1,0)),"-")</f>
        <v>-</v>
      </c>
      <c r="GL7" s="592" t="s">
        <v>279</v>
      </c>
      <c r="GM7" s="594" t="str">
        <f ca="1">IF(COUNT(GM12:OFFSET(GM12,#REF!-1,0))&gt;0,MIN(GM12:OFFSET(GM12,#REF!-1,0)),"-")</f>
        <v>-</v>
      </c>
      <c r="GO7" s="592" t="s">
        <v>279</v>
      </c>
      <c r="GP7" s="594" t="str">
        <f ca="1">IF(COUNT(GP12:OFFSET(GP12,#REF!-1,0))&gt;0,MIN(GP12:OFFSET(GP12,#REF!-1,0)),"-")</f>
        <v>-</v>
      </c>
      <c r="GR7" s="592" t="s">
        <v>279</v>
      </c>
      <c r="GS7" s="594" t="str">
        <f ca="1">IF(COUNT(GS12:OFFSET(GS12,#REF!-1,0))&gt;0,MIN(GS12:OFFSET(GS12,#REF!-1,0)),"-")</f>
        <v>-</v>
      </c>
      <c r="GU7" s="592" t="s">
        <v>279</v>
      </c>
      <c r="GV7" s="594" t="str">
        <f ca="1">IF(COUNT(GV12:OFFSET(GV12,#REF!-1,0))&gt;0,MIN(GV12:OFFSET(GV12,#REF!-1,0)),"-")</f>
        <v>-</v>
      </c>
      <c r="GX7" s="592" t="s">
        <v>279</v>
      </c>
      <c r="GY7" s="594" t="str">
        <f ca="1">IF(COUNT(GY12:OFFSET(GY12,#REF!-1,0))&gt;0,MIN(GY12:OFFSET(GY12,#REF!-1,0)),"-")</f>
        <v>-</v>
      </c>
      <c r="HA7" s="592" t="s">
        <v>279</v>
      </c>
      <c r="HB7" s="594" t="str">
        <f ca="1">IF(COUNT(HB12:OFFSET(HB12,#REF!-1,0))&gt;0,MIN(HB12:OFFSET(HB12,#REF!-1,0)),"-")</f>
        <v>-</v>
      </c>
      <c r="HD7" s="592" t="s">
        <v>279</v>
      </c>
      <c r="HE7" s="594" t="str">
        <f ca="1">IF(COUNT(HE12:OFFSET(HE12,#REF!-1,0))&gt;0,MIN(HE12:OFFSET(HE12,#REF!-1,0)),"-")</f>
        <v>-</v>
      </c>
      <c r="HG7" s="592" t="s">
        <v>279</v>
      </c>
      <c r="HH7" s="594" t="str">
        <f ca="1">IF(COUNT(HH12:OFFSET(HH12,#REF!-1,0))&gt;0,MIN(HH12:OFFSET(HH12,#REF!-1,0)),"-")</f>
        <v>-</v>
      </c>
      <c r="HJ7" s="592" t="s">
        <v>279</v>
      </c>
      <c r="HK7" s="594" t="str">
        <f ca="1">IF(COUNT(HK12:OFFSET(HK12,#REF!-1,0))&gt;0,MIN(HK12:OFFSET(HK12,#REF!-1,0)),"-")</f>
        <v>-</v>
      </c>
      <c r="HM7" s="592" t="s">
        <v>279</v>
      </c>
      <c r="HN7" s="594" t="str">
        <f ca="1">IF(COUNT(HN12:OFFSET(HN12,#REF!-1,0))&gt;0,MIN(HN12:OFFSET(HN12,#REF!-1,0)),"-")</f>
        <v>-</v>
      </c>
      <c r="HP7" s="592" t="s">
        <v>279</v>
      </c>
      <c r="HQ7" s="594" t="str">
        <f ca="1">IF(COUNT(HQ12:OFFSET(HQ12,#REF!-1,0))&gt;0,MIN(HQ12:OFFSET(HQ12,#REF!-1,0)),"-")</f>
        <v>-</v>
      </c>
      <c r="HS7" s="592" t="s">
        <v>279</v>
      </c>
      <c r="HT7" s="594" t="str">
        <f ca="1">IF(COUNT(HT12:OFFSET(HT12,#REF!-1,0))&gt;0,MIN(HT12:OFFSET(HT12,#REF!-1,0)),"-")</f>
        <v>-</v>
      </c>
    </row>
    <row r="8" spans="1:237" s="581" customFormat="1">
      <c r="DP8" s="585"/>
      <c r="DS8" s="585"/>
      <c r="DV8" s="585"/>
      <c r="DY8" s="585"/>
      <c r="EB8" s="585"/>
      <c r="EE8" s="585"/>
      <c r="EH8" s="585"/>
      <c r="EK8" s="585"/>
      <c r="EN8" s="585"/>
      <c r="EQ8" s="585"/>
      <c r="ET8" s="585"/>
      <c r="EW8" s="585"/>
      <c r="EZ8" s="585"/>
      <c r="FC8" s="585"/>
      <c r="FF8" s="585"/>
      <c r="FI8" s="585"/>
      <c r="FL8" s="585"/>
      <c r="FO8" s="585"/>
      <c r="FR8" s="585"/>
      <c r="FU8" s="585"/>
      <c r="FX8" s="585"/>
      <c r="GA8" s="585"/>
      <c r="GD8" s="585"/>
      <c r="GG8" s="585"/>
      <c r="GJ8" s="585"/>
      <c r="GM8" s="585"/>
      <c r="GP8" s="585"/>
      <c r="GS8" s="585"/>
      <c r="GV8" s="585"/>
      <c r="GY8" s="585"/>
      <c r="HB8" s="585"/>
      <c r="HE8" s="585"/>
      <c r="HH8" s="585"/>
      <c r="HK8" s="585"/>
      <c r="HN8" s="585"/>
      <c r="HQ8" s="585"/>
      <c r="HT8" s="585"/>
    </row>
    <row r="9" spans="1:237" s="581" customFormat="1">
      <c r="A9" s="595" t="s">
        <v>280</v>
      </c>
      <c r="B9" s="595" t="s">
        <v>281</v>
      </c>
      <c r="C9" s="595" t="s">
        <v>282</v>
      </c>
      <c r="D9" s="595" t="s">
        <v>283</v>
      </c>
      <c r="E9" s="595" t="s">
        <v>284</v>
      </c>
      <c r="F9" s="595" t="s">
        <v>285</v>
      </c>
      <c r="G9" s="595" t="s">
        <v>286</v>
      </c>
      <c r="H9" s="595" t="s">
        <v>287</v>
      </c>
      <c r="I9" s="595" t="s">
        <v>288</v>
      </c>
      <c r="J9" s="595" t="s">
        <v>289</v>
      </c>
      <c r="K9" s="595" t="s">
        <v>290</v>
      </c>
      <c r="L9" s="595" t="s">
        <v>291</v>
      </c>
      <c r="M9" s="595" t="s">
        <v>292</v>
      </c>
      <c r="N9" s="595" t="s">
        <v>293</v>
      </c>
      <c r="O9" s="595" t="s">
        <v>294</v>
      </c>
      <c r="P9" s="595" t="s">
        <v>295</v>
      </c>
      <c r="Q9" s="595" t="s">
        <v>296</v>
      </c>
      <c r="R9" s="595" t="s">
        <v>297</v>
      </c>
      <c r="S9" s="595" t="s">
        <v>298</v>
      </c>
      <c r="T9" s="595" t="s">
        <v>299</v>
      </c>
      <c r="U9" s="595" t="s">
        <v>300</v>
      </c>
      <c r="V9" s="595" t="s">
        <v>301</v>
      </c>
      <c r="W9" s="595" t="s">
        <v>302</v>
      </c>
      <c r="X9" s="595" t="s">
        <v>303</v>
      </c>
      <c r="Y9" s="595" t="s">
        <v>304</v>
      </c>
      <c r="Z9" s="595" t="s">
        <v>305</v>
      </c>
      <c r="AA9" s="595" t="s">
        <v>306</v>
      </c>
      <c r="AB9" s="595" t="s">
        <v>307</v>
      </c>
      <c r="AC9" s="595" t="s">
        <v>308</v>
      </c>
      <c r="AD9" s="595" t="s">
        <v>309</v>
      </c>
      <c r="AE9" s="595" t="s">
        <v>310</v>
      </c>
      <c r="AF9" s="595" t="s">
        <v>311</v>
      </c>
      <c r="AG9" s="595" t="s">
        <v>312</v>
      </c>
      <c r="AH9" s="595" t="s">
        <v>313</v>
      </c>
      <c r="AI9" s="595" t="s">
        <v>314</v>
      </c>
      <c r="AJ9" s="595" t="s">
        <v>315</v>
      </c>
      <c r="AK9" s="595" t="s">
        <v>316</v>
      </c>
      <c r="AL9" s="595" t="s">
        <v>317</v>
      </c>
      <c r="AM9" s="595" t="s">
        <v>318</v>
      </c>
      <c r="AN9" s="595" t="s">
        <v>319</v>
      </c>
      <c r="AO9" s="595" t="s">
        <v>320</v>
      </c>
      <c r="AP9" s="595" t="s">
        <v>321</v>
      </c>
      <c r="AQ9" s="595" t="s">
        <v>322</v>
      </c>
      <c r="AR9" s="595" t="s">
        <v>323</v>
      </c>
      <c r="AS9" s="595" t="s">
        <v>324</v>
      </c>
      <c r="AT9" s="595" t="s">
        <v>325</v>
      </c>
      <c r="AU9" s="595" t="s">
        <v>326</v>
      </c>
      <c r="AV9" s="595" t="s">
        <v>327</v>
      </c>
      <c r="AW9" s="595" t="s">
        <v>328</v>
      </c>
      <c r="AX9" s="595" t="s">
        <v>329</v>
      </c>
      <c r="AY9" s="595" t="s">
        <v>330</v>
      </c>
      <c r="AZ9" s="595" t="s">
        <v>331</v>
      </c>
      <c r="BA9" s="595" t="s">
        <v>332</v>
      </c>
      <c r="BB9" s="595" t="s">
        <v>333</v>
      </c>
      <c r="BC9" s="595" t="s">
        <v>334</v>
      </c>
      <c r="BD9" s="595" t="s">
        <v>335</v>
      </c>
      <c r="BE9" s="595" t="s">
        <v>336</v>
      </c>
      <c r="BF9" s="595" t="s">
        <v>337</v>
      </c>
      <c r="BG9" s="595" t="s">
        <v>338</v>
      </c>
      <c r="BH9" s="595" t="s">
        <v>339</v>
      </c>
      <c r="BI9" s="595" t="s">
        <v>340</v>
      </c>
      <c r="BJ9" s="595" t="s">
        <v>341</v>
      </c>
      <c r="BK9" s="595" t="s">
        <v>342</v>
      </c>
      <c r="BL9" s="595"/>
      <c r="BM9" s="595" t="s">
        <v>343</v>
      </c>
      <c r="BN9" s="595" t="s">
        <v>344</v>
      </c>
      <c r="BO9" s="595" t="s">
        <v>345</v>
      </c>
      <c r="BP9" s="595" t="s">
        <v>346</v>
      </c>
      <c r="BQ9" s="595" t="s">
        <v>347</v>
      </c>
      <c r="BR9" s="595" t="s">
        <v>348</v>
      </c>
      <c r="BS9" s="595" t="s">
        <v>349</v>
      </c>
      <c r="BT9" s="595" t="s">
        <v>350</v>
      </c>
      <c r="BU9" s="595" t="s">
        <v>351</v>
      </c>
      <c r="BV9" s="595" t="s">
        <v>352</v>
      </c>
      <c r="BW9" s="595" t="s">
        <v>353</v>
      </c>
      <c r="BX9" s="595" t="s">
        <v>354</v>
      </c>
      <c r="BY9" s="595" t="s">
        <v>355</v>
      </c>
      <c r="BZ9" s="595" t="s">
        <v>356</v>
      </c>
      <c r="CA9" s="595" t="s">
        <v>357</v>
      </c>
      <c r="CB9" s="595" t="s">
        <v>358</v>
      </c>
      <c r="CC9" s="595" t="s">
        <v>359</v>
      </c>
      <c r="CD9" s="595" t="s">
        <v>360</v>
      </c>
      <c r="CE9" s="595" t="s">
        <v>361</v>
      </c>
      <c r="CF9" s="595" t="s">
        <v>362</v>
      </c>
      <c r="CG9" s="595" t="s">
        <v>363</v>
      </c>
      <c r="CH9" s="595" t="s">
        <v>364</v>
      </c>
      <c r="CI9" s="595" t="s">
        <v>365</v>
      </c>
      <c r="CJ9" s="595" t="s">
        <v>366</v>
      </c>
      <c r="CK9" s="595" t="s">
        <v>367</v>
      </c>
      <c r="CL9" s="595" t="s">
        <v>368</v>
      </c>
      <c r="CM9" s="595" t="s">
        <v>369</v>
      </c>
      <c r="CN9" s="595" t="s">
        <v>370</v>
      </c>
      <c r="CO9" s="595" t="s">
        <v>371</v>
      </c>
      <c r="CP9" s="595" t="s">
        <v>372</v>
      </c>
      <c r="CQ9" s="595" t="s">
        <v>373</v>
      </c>
      <c r="CR9" s="595" t="s">
        <v>374</v>
      </c>
      <c r="CS9" s="595" t="s">
        <v>375</v>
      </c>
      <c r="CT9" s="595" t="s">
        <v>376</v>
      </c>
      <c r="CU9" s="595" t="s">
        <v>377</v>
      </c>
      <c r="CV9" s="595"/>
      <c r="CW9" s="595" t="s">
        <v>378</v>
      </c>
      <c r="CX9" s="595" t="s">
        <v>379</v>
      </c>
      <c r="CY9" s="595" t="s">
        <v>380</v>
      </c>
      <c r="CZ9" s="595" t="s">
        <v>381</v>
      </c>
      <c r="DA9" s="595" t="s">
        <v>382</v>
      </c>
      <c r="DB9" s="595" t="s">
        <v>383</v>
      </c>
      <c r="DC9" s="595" t="s">
        <v>384</v>
      </c>
      <c r="DD9" s="595" t="s">
        <v>385</v>
      </c>
      <c r="DE9" s="595" t="s">
        <v>386</v>
      </c>
      <c r="DF9" s="595" t="s">
        <v>387</v>
      </c>
      <c r="DG9" s="595" t="s">
        <v>388</v>
      </c>
      <c r="DH9" s="595" t="s">
        <v>389</v>
      </c>
      <c r="DI9" s="595" t="s">
        <v>390</v>
      </c>
      <c r="DJ9" s="595" t="s">
        <v>391</v>
      </c>
      <c r="DK9" s="595" t="s">
        <v>392</v>
      </c>
      <c r="DL9" s="595" t="s">
        <v>393</v>
      </c>
      <c r="DM9" s="595" t="s">
        <v>394</v>
      </c>
      <c r="DN9" s="595" t="s">
        <v>395</v>
      </c>
      <c r="DO9" s="596"/>
      <c r="DP9" s="597"/>
      <c r="DQ9" s="595" t="s">
        <v>396</v>
      </c>
      <c r="DR9" s="596"/>
      <c r="DS9" s="597"/>
      <c r="DT9" s="595" t="s">
        <v>397</v>
      </c>
      <c r="DU9" s="596"/>
      <c r="DV9" s="597"/>
      <c r="DW9" s="595" t="s">
        <v>398</v>
      </c>
      <c r="DX9" s="596"/>
      <c r="DY9" s="597"/>
      <c r="DZ9" s="595" t="s">
        <v>399</v>
      </c>
      <c r="EA9" s="596"/>
      <c r="EB9" s="597"/>
      <c r="EC9" s="595" t="s">
        <v>400</v>
      </c>
      <c r="ED9" s="596"/>
      <c r="EE9" s="597"/>
      <c r="EF9" s="595" t="s">
        <v>401</v>
      </c>
      <c r="EG9" s="596"/>
      <c r="EH9" s="597"/>
      <c r="EI9" s="595" t="s">
        <v>402</v>
      </c>
      <c r="EJ9" s="596"/>
      <c r="EK9" s="597"/>
      <c r="EL9" s="595" t="s">
        <v>403</v>
      </c>
      <c r="EM9" s="596"/>
      <c r="EN9" s="597"/>
      <c r="EO9" s="595" t="s">
        <v>404</v>
      </c>
      <c r="EP9" s="596"/>
      <c r="EQ9" s="597"/>
      <c r="ER9" s="595" t="s">
        <v>405</v>
      </c>
      <c r="ES9" s="596"/>
      <c r="ET9" s="597"/>
      <c r="EU9" s="595" t="s">
        <v>406</v>
      </c>
      <c r="EV9" s="596"/>
      <c r="EW9" s="597"/>
      <c r="EX9" s="595" t="s">
        <v>407</v>
      </c>
      <c r="EY9" s="596"/>
      <c r="EZ9" s="597"/>
      <c r="FA9" s="595" t="s">
        <v>408</v>
      </c>
      <c r="FB9" s="596"/>
      <c r="FC9" s="597"/>
      <c r="FD9" s="595" t="s">
        <v>409</v>
      </c>
      <c r="FE9" s="596"/>
      <c r="FF9" s="597"/>
      <c r="FG9" s="595" t="s">
        <v>410</v>
      </c>
      <c r="FH9" s="596"/>
      <c r="FI9" s="597"/>
      <c r="FJ9" s="595" t="s">
        <v>411</v>
      </c>
      <c r="FK9" s="596"/>
      <c r="FL9" s="597"/>
      <c r="FM9" s="595" t="s">
        <v>412</v>
      </c>
      <c r="FN9" s="596"/>
      <c r="FO9" s="597"/>
      <c r="FP9" s="595" t="s">
        <v>413</v>
      </c>
      <c r="FQ9" s="596"/>
      <c r="FR9" s="597"/>
      <c r="FS9" s="595" t="s">
        <v>414</v>
      </c>
      <c r="FT9" s="596"/>
      <c r="FU9" s="597"/>
      <c r="FV9" s="595" t="s">
        <v>415</v>
      </c>
      <c r="FW9" s="596"/>
      <c r="FX9" s="597"/>
      <c r="FY9" s="595" t="s">
        <v>416</v>
      </c>
      <c r="FZ9" s="596"/>
      <c r="GA9" s="597"/>
      <c r="GB9" s="595" t="s">
        <v>417</v>
      </c>
      <c r="GC9" s="596"/>
      <c r="GD9" s="597"/>
      <c r="GE9" s="595" t="s">
        <v>418</v>
      </c>
      <c r="GF9" s="596"/>
      <c r="GG9" s="597"/>
      <c r="GH9" s="595" t="s">
        <v>419</v>
      </c>
      <c r="GI9" s="596"/>
      <c r="GJ9" s="597"/>
      <c r="GK9" s="595" t="s">
        <v>420</v>
      </c>
      <c r="GL9" s="596"/>
      <c r="GM9" s="597"/>
      <c r="GN9" s="595" t="s">
        <v>421</v>
      </c>
      <c r="GO9" s="596"/>
      <c r="GP9" s="597"/>
      <c r="GQ9" s="595" t="s">
        <v>422</v>
      </c>
      <c r="GR9" s="596"/>
      <c r="GS9" s="597"/>
      <c r="GT9" s="595" t="s">
        <v>423</v>
      </c>
      <c r="GU9" s="596"/>
      <c r="GV9" s="597"/>
      <c r="GW9" s="595" t="s">
        <v>424</v>
      </c>
      <c r="GX9" s="596"/>
      <c r="GY9" s="597"/>
      <c r="GZ9" s="595" t="s">
        <v>425</v>
      </c>
      <c r="HA9" s="596"/>
      <c r="HB9" s="597"/>
      <c r="HC9" s="595" t="s">
        <v>426</v>
      </c>
      <c r="HD9" s="596"/>
      <c r="HE9" s="597"/>
      <c r="HF9" s="595" t="s">
        <v>427</v>
      </c>
      <c r="HG9" s="596"/>
      <c r="HH9" s="597"/>
      <c r="HI9" s="595" t="s">
        <v>428</v>
      </c>
      <c r="HJ9" s="596"/>
      <c r="HK9" s="597"/>
      <c r="HL9" s="595" t="s">
        <v>429</v>
      </c>
      <c r="HM9" s="596"/>
      <c r="HN9" s="597"/>
      <c r="HO9" s="595" t="s">
        <v>430</v>
      </c>
      <c r="HP9" s="596"/>
      <c r="HQ9" s="597"/>
      <c r="HR9" s="595" t="s">
        <v>431</v>
      </c>
      <c r="HS9" s="596"/>
      <c r="HT9" s="597"/>
      <c r="HU9" s="595" t="s">
        <v>432</v>
      </c>
      <c r="HV9" s="596"/>
      <c r="HW9" s="595" t="s">
        <v>433</v>
      </c>
      <c r="HX9" s="596"/>
    </row>
    <row r="10" spans="1:237" s="601" customFormat="1" ht="57.6">
      <c r="A10" s="598" t="s">
        <v>434</v>
      </c>
      <c r="B10" s="598" t="s">
        <v>435</v>
      </c>
      <c r="C10" s="598" t="s">
        <v>436</v>
      </c>
      <c r="D10" s="598" t="s">
        <v>437</v>
      </c>
      <c r="E10" s="598" t="s">
        <v>438</v>
      </c>
      <c r="F10" s="598" t="s">
        <v>439</v>
      </c>
      <c r="G10" s="598" t="s">
        <v>440</v>
      </c>
      <c r="H10" s="598" t="s">
        <v>441</v>
      </c>
      <c r="I10" s="598" t="s">
        <v>442</v>
      </c>
      <c r="J10" s="598" t="s">
        <v>443</v>
      </c>
      <c r="K10" s="598" t="s">
        <v>444</v>
      </c>
      <c r="L10" s="598" t="s">
        <v>445</v>
      </c>
      <c r="M10" s="598" t="s">
        <v>446</v>
      </c>
      <c r="N10" s="598" t="s">
        <v>447</v>
      </c>
      <c r="O10" s="598" t="s">
        <v>448</v>
      </c>
      <c r="P10" s="598" t="s">
        <v>449</v>
      </c>
      <c r="Q10" s="598" t="s">
        <v>450</v>
      </c>
      <c r="R10" s="598" t="s">
        <v>451</v>
      </c>
      <c r="S10" s="598" t="s">
        <v>452</v>
      </c>
      <c r="T10" s="598" t="s">
        <v>453</v>
      </c>
      <c r="U10" s="598" t="s">
        <v>454</v>
      </c>
      <c r="V10" s="598" t="s">
        <v>455</v>
      </c>
      <c r="W10" s="598" t="s">
        <v>456</v>
      </c>
      <c r="X10" s="598" t="s">
        <v>457</v>
      </c>
      <c r="Y10" s="598" t="s">
        <v>458</v>
      </c>
      <c r="Z10" s="598" t="s">
        <v>459</v>
      </c>
      <c r="AA10" s="598" t="s">
        <v>460</v>
      </c>
      <c r="AB10" s="598" t="s">
        <v>461</v>
      </c>
      <c r="AC10" s="598" t="s">
        <v>462</v>
      </c>
      <c r="AD10" s="598" t="s">
        <v>463</v>
      </c>
      <c r="AE10" s="598" t="s">
        <v>464</v>
      </c>
      <c r="AF10" s="598" t="s">
        <v>465</v>
      </c>
      <c r="AG10" s="598" t="s">
        <v>466</v>
      </c>
      <c r="AH10" s="598" t="s">
        <v>467</v>
      </c>
      <c r="AI10" s="598" t="s">
        <v>468</v>
      </c>
      <c r="AJ10" s="598" t="s">
        <v>469</v>
      </c>
      <c r="AK10" s="598" t="s">
        <v>470</v>
      </c>
      <c r="AL10" s="598" t="s">
        <v>471</v>
      </c>
      <c r="AM10" s="598" t="s">
        <v>472</v>
      </c>
      <c r="AN10" s="598" t="s">
        <v>473</v>
      </c>
      <c r="AO10" s="598" t="s">
        <v>474</v>
      </c>
      <c r="AP10" s="598" t="s">
        <v>475</v>
      </c>
      <c r="AQ10" s="598" t="s">
        <v>476</v>
      </c>
      <c r="AR10" s="598" t="s">
        <v>477</v>
      </c>
      <c r="AS10" s="598" t="s">
        <v>478</v>
      </c>
      <c r="AT10" s="598" t="s">
        <v>479</v>
      </c>
      <c r="AU10" s="598" t="s">
        <v>480</v>
      </c>
      <c r="AV10" s="598" t="s">
        <v>481</v>
      </c>
      <c r="AW10" s="598" t="s">
        <v>482</v>
      </c>
      <c r="AX10" s="598" t="s">
        <v>483</v>
      </c>
      <c r="AY10" s="598" t="s">
        <v>484</v>
      </c>
      <c r="AZ10" s="598" t="s">
        <v>485</v>
      </c>
      <c r="BA10" s="598" t="s">
        <v>486</v>
      </c>
      <c r="BB10" s="598" t="s">
        <v>487</v>
      </c>
      <c r="BC10" s="598" t="s">
        <v>488</v>
      </c>
      <c r="BD10" s="598" t="s">
        <v>489</v>
      </c>
      <c r="BE10" s="598" t="s">
        <v>490</v>
      </c>
      <c r="BF10" s="598" t="s">
        <v>491</v>
      </c>
      <c r="BG10" s="598" t="s">
        <v>492</v>
      </c>
      <c r="BH10" s="598" t="s">
        <v>493</v>
      </c>
      <c r="BI10" s="598" t="s">
        <v>494</v>
      </c>
      <c r="BJ10" s="598" t="s">
        <v>495</v>
      </c>
      <c r="BK10" s="598" t="s">
        <v>496</v>
      </c>
      <c r="BL10" s="598" t="s">
        <v>497</v>
      </c>
      <c r="BM10" s="598" t="s">
        <v>498</v>
      </c>
      <c r="BN10" s="598" t="s">
        <v>499</v>
      </c>
      <c r="BO10" s="598" t="s">
        <v>500</v>
      </c>
      <c r="BP10" s="598" t="s">
        <v>501</v>
      </c>
      <c r="BQ10" s="598" t="s">
        <v>502</v>
      </c>
      <c r="BR10" s="598" t="s">
        <v>503</v>
      </c>
      <c r="BS10" s="598" t="s">
        <v>504</v>
      </c>
      <c r="BT10" s="598" t="s">
        <v>505</v>
      </c>
      <c r="BU10" s="598" t="s">
        <v>506</v>
      </c>
      <c r="BV10" s="598" t="s">
        <v>507</v>
      </c>
      <c r="BW10" s="598" t="s">
        <v>508</v>
      </c>
      <c r="BX10" s="598" t="s">
        <v>509</v>
      </c>
      <c r="BY10" s="598" t="s">
        <v>510</v>
      </c>
      <c r="BZ10" s="598" t="s">
        <v>511</v>
      </c>
      <c r="CA10" s="598" t="s">
        <v>512</v>
      </c>
      <c r="CB10" s="598" t="s">
        <v>513</v>
      </c>
      <c r="CC10" s="598" t="s">
        <v>514</v>
      </c>
      <c r="CD10" s="598" t="s">
        <v>515</v>
      </c>
      <c r="CE10" s="598" t="s">
        <v>516</v>
      </c>
      <c r="CF10" s="598" t="s">
        <v>517</v>
      </c>
      <c r="CG10" s="598" t="s">
        <v>518</v>
      </c>
      <c r="CH10" s="598" t="s">
        <v>519</v>
      </c>
      <c r="CI10" s="598" t="s">
        <v>520</v>
      </c>
      <c r="CJ10" s="598" t="s">
        <v>521</v>
      </c>
      <c r="CK10" s="598" t="s">
        <v>522</v>
      </c>
      <c r="CL10" s="598" t="s">
        <v>523</v>
      </c>
      <c r="CM10" s="598" t="s">
        <v>524</v>
      </c>
      <c r="CN10" s="598" t="s">
        <v>525</v>
      </c>
      <c r="CO10" s="598" t="s">
        <v>526</v>
      </c>
      <c r="CP10" s="598" t="s">
        <v>527</v>
      </c>
      <c r="CQ10" s="598" t="s">
        <v>528</v>
      </c>
      <c r="CR10" s="598" t="s">
        <v>529</v>
      </c>
      <c r="CS10" s="598" t="s">
        <v>530</v>
      </c>
      <c r="CT10" s="598" t="s">
        <v>531</v>
      </c>
      <c r="CU10" s="598" t="s">
        <v>532</v>
      </c>
      <c r="CV10" s="598" t="s">
        <v>533</v>
      </c>
      <c r="CW10" s="598" t="s">
        <v>534</v>
      </c>
      <c r="CX10" s="598" t="s">
        <v>535</v>
      </c>
      <c r="CY10" s="598" t="s">
        <v>536</v>
      </c>
      <c r="CZ10" s="598" t="s">
        <v>537</v>
      </c>
      <c r="DA10" s="598" t="s">
        <v>538</v>
      </c>
      <c r="DB10" s="598" t="s">
        <v>539</v>
      </c>
      <c r="DC10" s="598" t="s">
        <v>540</v>
      </c>
      <c r="DD10" s="598" t="s">
        <v>541</v>
      </c>
      <c r="DE10" s="598" t="s">
        <v>542</v>
      </c>
      <c r="DF10" s="598" t="s">
        <v>543</v>
      </c>
      <c r="DG10" s="598" t="s">
        <v>544</v>
      </c>
      <c r="DH10" s="598" t="s">
        <v>545</v>
      </c>
      <c r="DI10" s="598" t="s">
        <v>546</v>
      </c>
      <c r="DJ10" s="598" t="s">
        <v>547</v>
      </c>
      <c r="DK10" s="598" t="s">
        <v>548</v>
      </c>
      <c r="DL10" s="598" t="s">
        <v>549</v>
      </c>
      <c r="DM10" s="598" t="s">
        <v>550</v>
      </c>
      <c r="DN10" s="598" t="s">
        <v>551</v>
      </c>
      <c r="DO10" s="599"/>
      <c r="DP10" s="600"/>
      <c r="DQ10" s="598" t="s">
        <v>552</v>
      </c>
      <c r="DR10" s="599"/>
      <c r="DS10" s="600"/>
      <c r="DT10" s="598" t="s">
        <v>553</v>
      </c>
      <c r="DU10" s="599"/>
      <c r="DV10" s="600"/>
      <c r="DW10" s="598" t="s">
        <v>554</v>
      </c>
      <c r="DX10" s="599"/>
      <c r="DY10" s="600"/>
      <c r="DZ10" s="598" t="s">
        <v>555</v>
      </c>
      <c r="EA10" s="599"/>
      <c r="EB10" s="600"/>
      <c r="EC10" s="598" t="s">
        <v>556</v>
      </c>
      <c r="ED10" s="599"/>
      <c r="EE10" s="600"/>
      <c r="EF10" s="598" t="s">
        <v>557</v>
      </c>
      <c r="EG10" s="599"/>
      <c r="EH10" s="600"/>
      <c r="EI10" s="598" t="s">
        <v>558</v>
      </c>
      <c r="EJ10" s="599"/>
      <c r="EK10" s="600"/>
      <c r="EL10" s="598" t="s">
        <v>559</v>
      </c>
      <c r="EM10" s="599"/>
      <c r="EN10" s="600"/>
      <c r="EO10" s="598" t="s">
        <v>560</v>
      </c>
      <c r="EP10" s="599"/>
      <c r="EQ10" s="600"/>
      <c r="ER10" s="598" t="s">
        <v>561</v>
      </c>
      <c r="ES10" s="599"/>
      <c r="ET10" s="600"/>
      <c r="EU10" s="598" t="s">
        <v>562</v>
      </c>
      <c r="EV10" s="599"/>
      <c r="EW10" s="600"/>
      <c r="EX10" s="598" t="s">
        <v>563</v>
      </c>
      <c r="EY10" s="599"/>
      <c r="EZ10" s="600"/>
      <c r="FA10" s="598" t="s">
        <v>564</v>
      </c>
      <c r="FB10" s="599"/>
      <c r="FC10" s="600"/>
      <c r="FD10" s="598" t="s">
        <v>565</v>
      </c>
      <c r="FE10" s="599"/>
      <c r="FF10" s="600"/>
      <c r="FG10" s="598" t="s">
        <v>566</v>
      </c>
      <c r="FH10" s="599"/>
      <c r="FI10" s="600"/>
      <c r="FJ10" s="598" t="s">
        <v>567</v>
      </c>
      <c r="FK10" s="599"/>
      <c r="FL10" s="600"/>
      <c r="FM10" s="598" t="s">
        <v>568</v>
      </c>
      <c r="FN10" s="599"/>
      <c r="FO10" s="600"/>
      <c r="FP10" s="598" t="s">
        <v>569</v>
      </c>
      <c r="FQ10" s="599"/>
      <c r="FR10" s="600"/>
      <c r="FS10" s="598" t="s">
        <v>570</v>
      </c>
      <c r="FT10" s="599"/>
      <c r="FU10" s="600"/>
      <c r="FV10" s="598" t="s">
        <v>571</v>
      </c>
      <c r="FW10" s="599"/>
      <c r="FX10" s="600"/>
      <c r="FY10" s="598" t="s">
        <v>572</v>
      </c>
      <c r="FZ10" s="599"/>
      <c r="GA10" s="600"/>
      <c r="GB10" s="598" t="s">
        <v>573</v>
      </c>
      <c r="GC10" s="599"/>
      <c r="GD10" s="600"/>
      <c r="GE10" s="598" t="s">
        <v>574</v>
      </c>
      <c r="GF10" s="599"/>
      <c r="GG10" s="600"/>
      <c r="GH10" s="598" t="s">
        <v>575</v>
      </c>
      <c r="GI10" s="599"/>
      <c r="GJ10" s="600"/>
      <c r="GK10" s="598" t="s">
        <v>576</v>
      </c>
      <c r="GL10" s="599"/>
      <c r="GM10" s="600"/>
      <c r="GN10" s="598" t="s">
        <v>577</v>
      </c>
      <c r="GO10" s="599"/>
      <c r="GP10" s="600"/>
      <c r="GQ10" s="598" t="s">
        <v>578</v>
      </c>
      <c r="GR10" s="599"/>
      <c r="GS10" s="600"/>
      <c r="GT10" s="598" t="s">
        <v>579</v>
      </c>
      <c r="GU10" s="599"/>
      <c r="GV10" s="600"/>
      <c r="GW10" s="598" t="s">
        <v>580</v>
      </c>
      <c r="GX10" s="599"/>
      <c r="GY10" s="600"/>
      <c r="GZ10" s="598" t="s">
        <v>581</v>
      </c>
      <c r="HA10" s="599"/>
      <c r="HB10" s="600"/>
      <c r="HC10" s="598" t="s">
        <v>582</v>
      </c>
      <c r="HD10" s="599"/>
      <c r="HE10" s="600"/>
      <c r="HF10" s="598" t="s">
        <v>583</v>
      </c>
      <c r="HG10" s="599"/>
      <c r="HH10" s="600"/>
      <c r="HI10" s="598" t="s">
        <v>584</v>
      </c>
      <c r="HJ10" s="599"/>
      <c r="HK10" s="600"/>
      <c r="HL10" s="598" t="s">
        <v>585</v>
      </c>
      <c r="HM10" s="599"/>
      <c r="HN10" s="600"/>
      <c r="HO10" s="598" t="s">
        <v>586</v>
      </c>
      <c r="HP10" s="599"/>
      <c r="HQ10" s="600"/>
      <c r="HR10" s="598" t="s">
        <v>587</v>
      </c>
      <c r="HS10" s="599"/>
      <c r="HT10" s="600"/>
      <c r="HU10" s="598" t="s">
        <v>588</v>
      </c>
      <c r="HV10" s="599"/>
      <c r="HW10" s="598" t="s">
        <v>589</v>
      </c>
      <c r="HX10" s="599"/>
    </row>
    <row r="11" spans="1:237" s="581" customFormat="1">
      <c r="A11" s="595" t="s">
        <v>590</v>
      </c>
      <c r="B11" s="595" t="s">
        <v>590</v>
      </c>
      <c r="C11" s="595" t="s">
        <v>590</v>
      </c>
      <c r="D11" s="595" t="s">
        <v>590</v>
      </c>
      <c r="E11" s="595" t="s">
        <v>590</v>
      </c>
      <c r="F11" s="595" t="s">
        <v>590</v>
      </c>
      <c r="G11" s="595" t="s">
        <v>590</v>
      </c>
      <c r="H11" s="595" t="s">
        <v>590</v>
      </c>
      <c r="I11" s="595" t="s">
        <v>590</v>
      </c>
      <c r="J11" s="595" t="s">
        <v>590</v>
      </c>
      <c r="K11" s="595" t="s">
        <v>590</v>
      </c>
      <c r="L11" s="595" t="s">
        <v>590</v>
      </c>
      <c r="M11" s="595" t="s">
        <v>590</v>
      </c>
      <c r="N11" s="595" t="s">
        <v>590</v>
      </c>
      <c r="O11" s="595" t="s">
        <v>590</v>
      </c>
      <c r="P11" s="595" t="s">
        <v>590</v>
      </c>
      <c r="Q11" s="595" t="s">
        <v>590</v>
      </c>
      <c r="R11" s="595" t="s">
        <v>590</v>
      </c>
      <c r="S11" s="595" t="s">
        <v>590</v>
      </c>
      <c r="T11" s="595" t="s">
        <v>590</v>
      </c>
      <c r="U11" s="595" t="s">
        <v>590</v>
      </c>
      <c r="V11" s="595" t="s">
        <v>590</v>
      </c>
      <c r="W11" s="595" t="s">
        <v>590</v>
      </c>
      <c r="X11" s="595" t="s">
        <v>590</v>
      </c>
      <c r="Y11" s="595" t="s">
        <v>590</v>
      </c>
      <c r="Z11" s="595" t="s">
        <v>590</v>
      </c>
      <c r="AA11" s="595" t="s">
        <v>590</v>
      </c>
      <c r="AB11" s="595" t="s">
        <v>590</v>
      </c>
      <c r="AC11" s="595" t="s">
        <v>590</v>
      </c>
      <c r="AD11" s="595" t="s">
        <v>590</v>
      </c>
      <c r="AE11" s="595" t="s">
        <v>590</v>
      </c>
      <c r="AF11" s="595" t="s">
        <v>590</v>
      </c>
      <c r="AG11" s="595" t="s">
        <v>590</v>
      </c>
      <c r="AH11" s="595" t="s">
        <v>590</v>
      </c>
      <c r="AI11" s="595" t="s">
        <v>590</v>
      </c>
      <c r="AJ11" s="595" t="s">
        <v>590</v>
      </c>
      <c r="AK11" s="595" t="s">
        <v>590</v>
      </c>
      <c r="AL11" s="595" t="s">
        <v>590</v>
      </c>
      <c r="AM11" s="595" t="s">
        <v>590</v>
      </c>
      <c r="AN11" s="595" t="s">
        <v>590</v>
      </c>
      <c r="AO11" s="595" t="s">
        <v>590</v>
      </c>
      <c r="AP11" s="595" t="s">
        <v>590</v>
      </c>
      <c r="AQ11" s="595" t="s">
        <v>590</v>
      </c>
      <c r="AR11" s="595" t="s">
        <v>590</v>
      </c>
      <c r="AS11" s="595" t="s">
        <v>590</v>
      </c>
      <c r="AT11" s="595" t="s">
        <v>590</v>
      </c>
      <c r="AU11" s="595" t="s">
        <v>590</v>
      </c>
      <c r="AV11" s="595" t="s">
        <v>590</v>
      </c>
      <c r="AW11" s="595" t="s">
        <v>590</v>
      </c>
      <c r="AX11" s="595" t="s">
        <v>590</v>
      </c>
      <c r="AY11" s="595" t="s">
        <v>590</v>
      </c>
      <c r="AZ11" s="595" t="s">
        <v>590</v>
      </c>
      <c r="BA11" s="595" t="s">
        <v>590</v>
      </c>
      <c r="BB11" s="595" t="s">
        <v>590</v>
      </c>
      <c r="BC11" s="595" t="s">
        <v>590</v>
      </c>
      <c r="BD11" s="595" t="s">
        <v>590</v>
      </c>
      <c r="BE11" s="595" t="s">
        <v>590</v>
      </c>
      <c r="BF11" s="595" t="s">
        <v>590</v>
      </c>
      <c r="BG11" s="595" t="s">
        <v>590</v>
      </c>
      <c r="BH11" s="595" t="s">
        <v>590</v>
      </c>
      <c r="BI11" s="595" t="s">
        <v>590</v>
      </c>
      <c r="BJ11" s="595" t="s">
        <v>590</v>
      </c>
      <c r="BK11" s="595" t="s">
        <v>590</v>
      </c>
      <c r="BL11" s="595"/>
      <c r="BM11" s="595" t="s">
        <v>590</v>
      </c>
      <c r="BN11" s="595" t="s">
        <v>590</v>
      </c>
      <c r="BO11" s="595" t="s">
        <v>590</v>
      </c>
      <c r="BP11" s="595" t="s">
        <v>590</v>
      </c>
      <c r="BQ11" s="595" t="s">
        <v>590</v>
      </c>
      <c r="BR11" s="595" t="s">
        <v>590</v>
      </c>
      <c r="BS11" s="595" t="s">
        <v>590</v>
      </c>
      <c r="BT11" s="595" t="s">
        <v>590</v>
      </c>
      <c r="BU11" s="595" t="s">
        <v>590</v>
      </c>
      <c r="BV11" s="595" t="s">
        <v>590</v>
      </c>
      <c r="BW11" s="595" t="s">
        <v>590</v>
      </c>
      <c r="BX11" s="595" t="s">
        <v>590</v>
      </c>
      <c r="BY11" s="595" t="s">
        <v>590</v>
      </c>
      <c r="BZ11" s="595" t="s">
        <v>590</v>
      </c>
      <c r="CA11" s="595" t="s">
        <v>590</v>
      </c>
      <c r="CB11" s="595" t="s">
        <v>590</v>
      </c>
      <c r="CC11" s="595" t="s">
        <v>590</v>
      </c>
      <c r="CD11" s="595" t="s">
        <v>590</v>
      </c>
      <c r="CE11" s="595" t="s">
        <v>590</v>
      </c>
      <c r="CF11" s="595" t="s">
        <v>590</v>
      </c>
      <c r="CG11" s="595" t="s">
        <v>590</v>
      </c>
      <c r="CH11" s="595" t="s">
        <v>590</v>
      </c>
      <c r="CI11" s="595" t="s">
        <v>590</v>
      </c>
      <c r="CJ11" s="595" t="s">
        <v>590</v>
      </c>
      <c r="CK11" s="595" t="s">
        <v>590</v>
      </c>
      <c r="CL11" s="595" t="s">
        <v>590</v>
      </c>
      <c r="CM11" s="595" t="s">
        <v>590</v>
      </c>
      <c r="CN11" s="595" t="s">
        <v>590</v>
      </c>
      <c r="CO11" s="595" t="s">
        <v>590</v>
      </c>
      <c r="CP11" s="595" t="s">
        <v>590</v>
      </c>
      <c r="CQ11" s="595" t="s">
        <v>590</v>
      </c>
      <c r="CR11" s="595" t="s">
        <v>590</v>
      </c>
      <c r="CS11" s="595" t="s">
        <v>590</v>
      </c>
      <c r="CT11" s="595" t="s">
        <v>590</v>
      </c>
      <c r="CU11" s="595" t="s">
        <v>590</v>
      </c>
      <c r="CV11" s="595"/>
      <c r="CW11" s="595" t="s">
        <v>590</v>
      </c>
      <c r="CX11" s="595" t="s">
        <v>590</v>
      </c>
      <c r="CY11" s="595" t="s">
        <v>590</v>
      </c>
      <c r="CZ11" s="595" t="s">
        <v>590</v>
      </c>
      <c r="DA11" s="595" t="s">
        <v>590</v>
      </c>
      <c r="DB11" s="595" t="s">
        <v>590</v>
      </c>
      <c r="DC11" s="595" t="s">
        <v>590</v>
      </c>
      <c r="DD11" s="595" t="s">
        <v>590</v>
      </c>
      <c r="DE11" s="595" t="s">
        <v>590</v>
      </c>
      <c r="DF11" s="595" t="s">
        <v>590</v>
      </c>
      <c r="DG11" s="595" t="s">
        <v>590</v>
      </c>
      <c r="DH11" s="595" t="s">
        <v>590</v>
      </c>
      <c r="DI11" s="595" t="s">
        <v>590</v>
      </c>
      <c r="DJ11" s="595" t="s">
        <v>590</v>
      </c>
      <c r="DK11" s="595" t="s">
        <v>590</v>
      </c>
      <c r="DL11" s="595" t="s">
        <v>590</v>
      </c>
      <c r="DM11" s="595" t="s">
        <v>590</v>
      </c>
      <c r="DN11" s="595" t="s">
        <v>590</v>
      </c>
      <c r="DO11" s="602" t="s">
        <v>591</v>
      </c>
      <c r="DP11" s="597"/>
      <c r="DQ11" s="595" t="s">
        <v>590</v>
      </c>
      <c r="DR11" s="602" t="s">
        <v>591</v>
      </c>
      <c r="DS11" s="597"/>
      <c r="DT11" s="595" t="s">
        <v>590</v>
      </c>
      <c r="DU11" s="602" t="s">
        <v>591</v>
      </c>
      <c r="DV11" s="597"/>
      <c r="DW11" s="595" t="s">
        <v>590</v>
      </c>
      <c r="DX11" s="602" t="s">
        <v>591</v>
      </c>
      <c r="DY11" s="597"/>
      <c r="DZ11" s="595" t="s">
        <v>590</v>
      </c>
      <c r="EA11" s="602" t="s">
        <v>591</v>
      </c>
      <c r="EB11" s="597"/>
      <c r="EC11" s="595" t="s">
        <v>590</v>
      </c>
      <c r="ED11" s="602" t="s">
        <v>591</v>
      </c>
      <c r="EE11" s="597"/>
      <c r="EF11" s="595" t="s">
        <v>590</v>
      </c>
      <c r="EG11" s="602" t="s">
        <v>591</v>
      </c>
      <c r="EH11" s="597"/>
      <c r="EI11" s="595" t="s">
        <v>590</v>
      </c>
      <c r="EJ11" s="602" t="s">
        <v>591</v>
      </c>
      <c r="EK11" s="597"/>
      <c r="EL11" s="595" t="s">
        <v>590</v>
      </c>
      <c r="EM11" s="602" t="s">
        <v>591</v>
      </c>
      <c r="EN11" s="597"/>
      <c r="EO11" s="595" t="s">
        <v>590</v>
      </c>
      <c r="EP11" s="602" t="s">
        <v>591</v>
      </c>
      <c r="EQ11" s="597"/>
      <c r="ER11" s="595" t="s">
        <v>590</v>
      </c>
      <c r="ES11" s="602" t="s">
        <v>591</v>
      </c>
      <c r="ET11" s="597"/>
      <c r="EU11" s="595" t="s">
        <v>590</v>
      </c>
      <c r="EV11" s="602" t="s">
        <v>591</v>
      </c>
      <c r="EW11" s="597"/>
      <c r="EX11" s="595" t="s">
        <v>590</v>
      </c>
      <c r="EY11" s="602" t="s">
        <v>591</v>
      </c>
      <c r="EZ11" s="597"/>
      <c r="FA11" s="595" t="s">
        <v>590</v>
      </c>
      <c r="FB11" s="602" t="s">
        <v>591</v>
      </c>
      <c r="FC11" s="597"/>
      <c r="FD11" s="595" t="s">
        <v>590</v>
      </c>
      <c r="FE11" s="602" t="s">
        <v>591</v>
      </c>
      <c r="FF11" s="597"/>
      <c r="FG11" s="595" t="s">
        <v>590</v>
      </c>
      <c r="FH11" s="602" t="s">
        <v>591</v>
      </c>
      <c r="FI11" s="597"/>
      <c r="FJ11" s="595" t="s">
        <v>590</v>
      </c>
      <c r="FK11" s="602" t="s">
        <v>591</v>
      </c>
      <c r="FL11" s="597"/>
      <c r="FM11" s="595" t="s">
        <v>590</v>
      </c>
      <c r="FN11" s="602" t="s">
        <v>591</v>
      </c>
      <c r="FO11" s="597"/>
      <c r="FP11" s="595" t="s">
        <v>590</v>
      </c>
      <c r="FQ11" s="602" t="s">
        <v>591</v>
      </c>
      <c r="FR11" s="597"/>
      <c r="FS11" s="595" t="s">
        <v>590</v>
      </c>
      <c r="FT11" s="602" t="s">
        <v>591</v>
      </c>
      <c r="FU11" s="597"/>
      <c r="FV11" s="595" t="s">
        <v>590</v>
      </c>
      <c r="FW11" s="602" t="s">
        <v>591</v>
      </c>
      <c r="FX11" s="597"/>
      <c r="FY11" s="595" t="s">
        <v>590</v>
      </c>
      <c r="FZ11" s="602" t="s">
        <v>591</v>
      </c>
      <c r="GA11" s="597"/>
      <c r="GB11" s="595" t="s">
        <v>590</v>
      </c>
      <c r="GC11" s="602" t="s">
        <v>591</v>
      </c>
      <c r="GD11" s="597"/>
      <c r="GE11" s="595" t="s">
        <v>590</v>
      </c>
      <c r="GF11" s="602" t="s">
        <v>591</v>
      </c>
      <c r="GG11" s="597"/>
      <c r="GH11" s="595" t="s">
        <v>590</v>
      </c>
      <c r="GI11" s="602" t="s">
        <v>591</v>
      </c>
      <c r="GJ11" s="597"/>
      <c r="GK11" s="595" t="s">
        <v>590</v>
      </c>
      <c r="GL11" s="602" t="s">
        <v>591</v>
      </c>
      <c r="GM11" s="597"/>
      <c r="GN11" s="595" t="s">
        <v>590</v>
      </c>
      <c r="GO11" s="602" t="s">
        <v>591</v>
      </c>
      <c r="GP11" s="597"/>
      <c r="GQ11" s="595" t="s">
        <v>590</v>
      </c>
      <c r="GR11" s="602" t="s">
        <v>591</v>
      </c>
      <c r="GS11" s="597"/>
      <c r="GT11" s="595" t="s">
        <v>590</v>
      </c>
      <c r="GU11" s="602" t="s">
        <v>591</v>
      </c>
      <c r="GV11" s="597"/>
      <c r="GW11" s="595" t="s">
        <v>590</v>
      </c>
      <c r="GX11" s="602" t="s">
        <v>591</v>
      </c>
      <c r="GY11" s="597"/>
      <c r="GZ11" s="595" t="s">
        <v>590</v>
      </c>
      <c r="HA11" s="602" t="s">
        <v>591</v>
      </c>
      <c r="HB11" s="597"/>
      <c r="HC11" s="595" t="s">
        <v>590</v>
      </c>
      <c r="HD11" s="602" t="s">
        <v>591</v>
      </c>
      <c r="HE11" s="597"/>
      <c r="HF11" s="595" t="s">
        <v>590</v>
      </c>
      <c r="HG11" s="602" t="s">
        <v>591</v>
      </c>
      <c r="HH11" s="597"/>
      <c r="HI11" s="595" t="s">
        <v>590</v>
      </c>
      <c r="HJ11" s="602" t="s">
        <v>591</v>
      </c>
      <c r="HK11" s="597"/>
      <c r="HL11" s="595" t="s">
        <v>590</v>
      </c>
      <c r="HM11" s="602" t="s">
        <v>591</v>
      </c>
      <c r="HN11" s="597"/>
      <c r="HO11" s="595" t="s">
        <v>590</v>
      </c>
      <c r="HP11" s="602" t="s">
        <v>591</v>
      </c>
      <c r="HQ11" s="597"/>
      <c r="HR11" s="595" t="s">
        <v>590</v>
      </c>
      <c r="HS11" s="602" t="s">
        <v>591</v>
      </c>
      <c r="HT11" s="597"/>
      <c r="HU11" s="595" t="s">
        <v>590</v>
      </c>
      <c r="HV11" s="602" t="s">
        <v>591</v>
      </c>
      <c r="HW11" s="595" t="s">
        <v>590</v>
      </c>
      <c r="HX11" s="602" t="s">
        <v>591</v>
      </c>
    </row>
    <row r="12" spans="1:237" s="581" customFormat="1">
      <c r="A12" s="603">
        <v>392</v>
      </c>
      <c r="B12" s="603"/>
      <c r="C12" s="603"/>
      <c r="D12" s="603">
        <v>392</v>
      </c>
      <c r="E12" s="603"/>
      <c r="F12" s="603"/>
      <c r="G12" s="603"/>
      <c r="H12" s="603">
        <v>797932</v>
      </c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  <c r="AC12" s="603">
        <v>39537</v>
      </c>
      <c r="AD12" s="603"/>
      <c r="AE12" s="603"/>
      <c r="AF12" s="603"/>
      <c r="AG12" s="603"/>
      <c r="AH12" s="603">
        <v>438832</v>
      </c>
      <c r="AI12" s="603"/>
      <c r="AJ12" s="603"/>
      <c r="AK12" s="603"/>
      <c r="AL12" s="603">
        <v>8080</v>
      </c>
      <c r="AM12" s="603"/>
      <c r="AN12" s="603"/>
      <c r="AO12" s="603"/>
      <c r="AP12" s="603"/>
      <c r="AQ12" s="603">
        <v>1284381</v>
      </c>
      <c r="AR12" s="603"/>
      <c r="AS12" s="603"/>
      <c r="AT12" s="603"/>
      <c r="AU12" s="603"/>
      <c r="AV12" s="603">
        <v>240</v>
      </c>
      <c r="AW12" s="603"/>
      <c r="AX12" s="603">
        <v>44</v>
      </c>
      <c r="AY12" s="603"/>
      <c r="AZ12" s="603"/>
      <c r="BA12" s="603">
        <v>1285057</v>
      </c>
      <c r="BB12" s="603">
        <v>807045</v>
      </c>
      <c r="BC12" s="603"/>
      <c r="BD12" s="603"/>
      <c r="BE12" s="603">
        <v>1261</v>
      </c>
      <c r="BF12" s="603"/>
      <c r="BG12" s="603">
        <v>1261</v>
      </c>
      <c r="BH12" s="603"/>
      <c r="BI12" s="603">
        <v>808306</v>
      </c>
      <c r="BJ12" s="603">
        <v>67975</v>
      </c>
      <c r="BK12" s="603">
        <v>82221</v>
      </c>
      <c r="BL12" s="590">
        <v>0.18581576779091086</v>
      </c>
      <c r="BM12" s="604">
        <v>8069</v>
      </c>
      <c r="BN12" s="603">
        <v>966571</v>
      </c>
      <c r="BO12" s="603">
        <v>97051</v>
      </c>
      <c r="BP12" s="603">
        <v>6928</v>
      </c>
      <c r="BQ12" s="603">
        <v>15088</v>
      </c>
      <c r="BR12" s="603">
        <v>1582</v>
      </c>
      <c r="BS12" s="603">
        <v>120649</v>
      </c>
      <c r="BT12" s="603">
        <v>19</v>
      </c>
      <c r="BU12" s="603"/>
      <c r="BV12" s="603"/>
      <c r="BW12" s="603"/>
      <c r="BX12" s="603">
        <v>949</v>
      </c>
      <c r="BY12" s="603">
        <v>29531</v>
      </c>
      <c r="BZ12" s="603">
        <v>61</v>
      </c>
      <c r="CA12" s="603"/>
      <c r="CB12" s="603">
        <v>6570</v>
      </c>
      <c r="CC12" s="603"/>
      <c r="CD12" s="603"/>
      <c r="CE12" s="603">
        <v>1902</v>
      </c>
      <c r="CF12" s="603">
        <v>18</v>
      </c>
      <c r="CG12" s="603"/>
      <c r="CH12" s="603"/>
      <c r="CI12" s="603">
        <v>15859</v>
      </c>
      <c r="CJ12" s="603"/>
      <c r="CK12" s="603"/>
      <c r="CL12" s="603">
        <v>54909</v>
      </c>
      <c r="CM12" s="603">
        <v>38720</v>
      </c>
      <c r="CN12" s="603"/>
      <c r="CO12" s="603"/>
      <c r="CP12" s="603"/>
      <c r="CQ12" s="603"/>
      <c r="CR12" s="603"/>
      <c r="CS12" s="603">
        <v>38720</v>
      </c>
      <c r="CT12" s="603">
        <v>114685</v>
      </c>
      <c r="CU12" s="603">
        <v>1295534</v>
      </c>
      <c r="CV12" s="590">
        <v>9.8511850203327589E-2</v>
      </c>
      <c r="CW12" s="604">
        <v>7056</v>
      </c>
      <c r="CX12" s="603"/>
      <c r="CY12" s="603">
        <v>1302590</v>
      </c>
      <c r="CZ12" s="603">
        <v>1285057</v>
      </c>
      <c r="DA12" s="603">
        <v>-17533</v>
      </c>
      <c r="DB12" s="603"/>
      <c r="DC12" s="603"/>
      <c r="DD12" s="603">
        <v>140</v>
      </c>
      <c r="DE12" s="603"/>
      <c r="DF12" s="603"/>
      <c r="DG12" s="603"/>
      <c r="DH12" s="603">
        <v>6916</v>
      </c>
      <c r="DI12" s="603">
        <v>7056</v>
      </c>
      <c r="DJ12" s="603">
        <v>7056</v>
      </c>
      <c r="DK12" s="603">
        <v>676</v>
      </c>
      <c r="DL12" s="603">
        <v>6916</v>
      </c>
      <c r="DM12" s="603">
        <v>-536</v>
      </c>
      <c r="DN12" s="603"/>
      <c r="DO12" s="605"/>
      <c r="DP12" s="591" t="s">
        <v>592</v>
      </c>
      <c r="DQ12" s="604">
        <v>113549</v>
      </c>
      <c r="DR12" s="605">
        <v>1.42</v>
      </c>
      <c r="DS12" s="591">
        <v>79964.084507042251</v>
      </c>
      <c r="DT12" s="603"/>
      <c r="DU12" s="605"/>
      <c r="DV12" s="591" t="s">
        <v>592</v>
      </c>
      <c r="DW12" s="603"/>
      <c r="DX12" s="605"/>
      <c r="DY12" s="591" t="s">
        <v>592</v>
      </c>
      <c r="DZ12" s="603">
        <v>136927</v>
      </c>
      <c r="EA12" s="605">
        <v>0.63</v>
      </c>
      <c r="EB12" s="591">
        <v>217344.44444444444</v>
      </c>
      <c r="EC12" s="603"/>
      <c r="ED12" s="605"/>
      <c r="EE12" s="591" t="s">
        <v>592</v>
      </c>
      <c r="EF12" s="603">
        <v>203797</v>
      </c>
      <c r="EG12" s="605">
        <v>2.7</v>
      </c>
      <c r="EH12" s="591">
        <v>75480.370370370365</v>
      </c>
      <c r="EI12" s="603"/>
      <c r="EJ12" s="605"/>
      <c r="EK12" s="591" t="s">
        <v>592</v>
      </c>
      <c r="EL12" s="603"/>
      <c r="EM12" s="605"/>
      <c r="EN12" s="591" t="s">
        <v>592</v>
      </c>
      <c r="EO12" s="603"/>
      <c r="EP12" s="605"/>
      <c r="EQ12" s="591" t="s">
        <v>592</v>
      </c>
      <c r="ER12" s="603"/>
      <c r="ES12" s="605"/>
      <c r="ET12" s="591" t="s">
        <v>592</v>
      </c>
      <c r="EU12" s="603"/>
      <c r="EV12" s="605"/>
      <c r="EW12" s="591" t="s">
        <v>592</v>
      </c>
      <c r="EX12" s="603"/>
      <c r="EY12" s="605"/>
      <c r="EZ12" s="591" t="s">
        <v>592</v>
      </c>
      <c r="FA12" s="603"/>
      <c r="FB12" s="605"/>
      <c r="FC12" s="591" t="s">
        <v>592</v>
      </c>
      <c r="FD12" s="603"/>
      <c r="FE12" s="605"/>
      <c r="FF12" s="591" t="s">
        <v>592</v>
      </c>
      <c r="FG12" s="603"/>
      <c r="FH12" s="605"/>
      <c r="FI12" s="591" t="s">
        <v>592</v>
      </c>
      <c r="FJ12" s="603"/>
      <c r="FK12" s="605"/>
      <c r="FL12" s="591" t="s">
        <v>592</v>
      </c>
      <c r="FM12" s="603"/>
      <c r="FN12" s="605"/>
      <c r="FO12" s="591" t="s">
        <v>592</v>
      </c>
      <c r="FP12" s="603"/>
      <c r="FQ12" s="605"/>
      <c r="FR12" s="591" t="s">
        <v>592</v>
      </c>
      <c r="FS12" s="603"/>
      <c r="FT12" s="605"/>
      <c r="FU12" s="591" t="s">
        <v>592</v>
      </c>
      <c r="FV12" s="603"/>
      <c r="FW12" s="605"/>
      <c r="FX12" s="591" t="s">
        <v>592</v>
      </c>
      <c r="FY12" s="603"/>
      <c r="FZ12" s="605"/>
      <c r="GA12" s="591" t="s">
        <v>592</v>
      </c>
      <c r="GB12" s="603">
        <v>146063</v>
      </c>
      <c r="GC12" s="605">
        <v>2.5499999999999998</v>
      </c>
      <c r="GD12" s="591">
        <v>57279.607843137259</v>
      </c>
      <c r="GE12" s="603"/>
      <c r="GF12" s="605"/>
      <c r="GG12" s="591" t="s">
        <v>592</v>
      </c>
      <c r="GH12" s="603"/>
      <c r="GI12" s="605"/>
      <c r="GJ12" s="591" t="s">
        <v>592</v>
      </c>
      <c r="GK12" s="603"/>
      <c r="GL12" s="605"/>
      <c r="GM12" s="591" t="s">
        <v>592</v>
      </c>
      <c r="GN12" s="603"/>
      <c r="GO12" s="605"/>
      <c r="GP12" s="591" t="s">
        <v>592</v>
      </c>
      <c r="GQ12" s="603">
        <v>133805</v>
      </c>
      <c r="GR12" s="605">
        <v>2.93</v>
      </c>
      <c r="GS12" s="591">
        <v>45667.235494880544</v>
      </c>
      <c r="GT12" s="603"/>
      <c r="GU12" s="605"/>
      <c r="GV12" s="591" t="s">
        <v>592</v>
      </c>
      <c r="GW12" s="603">
        <v>8586</v>
      </c>
      <c r="GX12" s="605">
        <v>0.21</v>
      </c>
      <c r="GY12" s="591">
        <v>40885.71428571429</v>
      </c>
      <c r="GZ12" s="603"/>
      <c r="HA12" s="605"/>
      <c r="HB12" s="591" t="s">
        <v>592</v>
      </c>
      <c r="HC12" s="603"/>
      <c r="HD12" s="605"/>
      <c r="HE12" s="591" t="s">
        <v>592</v>
      </c>
      <c r="HF12" s="603"/>
      <c r="HG12" s="605"/>
      <c r="HH12" s="591" t="s">
        <v>592</v>
      </c>
      <c r="HI12" s="603"/>
      <c r="HJ12" s="605"/>
      <c r="HK12" s="591" t="s">
        <v>592</v>
      </c>
      <c r="HL12" s="603">
        <v>49694</v>
      </c>
      <c r="HM12" s="605">
        <v>1.1000000000000001</v>
      </c>
      <c r="HN12" s="591">
        <v>45176.363636363632</v>
      </c>
      <c r="HO12" s="603">
        <v>7996</v>
      </c>
      <c r="HP12" s="605">
        <v>0.23</v>
      </c>
      <c r="HQ12" s="591">
        <v>34765.217391304344</v>
      </c>
      <c r="HR12" s="603"/>
      <c r="HS12" s="605"/>
      <c r="HT12" s="591" t="s">
        <v>592</v>
      </c>
      <c r="HU12" s="603">
        <v>6628</v>
      </c>
      <c r="HV12" s="605">
        <v>0</v>
      </c>
      <c r="HW12" s="603">
        <v>807045</v>
      </c>
      <c r="HX12" s="605">
        <v>11.77</v>
      </c>
      <c r="HZ12" s="606">
        <v>116180.31368318434</v>
      </c>
      <c r="IA12" s="606">
        <v>1179353.6863168157</v>
      </c>
      <c r="IB12" s="606">
        <v>9.8511850203327589E-2</v>
      </c>
      <c r="IC12" s="606" t="b">
        <v>1</v>
      </c>
    </row>
    <row r="13" spans="1:237" s="581" customFormat="1">
      <c r="A13" s="607"/>
      <c r="B13" s="607"/>
      <c r="C13" s="607"/>
      <c r="D13" s="607"/>
      <c r="E13" s="607"/>
      <c r="F13" s="607"/>
      <c r="G13" s="607"/>
      <c r="H13" s="607">
        <v>24199</v>
      </c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7"/>
      <c r="AL13" s="607">
        <v>2070</v>
      </c>
      <c r="AM13" s="607"/>
      <c r="AN13" s="607"/>
      <c r="AO13" s="607"/>
      <c r="AP13" s="607"/>
      <c r="AQ13" s="607">
        <v>26269</v>
      </c>
      <c r="AR13" s="607"/>
      <c r="AS13" s="607"/>
      <c r="AT13" s="607"/>
      <c r="AU13" s="607"/>
      <c r="AV13" s="607"/>
      <c r="AW13" s="607">
        <v>107</v>
      </c>
      <c r="AX13" s="607"/>
      <c r="AY13" s="607"/>
      <c r="AZ13" s="607"/>
      <c r="BA13" s="607">
        <v>26376</v>
      </c>
      <c r="BB13" s="607"/>
      <c r="BC13" s="607"/>
      <c r="BD13" s="607"/>
      <c r="BE13" s="607"/>
      <c r="BF13" s="607"/>
      <c r="BG13" s="607"/>
      <c r="BH13" s="607"/>
      <c r="BI13" s="607"/>
      <c r="BJ13" s="607"/>
      <c r="BK13" s="607"/>
      <c r="BL13" s="590" t="s">
        <v>592</v>
      </c>
      <c r="BM13" s="608"/>
      <c r="BN13" s="607"/>
      <c r="BO13" s="607">
        <v>1244</v>
      </c>
      <c r="BP13" s="607"/>
      <c r="BQ13" s="607"/>
      <c r="BR13" s="607"/>
      <c r="BS13" s="607">
        <v>1244</v>
      </c>
      <c r="BT13" s="607"/>
      <c r="BU13" s="607"/>
      <c r="BV13" s="607"/>
      <c r="BW13" s="607"/>
      <c r="BX13" s="607"/>
      <c r="BY13" s="607"/>
      <c r="BZ13" s="607"/>
      <c r="CA13" s="607"/>
      <c r="CB13" s="607"/>
      <c r="CC13" s="607"/>
      <c r="CD13" s="607"/>
      <c r="CE13" s="607"/>
      <c r="CF13" s="607">
        <v>30343</v>
      </c>
      <c r="CG13" s="607"/>
      <c r="CH13" s="607"/>
      <c r="CI13" s="607"/>
      <c r="CJ13" s="607"/>
      <c r="CK13" s="607"/>
      <c r="CL13" s="607">
        <v>30343</v>
      </c>
      <c r="CM13" s="607"/>
      <c r="CN13" s="607"/>
      <c r="CO13" s="607"/>
      <c r="CP13" s="607"/>
      <c r="CQ13" s="607"/>
      <c r="CR13" s="607"/>
      <c r="CS13" s="607"/>
      <c r="CT13" s="607">
        <v>121</v>
      </c>
      <c r="CU13" s="607">
        <v>31708</v>
      </c>
      <c r="CV13" s="590" t="s">
        <v>592</v>
      </c>
      <c r="CW13" s="608">
        <v>107</v>
      </c>
      <c r="CX13" s="607"/>
      <c r="CY13" s="607">
        <v>31815</v>
      </c>
      <c r="CZ13" s="607">
        <v>26376</v>
      </c>
      <c r="DA13" s="607">
        <v>-5439</v>
      </c>
      <c r="DB13" s="607"/>
      <c r="DC13" s="607"/>
      <c r="DD13" s="607">
        <v>107</v>
      </c>
      <c r="DE13" s="607"/>
      <c r="DF13" s="607"/>
      <c r="DG13" s="607"/>
      <c r="DH13" s="607"/>
      <c r="DI13" s="607">
        <v>107</v>
      </c>
      <c r="DJ13" s="607">
        <v>107</v>
      </c>
      <c r="DK13" s="607">
        <v>107</v>
      </c>
      <c r="DL13" s="607"/>
      <c r="DM13" s="607"/>
      <c r="DN13" s="607"/>
      <c r="DO13" s="609"/>
      <c r="DP13" s="591" t="s">
        <v>592</v>
      </c>
      <c r="DQ13" s="607"/>
      <c r="DR13" s="609"/>
      <c r="DS13" s="591" t="s">
        <v>592</v>
      </c>
      <c r="DT13" s="607"/>
      <c r="DU13" s="609"/>
      <c r="DV13" s="591" t="s">
        <v>592</v>
      </c>
      <c r="DW13" s="607"/>
      <c r="DX13" s="609"/>
      <c r="DY13" s="591" t="s">
        <v>592</v>
      </c>
      <c r="DZ13" s="607"/>
      <c r="EA13" s="609"/>
      <c r="EB13" s="591" t="s">
        <v>592</v>
      </c>
      <c r="EC13" s="607"/>
      <c r="ED13" s="609"/>
      <c r="EE13" s="591" t="s">
        <v>592</v>
      </c>
      <c r="EF13" s="607"/>
      <c r="EG13" s="609"/>
      <c r="EH13" s="591" t="s">
        <v>592</v>
      </c>
      <c r="EI13" s="607"/>
      <c r="EJ13" s="609"/>
      <c r="EK13" s="591" t="s">
        <v>592</v>
      </c>
      <c r="EL13" s="607"/>
      <c r="EM13" s="609"/>
      <c r="EN13" s="591" t="s">
        <v>592</v>
      </c>
      <c r="EO13" s="607"/>
      <c r="EP13" s="609"/>
      <c r="EQ13" s="591" t="s">
        <v>592</v>
      </c>
      <c r="ER13" s="607"/>
      <c r="ES13" s="609"/>
      <c r="ET13" s="591" t="s">
        <v>592</v>
      </c>
      <c r="EU13" s="607"/>
      <c r="EV13" s="609"/>
      <c r="EW13" s="591" t="s">
        <v>592</v>
      </c>
      <c r="EX13" s="607"/>
      <c r="EY13" s="609"/>
      <c r="EZ13" s="591" t="s">
        <v>592</v>
      </c>
      <c r="FA13" s="607"/>
      <c r="FB13" s="609"/>
      <c r="FC13" s="591" t="s">
        <v>592</v>
      </c>
      <c r="FD13" s="607"/>
      <c r="FE13" s="609"/>
      <c r="FF13" s="591" t="s">
        <v>592</v>
      </c>
      <c r="FG13" s="607"/>
      <c r="FH13" s="609"/>
      <c r="FI13" s="591" t="s">
        <v>592</v>
      </c>
      <c r="FJ13" s="607"/>
      <c r="FK13" s="609"/>
      <c r="FL13" s="591" t="s">
        <v>592</v>
      </c>
      <c r="FM13" s="607"/>
      <c r="FN13" s="609"/>
      <c r="FO13" s="591" t="s">
        <v>592</v>
      </c>
      <c r="FP13" s="607"/>
      <c r="FQ13" s="609"/>
      <c r="FR13" s="591" t="s">
        <v>592</v>
      </c>
      <c r="FS13" s="607"/>
      <c r="FT13" s="609"/>
      <c r="FU13" s="591" t="s">
        <v>592</v>
      </c>
      <c r="FV13" s="607"/>
      <c r="FW13" s="609"/>
      <c r="FX13" s="591" t="s">
        <v>592</v>
      </c>
      <c r="FY13" s="607"/>
      <c r="FZ13" s="609"/>
      <c r="GA13" s="591" t="s">
        <v>592</v>
      </c>
      <c r="GB13" s="607"/>
      <c r="GC13" s="609"/>
      <c r="GD13" s="591" t="s">
        <v>592</v>
      </c>
      <c r="GE13" s="607"/>
      <c r="GF13" s="609"/>
      <c r="GG13" s="591" t="s">
        <v>592</v>
      </c>
      <c r="GH13" s="607"/>
      <c r="GI13" s="609"/>
      <c r="GJ13" s="591" t="s">
        <v>592</v>
      </c>
      <c r="GK13" s="607"/>
      <c r="GL13" s="609"/>
      <c r="GM13" s="591" t="s">
        <v>592</v>
      </c>
      <c r="GN13" s="607"/>
      <c r="GO13" s="609"/>
      <c r="GP13" s="591" t="s">
        <v>592</v>
      </c>
      <c r="GQ13" s="607"/>
      <c r="GR13" s="609"/>
      <c r="GS13" s="591" t="s">
        <v>592</v>
      </c>
      <c r="GT13" s="607"/>
      <c r="GU13" s="609"/>
      <c r="GV13" s="591" t="s">
        <v>592</v>
      </c>
      <c r="GW13" s="607"/>
      <c r="GX13" s="609"/>
      <c r="GY13" s="591" t="s">
        <v>592</v>
      </c>
      <c r="GZ13" s="607"/>
      <c r="HA13" s="609"/>
      <c r="HB13" s="591" t="s">
        <v>592</v>
      </c>
      <c r="HC13" s="607"/>
      <c r="HD13" s="609"/>
      <c r="HE13" s="591" t="s">
        <v>592</v>
      </c>
      <c r="HF13" s="607"/>
      <c r="HG13" s="609"/>
      <c r="HH13" s="591" t="s">
        <v>592</v>
      </c>
      <c r="HI13" s="607"/>
      <c r="HJ13" s="609"/>
      <c r="HK13" s="591" t="s">
        <v>592</v>
      </c>
      <c r="HL13" s="607"/>
      <c r="HM13" s="609"/>
      <c r="HN13" s="591" t="s">
        <v>592</v>
      </c>
      <c r="HO13" s="607"/>
      <c r="HP13" s="609"/>
      <c r="HQ13" s="591" t="s">
        <v>592</v>
      </c>
      <c r="HR13" s="607"/>
      <c r="HS13" s="609"/>
      <c r="HT13" s="591" t="s">
        <v>592</v>
      </c>
      <c r="HU13" s="607"/>
      <c r="HV13" s="609"/>
      <c r="HW13" s="607"/>
      <c r="HX13" s="609"/>
      <c r="HZ13" s="606" t="s">
        <v>592</v>
      </c>
      <c r="IA13" s="606" t="s">
        <v>592</v>
      </c>
      <c r="IB13" s="606" t="s">
        <v>592</v>
      </c>
      <c r="IC13" s="606" t="b">
        <v>1</v>
      </c>
    </row>
    <row r="14" spans="1:237" s="581" customFormat="1">
      <c r="A14" s="603"/>
      <c r="B14" s="603"/>
      <c r="C14" s="603"/>
      <c r="D14" s="603"/>
      <c r="E14" s="603"/>
      <c r="F14" s="603"/>
      <c r="G14" s="603"/>
      <c r="H14" s="603">
        <v>78275</v>
      </c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603"/>
      <c r="AN14" s="603"/>
      <c r="AO14" s="603"/>
      <c r="AP14" s="603"/>
      <c r="AQ14" s="603">
        <v>78275</v>
      </c>
      <c r="AR14" s="603"/>
      <c r="AS14" s="603"/>
      <c r="AT14" s="603"/>
      <c r="AU14" s="603"/>
      <c r="AV14" s="603"/>
      <c r="AW14" s="603">
        <v>667</v>
      </c>
      <c r="AX14" s="603"/>
      <c r="AY14" s="603"/>
      <c r="AZ14" s="603"/>
      <c r="BA14" s="603">
        <v>78942</v>
      </c>
      <c r="BB14" s="603"/>
      <c r="BC14" s="603"/>
      <c r="BD14" s="603"/>
      <c r="BE14" s="603"/>
      <c r="BF14" s="603"/>
      <c r="BG14" s="603"/>
      <c r="BH14" s="603"/>
      <c r="BI14" s="603"/>
      <c r="BJ14" s="603"/>
      <c r="BK14" s="603"/>
      <c r="BL14" s="590" t="s">
        <v>592</v>
      </c>
      <c r="BM14" s="604"/>
      <c r="BN14" s="603"/>
      <c r="BO14" s="603"/>
      <c r="BP14" s="603"/>
      <c r="BQ14" s="603"/>
      <c r="BR14" s="603"/>
      <c r="BS14" s="603"/>
      <c r="BT14" s="603"/>
      <c r="BU14" s="603"/>
      <c r="BV14" s="603"/>
      <c r="BW14" s="603"/>
      <c r="BX14" s="603"/>
      <c r="BY14" s="603"/>
      <c r="BZ14" s="603"/>
      <c r="CA14" s="603"/>
      <c r="CB14" s="603"/>
      <c r="CC14" s="603"/>
      <c r="CD14" s="603"/>
      <c r="CE14" s="603"/>
      <c r="CF14" s="603">
        <v>79400</v>
      </c>
      <c r="CG14" s="603"/>
      <c r="CH14" s="603"/>
      <c r="CI14" s="603"/>
      <c r="CJ14" s="603"/>
      <c r="CK14" s="603"/>
      <c r="CL14" s="603">
        <v>79400</v>
      </c>
      <c r="CM14" s="603"/>
      <c r="CN14" s="603"/>
      <c r="CO14" s="603"/>
      <c r="CP14" s="603"/>
      <c r="CQ14" s="603"/>
      <c r="CR14" s="603"/>
      <c r="CS14" s="603"/>
      <c r="CT14" s="603"/>
      <c r="CU14" s="603">
        <v>79400</v>
      </c>
      <c r="CV14" s="590" t="s">
        <v>592</v>
      </c>
      <c r="CW14" s="604">
        <v>667</v>
      </c>
      <c r="CX14" s="603"/>
      <c r="CY14" s="603">
        <v>80067</v>
      </c>
      <c r="CZ14" s="603">
        <v>78942</v>
      </c>
      <c r="DA14" s="603">
        <v>-1125</v>
      </c>
      <c r="DB14" s="603"/>
      <c r="DC14" s="603"/>
      <c r="DD14" s="603">
        <v>667</v>
      </c>
      <c r="DE14" s="603"/>
      <c r="DF14" s="603"/>
      <c r="DG14" s="603"/>
      <c r="DH14" s="603"/>
      <c r="DI14" s="603">
        <v>667</v>
      </c>
      <c r="DJ14" s="603">
        <v>667</v>
      </c>
      <c r="DK14" s="603">
        <v>667</v>
      </c>
      <c r="DL14" s="603"/>
      <c r="DM14" s="603"/>
      <c r="DN14" s="603"/>
      <c r="DO14" s="605"/>
      <c r="DP14" s="591" t="s">
        <v>592</v>
      </c>
      <c r="DQ14" s="603"/>
      <c r="DR14" s="605"/>
      <c r="DS14" s="591" t="s">
        <v>592</v>
      </c>
      <c r="DT14" s="603"/>
      <c r="DU14" s="605"/>
      <c r="DV14" s="591" t="s">
        <v>592</v>
      </c>
      <c r="DW14" s="603"/>
      <c r="DX14" s="605"/>
      <c r="DY14" s="591" t="s">
        <v>592</v>
      </c>
      <c r="DZ14" s="603"/>
      <c r="EA14" s="605"/>
      <c r="EB14" s="591" t="s">
        <v>592</v>
      </c>
      <c r="EC14" s="603"/>
      <c r="ED14" s="605"/>
      <c r="EE14" s="591" t="s">
        <v>592</v>
      </c>
      <c r="EF14" s="603"/>
      <c r="EG14" s="605"/>
      <c r="EH14" s="591" t="s">
        <v>592</v>
      </c>
      <c r="EI14" s="603"/>
      <c r="EJ14" s="605"/>
      <c r="EK14" s="591" t="s">
        <v>592</v>
      </c>
      <c r="EL14" s="603"/>
      <c r="EM14" s="605"/>
      <c r="EN14" s="591" t="s">
        <v>592</v>
      </c>
      <c r="EO14" s="603"/>
      <c r="EP14" s="605"/>
      <c r="EQ14" s="591" t="s">
        <v>592</v>
      </c>
      <c r="ER14" s="603"/>
      <c r="ES14" s="605"/>
      <c r="ET14" s="591" t="s">
        <v>592</v>
      </c>
      <c r="EU14" s="603"/>
      <c r="EV14" s="605"/>
      <c r="EW14" s="591" t="s">
        <v>592</v>
      </c>
      <c r="EX14" s="603"/>
      <c r="EY14" s="605"/>
      <c r="EZ14" s="591" t="s">
        <v>592</v>
      </c>
      <c r="FA14" s="603"/>
      <c r="FB14" s="605"/>
      <c r="FC14" s="591" t="s">
        <v>592</v>
      </c>
      <c r="FD14" s="603"/>
      <c r="FE14" s="605"/>
      <c r="FF14" s="591" t="s">
        <v>592</v>
      </c>
      <c r="FG14" s="603"/>
      <c r="FH14" s="605"/>
      <c r="FI14" s="591" t="s">
        <v>592</v>
      </c>
      <c r="FJ14" s="603"/>
      <c r="FK14" s="605"/>
      <c r="FL14" s="591" t="s">
        <v>592</v>
      </c>
      <c r="FM14" s="603"/>
      <c r="FN14" s="605"/>
      <c r="FO14" s="591" t="s">
        <v>592</v>
      </c>
      <c r="FP14" s="603"/>
      <c r="FQ14" s="605"/>
      <c r="FR14" s="591" t="s">
        <v>592</v>
      </c>
      <c r="FS14" s="603"/>
      <c r="FT14" s="605"/>
      <c r="FU14" s="591" t="s">
        <v>592</v>
      </c>
      <c r="FV14" s="603"/>
      <c r="FW14" s="605"/>
      <c r="FX14" s="591" t="s">
        <v>592</v>
      </c>
      <c r="FY14" s="603"/>
      <c r="FZ14" s="605"/>
      <c r="GA14" s="591" t="s">
        <v>592</v>
      </c>
      <c r="GB14" s="603"/>
      <c r="GC14" s="605"/>
      <c r="GD14" s="591" t="s">
        <v>592</v>
      </c>
      <c r="GE14" s="603"/>
      <c r="GF14" s="605"/>
      <c r="GG14" s="591" t="s">
        <v>592</v>
      </c>
      <c r="GH14" s="603"/>
      <c r="GI14" s="605"/>
      <c r="GJ14" s="591" t="s">
        <v>592</v>
      </c>
      <c r="GK14" s="603"/>
      <c r="GL14" s="605"/>
      <c r="GM14" s="591" t="s">
        <v>592</v>
      </c>
      <c r="GN14" s="603"/>
      <c r="GO14" s="605"/>
      <c r="GP14" s="591" t="s">
        <v>592</v>
      </c>
      <c r="GQ14" s="603"/>
      <c r="GR14" s="605"/>
      <c r="GS14" s="591" t="s">
        <v>592</v>
      </c>
      <c r="GT14" s="603"/>
      <c r="GU14" s="605"/>
      <c r="GV14" s="591" t="s">
        <v>592</v>
      </c>
      <c r="GW14" s="603"/>
      <c r="GX14" s="605"/>
      <c r="GY14" s="591" t="s">
        <v>592</v>
      </c>
      <c r="GZ14" s="603"/>
      <c r="HA14" s="605"/>
      <c r="HB14" s="591" t="s">
        <v>592</v>
      </c>
      <c r="HC14" s="603"/>
      <c r="HD14" s="605"/>
      <c r="HE14" s="591" t="s">
        <v>592</v>
      </c>
      <c r="HF14" s="603"/>
      <c r="HG14" s="605"/>
      <c r="HH14" s="591" t="s">
        <v>592</v>
      </c>
      <c r="HI14" s="603"/>
      <c r="HJ14" s="605"/>
      <c r="HK14" s="591" t="s">
        <v>592</v>
      </c>
      <c r="HL14" s="603"/>
      <c r="HM14" s="605"/>
      <c r="HN14" s="591" t="s">
        <v>592</v>
      </c>
      <c r="HO14" s="603"/>
      <c r="HP14" s="605"/>
      <c r="HQ14" s="591" t="s">
        <v>592</v>
      </c>
      <c r="HR14" s="603"/>
      <c r="HS14" s="605"/>
      <c r="HT14" s="591" t="s">
        <v>592</v>
      </c>
      <c r="HU14" s="603"/>
      <c r="HV14" s="605"/>
      <c r="HW14" s="603"/>
      <c r="HX14" s="605"/>
      <c r="HZ14" s="606" t="s">
        <v>592</v>
      </c>
      <c r="IA14" s="606" t="s">
        <v>592</v>
      </c>
      <c r="IB14" s="606" t="s">
        <v>592</v>
      </c>
      <c r="IC14" s="606" t="b">
        <v>1</v>
      </c>
    </row>
    <row r="15" spans="1:237" s="581" customFormat="1">
      <c r="A15" s="607"/>
      <c r="B15" s="607"/>
      <c r="C15" s="607"/>
      <c r="D15" s="607"/>
      <c r="E15" s="607"/>
      <c r="F15" s="607"/>
      <c r="G15" s="607"/>
      <c r="H15" s="607">
        <v>1254170</v>
      </c>
      <c r="I15" s="607"/>
      <c r="J15" s="607"/>
      <c r="K15" s="607"/>
      <c r="L15" s="607"/>
      <c r="M15" s="607"/>
      <c r="N15" s="607"/>
      <c r="O15" s="607"/>
      <c r="P15" s="607"/>
      <c r="Q15" s="607"/>
      <c r="R15" s="607"/>
      <c r="S15" s="607"/>
      <c r="T15" s="607"/>
      <c r="U15" s="607"/>
      <c r="V15" s="607"/>
      <c r="W15" s="607"/>
      <c r="X15" s="607"/>
      <c r="Y15" s="607"/>
      <c r="Z15" s="607"/>
      <c r="AA15" s="607"/>
      <c r="AB15" s="607"/>
      <c r="AC15" s="607"/>
      <c r="AD15" s="607"/>
      <c r="AE15" s="607"/>
      <c r="AF15" s="607"/>
      <c r="AG15" s="607"/>
      <c r="AH15" s="607"/>
      <c r="AI15" s="607">
        <v>107202</v>
      </c>
      <c r="AJ15" s="607">
        <v>17070</v>
      </c>
      <c r="AK15" s="607"/>
      <c r="AL15" s="607">
        <v>16948</v>
      </c>
      <c r="AM15" s="607">
        <v>399256</v>
      </c>
      <c r="AN15" s="607"/>
      <c r="AO15" s="607"/>
      <c r="AP15" s="607"/>
      <c r="AQ15" s="607">
        <v>1794646</v>
      </c>
      <c r="AR15" s="607"/>
      <c r="AS15" s="607"/>
      <c r="AT15" s="607"/>
      <c r="AU15" s="607"/>
      <c r="AV15" s="607">
        <v>5279</v>
      </c>
      <c r="AW15" s="607"/>
      <c r="AX15" s="607"/>
      <c r="AY15" s="607"/>
      <c r="AZ15" s="607"/>
      <c r="BA15" s="607">
        <v>1799925</v>
      </c>
      <c r="BB15" s="607">
        <v>967836</v>
      </c>
      <c r="BC15" s="607"/>
      <c r="BD15" s="607"/>
      <c r="BE15" s="607"/>
      <c r="BF15" s="607"/>
      <c r="BG15" s="607"/>
      <c r="BH15" s="607"/>
      <c r="BI15" s="607">
        <v>967836</v>
      </c>
      <c r="BJ15" s="607">
        <v>85052</v>
      </c>
      <c r="BK15" s="607">
        <v>71658</v>
      </c>
      <c r="BL15" s="590">
        <v>0.16191792824404136</v>
      </c>
      <c r="BM15" s="608"/>
      <c r="BN15" s="607">
        <v>1124546</v>
      </c>
      <c r="BO15" s="607">
        <v>40206</v>
      </c>
      <c r="BP15" s="607">
        <v>22622</v>
      </c>
      <c r="BQ15" s="607">
        <v>62728</v>
      </c>
      <c r="BR15" s="607">
        <v>6543</v>
      </c>
      <c r="BS15" s="607">
        <v>132099</v>
      </c>
      <c r="BT15" s="607"/>
      <c r="BU15" s="607"/>
      <c r="BV15" s="607"/>
      <c r="BW15" s="607"/>
      <c r="BX15" s="607">
        <v>2772</v>
      </c>
      <c r="BY15" s="607">
        <v>34509</v>
      </c>
      <c r="BZ15" s="607">
        <v>15517</v>
      </c>
      <c r="CA15" s="607"/>
      <c r="CB15" s="607">
        <v>17088</v>
      </c>
      <c r="CC15" s="607"/>
      <c r="CD15" s="607">
        <v>427</v>
      </c>
      <c r="CE15" s="607"/>
      <c r="CF15" s="607">
        <v>121</v>
      </c>
      <c r="CG15" s="607"/>
      <c r="CH15" s="607"/>
      <c r="CI15" s="607">
        <v>5003</v>
      </c>
      <c r="CJ15" s="607"/>
      <c r="CK15" s="607"/>
      <c r="CL15" s="607">
        <v>75437</v>
      </c>
      <c r="CM15" s="607">
        <v>10714</v>
      </c>
      <c r="CN15" s="607">
        <v>1739</v>
      </c>
      <c r="CO15" s="607"/>
      <c r="CP15" s="607">
        <v>35781</v>
      </c>
      <c r="CQ15" s="607"/>
      <c r="CR15" s="607"/>
      <c r="CS15" s="607">
        <v>48234</v>
      </c>
      <c r="CT15" s="607">
        <v>164826.81349999999</v>
      </c>
      <c r="CU15" s="607">
        <v>1545142.8134999999</v>
      </c>
      <c r="CV15" s="590">
        <v>0.11941237622399507</v>
      </c>
      <c r="CW15" s="608">
        <v>1658</v>
      </c>
      <c r="CX15" s="607"/>
      <c r="CY15" s="607">
        <v>1546800.8134999999</v>
      </c>
      <c r="CZ15" s="607">
        <v>1799925</v>
      </c>
      <c r="DA15" s="607">
        <v>253124.18650000001</v>
      </c>
      <c r="DB15" s="607"/>
      <c r="DC15" s="607"/>
      <c r="DD15" s="607">
        <v>1658</v>
      </c>
      <c r="DE15" s="607"/>
      <c r="DF15" s="607"/>
      <c r="DG15" s="607"/>
      <c r="DH15" s="607"/>
      <c r="DI15" s="607">
        <v>1658</v>
      </c>
      <c r="DJ15" s="607">
        <v>1658</v>
      </c>
      <c r="DK15" s="607">
        <v>5279</v>
      </c>
      <c r="DL15" s="607"/>
      <c r="DM15" s="607">
        <v>-3621</v>
      </c>
      <c r="DN15" s="607"/>
      <c r="DO15" s="609"/>
      <c r="DP15" s="591" t="s">
        <v>592</v>
      </c>
      <c r="DQ15" s="607">
        <v>141930</v>
      </c>
      <c r="DR15" s="609">
        <v>2.0299999999999998</v>
      </c>
      <c r="DS15" s="591">
        <v>69916.256157635478</v>
      </c>
      <c r="DT15" s="607"/>
      <c r="DU15" s="609"/>
      <c r="DV15" s="591" t="s">
        <v>592</v>
      </c>
      <c r="DW15" s="607"/>
      <c r="DX15" s="609"/>
      <c r="DY15" s="591" t="s">
        <v>592</v>
      </c>
      <c r="DZ15" s="607">
        <v>43046</v>
      </c>
      <c r="EA15" s="609">
        <v>0.2</v>
      </c>
      <c r="EB15" s="591">
        <v>215230</v>
      </c>
      <c r="EC15" s="607"/>
      <c r="ED15" s="609"/>
      <c r="EE15" s="591" t="s">
        <v>592</v>
      </c>
      <c r="EF15" s="607">
        <v>11198</v>
      </c>
      <c r="EG15" s="609">
        <v>0.1</v>
      </c>
      <c r="EH15" s="591">
        <v>111980</v>
      </c>
      <c r="EI15" s="607">
        <v>88223</v>
      </c>
      <c r="EJ15" s="609">
        <v>1.36</v>
      </c>
      <c r="EK15" s="591">
        <v>64869.852941176468</v>
      </c>
      <c r="EL15" s="607">
        <v>9559</v>
      </c>
      <c r="EM15" s="609">
        <v>0.15</v>
      </c>
      <c r="EN15" s="591">
        <v>63726.666666666672</v>
      </c>
      <c r="EO15" s="607"/>
      <c r="EP15" s="609"/>
      <c r="EQ15" s="591" t="s">
        <v>592</v>
      </c>
      <c r="ER15" s="607"/>
      <c r="ES15" s="609"/>
      <c r="ET15" s="591" t="s">
        <v>592</v>
      </c>
      <c r="EU15" s="607"/>
      <c r="EV15" s="609"/>
      <c r="EW15" s="591" t="s">
        <v>592</v>
      </c>
      <c r="EX15" s="607"/>
      <c r="EY15" s="609"/>
      <c r="EZ15" s="591" t="s">
        <v>592</v>
      </c>
      <c r="FA15" s="607"/>
      <c r="FB15" s="609"/>
      <c r="FC15" s="591" t="s">
        <v>592</v>
      </c>
      <c r="FD15" s="607"/>
      <c r="FE15" s="609"/>
      <c r="FF15" s="591" t="s">
        <v>592</v>
      </c>
      <c r="FG15" s="607"/>
      <c r="FH15" s="609"/>
      <c r="FI15" s="591" t="s">
        <v>592</v>
      </c>
      <c r="FJ15" s="607"/>
      <c r="FK15" s="609"/>
      <c r="FL15" s="591" t="s">
        <v>592</v>
      </c>
      <c r="FM15" s="607"/>
      <c r="FN15" s="609"/>
      <c r="FO15" s="591" t="s">
        <v>592</v>
      </c>
      <c r="FP15" s="607"/>
      <c r="FQ15" s="609"/>
      <c r="FR15" s="591" t="s">
        <v>592</v>
      </c>
      <c r="FS15" s="607"/>
      <c r="FT15" s="609"/>
      <c r="FU15" s="591" t="s">
        <v>592</v>
      </c>
      <c r="FV15" s="607"/>
      <c r="FW15" s="609"/>
      <c r="FX15" s="591" t="s">
        <v>592</v>
      </c>
      <c r="FY15" s="607"/>
      <c r="FZ15" s="609"/>
      <c r="GA15" s="591" t="s">
        <v>592</v>
      </c>
      <c r="GB15" s="607"/>
      <c r="GC15" s="609"/>
      <c r="GD15" s="591" t="s">
        <v>592</v>
      </c>
      <c r="GE15" s="607"/>
      <c r="GF15" s="609"/>
      <c r="GG15" s="591" t="s">
        <v>592</v>
      </c>
      <c r="GH15" s="607">
        <v>2904</v>
      </c>
      <c r="GI15" s="609">
        <v>7.0000000000000007E-2</v>
      </c>
      <c r="GJ15" s="591">
        <v>41485.714285714283</v>
      </c>
      <c r="GK15" s="607"/>
      <c r="GL15" s="609"/>
      <c r="GM15" s="591" t="s">
        <v>592</v>
      </c>
      <c r="GN15" s="607"/>
      <c r="GO15" s="609"/>
      <c r="GP15" s="591" t="s">
        <v>592</v>
      </c>
      <c r="GQ15" s="607"/>
      <c r="GR15" s="609"/>
      <c r="GS15" s="591" t="s">
        <v>592</v>
      </c>
      <c r="GT15" s="607"/>
      <c r="GU15" s="609"/>
      <c r="GV15" s="591" t="s">
        <v>592</v>
      </c>
      <c r="GW15" s="607">
        <v>877</v>
      </c>
      <c r="GX15" s="609">
        <v>0.02</v>
      </c>
      <c r="GY15" s="591">
        <v>43850</v>
      </c>
      <c r="GZ15" s="607">
        <v>49411</v>
      </c>
      <c r="HA15" s="609">
        <v>1.01</v>
      </c>
      <c r="HB15" s="591">
        <v>48921.782178217822</v>
      </c>
      <c r="HC15" s="607">
        <v>32024</v>
      </c>
      <c r="HD15" s="609">
        <v>0.69</v>
      </c>
      <c r="HE15" s="591">
        <v>46411.594202898552</v>
      </c>
      <c r="HF15" s="607">
        <v>42280</v>
      </c>
      <c r="HG15" s="609">
        <v>1</v>
      </c>
      <c r="HH15" s="591">
        <v>42280</v>
      </c>
      <c r="HI15" s="607">
        <v>499650</v>
      </c>
      <c r="HJ15" s="609">
        <v>16.02</v>
      </c>
      <c r="HK15" s="591">
        <v>31189.138576779027</v>
      </c>
      <c r="HL15" s="607">
        <v>32351</v>
      </c>
      <c r="HM15" s="609">
        <v>1.08</v>
      </c>
      <c r="HN15" s="591">
        <v>29954.629629629628</v>
      </c>
      <c r="HO15" s="607">
        <v>1255</v>
      </c>
      <c r="HP15" s="609">
        <v>0.03</v>
      </c>
      <c r="HQ15" s="591">
        <v>41833.333333333336</v>
      </c>
      <c r="HR15" s="607"/>
      <c r="HS15" s="609"/>
      <c r="HT15" s="591" t="s">
        <v>592</v>
      </c>
      <c r="HU15" s="607">
        <v>13128</v>
      </c>
      <c r="HV15" s="609">
        <v>0</v>
      </c>
      <c r="HW15" s="607">
        <v>967836</v>
      </c>
      <c r="HX15" s="609">
        <v>23.76</v>
      </c>
      <c r="HZ15" s="606">
        <v>164826.81349999999</v>
      </c>
      <c r="IA15" s="606">
        <v>1380316</v>
      </c>
      <c r="IB15" s="606">
        <v>0.11941237622399507</v>
      </c>
      <c r="IC15" s="606" t="b">
        <v>1</v>
      </c>
    </row>
    <row r="16" spans="1:237" s="581" customFormat="1">
      <c r="A16" s="603">
        <v>72</v>
      </c>
      <c r="B16" s="603"/>
      <c r="C16" s="603"/>
      <c r="D16" s="603">
        <v>72</v>
      </c>
      <c r="E16" s="603"/>
      <c r="F16" s="603"/>
      <c r="G16" s="603"/>
      <c r="H16" s="603">
        <v>986517</v>
      </c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  <c r="AC16" s="603"/>
      <c r="AD16" s="603"/>
      <c r="AE16" s="603"/>
      <c r="AF16" s="603"/>
      <c r="AG16" s="603"/>
      <c r="AH16" s="603"/>
      <c r="AI16" s="603">
        <v>290422</v>
      </c>
      <c r="AJ16" s="603">
        <v>175</v>
      </c>
      <c r="AK16" s="603"/>
      <c r="AL16" s="603"/>
      <c r="AM16" s="603"/>
      <c r="AN16" s="603"/>
      <c r="AO16" s="603"/>
      <c r="AP16" s="603">
        <v>-7832</v>
      </c>
      <c r="AQ16" s="603">
        <v>1269282</v>
      </c>
      <c r="AR16" s="603"/>
      <c r="AS16" s="603"/>
      <c r="AT16" s="603"/>
      <c r="AU16" s="603"/>
      <c r="AV16" s="603"/>
      <c r="AW16" s="603"/>
      <c r="AX16" s="603"/>
      <c r="AY16" s="603"/>
      <c r="AZ16" s="603"/>
      <c r="BA16" s="603">
        <v>1269354</v>
      </c>
      <c r="BB16" s="603">
        <v>541966</v>
      </c>
      <c r="BC16" s="603"/>
      <c r="BD16" s="603"/>
      <c r="BE16" s="603"/>
      <c r="BF16" s="603"/>
      <c r="BG16" s="603"/>
      <c r="BH16" s="603"/>
      <c r="BI16" s="603">
        <v>541966</v>
      </c>
      <c r="BJ16" s="603">
        <v>42366</v>
      </c>
      <c r="BK16" s="603">
        <v>78986</v>
      </c>
      <c r="BL16" s="590">
        <v>0.22391072502703122</v>
      </c>
      <c r="BM16" s="604"/>
      <c r="BN16" s="603">
        <v>663318</v>
      </c>
      <c r="BO16" s="603">
        <v>55397</v>
      </c>
      <c r="BP16" s="603">
        <v>733</v>
      </c>
      <c r="BQ16" s="603">
        <v>13958</v>
      </c>
      <c r="BR16" s="603"/>
      <c r="BS16" s="603">
        <v>70088</v>
      </c>
      <c r="BT16" s="603"/>
      <c r="BU16" s="603"/>
      <c r="BV16" s="603"/>
      <c r="BW16" s="603"/>
      <c r="BX16" s="603">
        <v>712</v>
      </c>
      <c r="BY16" s="603">
        <v>31786</v>
      </c>
      <c r="BZ16" s="603">
        <v>45</v>
      </c>
      <c r="CA16" s="603"/>
      <c r="CB16" s="603"/>
      <c r="CC16" s="603"/>
      <c r="CD16" s="603"/>
      <c r="CE16" s="603"/>
      <c r="CF16" s="603"/>
      <c r="CG16" s="603"/>
      <c r="CH16" s="603"/>
      <c r="CI16" s="603">
        <v>1167</v>
      </c>
      <c r="CJ16" s="603"/>
      <c r="CK16" s="603"/>
      <c r="CL16" s="603">
        <v>33710</v>
      </c>
      <c r="CM16" s="603">
        <v>5475</v>
      </c>
      <c r="CN16" s="603"/>
      <c r="CO16" s="603"/>
      <c r="CP16" s="603">
        <v>13135</v>
      </c>
      <c r="CQ16" s="603"/>
      <c r="CR16" s="603"/>
      <c r="CS16" s="603">
        <v>18610</v>
      </c>
      <c r="CT16" s="603">
        <v>64900.5769</v>
      </c>
      <c r="CU16" s="603">
        <v>850626.57689999999</v>
      </c>
      <c r="CV16" s="590">
        <v>8.2599502752868051E-2</v>
      </c>
      <c r="CW16" s="604"/>
      <c r="CX16" s="603"/>
      <c r="CY16" s="603">
        <v>850626.57689999999</v>
      </c>
      <c r="CZ16" s="603">
        <v>1269354</v>
      </c>
      <c r="DA16" s="603">
        <v>418727.42310000001</v>
      </c>
      <c r="DB16" s="603"/>
      <c r="DC16" s="603"/>
      <c r="DD16" s="603"/>
      <c r="DE16" s="603"/>
      <c r="DF16" s="603"/>
      <c r="DG16" s="603"/>
      <c r="DH16" s="603"/>
      <c r="DI16" s="603"/>
      <c r="DJ16" s="603"/>
      <c r="DK16" s="603">
        <v>72</v>
      </c>
      <c r="DL16" s="603"/>
      <c r="DM16" s="603">
        <v>-72</v>
      </c>
      <c r="DN16" s="603"/>
      <c r="DO16" s="605"/>
      <c r="DP16" s="591" t="s">
        <v>592</v>
      </c>
      <c r="DQ16" s="603">
        <v>66103</v>
      </c>
      <c r="DR16" s="605">
        <v>0.88</v>
      </c>
      <c r="DS16" s="591">
        <v>75117.045454545456</v>
      </c>
      <c r="DT16" s="603"/>
      <c r="DU16" s="605"/>
      <c r="DV16" s="591" t="s">
        <v>592</v>
      </c>
      <c r="DW16" s="603"/>
      <c r="DX16" s="605"/>
      <c r="DY16" s="591" t="s">
        <v>592</v>
      </c>
      <c r="DZ16" s="603"/>
      <c r="EA16" s="605"/>
      <c r="EB16" s="591" t="s">
        <v>592</v>
      </c>
      <c r="EC16" s="603"/>
      <c r="ED16" s="605"/>
      <c r="EE16" s="591" t="s">
        <v>592</v>
      </c>
      <c r="EF16" s="603">
        <v>86150</v>
      </c>
      <c r="EG16" s="605">
        <v>0.64</v>
      </c>
      <c r="EH16" s="591">
        <v>134609.375</v>
      </c>
      <c r="EI16" s="603">
        <v>64592</v>
      </c>
      <c r="EJ16" s="605">
        <v>0.95</v>
      </c>
      <c r="EK16" s="591">
        <v>67991.578947368427</v>
      </c>
      <c r="EL16" s="603">
        <v>50652</v>
      </c>
      <c r="EM16" s="605">
        <v>1</v>
      </c>
      <c r="EN16" s="591">
        <v>50652</v>
      </c>
      <c r="EO16" s="603"/>
      <c r="EP16" s="605"/>
      <c r="EQ16" s="591" t="s">
        <v>592</v>
      </c>
      <c r="ER16" s="603"/>
      <c r="ES16" s="605"/>
      <c r="ET16" s="591" t="s">
        <v>592</v>
      </c>
      <c r="EU16" s="603"/>
      <c r="EV16" s="605"/>
      <c r="EW16" s="591" t="s">
        <v>592</v>
      </c>
      <c r="EX16" s="603"/>
      <c r="EY16" s="605"/>
      <c r="EZ16" s="591" t="s">
        <v>592</v>
      </c>
      <c r="FA16" s="603"/>
      <c r="FB16" s="605"/>
      <c r="FC16" s="591" t="s">
        <v>592</v>
      </c>
      <c r="FD16" s="603"/>
      <c r="FE16" s="605"/>
      <c r="FF16" s="591" t="s">
        <v>592</v>
      </c>
      <c r="FG16" s="603"/>
      <c r="FH16" s="605"/>
      <c r="FI16" s="591" t="s">
        <v>592</v>
      </c>
      <c r="FJ16" s="603"/>
      <c r="FK16" s="605"/>
      <c r="FL16" s="591" t="s">
        <v>592</v>
      </c>
      <c r="FM16" s="603"/>
      <c r="FN16" s="605"/>
      <c r="FO16" s="591" t="s">
        <v>592</v>
      </c>
      <c r="FP16" s="603"/>
      <c r="FQ16" s="605"/>
      <c r="FR16" s="591" t="s">
        <v>592</v>
      </c>
      <c r="FS16" s="603"/>
      <c r="FT16" s="605"/>
      <c r="FU16" s="591" t="s">
        <v>592</v>
      </c>
      <c r="FV16" s="603"/>
      <c r="FW16" s="605"/>
      <c r="FX16" s="591" t="s">
        <v>592</v>
      </c>
      <c r="FY16" s="603">
        <v>92897</v>
      </c>
      <c r="FZ16" s="605">
        <v>2.04</v>
      </c>
      <c r="GA16" s="591">
        <v>45537.745098039217</v>
      </c>
      <c r="GB16" s="603">
        <v>19967</v>
      </c>
      <c r="GC16" s="605">
        <v>0.34</v>
      </c>
      <c r="GD16" s="591">
        <v>58726.470588235286</v>
      </c>
      <c r="GE16" s="603"/>
      <c r="GF16" s="605"/>
      <c r="GG16" s="591" t="s">
        <v>592</v>
      </c>
      <c r="GH16" s="603"/>
      <c r="GI16" s="605"/>
      <c r="GJ16" s="591" t="s">
        <v>592</v>
      </c>
      <c r="GK16" s="603"/>
      <c r="GL16" s="605"/>
      <c r="GM16" s="591" t="s">
        <v>592</v>
      </c>
      <c r="GN16" s="603"/>
      <c r="GO16" s="605"/>
      <c r="GP16" s="591" t="s">
        <v>592</v>
      </c>
      <c r="GQ16" s="603">
        <v>76287</v>
      </c>
      <c r="GR16" s="605">
        <v>2.11</v>
      </c>
      <c r="GS16" s="591">
        <v>36154.97630331754</v>
      </c>
      <c r="GT16" s="603">
        <v>25993</v>
      </c>
      <c r="GU16" s="605">
        <v>0.57999999999999996</v>
      </c>
      <c r="GV16" s="591">
        <v>44815.517241379312</v>
      </c>
      <c r="GW16" s="603"/>
      <c r="GX16" s="605"/>
      <c r="GY16" s="591" t="s">
        <v>592</v>
      </c>
      <c r="GZ16" s="603"/>
      <c r="HA16" s="605"/>
      <c r="HB16" s="591" t="s">
        <v>592</v>
      </c>
      <c r="HC16" s="603"/>
      <c r="HD16" s="605"/>
      <c r="HE16" s="591" t="s">
        <v>592</v>
      </c>
      <c r="HF16" s="603">
        <v>34490</v>
      </c>
      <c r="HG16" s="605">
        <v>1.01</v>
      </c>
      <c r="HH16" s="591">
        <v>34148.514851485146</v>
      </c>
      <c r="HI16" s="603"/>
      <c r="HJ16" s="605"/>
      <c r="HK16" s="591" t="s">
        <v>592</v>
      </c>
      <c r="HL16" s="603">
        <v>23229</v>
      </c>
      <c r="HM16" s="605">
        <v>0.7</v>
      </c>
      <c r="HN16" s="591">
        <v>33184.285714285717</v>
      </c>
      <c r="HO16" s="603">
        <v>1606</v>
      </c>
      <c r="HP16" s="605">
        <v>0.04</v>
      </c>
      <c r="HQ16" s="591">
        <v>40150</v>
      </c>
      <c r="HR16" s="603"/>
      <c r="HS16" s="605"/>
      <c r="HT16" s="591" t="s">
        <v>592</v>
      </c>
      <c r="HU16" s="603"/>
      <c r="HV16" s="605"/>
      <c r="HW16" s="603">
        <v>541966</v>
      </c>
      <c r="HX16" s="605">
        <v>10.29</v>
      </c>
      <c r="HZ16" s="606">
        <v>64900.5769</v>
      </c>
      <c r="IA16" s="606">
        <v>785726</v>
      </c>
      <c r="IB16" s="606">
        <v>8.2599502752868051E-2</v>
      </c>
      <c r="IC16" s="606" t="b">
        <v>1</v>
      </c>
    </row>
    <row r="17" spans="1:237" s="581" customFormat="1">
      <c r="A17" s="607"/>
      <c r="B17" s="607"/>
      <c r="C17" s="607"/>
      <c r="D17" s="607"/>
      <c r="E17" s="607"/>
      <c r="F17" s="607"/>
      <c r="G17" s="607"/>
      <c r="H17" s="607">
        <v>23000</v>
      </c>
      <c r="I17" s="607"/>
      <c r="J17" s="607"/>
      <c r="K17" s="607"/>
      <c r="L17" s="607"/>
      <c r="M17" s="607"/>
      <c r="N17" s="607"/>
      <c r="O17" s="607"/>
      <c r="P17" s="607"/>
      <c r="Q17" s="607"/>
      <c r="R17" s="607"/>
      <c r="S17" s="607"/>
      <c r="T17" s="607"/>
      <c r="U17" s="607"/>
      <c r="V17" s="607"/>
      <c r="W17" s="607"/>
      <c r="X17" s="607"/>
      <c r="Y17" s="607"/>
      <c r="Z17" s="607"/>
      <c r="AA17" s="607"/>
      <c r="AB17" s="607"/>
      <c r="AC17" s="607"/>
      <c r="AD17" s="607"/>
      <c r="AE17" s="607"/>
      <c r="AF17" s="607"/>
      <c r="AG17" s="607"/>
      <c r="AH17" s="607"/>
      <c r="AI17" s="607"/>
      <c r="AJ17" s="607"/>
      <c r="AK17" s="607"/>
      <c r="AL17" s="607"/>
      <c r="AM17" s="607"/>
      <c r="AN17" s="607"/>
      <c r="AO17" s="607"/>
      <c r="AP17" s="607"/>
      <c r="AQ17" s="607">
        <v>23000</v>
      </c>
      <c r="AR17" s="607"/>
      <c r="AS17" s="607"/>
      <c r="AT17" s="607"/>
      <c r="AU17" s="607"/>
      <c r="AV17" s="607"/>
      <c r="AW17" s="607"/>
      <c r="AX17" s="607"/>
      <c r="AY17" s="607"/>
      <c r="AZ17" s="607"/>
      <c r="BA17" s="607">
        <v>23000</v>
      </c>
      <c r="BB17" s="607"/>
      <c r="BC17" s="607"/>
      <c r="BD17" s="607"/>
      <c r="BE17" s="607"/>
      <c r="BF17" s="607"/>
      <c r="BG17" s="607"/>
      <c r="BH17" s="607"/>
      <c r="BI17" s="607"/>
      <c r="BJ17" s="607"/>
      <c r="BK17" s="607"/>
      <c r="BL17" s="590" t="s">
        <v>592</v>
      </c>
      <c r="BM17" s="608"/>
      <c r="BN17" s="607"/>
      <c r="BO17" s="607"/>
      <c r="BP17" s="607"/>
      <c r="BQ17" s="607"/>
      <c r="BR17" s="607"/>
      <c r="BS17" s="607"/>
      <c r="BT17" s="607"/>
      <c r="BU17" s="607"/>
      <c r="BV17" s="607"/>
      <c r="BW17" s="607"/>
      <c r="BX17" s="607"/>
      <c r="BY17" s="607"/>
      <c r="BZ17" s="607"/>
      <c r="CA17" s="607"/>
      <c r="CB17" s="607"/>
      <c r="CC17" s="607"/>
      <c r="CD17" s="607"/>
      <c r="CE17" s="607"/>
      <c r="CF17" s="607">
        <v>23240</v>
      </c>
      <c r="CG17" s="607"/>
      <c r="CH17" s="607"/>
      <c r="CI17" s="607"/>
      <c r="CJ17" s="607"/>
      <c r="CK17" s="607"/>
      <c r="CL17" s="607">
        <v>23240</v>
      </c>
      <c r="CM17" s="607"/>
      <c r="CN17" s="607"/>
      <c r="CO17" s="607"/>
      <c r="CP17" s="607"/>
      <c r="CQ17" s="607"/>
      <c r="CR17" s="607"/>
      <c r="CS17" s="607"/>
      <c r="CT17" s="607"/>
      <c r="CU17" s="607">
        <v>23240</v>
      </c>
      <c r="CV17" s="590" t="s">
        <v>592</v>
      </c>
      <c r="CW17" s="608"/>
      <c r="CX17" s="607"/>
      <c r="CY17" s="607">
        <v>23240</v>
      </c>
      <c r="CZ17" s="607">
        <v>23000</v>
      </c>
      <c r="DA17" s="607">
        <v>-240</v>
      </c>
      <c r="DB17" s="607"/>
      <c r="DC17" s="607"/>
      <c r="DD17" s="607"/>
      <c r="DE17" s="607"/>
      <c r="DF17" s="607"/>
      <c r="DG17" s="607"/>
      <c r="DH17" s="607"/>
      <c r="DI17" s="607"/>
      <c r="DJ17" s="607"/>
      <c r="DK17" s="607"/>
      <c r="DL17" s="607"/>
      <c r="DM17" s="607"/>
      <c r="DN17" s="607"/>
      <c r="DO17" s="609"/>
      <c r="DP17" s="591" t="s">
        <v>592</v>
      </c>
      <c r="DQ17" s="607"/>
      <c r="DR17" s="609"/>
      <c r="DS17" s="591" t="s">
        <v>592</v>
      </c>
      <c r="DT17" s="607"/>
      <c r="DU17" s="609"/>
      <c r="DV17" s="591" t="s">
        <v>592</v>
      </c>
      <c r="DW17" s="607"/>
      <c r="DX17" s="609"/>
      <c r="DY17" s="591" t="s">
        <v>592</v>
      </c>
      <c r="DZ17" s="607"/>
      <c r="EA17" s="609"/>
      <c r="EB17" s="591" t="s">
        <v>592</v>
      </c>
      <c r="EC17" s="607"/>
      <c r="ED17" s="609"/>
      <c r="EE17" s="591" t="s">
        <v>592</v>
      </c>
      <c r="EF17" s="607"/>
      <c r="EG17" s="609"/>
      <c r="EH17" s="591" t="s">
        <v>592</v>
      </c>
      <c r="EI17" s="607"/>
      <c r="EJ17" s="609"/>
      <c r="EK17" s="591" t="s">
        <v>592</v>
      </c>
      <c r="EL17" s="607"/>
      <c r="EM17" s="609"/>
      <c r="EN17" s="591" t="s">
        <v>592</v>
      </c>
      <c r="EO17" s="607"/>
      <c r="EP17" s="609"/>
      <c r="EQ17" s="591" t="s">
        <v>592</v>
      </c>
      <c r="ER17" s="607"/>
      <c r="ES17" s="609"/>
      <c r="ET17" s="591" t="s">
        <v>592</v>
      </c>
      <c r="EU17" s="607"/>
      <c r="EV17" s="609"/>
      <c r="EW17" s="591" t="s">
        <v>592</v>
      </c>
      <c r="EX17" s="607"/>
      <c r="EY17" s="609"/>
      <c r="EZ17" s="591" t="s">
        <v>592</v>
      </c>
      <c r="FA17" s="607"/>
      <c r="FB17" s="609"/>
      <c r="FC17" s="591" t="s">
        <v>592</v>
      </c>
      <c r="FD17" s="607"/>
      <c r="FE17" s="609"/>
      <c r="FF17" s="591" t="s">
        <v>592</v>
      </c>
      <c r="FG17" s="607"/>
      <c r="FH17" s="609"/>
      <c r="FI17" s="591" t="s">
        <v>592</v>
      </c>
      <c r="FJ17" s="607"/>
      <c r="FK17" s="609"/>
      <c r="FL17" s="591" t="s">
        <v>592</v>
      </c>
      <c r="FM17" s="607"/>
      <c r="FN17" s="609"/>
      <c r="FO17" s="591" t="s">
        <v>592</v>
      </c>
      <c r="FP17" s="607"/>
      <c r="FQ17" s="609"/>
      <c r="FR17" s="591" t="s">
        <v>592</v>
      </c>
      <c r="FS17" s="607"/>
      <c r="FT17" s="609"/>
      <c r="FU17" s="591" t="s">
        <v>592</v>
      </c>
      <c r="FV17" s="607"/>
      <c r="FW17" s="609"/>
      <c r="FX17" s="591" t="s">
        <v>592</v>
      </c>
      <c r="FY17" s="607"/>
      <c r="FZ17" s="609"/>
      <c r="GA17" s="591" t="s">
        <v>592</v>
      </c>
      <c r="GB17" s="607"/>
      <c r="GC17" s="609"/>
      <c r="GD17" s="591" t="s">
        <v>592</v>
      </c>
      <c r="GE17" s="607"/>
      <c r="GF17" s="609"/>
      <c r="GG17" s="591" t="s">
        <v>592</v>
      </c>
      <c r="GH17" s="607"/>
      <c r="GI17" s="609"/>
      <c r="GJ17" s="591" t="s">
        <v>592</v>
      </c>
      <c r="GK17" s="607"/>
      <c r="GL17" s="609"/>
      <c r="GM17" s="591" t="s">
        <v>592</v>
      </c>
      <c r="GN17" s="607"/>
      <c r="GO17" s="609"/>
      <c r="GP17" s="591" t="s">
        <v>592</v>
      </c>
      <c r="GQ17" s="607"/>
      <c r="GR17" s="609"/>
      <c r="GS17" s="591" t="s">
        <v>592</v>
      </c>
      <c r="GT17" s="607"/>
      <c r="GU17" s="609"/>
      <c r="GV17" s="591" t="s">
        <v>592</v>
      </c>
      <c r="GW17" s="607"/>
      <c r="GX17" s="609"/>
      <c r="GY17" s="591" t="s">
        <v>592</v>
      </c>
      <c r="GZ17" s="607"/>
      <c r="HA17" s="609"/>
      <c r="HB17" s="591" t="s">
        <v>592</v>
      </c>
      <c r="HC17" s="607"/>
      <c r="HD17" s="609"/>
      <c r="HE17" s="591" t="s">
        <v>592</v>
      </c>
      <c r="HF17" s="607"/>
      <c r="HG17" s="609"/>
      <c r="HH17" s="591" t="s">
        <v>592</v>
      </c>
      <c r="HI17" s="607"/>
      <c r="HJ17" s="609"/>
      <c r="HK17" s="591" t="s">
        <v>592</v>
      </c>
      <c r="HL17" s="607"/>
      <c r="HM17" s="609"/>
      <c r="HN17" s="591" t="s">
        <v>592</v>
      </c>
      <c r="HO17" s="607"/>
      <c r="HP17" s="609"/>
      <c r="HQ17" s="591" t="s">
        <v>592</v>
      </c>
      <c r="HR17" s="607"/>
      <c r="HS17" s="609"/>
      <c r="HT17" s="591" t="s">
        <v>592</v>
      </c>
      <c r="HU17" s="607"/>
      <c r="HV17" s="609"/>
      <c r="HW17" s="607"/>
      <c r="HX17" s="609"/>
      <c r="HZ17" s="606" t="s">
        <v>592</v>
      </c>
      <c r="IA17" s="606" t="s">
        <v>592</v>
      </c>
      <c r="IB17" s="606" t="s">
        <v>592</v>
      </c>
      <c r="IC17" s="606" t="b">
        <v>1</v>
      </c>
    </row>
    <row r="18" spans="1:237" s="581" customFormat="1">
      <c r="A18" s="607"/>
      <c r="B18" s="607"/>
      <c r="C18" s="607"/>
      <c r="D18" s="607"/>
      <c r="E18" s="607"/>
      <c r="F18" s="607"/>
      <c r="G18" s="607"/>
      <c r="H18" s="607">
        <v>745787</v>
      </c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7"/>
      <c r="Z18" s="607"/>
      <c r="AA18" s="607"/>
      <c r="AB18" s="607"/>
      <c r="AC18" s="607"/>
      <c r="AD18" s="607"/>
      <c r="AE18" s="607"/>
      <c r="AF18" s="607"/>
      <c r="AG18" s="607"/>
      <c r="AH18" s="607"/>
      <c r="AI18" s="607">
        <v>330243</v>
      </c>
      <c r="AJ18" s="607"/>
      <c r="AK18" s="607"/>
      <c r="AL18" s="607"/>
      <c r="AM18" s="607"/>
      <c r="AN18" s="607"/>
      <c r="AO18" s="607"/>
      <c r="AP18" s="607">
        <v>52853</v>
      </c>
      <c r="AQ18" s="607">
        <v>1128883</v>
      </c>
      <c r="AR18" s="607"/>
      <c r="AS18" s="607"/>
      <c r="AT18" s="607"/>
      <c r="AU18" s="607"/>
      <c r="AV18" s="607"/>
      <c r="AW18" s="607"/>
      <c r="AX18" s="607"/>
      <c r="AY18" s="607"/>
      <c r="AZ18" s="607"/>
      <c r="BA18" s="607">
        <v>1128883</v>
      </c>
      <c r="BB18" s="607">
        <v>577962</v>
      </c>
      <c r="BC18" s="607"/>
      <c r="BD18" s="607"/>
      <c r="BE18" s="607"/>
      <c r="BF18" s="607"/>
      <c r="BG18" s="607"/>
      <c r="BH18" s="607"/>
      <c r="BI18" s="607">
        <v>577962</v>
      </c>
      <c r="BJ18" s="607">
        <v>45047</v>
      </c>
      <c r="BK18" s="607">
        <v>84238</v>
      </c>
      <c r="BL18" s="590">
        <v>0.223691176928587</v>
      </c>
      <c r="BM18" s="608"/>
      <c r="BN18" s="607">
        <v>707247</v>
      </c>
      <c r="BO18" s="607">
        <v>36628</v>
      </c>
      <c r="BP18" s="607">
        <v>2897</v>
      </c>
      <c r="BQ18" s="607">
        <v>5433</v>
      </c>
      <c r="BR18" s="607"/>
      <c r="BS18" s="607">
        <v>44958</v>
      </c>
      <c r="BT18" s="607"/>
      <c r="BU18" s="607"/>
      <c r="BV18" s="607"/>
      <c r="BW18" s="607"/>
      <c r="BX18" s="607">
        <v>2250</v>
      </c>
      <c r="BY18" s="607">
        <v>21236</v>
      </c>
      <c r="BZ18" s="607">
        <v>145</v>
      </c>
      <c r="CA18" s="607"/>
      <c r="CB18" s="607"/>
      <c r="CC18" s="607"/>
      <c r="CD18" s="607"/>
      <c r="CE18" s="607"/>
      <c r="CF18" s="607"/>
      <c r="CG18" s="607"/>
      <c r="CH18" s="607"/>
      <c r="CI18" s="607">
        <v>838</v>
      </c>
      <c r="CJ18" s="607"/>
      <c r="CK18" s="607"/>
      <c r="CL18" s="607">
        <v>24469</v>
      </c>
      <c r="CM18" s="607">
        <v>29613</v>
      </c>
      <c r="CN18" s="607"/>
      <c r="CO18" s="607"/>
      <c r="CP18" s="607">
        <v>11332</v>
      </c>
      <c r="CQ18" s="607"/>
      <c r="CR18" s="607"/>
      <c r="CS18" s="607">
        <v>40945</v>
      </c>
      <c r="CT18" s="607">
        <v>67534.9228</v>
      </c>
      <c r="CU18" s="607">
        <v>885153.92279999994</v>
      </c>
      <c r="CV18" s="590">
        <v>8.2599502702358926E-2</v>
      </c>
      <c r="CW18" s="608"/>
      <c r="CX18" s="607"/>
      <c r="CY18" s="607">
        <v>885153.92279999994</v>
      </c>
      <c r="CZ18" s="607">
        <v>1128883</v>
      </c>
      <c r="DA18" s="607">
        <v>243729.0772</v>
      </c>
      <c r="DB18" s="607"/>
      <c r="DC18" s="607"/>
      <c r="DD18" s="607"/>
      <c r="DE18" s="607"/>
      <c r="DF18" s="607"/>
      <c r="DG18" s="607"/>
      <c r="DH18" s="607"/>
      <c r="DI18" s="607"/>
      <c r="DJ18" s="607"/>
      <c r="DK18" s="607"/>
      <c r="DL18" s="607"/>
      <c r="DM18" s="607"/>
      <c r="DN18" s="607"/>
      <c r="DO18" s="609"/>
      <c r="DP18" s="591" t="s">
        <v>592</v>
      </c>
      <c r="DQ18" s="607">
        <v>92868</v>
      </c>
      <c r="DR18" s="609">
        <v>1.24</v>
      </c>
      <c r="DS18" s="591">
        <v>74893.548387096773</v>
      </c>
      <c r="DT18" s="607"/>
      <c r="DU18" s="609"/>
      <c r="DV18" s="591" t="s">
        <v>592</v>
      </c>
      <c r="DW18" s="607"/>
      <c r="DX18" s="609"/>
      <c r="DY18" s="591" t="s">
        <v>592</v>
      </c>
      <c r="DZ18" s="607"/>
      <c r="EA18" s="609"/>
      <c r="EB18" s="591" t="s">
        <v>592</v>
      </c>
      <c r="EC18" s="607"/>
      <c r="ED18" s="609"/>
      <c r="EE18" s="591" t="s">
        <v>592</v>
      </c>
      <c r="EF18" s="607">
        <v>70346</v>
      </c>
      <c r="EG18" s="609">
        <v>0.5</v>
      </c>
      <c r="EH18" s="591">
        <v>140692</v>
      </c>
      <c r="EI18" s="607">
        <v>119996</v>
      </c>
      <c r="EJ18" s="609">
        <v>1.66</v>
      </c>
      <c r="EK18" s="591">
        <v>72286.746987951818</v>
      </c>
      <c r="EL18" s="607"/>
      <c r="EM18" s="609"/>
      <c r="EN18" s="591" t="s">
        <v>592</v>
      </c>
      <c r="EO18" s="607"/>
      <c r="EP18" s="609"/>
      <c r="EQ18" s="591" t="s">
        <v>592</v>
      </c>
      <c r="ER18" s="607"/>
      <c r="ES18" s="609"/>
      <c r="ET18" s="591" t="s">
        <v>592</v>
      </c>
      <c r="EU18" s="607"/>
      <c r="EV18" s="609"/>
      <c r="EW18" s="591" t="s">
        <v>592</v>
      </c>
      <c r="EX18" s="607"/>
      <c r="EY18" s="609"/>
      <c r="EZ18" s="591" t="s">
        <v>592</v>
      </c>
      <c r="FA18" s="607"/>
      <c r="FB18" s="609"/>
      <c r="FC18" s="591" t="s">
        <v>592</v>
      </c>
      <c r="FD18" s="607"/>
      <c r="FE18" s="609"/>
      <c r="FF18" s="591" t="s">
        <v>592</v>
      </c>
      <c r="FG18" s="607"/>
      <c r="FH18" s="609"/>
      <c r="FI18" s="591" t="s">
        <v>592</v>
      </c>
      <c r="FJ18" s="607"/>
      <c r="FK18" s="609"/>
      <c r="FL18" s="591" t="s">
        <v>592</v>
      </c>
      <c r="FM18" s="607"/>
      <c r="FN18" s="609"/>
      <c r="FO18" s="591" t="s">
        <v>592</v>
      </c>
      <c r="FP18" s="607"/>
      <c r="FQ18" s="609"/>
      <c r="FR18" s="591" t="s">
        <v>592</v>
      </c>
      <c r="FS18" s="607"/>
      <c r="FT18" s="609"/>
      <c r="FU18" s="591" t="s">
        <v>592</v>
      </c>
      <c r="FV18" s="607"/>
      <c r="FW18" s="609"/>
      <c r="FX18" s="591" t="s">
        <v>592</v>
      </c>
      <c r="FY18" s="607">
        <v>83703</v>
      </c>
      <c r="FZ18" s="609">
        <v>1.6</v>
      </c>
      <c r="GA18" s="591">
        <v>52314.375</v>
      </c>
      <c r="GB18" s="607"/>
      <c r="GC18" s="609"/>
      <c r="GD18" s="591" t="s">
        <v>592</v>
      </c>
      <c r="GE18" s="607"/>
      <c r="GF18" s="609"/>
      <c r="GG18" s="591" t="s">
        <v>592</v>
      </c>
      <c r="GH18" s="607">
        <v>38803</v>
      </c>
      <c r="GI18" s="609">
        <v>0.86</v>
      </c>
      <c r="GJ18" s="591">
        <v>45119.767441860466</v>
      </c>
      <c r="GK18" s="607">
        <v>6735</v>
      </c>
      <c r="GL18" s="609">
        <v>0.11</v>
      </c>
      <c r="GM18" s="591">
        <v>61227.272727272728</v>
      </c>
      <c r="GN18" s="607"/>
      <c r="GO18" s="609"/>
      <c r="GP18" s="591" t="s">
        <v>592</v>
      </c>
      <c r="GQ18" s="607">
        <v>127308</v>
      </c>
      <c r="GR18" s="609">
        <v>3.56</v>
      </c>
      <c r="GS18" s="591">
        <v>35760.674157303372</v>
      </c>
      <c r="GT18" s="607"/>
      <c r="GU18" s="609"/>
      <c r="GV18" s="591" t="s">
        <v>592</v>
      </c>
      <c r="GW18" s="607"/>
      <c r="GX18" s="609"/>
      <c r="GY18" s="591" t="s">
        <v>592</v>
      </c>
      <c r="GZ18" s="607"/>
      <c r="HA18" s="609"/>
      <c r="HB18" s="591" t="s">
        <v>592</v>
      </c>
      <c r="HC18" s="607"/>
      <c r="HD18" s="609"/>
      <c r="HE18" s="591" t="s">
        <v>592</v>
      </c>
      <c r="HF18" s="607">
        <v>6307</v>
      </c>
      <c r="HG18" s="609">
        <v>0.17</v>
      </c>
      <c r="HH18" s="591">
        <v>37100</v>
      </c>
      <c r="HI18" s="607"/>
      <c r="HJ18" s="609"/>
      <c r="HK18" s="591" t="s">
        <v>592</v>
      </c>
      <c r="HL18" s="607">
        <v>31860</v>
      </c>
      <c r="HM18" s="609">
        <v>1</v>
      </c>
      <c r="HN18" s="591">
        <v>31860</v>
      </c>
      <c r="HO18" s="607">
        <v>36</v>
      </c>
      <c r="HP18" s="609">
        <v>0</v>
      </c>
      <c r="HQ18" s="591" t="s">
        <v>592</v>
      </c>
      <c r="HR18" s="607"/>
      <c r="HS18" s="609"/>
      <c r="HT18" s="591" t="s">
        <v>592</v>
      </c>
      <c r="HU18" s="607"/>
      <c r="HV18" s="609"/>
      <c r="HW18" s="607">
        <v>577962</v>
      </c>
      <c r="HX18" s="609">
        <v>10.7</v>
      </c>
      <c r="HZ18" s="606">
        <v>67534.9228</v>
      </c>
      <c r="IA18" s="606">
        <v>817619</v>
      </c>
      <c r="IB18" s="606">
        <v>8.2599502702358926E-2</v>
      </c>
      <c r="IC18" s="606" t="b">
        <v>1</v>
      </c>
    </row>
    <row r="19" spans="1:237" s="581" customFormat="1">
      <c r="A19" s="607"/>
      <c r="B19" s="607"/>
      <c r="C19" s="607"/>
      <c r="D19" s="607"/>
      <c r="E19" s="607"/>
      <c r="F19" s="607"/>
      <c r="G19" s="607"/>
      <c r="H19" s="607">
        <v>52330</v>
      </c>
      <c r="I19" s="607"/>
      <c r="J19" s="607"/>
      <c r="K19" s="607"/>
      <c r="L19" s="607"/>
      <c r="M19" s="607"/>
      <c r="N19" s="607"/>
      <c r="O19" s="607"/>
      <c r="P19" s="607"/>
      <c r="Q19" s="607"/>
      <c r="R19" s="607"/>
      <c r="S19" s="607"/>
      <c r="T19" s="607"/>
      <c r="U19" s="607"/>
      <c r="V19" s="607"/>
      <c r="W19" s="607"/>
      <c r="X19" s="607"/>
      <c r="Y19" s="607"/>
      <c r="Z19" s="607"/>
      <c r="AA19" s="607"/>
      <c r="AB19" s="607"/>
      <c r="AC19" s="607"/>
      <c r="AD19" s="607"/>
      <c r="AE19" s="607"/>
      <c r="AF19" s="607"/>
      <c r="AG19" s="607"/>
      <c r="AH19" s="607"/>
      <c r="AI19" s="607"/>
      <c r="AJ19" s="607"/>
      <c r="AK19" s="607"/>
      <c r="AL19" s="607"/>
      <c r="AM19" s="607"/>
      <c r="AN19" s="607"/>
      <c r="AO19" s="607"/>
      <c r="AP19" s="607"/>
      <c r="AQ19" s="607">
        <v>52330</v>
      </c>
      <c r="AR19" s="607"/>
      <c r="AS19" s="607"/>
      <c r="AT19" s="607"/>
      <c r="AU19" s="607"/>
      <c r="AV19" s="607"/>
      <c r="AW19" s="607"/>
      <c r="AX19" s="607"/>
      <c r="AY19" s="607"/>
      <c r="AZ19" s="607"/>
      <c r="BA19" s="607">
        <v>52330</v>
      </c>
      <c r="BB19" s="607"/>
      <c r="BC19" s="607"/>
      <c r="BD19" s="607"/>
      <c r="BE19" s="607"/>
      <c r="BF19" s="607"/>
      <c r="BG19" s="607"/>
      <c r="BH19" s="607"/>
      <c r="BI19" s="607"/>
      <c r="BJ19" s="607"/>
      <c r="BK19" s="607"/>
      <c r="BL19" s="590" t="s">
        <v>592</v>
      </c>
      <c r="BM19" s="608"/>
      <c r="BN19" s="607"/>
      <c r="BO19" s="607"/>
      <c r="BP19" s="607"/>
      <c r="BQ19" s="607"/>
      <c r="BR19" s="607"/>
      <c r="BS19" s="607"/>
      <c r="BT19" s="607"/>
      <c r="BU19" s="607"/>
      <c r="BV19" s="607"/>
      <c r="BW19" s="607"/>
      <c r="BX19" s="607"/>
      <c r="BY19" s="607"/>
      <c r="BZ19" s="607"/>
      <c r="CA19" s="607"/>
      <c r="CB19" s="607"/>
      <c r="CC19" s="607"/>
      <c r="CD19" s="607"/>
      <c r="CE19" s="607"/>
      <c r="CF19" s="607">
        <v>52330</v>
      </c>
      <c r="CG19" s="607"/>
      <c r="CH19" s="607"/>
      <c r="CI19" s="607"/>
      <c r="CJ19" s="607"/>
      <c r="CK19" s="607"/>
      <c r="CL19" s="607">
        <v>52330</v>
      </c>
      <c r="CM19" s="607"/>
      <c r="CN19" s="607"/>
      <c r="CO19" s="607"/>
      <c r="CP19" s="607"/>
      <c r="CQ19" s="607"/>
      <c r="CR19" s="607"/>
      <c r="CS19" s="607"/>
      <c r="CT19" s="607"/>
      <c r="CU19" s="607">
        <v>52330</v>
      </c>
      <c r="CV19" s="590" t="s">
        <v>592</v>
      </c>
      <c r="CW19" s="608"/>
      <c r="CX19" s="607"/>
      <c r="CY19" s="607">
        <v>52330</v>
      </c>
      <c r="CZ19" s="607">
        <v>52330</v>
      </c>
      <c r="DA19" s="607"/>
      <c r="DB19" s="607"/>
      <c r="DC19" s="607"/>
      <c r="DD19" s="607"/>
      <c r="DE19" s="607"/>
      <c r="DF19" s="607"/>
      <c r="DG19" s="607"/>
      <c r="DH19" s="607"/>
      <c r="DI19" s="607"/>
      <c r="DJ19" s="607"/>
      <c r="DK19" s="607"/>
      <c r="DL19" s="607"/>
      <c r="DM19" s="607"/>
      <c r="DN19" s="607"/>
      <c r="DO19" s="609"/>
      <c r="DP19" s="591" t="s">
        <v>592</v>
      </c>
      <c r="DQ19" s="607"/>
      <c r="DR19" s="609"/>
      <c r="DS19" s="591" t="s">
        <v>592</v>
      </c>
      <c r="DT19" s="607"/>
      <c r="DU19" s="609"/>
      <c r="DV19" s="591" t="s">
        <v>592</v>
      </c>
      <c r="DW19" s="607"/>
      <c r="DX19" s="609"/>
      <c r="DY19" s="591" t="s">
        <v>592</v>
      </c>
      <c r="DZ19" s="607"/>
      <c r="EA19" s="609"/>
      <c r="EB19" s="591" t="s">
        <v>592</v>
      </c>
      <c r="EC19" s="607"/>
      <c r="ED19" s="609"/>
      <c r="EE19" s="591" t="s">
        <v>592</v>
      </c>
      <c r="EF19" s="607"/>
      <c r="EG19" s="609"/>
      <c r="EH19" s="591" t="s">
        <v>592</v>
      </c>
      <c r="EI19" s="607"/>
      <c r="EJ19" s="609"/>
      <c r="EK19" s="591" t="s">
        <v>592</v>
      </c>
      <c r="EL19" s="607"/>
      <c r="EM19" s="609"/>
      <c r="EN19" s="591" t="s">
        <v>592</v>
      </c>
      <c r="EO19" s="607"/>
      <c r="EP19" s="609"/>
      <c r="EQ19" s="591" t="s">
        <v>592</v>
      </c>
      <c r="ER19" s="607"/>
      <c r="ES19" s="609"/>
      <c r="ET19" s="591" t="s">
        <v>592</v>
      </c>
      <c r="EU19" s="607"/>
      <c r="EV19" s="609"/>
      <c r="EW19" s="591" t="s">
        <v>592</v>
      </c>
      <c r="EX19" s="607"/>
      <c r="EY19" s="609"/>
      <c r="EZ19" s="591" t="s">
        <v>592</v>
      </c>
      <c r="FA19" s="607"/>
      <c r="FB19" s="609"/>
      <c r="FC19" s="591" t="s">
        <v>592</v>
      </c>
      <c r="FD19" s="607"/>
      <c r="FE19" s="609"/>
      <c r="FF19" s="591" t="s">
        <v>592</v>
      </c>
      <c r="FG19" s="607"/>
      <c r="FH19" s="609"/>
      <c r="FI19" s="591" t="s">
        <v>592</v>
      </c>
      <c r="FJ19" s="607"/>
      <c r="FK19" s="609"/>
      <c r="FL19" s="591" t="s">
        <v>592</v>
      </c>
      <c r="FM19" s="607"/>
      <c r="FN19" s="609"/>
      <c r="FO19" s="591" t="s">
        <v>592</v>
      </c>
      <c r="FP19" s="607"/>
      <c r="FQ19" s="609"/>
      <c r="FR19" s="591" t="s">
        <v>592</v>
      </c>
      <c r="FS19" s="607"/>
      <c r="FT19" s="609"/>
      <c r="FU19" s="591" t="s">
        <v>592</v>
      </c>
      <c r="FV19" s="607"/>
      <c r="FW19" s="609"/>
      <c r="FX19" s="591" t="s">
        <v>592</v>
      </c>
      <c r="FY19" s="607"/>
      <c r="FZ19" s="609"/>
      <c r="GA19" s="591" t="s">
        <v>592</v>
      </c>
      <c r="GB19" s="607"/>
      <c r="GC19" s="609"/>
      <c r="GD19" s="591" t="s">
        <v>592</v>
      </c>
      <c r="GE19" s="607"/>
      <c r="GF19" s="609"/>
      <c r="GG19" s="591" t="s">
        <v>592</v>
      </c>
      <c r="GH19" s="607"/>
      <c r="GI19" s="609"/>
      <c r="GJ19" s="591" t="s">
        <v>592</v>
      </c>
      <c r="GK19" s="607"/>
      <c r="GL19" s="609"/>
      <c r="GM19" s="591" t="s">
        <v>592</v>
      </c>
      <c r="GN19" s="607"/>
      <c r="GO19" s="609"/>
      <c r="GP19" s="591" t="s">
        <v>592</v>
      </c>
      <c r="GQ19" s="607"/>
      <c r="GR19" s="609"/>
      <c r="GS19" s="591" t="s">
        <v>592</v>
      </c>
      <c r="GT19" s="607"/>
      <c r="GU19" s="609"/>
      <c r="GV19" s="591" t="s">
        <v>592</v>
      </c>
      <c r="GW19" s="607"/>
      <c r="GX19" s="609"/>
      <c r="GY19" s="591" t="s">
        <v>592</v>
      </c>
      <c r="GZ19" s="607"/>
      <c r="HA19" s="609"/>
      <c r="HB19" s="591" t="s">
        <v>592</v>
      </c>
      <c r="HC19" s="607"/>
      <c r="HD19" s="609"/>
      <c r="HE19" s="591" t="s">
        <v>592</v>
      </c>
      <c r="HF19" s="607"/>
      <c r="HG19" s="609"/>
      <c r="HH19" s="591" t="s">
        <v>592</v>
      </c>
      <c r="HI19" s="607"/>
      <c r="HJ19" s="609"/>
      <c r="HK19" s="591" t="s">
        <v>592</v>
      </c>
      <c r="HL19" s="607"/>
      <c r="HM19" s="609"/>
      <c r="HN19" s="591" t="s">
        <v>592</v>
      </c>
      <c r="HO19" s="607"/>
      <c r="HP19" s="609"/>
      <c r="HQ19" s="591" t="s">
        <v>592</v>
      </c>
      <c r="HR19" s="607"/>
      <c r="HS19" s="609"/>
      <c r="HT19" s="591" t="s">
        <v>592</v>
      </c>
      <c r="HU19" s="607"/>
      <c r="HV19" s="609"/>
      <c r="HW19" s="607"/>
      <c r="HX19" s="609"/>
      <c r="HZ19" s="606" t="s">
        <v>592</v>
      </c>
      <c r="IA19" s="606" t="s">
        <v>592</v>
      </c>
      <c r="IB19" s="606" t="s">
        <v>592</v>
      </c>
      <c r="IC19" s="606" t="b">
        <v>1</v>
      </c>
    </row>
    <row r="20" spans="1:237" s="581" customFormat="1">
      <c r="A20" s="603">
        <v>174</v>
      </c>
      <c r="B20" s="603"/>
      <c r="C20" s="603"/>
      <c r="D20" s="603">
        <v>174</v>
      </c>
      <c r="E20" s="603"/>
      <c r="F20" s="603"/>
      <c r="G20" s="603"/>
      <c r="H20" s="603">
        <v>715265</v>
      </c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>
        <v>414283</v>
      </c>
      <c r="AI20" s="603"/>
      <c r="AJ20" s="603">
        <v>2562</v>
      </c>
      <c r="AK20" s="603"/>
      <c r="AL20" s="603">
        <v>5855</v>
      </c>
      <c r="AM20" s="603"/>
      <c r="AN20" s="603"/>
      <c r="AO20" s="603"/>
      <c r="AP20" s="603">
        <v>369299</v>
      </c>
      <c r="AQ20" s="603">
        <v>1507264</v>
      </c>
      <c r="AR20" s="603"/>
      <c r="AS20" s="603"/>
      <c r="AT20" s="603"/>
      <c r="AU20" s="603"/>
      <c r="AV20" s="603"/>
      <c r="AW20" s="603"/>
      <c r="AX20" s="603"/>
      <c r="AY20" s="603"/>
      <c r="AZ20" s="603"/>
      <c r="BA20" s="603">
        <v>1507438</v>
      </c>
      <c r="BB20" s="603">
        <v>594168</v>
      </c>
      <c r="BC20" s="603"/>
      <c r="BD20" s="603"/>
      <c r="BE20" s="603"/>
      <c r="BF20" s="603"/>
      <c r="BG20" s="603"/>
      <c r="BH20" s="603"/>
      <c r="BI20" s="603">
        <v>594168</v>
      </c>
      <c r="BJ20" s="603">
        <v>53822</v>
      </c>
      <c r="BK20" s="603">
        <v>56078</v>
      </c>
      <c r="BL20" s="590">
        <v>0.18496452181874487</v>
      </c>
      <c r="BM20" s="604">
        <v>324</v>
      </c>
      <c r="BN20" s="603">
        <v>704392</v>
      </c>
      <c r="BO20" s="603">
        <v>79066</v>
      </c>
      <c r="BP20" s="603">
        <v>610</v>
      </c>
      <c r="BQ20" s="603">
        <v>10622</v>
      </c>
      <c r="BR20" s="603"/>
      <c r="BS20" s="603">
        <v>90298</v>
      </c>
      <c r="BT20" s="603">
        <v>96454</v>
      </c>
      <c r="BU20" s="603"/>
      <c r="BV20" s="603"/>
      <c r="BW20" s="603"/>
      <c r="BX20" s="603">
        <v>340</v>
      </c>
      <c r="BY20" s="603">
        <v>21124</v>
      </c>
      <c r="BZ20" s="603">
        <v>1754</v>
      </c>
      <c r="CA20" s="603">
        <v>15597</v>
      </c>
      <c r="CB20" s="603">
        <v>250</v>
      </c>
      <c r="CC20" s="603"/>
      <c r="CD20" s="603"/>
      <c r="CE20" s="603"/>
      <c r="CF20" s="603"/>
      <c r="CG20" s="603"/>
      <c r="CH20" s="603"/>
      <c r="CI20" s="603">
        <v>13320</v>
      </c>
      <c r="CJ20" s="603"/>
      <c r="CK20" s="603">
        <v>2955</v>
      </c>
      <c r="CL20" s="603">
        <v>151794</v>
      </c>
      <c r="CM20" s="603"/>
      <c r="CN20" s="603">
        <v>7322</v>
      </c>
      <c r="CO20" s="603">
        <v>16691</v>
      </c>
      <c r="CP20" s="603">
        <v>3440</v>
      </c>
      <c r="CQ20" s="603"/>
      <c r="CR20" s="603"/>
      <c r="CS20" s="603">
        <v>27453</v>
      </c>
      <c r="CT20" s="603">
        <v>168175.9247</v>
      </c>
      <c r="CU20" s="603">
        <v>1142112.9247000001</v>
      </c>
      <c r="CV20" s="590">
        <v>0.17267638943792052</v>
      </c>
      <c r="CW20" s="604"/>
      <c r="CX20" s="603"/>
      <c r="CY20" s="603">
        <v>1142112.9247000001</v>
      </c>
      <c r="CZ20" s="603">
        <v>1507438</v>
      </c>
      <c r="DA20" s="603">
        <v>365325.07530000003</v>
      </c>
      <c r="DB20" s="603"/>
      <c r="DC20" s="603"/>
      <c r="DD20" s="603"/>
      <c r="DE20" s="603"/>
      <c r="DF20" s="603"/>
      <c r="DG20" s="603"/>
      <c r="DH20" s="603"/>
      <c r="DI20" s="603"/>
      <c r="DJ20" s="603"/>
      <c r="DK20" s="603">
        <v>174</v>
      </c>
      <c r="DL20" s="603"/>
      <c r="DM20" s="603">
        <v>-174</v>
      </c>
      <c r="DN20" s="603"/>
      <c r="DO20" s="605"/>
      <c r="DP20" s="591" t="s">
        <v>592</v>
      </c>
      <c r="DQ20" s="603">
        <v>41475</v>
      </c>
      <c r="DR20" s="605">
        <v>0.68</v>
      </c>
      <c r="DS20" s="591">
        <v>60992.647058823524</v>
      </c>
      <c r="DT20" s="603"/>
      <c r="DU20" s="605"/>
      <c r="DV20" s="591" t="s">
        <v>592</v>
      </c>
      <c r="DW20" s="603"/>
      <c r="DX20" s="605"/>
      <c r="DY20" s="591" t="s">
        <v>592</v>
      </c>
      <c r="DZ20" s="603"/>
      <c r="EA20" s="605"/>
      <c r="EB20" s="591" t="s">
        <v>592</v>
      </c>
      <c r="EC20" s="603"/>
      <c r="ED20" s="605"/>
      <c r="EE20" s="591" t="s">
        <v>592</v>
      </c>
      <c r="EF20" s="603">
        <v>57730</v>
      </c>
      <c r="EG20" s="605">
        <v>0.56000000000000005</v>
      </c>
      <c r="EH20" s="591">
        <v>103089.28571428571</v>
      </c>
      <c r="EI20" s="603">
        <v>191956</v>
      </c>
      <c r="EJ20" s="605">
        <v>2.93</v>
      </c>
      <c r="EK20" s="591">
        <v>65513.993174061427</v>
      </c>
      <c r="EL20" s="603"/>
      <c r="EM20" s="605"/>
      <c r="EN20" s="591" t="s">
        <v>592</v>
      </c>
      <c r="EO20" s="603"/>
      <c r="EP20" s="605"/>
      <c r="EQ20" s="591" t="s">
        <v>592</v>
      </c>
      <c r="ER20" s="603"/>
      <c r="ES20" s="605"/>
      <c r="ET20" s="591" t="s">
        <v>592</v>
      </c>
      <c r="EU20" s="603"/>
      <c r="EV20" s="605"/>
      <c r="EW20" s="591" t="s">
        <v>592</v>
      </c>
      <c r="EX20" s="603"/>
      <c r="EY20" s="605"/>
      <c r="EZ20" s="591" t="s">
        <v>592</v>
      </c>
      <c r="FA20" s="603"/>
      <c r="FB20" s="605"/>
      <c r="FC20" s="591" t="s">
        <v>592</v>
      </c>
      <c r="FD20" s="603"/>
      <c r="FE20" s="605"/>
      <c r="FF20" s="591" t="s">
        <v>592</v>
      </c>
      <c r="FG20" s="603"/>
      <c r="FH20" s="605"/>
      <c r="FI20" s="591" t="s">
        <v>592</v>
      </c>
      <c r="FJ20" s="603"/>
      <c r="FK20" s="605"/>
      <c r="FL20" s="591" t="s">
        <v>592</v>
      </c>
      <c r="FM20" s="603"/>
      <c r="FN20" s="605"/>
      <c r="FO20" s="591" t="s">
        <v>592</v>
      </c>
      <c r="FP20" s="603"/>
      <c r="FQ20" s="605"/>
      <c r="FR20" s="591" t="s">
        <v>592</v>
      </c>
      <c r="FS20" s="603"/>
      <c r="FT20" s="605"/>
      <c r="FU20" s="591" t="s">
        <v>592</v>
      </c>
      <c r="FV20" s="603"/>
      <c r="FW20" s="605"/>
      <c r="FX20" s="591" t="s">
        <v>592</v>
      </c>
      <c r="FY20" s="603"/>
      <c r="FZ20" s="605"/>
      <c r="GA20" s="591" t="s">
        <v>592</v>
      </c>
      <c r="GB20" s="603"/>
      <c r="GC20" s="605"/>
      <c r="GD20" s="591" t="s">
        <v>592</v>
      </c>
      <c r="GE20" s="603"/>
      <c r="GF20" s="605"/>
      <c r="GG20" s="591" t="s">
        <v>592</v>
      </c>
      <c r="GH20" s="603"/>
      <c r="GI20" s="605"/>
      <c r="GJ20" s="591" t="s">
        <v>592</v>
      </c>
      <c r="GK20" s="603"/>
      <c r="GL20" s="605"/>
      <c r="GM20" s="591" t="s">
        <v>592</v>
      </c>
      <c r="GN20" s="603"/>
      <c r="GO20" s="605"/>
      <c r="GP20" s="591" t="s">
        <v>592</v>
      </c>
      <c r="GQ20" s="603"/>
      <c r="GR20" s="605"/>
      <c r="GS20" s="591" t="s">
        <v>592</v>
      </c>
      <c r="GT20" s="603"/>
      <c r="GU20" s="605"/>
      <c r="GV20" s="591" t="s">
        <v>592</v>
      </c>
      <c r="GW20" s="603">
        <v>12670</v>
      </c>
      <c r="GX20" s="605">
        <v>0.42</v>
      </c>
      <c r="GY20" s="591" t="s">
        <v>592</v>
      </c>
      <c r="GZ20" s="603"/>
      <c r="HA20" s="605"/>
      <c r="HB20" s="591" t="s">
        <v>592</v>
      </c>
      <c r="HC20" s="603">
        <v>151895</v>
      </c>
      <c r="HD20" s="605">
        <v>3.25</v>
      </c>
      <c r="HE20" s="591">
        <v>46736.923076923078</v>
      </c>
      <c r="HF20" s="603">
        <v>91266</v>
      </c>
      <c r="HG20" s="605">
        <v>2.27</v>
      </c>
      <c r="HH20" s="591">
        <v>40205.286343612337</v>
      </c>
      <c r="HI20" s="603">
        <v>12923</v>
      </c>
      <c r="HJ20" s="605">
        <v>0.38</v>
      </c>
      <c r="HK20" s="591">
        <v>34007.894736842107</v>
      </c>
      <c r="HL20" s="603">
        <v>34253</v>
      </c>
      <c r="HM20" s="605">
        <v>1.02</v>
      </c>
      <c r="HN20" s="591">
        <v>33581.372549019608</v>
      </c>
      <c r="HO20" s="603"/>
      <c r="HP20" s="605"/>
      <c r="HQ20" s="591" t="s">
        <v>592</v>
      </c>
      <c r="HR20" s="603"/>
      <c r="HS20" s="605"/>
      <c r="HT20" s="591" t="s">
        <v>592</v>
      </c>
      <c r="HU20" s="603"/>
      <c r="HV20" s="605"/>
      <c r="HW20" s="603">
        <v>594168</v>
      </c>
      <c r="HX20" s="605">
        <v>11.51</v>
      </c>
      <c r="HZ20" s="606">
        <v>168175.9247</v>
      </c>
      <c r="IA20" s="606">
        <v>973937</v>
      </c>
      <c r="IB20" s="606">
        <v>0.17267638943792052</v>
      </c>
      <c r="IC20" s="606" t="b">
        <v>1</v>
      </c>
    </row>
    <row r="21" spans="1:237" s="581" customFormat="1">
      <c r="A21" s="607">
        <v>189</v>
      </c>
      <c r="B21" s="607"/>
      <c r="C21" s="607"/>
      <c r="D21" s="607">
        <v>189</v>
      </c>
      <c r="E21" s="607"/>
      <c r="F21" s="607"/>
      <c r="G21" s="607"/>
      <c r="H21" s="607">
        <v>702889</v>
      </c>
      <c r="I21" s="607"/>
      <c r="J21" s="607"/>
      <c r="K21" s="607"/>
      <c r="L21" s="607"/>
      <c r="M21" s="607"/>
      <c r="N21" s="607"/>
      <c r="O21" s="607"/>
      <c r="P21" s="607"/>
      <c r="Q21" s="607"/>
      <c r="R21" s="607"/>
      <c r="S21" s="607"/>
      <c r="T21" s="607"/>
      <c r="U21" s="607"/>
      <c r="V21" s="607"/>
      <c r="W21" s="607"/>
      <c r="X21" s="607"/>
      <c r="Y21" s="607"/>
      <c r="Z21" s="607"/>
      <c r="AA21" s="607"/>
      <c r="AB21" s="607"/>
      <c r="AC21" s="607"/>
      <c r="AD21" s="607"/>
      <c r="AE21" s="607"/>
      <c r="AF21" s="607"/>
      <c r="AG21" s="607"/>
      <c r="AH21" s="607">
        <v>535089</v>
      </c>
      <c r="AI21" s="607"/>
      <c r="AJ21" s="607">
        <v>2539</v>
      </c>
      <c r="AK21" s="607"/>
      <c r="AL21" s="607">
        <v>804</v>
      </c>
      <c r="AM21" s="607"/>
      <c r="AN21" s="607"/>
      <c r="AO21" s="607"/>
      <c r="AP21" s="607">
        <v>174723</v>
      </c>
      <c r="AQ21" s="607">
        <v>1416044</v>
      </c>
      <c r="AR21" s="607"/>
      <c r="AS21" s="607"/>
      <c r="AT21" s="607"/>
      <c r="AU21" s="607"/>
      <c r="AV21" s="607"/>
      <c r="AW21" s="607"/>
      <c r="AX21" s="607"/>
      <c r="AY21" s="607"/>
      <c r="AZ21" s="607"/>
      <c r="BA21" s="607">
        <v>1416233</v>
      </c>
      <c r="BB21" s="607">
        <v>561740</v>
      </c>
      <c r="BC21" s="607"/>
      <c r="BD21" s="607"/>
      <c r="BE21" s="607"/>
      <c r="BF21" s="607"/>
      <c r="BG21" s="607"/>
      <c r="BH21" s="607"/>
      <c r="BI21" s="607">
        <v>561740</v>
      </c>
      <c r="BJ21" s="607">
        <v>51015</v>
      </c>
      <c r="BK21" s="607">
        <v>53153</v>
      </c>
      <c r="BL21" s="590">
        <v>0.18543810303699221</v>
      </c>
      <c r="BM21" s="608">
        <v>1743</v>
      </c>
      <c r="BN21" s="607">
        <v>667651</v>
      </c>
      <c r="BO21" s="607">
        <v>33532</v>
      </c>
      <c r="BP21" s="607">
        <v>268</v>
      </c>
      <c r="BQ21" s="607">
        <v>9938</v>
      </c>
      <c r="BR21" s="607"/>
      <c r="BS21" s="607">
        <v>43738</v>
      </c>
      <c r="BT21" s="607">
        <v>113642</v>
      </c>
      <c r="BU21" s="607"/>
      <c r="BV21" s="607"/>
      <c r="BW21" s="607"/>
      <c r="BX21" s="607">
        <v>55</v>
      </c>
      <c r="BY21" s="607">
        <v>42434</v>
      </c>
      <c r="BZ21" s="607">
        <v>1232</v>
      </c>
      <c r="CA21" s="607">
        <v>13673</v>
      </c>
      <c r="CB21" s="607"/>
      <c r="CC21" s="607"/>
      <c r="CD21" s="607"/>
      <c r="CE21" s="607"/>
      <c r="CF21" s="607"/>
      <c r="CG21" s="607"/>
      <c r="CH21" s="607"/>
      <c r="CI21" s="607">
        <v>14711</v>
      </c>
      <c r="CJ21" s="607"/>
      <c r="CK21" s="607">
        <v>2226</v>
      </c>
      <c r="CL21" s="607">
        <v>187973</v>
      </c>
      <c r="CM21" s="607"/>
      <c r="CN21" s="607">
        <v>1706</v>
      </c>
      <c r="CO21" s="607"/>
      <c r="CP21" s="607">
        <v>10594</v>
      </c>
      <c r="CQ21" s="607">
        <v>4012</v>
      </c>
      <c r="CR21" s="607"/>
      <c r="CS21" s="607">
        <v>16312</v>
      </c>
      <c r="CT21" s="607">
        <v>158115.28020000001</v>
      </c>
      <c r="CU21" s="607">
        <v>1073789.2801999999</v>
      </c>
      <c r="CV21" s="590">
        <v>0.17267638941369964</v>
      </c>
      <c r="CW21" s="608"/>
      <c r="CX21" s="607"/>
      <c r="CY21" s="607">
        <v>1073789.2801999999</v>
      </c>
      <c r="CZ21" s="607">
        <v>1416233</v>
      </c>
      <c r="DA21" s="607">
        <v>342443.71980000002</v>
      </c>
      <c r="DB21" s="607"/>
      <c r="DC21" s="607"/>
      <c r="DD21" s="607"/>
      <c r="DE21" s="607"/>
      <c r="DF21" s="607"/>
      <c r="DG21" s="607"/>
      <c r="DH21" s="607"/>
      <c r="DI21" s="607"/>
      <c r="DJ21" s="607"/>
      <c r="DK21" s="607">
        <v>189</v>
      </c>
      <c r="DL21" s="607"/>
      <c r="DM21" s="607">
        <v>-189</v>
      </c>
      <c r="DN21" s="607"/>
      <c r="DO21" s="609"/>
      <c r="DP21" s="591" t="s">
        <v>592</v>
      </c>
      <c r="DQ21" s="607">
        <v>55065</v>
      </c>
      <c r="DR21" s="609">
        <v>1</v>
      </c>
      <c r="DS21" s="591" t="s">
        <v>592</v>
      </c>
      <c r="DT21" s="607"/>
      <c r="DU21" s="609"/>
      <c r="DV21" s="591" t="s">
        <v>592</v>
      </c>
      <c r="DW21" s="607"/>
      <c r="DX21" s="609"/>
      <c r="DY21" s="591" t="s">
        <v>592</v>
      </c>
      <c r="DZ21" s="607"/>
      <c r="EA21" s="609"/>
      <c r="EB21" s="591" t="s">
        <v>592</v>
      </c>
      <c r="EC21" s="607"/>
      <c r="ED21" s="609"/>
      <c r="EE21" s="591" t="s">
        <v>592</v>
      </c>
      <c r="EF21" s="607"/>
      <c r="EG21" s="609"/>
      <c r="EH21" s="591" t="s">
        <v>592</v>
      </c>
      <c r="EI21" s="607">
        <v>223662</v>
      </c>
      <c r="EJ21" s="609">
        <v>3.51</v>
      </c>
      <c r="EK21" s="591">
        <v>63721.367521367523</v>
      </c>
      <c r="EL21" s="607"/>
      <c r="EM21" s="609"/>
      <c r="EN21" s="591" t="s">
        <v>592</v>
      </c>
      <c r="EO21" s="607"/>
      <c r="EP21" s="609"/>
      <c r="EQ21" s="591" t="s">
        <v>592</v>
      </c>
      <c r="ER21" s="607"/>
      <c r="ES21" s="609"/>
      <c r="ET21" s="591" t="s">
        <v>592</v>
      </c>
      <c r="EU21" s="607"/>
      <c r="EV21" s="609"/>
      <c r="EW21" s="591" t="s">
        <v>592</v>
      </c>
      <c r="EX21" s="607"/>
      <c r="EY21" s="609"/>
      <c r="EZ21" s="591" t="s">
        <v>592</v>
      </c>
      <c r="FA21" s="607"/>
      <c r="FB21" s="609"/>
      <c r="FC21" s="591" t="s">
        <v>592</v>
      </c>
      <c r="FD21" s="607"/>
      <c r="FE21" s="609"/>
      <c r="FF21" s="591" t="s">
        <v>592</v>
      </c>
      <c r="FG21" s="607"/>
      <c r="FH21" s="609"/>
      <c r="FI21" s="591" t="s">
        <v>592</v>
      </c>
      <c r="FJ21" s="607"/>
      <c r="FK21" s="609"/>
      <c r="FL21" s="591" t="s">
        <v>592</v>
      </c>
      <c r="FM21" s="607"/>
      <c r="FN21" s="609"/>
      <c r="FO21" s="591" t="s">
        <v>592</v>
      </c>
      <c r="FP21" s="607"/>
      <c r="FQ21" s="609"/>
      <c r="FR21" s="591" t="s">
        <v>592</v>
      </c>
      <c r="FS21" s="607"/>
      <c r="FT21" s="609"/>
      <c r="FU21" s="591" t="s">
        <v>592</v>
      </c>
      <c r="FV21" s="607"/>
      <c r="FW21" s="609"/>
      <c r="FX21" s="591" t="s">
        <v>592</v>
      </c>
      <c r="FY21" s="607"/>
      <c r="FZ21" s="609"/>
      <c r="GA21" s="591" t="s">
        <v>592</v>
      </c>
      <c r="GB21" s="607"/>
      <c r="GC21" s="609"/>
      <c r="GD21" s="591" t="s">
        <v>592</v>
      </c>
      <c r="GE21" s="607"/>
      <c r="GF21" s="609"/>
      <c r="GG21" s="591" t="s">
        <v>592</v>
      </c>
      <c r="GH21" s="607"/>
      <c r="GI21" s="609"/>
      <c r="GJ21" s="591" t="s">
        <v>592</v>
      </c>
      <c r="GK21" s="607"/>
      <c r="GL21" s="609"/>
      <c r="GM21" s="591" t="s">
        <v>592</v>
      </c>
      <c r="GN21" s="607"/>
      <c r="GO21" s="609"/>
      <c r="GP21" s="591" t="s">
        <v>592</v>
      </c>
      <c r="GQ21" s="607"/>
      <c r="GR21" s="609"/>
      <c r="GS21" s="591" t="s">
        <v>592</v>
      </c>
      <c r="GT21" s="607"/>
      <c r="GU21" s="609"/>
      <c r="GV21" s="591" t="s">
        <v>592</v>
      </c>
      <c r="GW21" s="607">
        <v>93126</v>
      </c>
      <c r="GX21" s="609">
        <v>2.81</v>
      </c>
      <c r="GY21" s="591">
        <v>33140.925266903912</v>
      </c>
      <c r="GZ21" s="607"/>
      <c r="HA21" s="609"/>
      <c r="HB21" s="591" t="s">
        <v>592</v>
      </c>
      <c r="HC21" s="607">
        <v>148950</v>
      </c>
      <c r="HD21" s="609">
        <v>3.27</v>
      </c>
      <c r="HE21" s="591">
        <v>45550.458715596331</v>
      </c>
      <c r="HF21" s="607"/>
      <c r="HG21" s="609"/>
      <c r="HH21" s="591" t="s">
        <v>592</v>
      </c>
      <c r="HI21" s="607"/>
      <c r="HJ21" s="609"/>
      <c r="HK21" s="591" t="s">
        <v>592</v>
      </c>
      <c r="HL21" s="607">
        <v>40937</v>
      </c>
      <c r="HM21" s="609">
        <v>1.04</v>
      </c>
      <c r="HN21" s="591">
        <v>39362.5</v>
      </c>
      <c r="HO21" s="607"/>
      <c r="HP21" s="609"/>
      <c r="HQ21" s="591" t="s">
        <v>592</v>
      </c>
      <c r="HR21" s="607"/>
      <c r="HS21" s="609"/>
      <c r="HT21" s="591" t="s">
        <v>592</v>
      </c>
      <c r="HU21" s="607"/>
      <c r="HV21" s="609"/>
      <c r="HW21" s="607">
        <v>561740</v>
      </c>
      <c r="HX21" s="609">
        <v>11.63</v>
      </c>
      <c r="HZ21" s="606">
        <v>158115.28020000001</v>
      </c>
      <c r="IA21" s="606">
        <v>915674</v>
      </c>
      <c r="IB21" s="606">
        <v>0.17267638941369964</v>
      </c>
      <c r="IC21" s="606" t="b">
        <v>1</v>
      </c>
    </row>
    <row r="22" spans="1:237" s="581" customFormat="1">
      <c r="A22" s="603"/>
      <c r="B22" s="603"/>
      <c r="C22" s="603"/>
      <c r="D22" s="603"/>
      <c r="E22" s="603"/>
      <c r="F22" s="603"/>
      <c r="G22" s="603"/>
      <c r="H22" s="603">
        <v>3542648</v>
      </c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  <c r="AC22" s="603"/>
      <c r="AD22" s="603"/>
      <c r="AE22" s="603"/>
      <c r="AF22" s="603"/>
      <c r="AG22" s="603"/>
      <c r="AH22" s="603"/>
      <c r="AI22" s="603"/>
      <c r="AJ22" s="603"/>
      <c r="AK22" s="603"/>
      <c r="AL22" s="603">
        <v>17686</v>
      </c>
      <c r="AM22" s="603"/>
      <c r="AN22" s="603"/>
      <c r="AO22" s="603"/>
      <c r="AP22" s="603">
        <v>1346296</v>
      </c>
      <c r="AQ22" s="603">
        <v>4906630</v>
      </c>
      <c r="AR22" s="603"/>
      <c r="AS22" s="603"/>
      <c r="AT22" s="603"/>
      <c r="AU22" s="603"/>
      <c r="AV22" s="603">
        <v>3192</v>
      </c>
      <c r="AW22" s="603"/>
      <c r="AX22" s="603"/>
      <c r="AY22" s="603"/>
      <c r="AZ22" s="603"/>
      <c r="BA22" s="603">
        <v>4909822</v>
      </c>
      <c r="BB22" s="603">
        <v>2645294</v>
      </c>
      <c r="BC22" s="603"/>
      <c r="BD22" s="603"/>
      <c r="BE22" s="603"/>
      <c r="BF22" s="603"/>
      <c r="BG22" s="603"/>
      <c r="BH22" s="603"/>
      <c r="BI22" s="603">
        <v>2645294</v>
      </c>
      <c r="BJ22" s="603">
        <v>226146</v>
      </c>
      <c r="BK22" s="603">
        <v>481355</v>
      </c>
      <c r="BL22" s="590" t="s">
        <v>592</v>
      </c>
      <c r="BM22" s="604">
        <v>-15796</v>
      </c>
      <c r="BN22" s="603">
        <v>3336999</v>
      </c>
      <c r="BO22" s="603">
        <v>226108</v>
      </c>
      <c r="BP22" s="603">
        <v>10436</v>
      </c>
      <c r="BQ22" s="603">
        <v>118723</v>
      </c>
      <c r="BR22" s="603">
        <v>7077</v>
      </c>
      <c r="BS22" s="603">
        <v>362344</v>
      </c>
      <c r="BT22" s="603">
        <v>71379</v>
      </c>
      <c r="BU22" s="603"/>
      <c r="BV22" s="603"/>
      <c r="BW22" s="603"/>
      <c r="BX22" s="603">
        <v>5243</v>
      </c>
      <c r="BY22" s="603">
        <v>103880</v>
      </c>
      <c r="BZ22" s="603">
        <v>6261</v>
      </c>
      <c r="CA22" s="603">
        <v>3245</v>
      </c>
      <c r="CB22" s="603">
        <v>40</v>
      </c>
      <c r="CC22" s="603"/>
      <c r="CD22" s="603">
        <v>3048</v>
      </c>
      <c r="CE22" s="603"/>
      <c r="CF22" s="603"/>
      <c r="CG22" s="603"/>
      <c r="CH22" s="603"/>
      <c r="CI22" s="603">
        <v>2378</v>
      </c>
      <c r="CJ22" s="603"/>
      <c r="CK22" s="603"/>
      <c r="CL22" s="603">
        <v>195474</v>
      </c>
      <c r="CM22" s="603">
        <v>115707</v>
      </c>
      <c r="CN22" s="603">
        <v>7496</v>
      </c>
      <c r="CO22" s="603"/>
      <c r="CP22" s="603">
        <v>-80</v>
      </c>
      <c r="CQ22" s="603">
        <v>23158</v>
      </c>
      <c r="CR22" s="603"/>
      <c r="CS22" s="603">
        <v>146281</v>
      </c>
      <c r="CT22" s="603">
        <v>485660</v>
      </c>
      <c r="CU22" s="603">
        <v>4526758</v>
      </c>
      <c r="CV22" s="590">
        <v>0.12018020844829796</v>
      </c>
      <c r="CW22" s="604">
        <v>2175</v>
      </c>
      <c r="CX22" s="603">
        <v>1000</v>
      </c>
      <c r="CY22" s="603">
        <v>4529933</v>
      </c>
      <c r="CZ22" s="603">
        <v>4909822</v>
      </c>
      <c r="DA22" s="603">
        <v>379889</v>
      </c>
      <c r="DB22" s="603">
        <v>20</v>
      </c>
      <c r="DC22" s="603"/>
      <c r="DD22" s="603">
        <v>2155</v>
      </c>
      <c r="DE22" s="603"/>
      <c r="DF22" s="603"/>
      <c r="DG22" s="603"/>
      <c r="DH22" s="603"/>
      <c r="DI22" s="603">
        <v>2175</v>
      </c>
      <c r="DJ22" s="603">
        <v>3175</v>
      </c>
      <c r="DK22" s="603">
        <v>3192</v>
      </c>
      <c r="DL22" s="603"/>
      <c r="DM22" s="603">
        <v>-17</v>
      </c>
      <c r="DN22" s="603"/>
      <c r="DO22" s="605"/>
      <c r="DP22" s="591" t="s">
        <v>592</v>
      </c>
      <c r="DQ22" s="603">
        <v>460243</v>
      </c>
      <c r="DR22" s="605">
        <v>6.42</v>
      </c>
      <c r="DS22" s="591">
        <v>71688.940809968844</v>
      </c>
      <c r="DT22" s="603"/>
      <c r="DU22" s="605"/>
      <c r="DV22" s="591" t="s">
        <v>592</v>
      </c>
      <c r="DW22" s="603"/>
      <c r="DX22" s="605"/>
      <c r="DY22" s="591" t="s">
        <v>592</v>
      </c>
      <c r="DZ22" s="603">
        <v>379555</v>
      </c>
      <c r="EA22" s="605">
        <v>2.72</v>
      </c>
      <c r="EB22" s="591">
        <v>139542.2794117647</v>
      </c>
      <c r="EC22" s="603"/>
      <c r="ED22" s="605"/>
      <c r="EE22" s="591" t="s">
        <v>592</v>
      </c>
      <c r="EF22" s="603"/>
      <c r="EG22" s="605"/>
      <c r="EH22" s="591" t="s">
        <v>592</v>
      </c>
      <c r="EI22" s="603">
        <v>550095</v>
      </c>
      <c r="EJ22" s="605">
        <v>8.31</v>
      </c>
      <c r="EK22" s="591">
        <v>66196.75090252707</v>
      </c>
      <c r="EL22" s="603">
        <v>38533</v>
      </c>
      <c r="EM22" s="605">
        <v>0.68</v>
      </c>
      <c r="EN22" s="591">
        <v>56666.176470588231</v>
      </c>
      <c r="EO22" s="603"/>
      <c r="EP22" s="605"/>
      <c r="EQ22" s="591" t="s">
        <v>592</v>
      </c>
      <c r="ER22" s="603"/>
      <c r="ES22" s="605"/>
      <c r="ET22" s="591" t="s">
        <v>592</v>
      </c>
      <c r="EU22" s="603"/>
      <c r="EV22" s="605"/>
      <c r="EW22" s="591" t="s">
        <v>592</v>
      </c>
      <c r="EX22" s="603"/>
      <c r="EY22" s="605"/>
      <c r="EZ22" s="591" t="s">
        <v>592</v>
      </c>
      <c r="FA22" s="603"/>
      <c r="FB22" s="605"/>
      <c r="FC22" s="591" t="s">
        <v>592</v>
      </c>
      <c r="FD22" s="603"/>
      <c r="FE22" s="605"/>
      <c r="FF22" s="591" t="s">
        <v>592</v>
      </c>
      <c r="FG22" s="603"/>
      <c r="FH22" s="605"/>
      <c r="FI22" s="591" t="s">
        <v>592</v>
      </c>
      <c r="FJ22" s="603"/>
      <c r="FK22" s="605"/>
      <c r="FL22" s="591" t="s">
        <v>592</v>
      </c>
      <c r="FM22" s="603"/>
      <c r="FN22" s="605"/>
      <c r="FO22" s="591" t="s">
        <v>592</v>
      </c>
      <c r="FP22" s="603"/>
      <c r="FQ22" s="605"/>
      <c r="FR22" s="591" t="s">
        <v>592</v>
      </c>
      <c r="FS22" s="603"/>
      <c r="FT22" s="605"/>
      <c r="FU22" s="591" t="s">
        <v>592</v>
      </c>
      <c r="FV22" s="603"/>
      <c r="FW22" s="605"/>
      <c r="FX22" s="591" t="s">
        <v>592</v>
      </c>
      <c r="FY22" s="603">
        <v>62453</v>
      </c>
      <c r="FZ22" s="605">
        <v>1.08</v>
      </c>
      <c r="GA22" s="591">
        <v>57826.851851851847</v>
      </c>
      <c r="GB22" s="603">
        <v>239583</v>
      </c>
      <c r="GC22" s="605">
        <v>4.5199999999999996</v>
      </c>
      <c r="GD22" s="591">
        <v>53005.088495575226</v>
      </c>
      <c r="GE22" s="603">
        <v>51926</v>
      </c>
      <c r="GF22" s="605">
        <v>1.08</v>
      </c>
      <c r="GG22" s="591">
        <v>48079.629629629628</v>
      </c>
      <c r="GH22" s="603">
        <v>63027</v>
      </c>
      <c r="GI22" s="605">
        <v>1</v>
      </c>
      <c r="GJ22" s="591">
        <v>63027</v>
      </c>
      <c r="GK22" s="603">
        <v>66048</v>
      </c>
      <c r="GL22" s="605">
        <v>1.25</v>
      </c>
      <c r="GM22" s="591">
        <v>52838.400000000001</v>
      </c>
      <c r="GN22" s="603">
        <v>53651</v>
      </c>
      <c r="GO22" s="605">
        <v>1</v>
      </c>
      <c r="GP22" s="591">
        <v>53651</v>
      </c>
      <c r="GQ22" s="603"/>
      <c r="GR22" s="605"/>
      <c r="GS22" s="591" t="s">
        <v>592</v>
      </c>
      <c r="GT22" s="603"/>
      <c r="GU22" s="605"/>
      <c r="GV22" s="591" t="s">
        <v>592</v>
      </c>
      <c r="GW22" s="603">
        <v>549835</v>
      </c>
      <c r="GX22" s="605">
        <v>13.6</v>
      </c>
      <c r="GY22" s="591">
        <v>40429.044117647063</v>
      </c>
      <c r="GZ22" s="603"/>
      <c r="HA22" s="605"/>
      <c r="HB22" s="591" t="s">
        <v>592</v>
      </c>
      <c r="HC22" s="603"/>
      <c r="HD22" s="605"/>
      <c r="HE22" s="591" t="s">
        <v>592</v>
      </c>
      <c r="HF22" s="603"/>
      <c r="HG22" s="605"/>
      <c r="HH22" s="591" t="s">
        <v>592</v>
      </c>
      <c r="HI22" s="603">
        <v>12164</v>
      </c>
      <c r="HJ22" s="605">
        <v>0.27</v>
      </c>
      <c r="HK22" s="591">
        <v>45051.851851851847</v>
      </c>
      <c r="HL22" s="603">
        <v>116705</v>
      </c>
      <c r="HM22" s="605">
        <v>3.97</v>
      </c>
      <c r="HN22" s="591">
        <v>29396.725440806043</v>
      </c>
      <c r="HO22" s="603"/>
      <c r="HP22" s="605"/>
      <c r="HQ22" s="591" t="s">
        <v>592</v>
      </c>
      <c r="HR22" s="603"/>
      <c r="HS22" s="605"/>
      <c r="HT22" s="591" t="s">
        <v>592</v>
      </c>
      <c r="HU22" s="603">
        <v>1476</v>
      </c>
      <c r="HV22" s="605">
        <v>0</v>
      </c>
      <c r="HW22" s="603">
        <v>2645294</v>
      </c>
      <c r="HX22" s="605">
        <v>45.9</v>
      </c>
      <c r="HZ22" s="606">
        <v>485660</v>
      </c>
      <c r="IA22" s="606">
        <v>4041098</v>
      </c>
      <c r="IB22" s="606">
        <v>0.12018020844829796</v>
      </c>
      <c r="IC22" s="606" t="b">
        <v>1</v>
      </c>
    </row>
    <row r="23" spans="1:237" s="581" customFormat="1">
      <c r="A23" s="607"/>
      <c r="B23" s="607"/>
      <c r="C23" s="607"/>
      <c r="D23" s="607"/>
      <c r="E23" s="607"/>
      <c r="F23" s="607"/>
      <c r="G23" s="607"/>
      <c r="H23" s="607">
        <v>68736</v>
      </c>
      <c r="I23" s="607"/>
      <c r="J23" s="607"/>
      <c r="K23" s="607"/>
      <c r="L23" s="607"/>
      <c r="M23" s="607"/>
      <c r="N23" s="607"/>
      <c r="O23" s="607"/>
      <c r="P23" s="607"/>
      <c r="Q23" s="607"/>
      <c r="R23" s="607"/>
      <c r="S23" s="607"/>
      <c r="T23" s="607"/>
      <c r="U23" s="607"/>
      <c r="V23" s="607"/>
      <c r="W23" s="607"/>
      <c r="X23" s="607"/>
      <c r="Y23" s="607"/>
      <c r="Z23" s="607"/>
      <c r="AA23" s="607"/>
      <c r="AB23" s="607"/>
      <c r="AC23" s="607"/>
      <c r="AD23" s="607"/>
      <c r="AE23" s="607"/>
      <c r="AF23" s="607"/>
      <c r="AG23" s="607"/>
      <c r="AH23" s="607"/>
      <c r="AI23" s="607"/>
      <c r="AJ23" s="607"/>
      <c r="AK23" s="607"/>
      <c r="AL23" s="607"/>
      <c r="AM23" s="607"/>
      <c r="AN23" s="607"/>
      <c r="AO23" s="607"/>
      <c r="AP23" s="607"/>
      <c r="AQ23" s="607">
        <v>68736</v>
      </c>
      <c r="AR23" s="607"/>
      <c r="AS23" s="607"/>
      <c r="AT23" s="607"/>
      <c r="AU23" s="607"/>
      <c r="AV23" s="607"/>
      <c r="AW23" s="607"/>
      <c r="AX23" s="607"/>
      <c r="AY23" s="607"/>
      <c r="AZ23" s="607"/>
      <c r="BA23" s="607">
        <v>68736</v>
      </c>
      <c r="BB23" s="607"/>
      <c r="BC23" s="607"/>
      <c r="BD23" s="607"/>
      <c r="BE23" s="607"/>
      <c r="BF23" s="607"/>
      <c r="BG23" s="607"/>
      <c r="BH23" s="607"/>
      <c r="BI23" s="607"/>
      <c r="BJ23" s="607"/>
      <c r="BK23" s="607"/>
      <c r="BL23" s="590" t="s">
        <v>592</v>
      </c>
      <c r="BM23" s="608"/>
      <c r="BN23" s="607"/>
      <c r="BO23" s="607">
        <v>68736</v>
      </c>
      <c r="BP23" s="607"/>
      <c r="BQ23" s="607"/>
      <c r="BR23" s="607"/>
      <c r="BS23" s="607">
        <v>68736</v>
      </c>
      <c r="BT23" s="607"/>
      <c r="BU23" s="607"/>
      <c r="BV23" s="607"/>
      <c r="BW23" s="607"/>
      <c r="BX23" s="607"/>
      <c r="BY23" s="607"/>
      <c r="BZ23" s="607"/>
      <c r="CA23" s="607"/>
      <c r="CB23" s="607"/>
      <c r="CC23" s="607"/>
      <c r="CD23" s="607"/>
      <c r="CE23" s="607"/>
      <c r="CF23" s="607"/>
      <c r="CG23" s="607"/>
      <c r="CH23" s="607"/>
      <c r="CI23" s="607"/>
      <c r="CJ23" s="607"/>
      <c r="CK23" s="607"/>
      <c r="CL23" s="607"/>
      <c r="CM23" s="607"/>
      <c r="CN23" s="607"/>
      <c r="CO23" s="607"/>
      <c r="CP23" s="607"/>
      <c r="CQ23" s="607"/>
      <c r="CR23" s="607"/>
      <c r="CS23" s="607"/>
      <c r="CT23" s="607"/>
      <c r="CU23" s="607">
        <v>68736</v>
      </c>
      <c r="CV23" s="590" t="s">
        <v>592</v>
      </c>
      <c r="CW23" s="608"/>
      <c r="CX23" s="607"/>
      <c r="CY23" s="607">
        <v>68736</v>
      </c>
      <c r="CZ23" s="607">
        <v>68736</v>
      </c>
      <c r="DA23" s="607"/>
      <c r="DB23" s="607"/>
      <c r="DC23" s="607"/>
      <c r="DD23" s="607"/>
      <c r="DE23" s="607"/>
      <c r="DF23" s="607"/>
      <c r="DG23" s="607"/>
      <c r="DH23" s="607"/>
      <c r="DI23" s="607"/>
      <c r="DJ23" s="607"/>
      <c r="DK23" s="607"/>
      <c r="DL23" s="607"/>
      <c r="DM23" s="607"/>
      <c r="DN23" s="607"/>
      <c r="DO23" s="609"/>
      <c r="DP23" s="591" t="s">
        <v>592</v>
      </c>
      <c r="DQ23" s="607"/>
      <c r="DR23" s="609"/>
      <c r="DS23" s="591" t="s">
        <v>592</v>
      </c>
      <c r="DT23" s="607"/>
      <c r="DU23" s="609"/>
      <c r="DV23" s="591" t="s">
        <v>592</v>
      </c>
      <c r="DW23" s="607"/>
      <c r="DX23" s="609"/>
      <c r="DY23" s="591" t="s">
        <v>592</v>
      </c>
      <c r="DZ23" s="607"/>
      <c r="EA23" s="609"/>
      <c r="EB23" s="591" t="s">
        <v>592</v>
      </c>
      <c r="EC23" s="607"/>
      <c r="ED23" s="609"/>
      <c r="EE23" s="591" t="s">
        <v>592</v>
      </c>
      <c r="EF23" s="607"/>
      <c r="EG23" s="609"/>
      <c r="EH23" s="591" t="s">
        <v>592</v>
      </c>
      <c r="EI23" s="607"/>
      <c r="EJ23" s="609"/>
      <c r="EK23" s="591" t="s">
        <v>592</v>
      </c>
      <c r="EL23" s="607"/>
      <c r="EM23" s="609"/>
      <c r="EN23" s="591" t="s">
        <v>592</v>
      </c>
      <c r="EO23" s="607"/>
      <c r="EP23" s="609"/>
      <c r="EQ23" s="591" t="s">
        <v>592</v>
      </c>
      <c r="ER23" s="607"/>
      <c r="ES23" s="609"/>
      <c r="ET23" s="591" t="s">
        <v>592</v>
      </c>
      <c r="EU23" s="607"/>
      <c r="EV23" s="609"/>
      <c r="EW23" s="591" t="s">
        <v>592</v>
      </c>
      <c r="EX23" s="607"/>
      <c r="EY23" s="609"/>
      <c r="EZ23" s="591" t="s">
        <v>592</v>
      </c>
      <c r="FA23" s="607"/>
      <c r="FB23" s="609"/>
      <c r="FC23" s="591" t="s">
        <v>592</v>
      </c>
      <c r="FD23" s="607"/>
      <c r="FE23" s="609"/>
      <c r="FF23" s="591" t="s">
        <v>592</v>
      </c>
      <c r="FG23" s="607"/>
      <c r="FH23" s="609"/>
      <c r="FI23" s="591" t="s">
        <v>592</v>
      </c>
      <c r="FJ23" s="607"/>
      <c r="FK23" s="609"/>
      <c r="FL23" s="591" t="s">
        <v>592</v>
      </c>
      <c r="FM23" s="607"/>
      <c r="FN23" s="609"/>
      <c r="FO23" s="591" t="s">
        <v>592</v>
      </c>
      <c r="FP23" s="607"/>
      <c r="FQ23" s="609"/>
      <c r="FR23" s="591" t="s">
        <v>592</v>
      </c>
      <c r="FS23" s="607"/>
      <c r="FT23" s="609"/>
      <c r="FU23" s="591" t="s">
        <v>592</v>
      </c>
      <c r="FV23" s="607"/>
      <c r="FW23" s="609"/>
      <c r="FX23" s="591" t="s">
        <v>592</v>
      </c>
      <c r="FY23" s="607"/>
      <c r="FZ23" s="609"/>
      <c r="GA23" s="591" t="s">
        <v>592</v>
      </c>
      <c r="GB23" s="607"/>
      <c r="GC23" s="609"/>
      <c r="GD23" s="591" t="s">
        <v>592</v>
      </c>
      <c r="GE23" s="607"/>
      <c r="GF23" s="609"/>
      <c r="GG23" s="591" t="s">
        <v>592</v>
      </c>
      <c r="GH23" s="607"/>
      <c r="GI23" s="609"/>
      <c r="GJ23" s="591" t="s">
        <v>592</v>
      </c>
      <c r="GK23" s="607"/>
      <c r="GL23" s="609"/>
      <c r="GM23" s="591" t="s">
        <v>592</v>
      </c>
      <c r="GN23" s="607"/>
      <c r="GO23" s="609"/>
      <c r="GP23" s="591" t="s">
        <v>592</v>
      </c>
      <c r="GQ23" s="607"/>
      <c r="GR23" s="609"/>
      <c r="GS23" s="591" t="s">
        <v>592</v>
      </c>
      <c r="GT23" s="607"/>
      <c r="GU23" s="609"/>
      <c r="GV23" s="591" t="s">
        <v>592</v>
      </c>
      <c r="GW23" s="607"/>
      <c r="GX23" s="609"/>
      <c r="GY23" s="591" t="s">
        <v>592</v>
      </c>
      <c r="GZ23" s="607"/>
      <c r="HA23" s="609"/>
      <c r="HB23" s="591" t="s">
        <v>592</v>
      </c>
      <c r="HC23" s="607"/>
      <c r="HD23" s="609"/>
      <c r="HE23" s="591" t="s">
        <v>592</v>
      </c>
      <c r="HF23" s="607"/>
      <c r="HG23" s="609"/>
      <c r="HH23" s="591" t="s">
        <v>592</v>
      </c>
      <c r="HI23" s="607"/>
      <c r="HJ23" s="609"/>
      <c r="HK23" s="591" t="s">
        <v>592</v>
      </c>
      <c r="HL23" s="607"/>
      <c r="HM23" s="609"/>
      <c r="HN23" s="591" t="s">
        <v>592</v>
      </c>
      <c r="HO23" s="607"/>
      <c r="HP23" s="609"/>
      <c r="HQ23" s="591" t="s">
        <v>592</v>
      </c>
      <c r="HR23" s="607"/>
      <c r="HS23" s="609"/>
      <c r="HT23" s="591" t="s">
        <v>592</v>
      </c>
      <c r="HU23" s="607"/>
      <c r="HV23" s="609"/>
      <c r="HW23" s="607"/>
      <c r="HX23" s="609"/>
      <c r="HZ23" s="606" t="s">
        <v>592</v>
      </c>
      <c r="IA23" s="606" t="s">
        <v>592</v>
      </c>
      <c r="IB23" s="606" t="s">
        <v>592</v>
      </c>
      <c r="IC23" s="606" t="b">
        <v>1</v>
      </c>
    </row>
    <row r="24" spans="1:237" s="581" customFormat="1">
      <c r="A24" s="607"/>
      <c r="B24" s="607"/>
      <c r="C24" s="607"/>
      <c r="D24" s="607"/>
      <c r="E24" s="607"/>
      <c r="F24" s="607"/>
      <c r="G24" s="607"/>
      <c r="H24" s="607">
        <v>21126</v>
      </c>
      <c r="I24" s="607"/>
      <c r="J24" s="607"/>
      <c r="K24" s="607"/>
      <c r="L24" s="607"/>
      <c r="M24" s="607"/>
      <c r="N24" s="607"/>
      <c r="O24" s="607"/>
      <c r="P24" s="607"/>
      <c r="Q24" s="607"/>
      <c r="R24" s="607"/>
      <c r="S24" s="607"/>
      <c r="T24" s="607"/>
      <c r="U24" s="607"/>
      <c r="V24" s="607"/>
      <c r="W24" s="607"/>
      <c r="X24" s="607"/>
      <c r="Y24" s="607"/>
      <c r="Z24" s="607"/>
      <c r="AA24" s="607"/>
      <c r="AB24" s="607"/>
      <c r="AC24" s="607"/>
      <c r="AD24" s="607"/>
      <c r="AE24" s="607"/>
      <c r="AF24" s="607"/>
      <c r="AG24" s="607"/>
      <c r="AH24" s="607"/>
      <c r="AI24" s="607"/>
      <c r="AJ24" s="607"/>
      <c r="AK24" s="607"/>
      <c r="AL24" s="607"/>
      <c r="AM24" s="607"/>
      <c r="AN24" s="607"/>
      <c r="AO24" s="607"/>
      <c r="AP24" s="607"/>
      <c r="AQ24" s="607">
        <v>21126</v>
      </c>
      <c r="AR24" s="607"/>
      <c r="AS24" s="607"/>
      <c r="AT24" s="607"/>
      <c r="AU24" s="607"/>
      <c r="AV24" s="607"/>
      <c r="AW24" s="607"/>
      <c r="AX24" s="607"/>
      <c r="AY24" s="607"/>
      <c r="AZ24" s="607"/>
      <c r="BA24" s="607">
        <v>21126</v>
      </c>
      <c r="BB24" s="607"/>
      <c r="BC24" s="607"/>
      <c r="BD24" s="607"/>
      <c r="BE24" s="607"/>
      <c r="BF24" s="607"/>
      <c r="BG24" s="607"/>
      <c r="BH24" s="607"/>
      <c r="BI24" s="607"/>
      <c r="BJ24" s="607"/>
      <c r="BK24" s="607"/>
      <c r="BL24" s="590" t="s">
        <v>592</v>
      </c>
      <c r="BM24" s="608"/>
      <c r="BN24" s="607"/>
      <c r="BO24" s="607">
        <v>21126</v>
      </c>
      <c r="BP24" s="607"/>
      <c r="BQ24" s="607"/>
      <c r="BR24" s="607"/>
      <c r="BS24" s="607">
        <v>21126</v>
      </c>
      <c r="BT24" s="607"/>
      <c r="BU24" s="607"/>
      <c r="BV24" s="607"/>
      <c r="BW24" s="607"/>
      <c r="BX24" s="607"/>
      <c r="BY24" s="607"/>
      <c r="BZ24" s="607"/>
      <c r="CA24" s="607"/>
      <c r="CB24" s="607"/>
      <c r="CC24" s="607"/>
      <c r="CD24" s="607"/>
      <c r="CE24" s="607"/>
      <c r="CF24" s="607"/>
      <c r="CG24" s="607"/>
      <c r="CH24" s="607"/>
      <c r="CI24" s="607"/>
      <c r="CJ24" s="607"/>
      <c r="CK24" s="607"/>
      <c r="CL24" s="607"/>
      <c r="CM24" s="607"/>
      <c r="CN24" s="607"/>
      <c r="CO24" s="607"/>
      <c r="CP24" s="607"/>
      <c r="CQ24" s="607"/>
      <c r="CR24" s="607"/>
      <c r="CS24" s="607"/>
      <c r="CT24" s="607"/>
      <c r="CU24" s="607">
        <v>21126</v>
      </c>
      <c r="CV24" s="590" t="s">
        <v>592</v>
      </c>
      <c r="CW24" s="608"/>
      <c r="CX24" s="607"/>
      <c r="CY24" s="607">
        <v>21126</v>
      </c>
      <c r="CZ24" s="607">
        <v>21126</v>
      </c>
      <c r="DA24" s="607"/>
      <c r="DB24" s="607"/>
      <c r="DC24" s="607"/>
      <c r="DD24" s="607"/>
      <c r="DE24" s="607"/>
      <c r="DF24" s="607"/>
      <c r="DG24" s="607"/>
      <c r="DH24" s="607"/>
      <c r="DI24" s="607"/>
      <c r="DJ24" s="607"/>
      <c r="DK24" s="607"/>
      <c r="DL24" s="607"/>
      <c r="DM24" s="607"/>
      <c r="DN24" s="607"/>
      <c r="DO24" s="609"/>
      <c r="DP24" s="591" t="s">
        <v>592</v>
      </c>
      <c r="DQ24" s="607"/>
      <c r="DR24" s="609"/>
      <c r="DS24" s="591" t="s">
        <v>592</v>
      </c>
      <c r="DT24" s="607"/>
      <c r="DU24" s="609"/>
      <c r="DV24" s="591" t="s">
        <v>592</v>
      </c>
      <c r="DW24" s="607"/>
      <c r="DX24" s="609"/>
      <c r="DY24" s="591" t="s">
        <v>592</v>
      </c>
      <c r="DZ24" s="607"/>
      <c r="EA24" s="609"/>
      <c r="EB24" s="591" t="s">
        <v>592</v>
      </c>
      <c r="EC24" s="607"/>
      <c r="ED24" s="609"/>
      <c r="EE24" s="591" t="s">
        <v>592</v>
      </c>
      <c r="EF24" s="607"/>
      <c r="EG24" s="609"/>
      <c r="EH24" s="591" t="s">
        <v>592</v>
      </c>
      <c r="EI24" s="607"/>
      <c r="EJ24" s="609"/>
      <c r="EK24" s="591" t="s">
        <v>592</v>
      </c>
      <c r="EL24" s="607"/>
      <c r="EM24" s="609"/>
      <c r="EN24" s="591" t="s">
        <v>592</v>
      </c>
      <c r="EO24" s="607"/>
      <c r="EP24" s="609"/>
      <c r="EQ24" s="591" t="s">
        <v>592</v>
      </c>
      <c r="ER24" s="607"/>
      <c r="ES24" s="609"/>
      <c r="ET24" s="591" t="s">
        <v>592</v>
      </c>
      <c r="EU24" s="607"/>
      <c r="EV24" s="609"/>
      <c r="EW24" s="591" t="s">
        <v>592</v>
      </c>
      <c r="EX24" s="607"/>
      <c r="EY24" s="609"/>
      <c r="EZ24" s="591" t="s">
        <v>592</v>
      </c>
      <c r="FA24" s="607"/>
      <c r="FB24" s="609"/>
      <c r="FC24" s="591" t="s">
        <v>592</v>
      </c>
      <c r="FD24" s="607"/>
      <c r="FE24" s="609"/>
      <c r="FF24" s="591" t="s">
        <v>592</v>
      </c>
      <c r="FG24" s="607"/>
      <c r="FH24" s="609"/>
      <c r="FI24" s="591" t="s">
        <v>592</v>
      </c>
      <c r="FJ24" s="607"/>
      <c r="FK24" s="609"/>
      <c r="FL24" s="591" t="s">
        <v>592</v>
      </c>
      <c r="FM24" s="607"/>
      <c r="FN24" s="609"/>
      <c r="FO24" s="591" t="s">
        <v>592</v>
      </c>
      <c r="FP24" s="607"/>
      <c r="FQ24" s="609"/>
      <c r="FR24" s="591" t="s">
        <v>592</v>
      </c>
      <c r="FS24" s="607"/>
      <c r="FT24" s="609"/>
      <c r="FU24" s="591" t="s">
        <v>592</v>
      </c>
      <c r="FV24" s="607"/>
      <c r="FW24" s="609"/>
      <c r="FX24" s="591" t="s">
        <v>592</v>
      </c>
      <c r="FY24" s="607"/>
      <c r="FZ24" s="609"/>
      <c r="GA24" s="591" t="s">
        <v>592</v>
      </c>
      <c r="GB24" s="607"/>
      <c r="GC24" s="609"/>
      <c r="GD24" s="591" t="s">
        <v>592</v>
      </c>
      <c r="GE24" s="607"/>
      <c r="GF24" s="609"/>
      <c r="GG24" s="591" t="s">
        <v>592</v>
      </c>
      <c r="GH24" s="607"/>
      <c r="GI24" s="609"/>
      <c r="GJ24" s="591" t="s">
        <v>592</v>
      </c>
      <c r="GK24" s="607"/>
      <c r="GL24" s="609"/>
      <c r="GM24" s="591" t="s">
        <v>592</v>
      </c>
      <c r="GN24" s="607"/>
      <c r="GO24" s="609"/>
      <c r="GP24" s="591" t="s">
        <v>592</v>
      </c>
      <c r="GQ24" s="607"/>
      <c r="GR24" s="609"/>
      <c r="GS24" s="591" t="s">
        <v>592</v>
      </c>
      <c r="GT24" s="607"/>
      <c r="GU24" s="609"/>
      <c r="GV24" s="591" t="s">
        <v>592</v>
      </c>
      <c r="GW24" s="607"/>
      <c r="GX24" s="609"/>
      <c r="GY24" s="591" t="s">
        <v>592</v>
      </c>
      <c r="GZ24" s="607"/>
      <c r="HA24" s="609"/>
      <c r="HB24" s="591" t="s">
        <v>592</v>
      </c>
      <c r="HC24" s="607"/>
      <c r="HD24" s="609"/>
      <c r="HE24" s="591" t="s">
        <v>592</v>
      </c>
      <c r="HF24" s="607"/>
      <c r="HG24" s="609"/>
      <c r="HH24" s="591" t="s">
        <v>592</v>
      </c>
      <c r="HI24" s="607"/>
      <c r="HJ24" s="609"/>
      <c r="HK24" s="591" t="s">
        <v>592</v>
      </c>
      <c r="HL24" s="607"/>
      <c r="HM24" s="609"/>
      <c r="HN24" s="591" t="s">
        <v>592</v>
      </c>
      <c r="HO24" s="607"/>
      <c r="HP24" s="609"/>
      <c r="HQ24" s="591" t="s">
        <v>592</v>
      </c>
      <c r="HR24" s="607"/>
      <c r="HS24" s="609"/>
      <c r="HT24" s="591" t="s">
        <v>592</v>
      </c>
      <c r="HU24" s="607"/>
      <c r="HV24" s="609"/>
      <c r="HW24" s="607"/>
      <c r="HX24" s="609"/>
      <c r="HZ24" s="606" t="s">
        <v>592</v>
      </c>
      <c r="IA24" s="606" t="s">
        <v>592</v>
      </c>
      <c r="IB24" s="606" t="s">
        <v>592</v>
      </c>
      <c r="IC24" s="606" t="b">
        <v>1</v>
      </c>
    </row>
    <row r="25" spans="1:237" s="581" customFormat="1">
      <c r="A25" s="607"/>
      <c r="B25" s="607"/>
      <c r="C25" s="607"/>
      <c r="D25" s="607"/>
      <c r="E25" s="607"/>
      <c r="F25" s="607"/>
      <c r="G25" s="607"/>
      <c r="H25" s="607">
        <v>28512</v>
      </c>
      <c r="I25" s="607"/>
      <c r="J25" s="607"/>
      <c r="K25" s="607"/>
      <c r="L25" s="607"/>
      <c r="M25" s="607"/>
      <c r="N25" s="607"/>
      <c r="O25" s="607"/>
      <c r="P25" s="607"/>
      <c r="Q25" s="607"/>
      <c r="R25" s="607"/>
      <c r="S25" s="607"/>
      <c r="T25" s="607"/>
      <c r="U25" s="607"/>
      <c r="V25" s="607"/>
      <c r="W25" s="607"/>
      <c r="X25" s="607"/>
      <c r="Y25" s="607"/>
      <c r="Z25" s="607"/>
      <c r="AA25" s="607"/>
      <c r="AB25" s="607"/>
      <c r="AC25" s="607"/>
      <c r="AD25" s="607"/>
      <c r="AE25" s="607"/>
      <c r="AF25" s="607"/>
      <c r="AG25" s="607"/>
      <c r="AH25" s="607"/>
      <c r="AI25" s="607"/>
      <c r="AJ25" s="607"/>
      <c r="AK25" s="607"/>
      <c r="AL25" s="607"/>
      <c r="AM25" s="607"/>
      <c r="AN25" s="607"/>
      <c r="AO25" s="607"/>
      <c r="AP25" s="607"/>
      <c r="AQ25" s="607">
        <v>28512</v>
      </c>
      <c r="AR25" s="607"/>
      <c r="AS25" s="607"/>
      <c r="AT25" s="607"/>
      <c r="AU25" s="607"/>
      <c r="AV25" s="607"/>
      <c r="AW25" s="607"/>
      <c r="AX25" s="607"/>
      <c r="AY25" s="607"/>
      <c r="AZ25" s="607"/>
      <c r="BA25" s="607">
        <v>28512</v>
      </c>
      <c r="BB25" s="607"/>
      <c r="BC25" s="607"/>
      <c r="BD25" s="607"/>
      <c r="BE25" s="607"/>
      <c r="BF25" s="607"/>
      <c r="BG25" s="607"/>
      <c r="BH25" s="607"/>
      <c r="BI25" s="607"/>
      <c r="BJ25" s="607"/>
      <c r="BK25" s="607"/>
      <c r="BL25" s="590" t="s">
        <v>592</v>
      </c>
      <c r="BM25" s="608"/>
      <c r="BN25" s="607"/>
      <c r="BO25" s="607">
        <v>28512</v>
      </c>
      <c r="BP25" s="607"/>
      <c r="BQ25" s="607"/>
      <c r="BR25" s="607"/>
      <c r="BS25" s="607">
        <v>28512</v>
      </c>
      <c r="BT25" s="607"/>
      <c r="BU25" s="607"/>
      <c r="BV25" s="607"/>
      <c r="BW25" s="607"/>
      <c r="BX25" s="607"/>
      <c r="BY25" s="607"/>
      <c r="BZ25" s="607"/>
      <c r="CA25" s="607"/>
      <c r="CB25" s="607"/>
      <c r="CC25" s="607"/>
      <c r="CD25" s="607"/>
      <c r="CE25" s="607"/>
      <c r="CF25" s="607"/>
      <c r="CG25" s="607"/>
      <c r="CH25" s="607"/>
      <c r="CI25" s="607"/>
      <c r="CJ25" s="607"/>
      <c r="CK25" s="607"/>
      <c r="CL25" s="607"/>
      <c r="CM25" s="607"/>
      <c r="CN25" s="607"/>
      <c r="CO25" s="607"/>
      <c r="CP25" s="607"/>
      <c r="CQ25" s="607"/>
      <c r="CR25" s="607"/>
      <c r="CS25" s="607"/>
      <c r="CT25" s="607"/>
      <c r="CU25" s="607">
        <v>28512</v>
      </c>
      <c r="CV25" s="590" t="s">
        <v>592</v>
      </c>
      <c r="CW25" s="608"/>
      <c r="CX25" s="607"/>
      <c r="CY25" s="607">
        <v>28512</v>
      </c>
      <c r="CZ25" s="607">
        <v>28512</v>
      </c>
      <c r="DA25" s="607"/>
      <c r="DB25" s="607"/>
      <c r="DC25" s="607"/>
      <c r="DD25" s="607"/>
      <c r="DE25" s="607"/>
      <c r="DF25" s="607"/>
      <c r="DG25" s="607"/>
      <c r="DH25" s="607"/>
      <c r="DI25" s="607"/>
      <c r="DJ25" s="607"/>
      <c r="DK25" s="607"/>
      <c r="DL25" s="607"/>
      <c r="DM25" s="607"/>
      <c r="DN25" s="607"/>
      <c r="DO25" s="609"/>
      <c r="DP25" s="591" t="s">
        <v>592</v>
      </c>
      <c r="DQ25" s="607"/>
      <c r="DR25" s="609"/>
      <c r="DS25" s="591" t="s">
        <v>592</v>
      </c>
      <c r="DT25" s="607"/>
      <c r="DU25" s="609"/>
      <c r="DV25" s="591" t="s">
        <v>592</v>
      </c>
      <c r="DW25" s="607"/>
      <c r="DX25" s="609"/>
      <c r="DY25" s="591" t="s">
        <v>592</v>
      </c>
      <c r="DZ25" s="607"/>
      <c r="EA25" s="609"/>
      <c r="EB25" s="591" t="s">
        <v>592</v>
      </c>
      <c r="EC25" s="607"/>
      <c r="ED25" s="609"/>
      <c r="EE25" s="591" t="s">
        <v>592</v>
      </c>
      <c r="EF25" s="607"/>
      <c r="EG25" s="609"/>
      <c r="EH25" s="591" t="s">
        <v>592</v>
      </c>
      <c r="EI25" s="607"/>
      <c r="EJ25" s="609"/>
      <c r="EK25" s="591" t="s">
        <v>592</v>
      </c>
      <c r="EL25" s="607"/>
      <c r="EM25" s="609"/>
      <c r="EN25" s="591" t="s">
        <v>592</v>
      </c>
      <c r="EO25" s="607"/>
      <c r="EP25" s="609"/>
      <c r="EQ25" s="591" t="s">
        <v>592</v>
      </c>
      <c r="ER25" s="607"/>
      <c r="ES25" s="609"/>
      <c r="ET25" s="591" t="s">
        <v>592</v>
      </c>
      <c r="EU25" s="607"/>
      <c r="EV25" s="609"/>
      <c r="EW25" s="591" t="s">
        <v>592</v>
      </c>
      <c r="EX25" s="607"/>
      <c r="EY25" s="609"/>
      <c r="EZ25" s="591" t="s">
        <v>592</v>
      </c>
      <c r="FA25" s="607"/>
      <c r="FB25" s="609"/>
      <c r="FC25" s="591" t="s">
        <v>592</v>
      </c>
      <c r="FD25" s="607"/>
      <c r="FE25" s="609"/>
      <c r="FF25" s="591" t="s">
        <v>592</v>
      </c>
      <c r="FG25" s="607"/>
      <c r="FH25" s="609"/>
      <c r="FI25" s="591" t="s">
        <v>592</v>
      </c>
      <c r="FJ25" s="607"/>
      <c r="FK25" s="609"/>
      <c r="FL25" s="591" t="s">
        <v>592</v>
      </c>
      <c r="FM25" s="607"/>
      <c r="FN25" s="609"/>
      <c r="FO25" s="591" t="s">
        <v>592</v>
      </c>
      <c r="FP25" s="607"/>
      <c r="FQ25" s="609"/>
      <c r="FR25" s="591" t="s">
        <v>592</v>
      </c>
      <c r="FS25" s="607"/>
      <c r="FT25" s="609"/>
      <c r="FU25" s="591" t="s">
        <v>592</v>
      </c>
      <c r="FV25" s="607"/>
      <c r="FW25" s="609"/>
      <c r="FX25" s="591" t="s">
        <v>592</v>
      </c>
      <c r="FY25" s="607"/>
      <c r="FZ25" s="609"/>
      <c r="GA25" s="591" t="s">
        <v>592</v>
      </c>
      <c r="GB25" s="607"/>
      <c r="GC25" s="609"/>
      <c r="GD25" s="591" t="s">
        <v>592</v>
      </c>
      <c r="GE25" s="607"/>
      <c r="GF25" s="609"/>
      <c r="GG25" s="591" t="s">
        <v>592</v>
      </c>
      <c r="GH25" s="607"/>
      <c r="GI25" s="609"/>
      <c r="GJ25" s="591" t="s">
        <v>592</v>
      </c>
      <c r="GK25" s="607"/>
      <c r="GL25" s="609"/>
      <c r="GM25" s="591" t="s">
        <v>592</v>
      </c>
      <c r="GN25" s="607"/>
      <c r="GO25" s="609"/>
      <c r="GP25" s="591" t="s">
        <v>592</v>
      </c>
      <c r="GQ25" s="607"/>
      <c r="GR25" s="609"/>
      <c r="GS25" s="591" t="s">
        <v>592</v>
      </c>
      <c r="GT25" s="607"/>
      <c r="GU25" s="609"/>
      <c r="GV25" s="591" t="s">
        <v>592</v>
      </c>
      <c r="GW25" s="607"/>
      <c r="GX25" s="609"/>
      <c r="GY25" s="591" t="s">
        <v>592</v>
      </c>
      <c r="GZ25" s="607"/>
      <c r="HA25" s="609"/>
      <c r="HB25" s="591" t="s">
        <v>592</v>
      </c>
      <c r="HC25" s="607"/>
      <c r="HD25" s="609"/>
      <c r="HE25" s="591" t="s">
        <v>592</v>
      </c>
      <c r="HF25" s="607"/>
      <c r="HG25" s="609"/>
      <c r="HH25" s="591" t="s">
        <v>592</v>
      </c>
      <c r="HI25" s="607"/>
      <c r="HJ25" s="609"/>
      <c r="HK25" s="591" t="s">
        <v>592</v>
      </c>
      <c r="HL25" s="607"/>
      <c r="HM25" s="609"/>
      <c r="HN25" s="591" t="s">
        <v>592</v>
      </c>
      <c r="HO25" s="607"/>
      <c r="HP25" s="609"/>
      <c r="HQ25" s="591" t="s">
        <v>592</v>
      </c>
      <c r="HR25" s="607"/>
      <c r="HS25" s="609"/>
      <c r="HT25" s="591" t="s">
        <v>592</v>
      </c>
      <c r="HU25" s="607"/>
      <c r="HV25" s="609"/>
      <c r="HW25" s="607"/>
      <c r="HX25" s="609"/>
      <c r="HZ25" s="606" t="s">
        <v>592</v>
      </c>
      <c r="IA25" s="606" t="s">
        <v>592</v>
      </c>
      <c r="IB25" s="606" t="s">
        <v>592</v>
      </c>
      <c r="IC25" s="606" t="b">
        <v>1</v>
      </c>
    </row>
    <row r="26" spans="1:237" s="581" customFormat="1">
      <c r="A26" s="607"/>
      <c r="B26" s="607"/>
      <c r="C26" s="607"/>
      <c r="D26" s="607"/>
      <c r="E26" s="607"/>
      <c r="F26" s="607"/>
      <c r="G26" s="607"/>
      <c r="H26" s="607">
        <v>46800</v>
      </c>
      <c r="I26" s="607"/>
      <c r="J26" s="607"/>
      <c r="K26" s="607"/>
      <c r="L26" s="607"/>
      <c r="M26" s="607"/>
      <c r="N26" s="607"/>
      <c r="O26" s="607"/>
      <c r="P26" s="607"/>
      <c r="Q26" s="607"/>
      <c r="R26" s="607"/>
      <c r="S26" s="607"/>
      <c r="T26" s="607"/>
      <c r="U26" s="607"/>
      <c r="V26" s="607"/>
      <c r="W26" s="607"/>
      <c r="X26" s="607"/>
      <c r="Y26" s="607"/>
      <c r="Z26" s="607"/>
      <c r="AA26" s="607"/>
      <c r="AB26" s="607"/>
      <c r="AC26" s="607"/>
      <c r="AD26" s="607"/>
      <c r="AE26" s="607"/>
      <c r="AF26" s="607"/>
      <c r="AG26" s="607"/>
      <c r="AH26" s="607"/>
      <c r="AI26" s="607"/>
      <c r="AJ26" s="607"/>
      <c r="AK26" s="607"/>
      <c r="AL26" s="607"/>
      <c r="AM26" s="607"/>
      <c r="AN26" s="607"/>
      <c r="AO26" s="607"/>
      <c r="AP26" s="607"/>
      <c r="AQ26" s="607">
        <v>46800</v>
      </c>
      <c r="AR26" s="607"/>
      <c r="AS26" s="607"/>
      <c r="AT26" s="607"/>
      <c r="AU26" s="607"/>
      <c r="AV26" s="607"/>
      <c r="AW26" s="607"/>
      <c r="AX26" s="607"/>
      <c r="AY26" s="607"/>
      <c r="AZ26" s="607"/>
      <c r="BA26" s="607">
        <v>46800</v>
      </c>
      <c r="BB26" s="607"/>
      <c r="BC26" s="607"/>
      <c r="BD26" s="607"/>
      <c r="BE26" s="607"/>
      <c r="BF26" s="607"/>
      <c r="BG26" s="607"/>
      <c r="BH26" s="607"/>
      <c r="BI26" s="607"/>
      <c r="BJ26" s="607"/>
      <c r="BK26" s="607"/>
      <c r="BL26" s="590" t="s">
        <v>592</v>
      </c>
      <c r="BM26" s="608"/>
      <c r="BN26" s="607"/>
      <c r="BO26" s="607">
        <v>46800</v>
      </c>
      <c r="BP26" s="607"/>
      <c r="BQ26" s="607"/>
      <c r="BR26" s="607"/>
      <c r="BS26" s="607">
        <v>46800</v>
      </c>
      <c r="BT26" s="607"/>
      <c r="BU26" s="607"/>
      <c r="BV26" s="607"/>
      <c r="BW26" s="607"/>
      <c r="BX26" s="607"/>
      <c r="BY26" s="607"/>
      <c r="BZ26" s="607"/>
      <c r="CA26" s="607"/>
      <c r="CB26" s="607"/>
      <c r="CC26" s="607"/>
      <c r="CD26" s="607"/>
      <c r="CE26" s="607"/>
      <c r="CF26" s="607"/>
      <c r="CG26" s="607"/>
      <c r="CH26" s="607"/>
      <c r="CI26" s="607"/>
      <c r="CJ26" s="607"/>
      <c r="CK26" s="607"/>
      <c r="CL26" s="607"/>
      <c r="CM26" s="607"/>
      <c r="CN26" s="607"/>
      <c r="CO26" s="607"/>
      <c r="CP26" s="607"/>
      <c r="CQ26" s="607"/>
      <c r="CR26" s="607"/>
      <c r="CS26" s="607"/>
      <c r="CT26" s="607"/>
      <c r="CU26" s="607">
        <v>46800</v>
      </c>
      <c r="CV26" s="590" t="s">
        <v>592</v>
      </c>
      <c r="CW26" s="608"/>
      <c r="CX26" s="607"/>
      <c r="CY26" s="607">
        <v>46800</v>
      </c>
      <c r="CZ26" s="607">
        <v>46800</v>
      </c>
      <c r="DA26" s="607"/>
      <c r="DB26" s="607"/>
      <c r="DC26" s="607"/>
      <c r="DD26" s="607"/>
      <c r="DE26" s="607"/>
      <c r="DF26" s="607"/>
      <c r="DG26" s="607"/>
      <c r="DH26" s="607"/>
      <c r="DI26" s="607"/>
      <c r="DJ26" s="607"/>
      <c r="DK26" s="607"/>
      <c r="DL26" s="607"/>
      <c r="DM26" s="607"/>
      <c r="DN26" s="607"/>
      <c r="DO26" s="609"/>
      <c r="DP26" s="591" t="s">
        <v>592</v>
      </c>
      <c r="DQ26" s="607"/>
      <c r="DR26" s="609"/>
      <c r="DS26" s="591" t="s">
        <v>592</v>
      </c>
      <c r="DT26" s="607"/>
      <c r="DU26" s="609"/>
      <c r="DV26" s="591" t="s">
        <v>592</v>
      </c>
      <c r="DW26" s="607"/>
      <c r="DX26" s="609"/>
      <c r="DY26" s="591" t="s">
        <v>592</v>
      </c>
      <c r="DZ26" s="607"/>
      <c r="EA26" s="609"/>
      <c r="EB26" s="591" t="s">
        <v>592</v>
      </c>
      <c r="EC26" s="607"/>
      <c r="ED26" s="609"/>
      <c r="EE26" s="591" t="s">
        <v>592</v>
      </c>
      <c r="EF26" s="607"/>
      <c r="EG26" s="609"/>
      <c r="EH26" s="591" t="s">
        <v>592</v>
      </c>
      <c r="EI26" s="607"/>
      <c r="EJ26" s="609"/>
      <c r="EK26" s="591" t="s">
        <v>592</v>
      </c>
      <c r="EL26" s="607"/>
      <c r="EM26" s="609"/>
      <c r="EN26" s="591" t="s">
        <v>592</v>
      </c>
      <c r="EO26" s="607"/>
      <c r="EP26" s="609"/>
      <c r="EQ26" s="591" t="s">
        <v>592</v>
      </c>
      <c r="ER26" s="607"/>
      <c r="ES26" s="609"/>
      <c r="ET26" s="591" t="s">
        <v>592</v>
      </c>
      <c r="EU26" s="607"/>
      <c r="EV26" s="609"/>
      <c r="EW26" s="591" t="s">
        <v>592</v>
      </c>
      <c r="EX26" s="607"/>
      <c r="EY26" s="609"/>
      <c r="EZ26" s="591" t="s">
        <v>592</v>
      </c>
      <c r="FA26" s="607"/>
      <c r="FB26" s="609"/>
      <c r="FC26" s="591" t="s">
        <v>592</v>
      </c>
      <c r="FD26" s="607"/>
      <c r="FE26" s="609"/>
      <c r="FF26" s="591" t="s">
        <v>592</v>
      </c>
      <c r="FG26" s="607"/>
      <c r="FH26" s="609"/>
      <c r="FI26" s="591" t="s">
        <v>592</v>
      </c>
      <c r="FJ26" s="607"/>
      <c r="FK26" s="609"/>
      <c r="FL26" s="591" t="s">
        <v>592</v>
      </c>
      <c r="FM26" s="607"/>
      <c r="FN26" s="609"/>
      <c r="FO26" s="591" t="s">
        <v>592</v>
      </c>
      <c r="FP26" s="607"/>
      <c r="FQ26" s="609"/>
      <c r="FR26" s="591" t="s">
        <v>592</v>
      </c>
      <c r="FS26" s="607"/>
      <c r="FT26" s="609"/>
      <c r="FU26" s="591" t="s">
        <v>592</v>
      </c>
      <c r="FV26" s="607"/>
      <c r="FW26" s="609"/>
      <c r="FX26" s="591" t="s">
        <v>592</v>
      </c>
      <c r="FY26" s="607"/>
      <c r="FZ26" s="609"/>
      <c r="GA26" s="591" t="s">
        <v>592</v>
      </c>
      <c r="GB26" s="607"/>
      <c r="GC26" s="609"/>
      <c r="GD26" s="591" t="s">
        <v>592</v>
      </c>
      <c r="GE26" s="607"/>
      <c r="GF26" s="609"/>
      <c r="GG26" s="591" t="s">
        <v>592</v>
      </c>
      <c r="GH26" s="607"/>
      <c r="GI26" s="609"/>
      <c r="GJ26" s="591" t="s">
        <v>592</v>
      </c>
      <c r="GK26" s="607"/>
      <c r="GL26" s="609"/>
      <c r="GM26" s="591" t="s">
        <v>592</v>
      </c>
      <c r="GN26" s="607"/>
      <c r="GO26" s="609"/>
      <c r="GP26" s="591" t="s">
        <v>592</v>
      </c>
      <c r="GQ26" s="607"/>
      <c r="GR26" s="609"/>
      <c r="GS26" s="591" t="s">
        <v>592</v>
      </c>
      <c r="GT26" s="607"/>
      <c r="GU26" s="609"/>
      <c r="GV26" s="591" t="s">
        <v>592</v>
      </c>
      <c r="GW26" s="607"/>
      <c r="GX26" s="609"/>
      <c r="GY26" s="591" t="s">
        <v>592</v>
      </c>
      <c r="GZ26" s="607"/>
      <c r="HA26" s="609"/>
      <c r="HB26" s="591" t="s">
        <v>592</v>
      </c>
      <c r="HC26" s="607"/>
      <c r="HD26" s="609"/>
      <c r="HE26" s="591" t="s">
        <v>592</v>
      </c>
      <c r="HF26" s="607"/>
      <c r="HG26" s="609"/>
      <c r="HH26" s="591" t="s">
        <v>592</v>
      </c>
      <c r="HI26" s="607"/>
      <c r="HJ26" s="609"/>
      <c r="HK26" s="591" t="s">
        <v>592</v>
      </c>
      <c r="HL26" s="607"/>
      <c r="HM26" s="609"/>
      <c r="HN26" s="591" t="s">
        <v>592</v>
      </c>
      <c r="HO26" s="607"/>
      <c r="HP26" s="609"/>
      <c r="HQ26" s="591" t="s">
        <v>592</v>
      </c>
      <c r="HR26" s="607"/>
      <c r="HS26" s="609"/>
      <c r="HT26" s="591" t="s">
        <v>592</v>
      </c>
      <c r="HU26" s="607"/>
      <c r="HV26" s="609"/>
      <c r="HW26" s="607"/>
      <c r="HX26" s="609"/>
      <c r="HZ26" s="606" t="s">
        <v>592</v>
      </c>
      <c r="IA26" s="606" t="s">
        <v>592</v>
      </c>
      <c r="IB26" s="606" t="s">
        <v>592</v>
      </c>
      <c r="IC26" s="606" t="b">
        <v>1</v>
      </c>
    </row>
    <row r="27" spans="1:237" s="581" customFormat="1">
      <c r="A27" s="607"/>
      <c r="B27" s="607"/>
      <c r="C27" s="607"/>
      <c r="D27" s="607"/>
      <c r="E27" s="607"/>
      <c r="F27" s="607"/>
      <c r="G27" s="607"/>
      <c r="H27" s="607">
        <v>162726</v>
      </c>
      <c r="I27" s="607"/>
      <c r="J27" s="607"/>
      <c r="K27" s="607"/>
      <c r="L27" s="607"/>
      <c r="M27" s="607"/>
      <c r="N27" s="607"/>
      <c r="O27" s="607"/>
      <c r="P27" s="607"/>
      <c r="Q27" s="607"/>
      <c r="R27" s="607"/>
      <c r="S27" s="607"/>
      <c r="T27" s="607"/>
      <c r="U27" s="607"/>
      <c r="V27" s="607"/>
      <c r="W27" s="607"/>
      <c r="X27" s="607"/>
      <c r="Y27" s="607"/>
      <c r="Z27" s="607"/>
      <c r="AA27" s="607"/>
      <c r="AB27" s="607"/>
      <c r="AC27" s="607"/>
      <c r="AD27" s="607"/>
      <c r="AE27" s="607"/>
      <c r="AF27" s="607"/>
      <c r="AG27" s="607"/>
      <c r="AH27" s="607"/>
      <c r="AI27" s="607"/>
      <c r="AJ27" s="607"/>
      <c r="AK27" s="607"/>
      <c r="AL27" s="607"/>
      <c r="AM27" s="607"/>
      <c r="AN27" s="607"/>
      <c r="AO27" s="607"/>
      <c r="AP27" s="607"/>
      <c r="AQ27" s="607">
        <v>162726</v>
      </c>
      <c r="AR27" s="607"/>
      <c r="AS27" s="607"/>
      <c r="AT27" s="607"/>
      <c r="AU27" s="607"/>
      <c r="AV27" s="607"/>
      <c r="AW27" s="607"/>
      <c r="AX27" s="607"/>
      <c r="AY27" s="607"/>
      <c r="AZ27" s="607"/>
      <c r="BA27" s="607">
        <v>162726</v>
      </c>
      <c r="BB27" s="607">
        <v>88173</v>
      </c>
      <c r="BC27" s="607"/>
      <c r="BD27" s="607"/>
      <c r="BE27" s="607"/>
      <c r="BF27" s="607"/>
      <c r="BG27" s="607"/>
      <c r="BH27" s="607"/>
      <c r="BI27" s="607">
        <v>88173</v>
      </c>
      <c r="BJ27" s="607">
        <v>6394</v>
      </c>
      <c r="BK27" s="607">
        <v>8246</v>
      </c>
      <c r="BL27" s="590">
        <v>0.16603722227892892</v>
      </c>
      <c r="BM27" s="608"/>
      <c r="BN27" s="607">
        <v>102813</v>
      </c>
      <c r="BO27" s="607">
        <v>12240</v>
      </c>
      <c r="BP27" s="607"/>
      <c r="BQ27" s="607">
        <v>10720</v>
      </c>
      <c r="BR27" s="607"/>
      <c r="BS27" s="607">
        <v>22960</v>
      </c>
      <c r="BT27" s="607"/>
      <c r="BU27" s="607"/>
      <c r="BV27" s="607"/>
      <c r="BW27" s="607"/>
      <c r="BX27" s="607"/>
      <c r="BY27" s="607">
        <v>1333</v>
      </c>
      <c r="BZ27" s="607"/>
      <c r="CA27" s="607"/>
      <c r="CB27" s="607"/>
      <c r="CC27" s="607"/>
      <c r="CD27" s="607"/>
      <c r="CE27" s="607"/>
      <c r="CF27" s="607"/>
      <c r="CG27" s="607"/>
      <c r="CH27" s="607"/>
      <c r="CI27" s="607"/>
      <c r="CJ27" s="607"/>
      <c r="CK27" s="607"/>
      <c r="CL27" s="607">
        <v>1333</v>
      </c>
      <c r="CM27" s="607">
        <v>9162</v>
      </c>
      <c r="CN27" s="607"/>
      <c r="CO27" s="607"/>
      <c r="CP27" s="607">
        <v>13212</v>
      </c>
      <c r="CQ27" s="607">
        <v>274</v>
      </c>
      <c r="CR27" s="607"/>
      <c r="CS27" s="607">
        <v>22648</v>
      </c>
      <c r="CT27" s="607">
        <v>17291</v>
      </c>
      <c r="CU27" s="607">
        <v>167045</v>
      </c>
      <c r="CV27" s="590">
        <v>0.11546269214845681</v>
      </c>
      <c r="CW27" s="608"/>
      <c r="CX27" s="607"/>
      <c r="CY27" s="607">
        <v>167045</v>
      </c>
      <c r="CZ27" s="607">
        <v>162726</v>
      </c>
      <c r="DA27" s="607">
        <v>-4319</v>
      </c>
      <c r="DB27" s="607"/>
      <c r="DC27" s="607"/>
      <c r="DD27" s="607"/>
      <c r="DE27" s="607"/>
      <c r="DF27" s="607"/>
      <c r="DG27" s="607"/>
      <c r="DH27" s="607"/>
      <c r="DI27" s="607"/>
      <c r="DJ27" s="607"/>
      <c r="DK27" s="607"/>
      <c r="DL27" s="607"/>
      <c r="DM27" s="607"/>
      <c r="DN27" s="607"/>
      <c r="DO27" s="609"/>
      <c r="DP27" s="591" t="s">
        <v>592</v>
      </c>
      <c r="DQ27" s="607"/>
      <c r="DR27" s="609"/>
      <c r="DS27" s="591" t="s">
        <v>592</v>
      </c>
      <c r="DT27" s="607"/>
      <c r="DU27" s="609"/>
      <c r="DV27" s="591" t="s">
        <v>592</v>
      </c>
      <c r="DW27" s="607"/>
      <c r="DX27" s="609"/>
      <c r="DY27" s="591" t="s">
        <v>592</v>
      </c>
      <c r="DZ27" s="607">
        <v>20833</v>
      </c>
      <c r="EA27" s="609">
        <v>0.08</v>
      </c>
      <c r="EB27" s="591">
        <v>260412.5</v>
      </c>
      <c r="EC27" s="607"/>
      <c r="ED27" s="609"/>
      <c r="EE27" s="591" t="s">
        <v>592</v>
      </c>
      <c r="EF27" s="607"/>
      <c r="EG27" s="609"/>
      <c r="EH27" s="591" t="s">
        <v>592</v>
      </c>
      <c r="EI27" s="607">
        <v>28333</v>
      </c>
      <c r="EJ27" s="609">
        <v>0.37</v>
      </c>
      <c r="EK27" s="591" t="s">
        <v>592</v>
      </c>
      <c r="EL27" s="607"/>
      <c r="EM27" s="609"/>
      <c r="EN27" s="591" t="s">
        <v>592</v>
      </c>
      <c r="EO27" s="607"/>
      <c r="EP27" s="609"/>
      <c r="EQ27" s="591" t="s">
        <v>592</v>
      </c>
      <c r="ER27" s="607"/>
      <c r="ES27" s="609"/>
      <c r="ET27" s="591" t="s">
        <v>592</v>
      </c>
      <c r="EU27" s="607"/>
      <c r="EV27" s="609"/>
      <c r="EW27" s="591" t="s">
        <v>592</v>
      </c>
      <c r="EX27" s="607"/>
      <c r="EY27" s="609"/>
      <c r="EZ27" s="591" t="s">
        <v>592</v>
      </c>
      <c r="FA27" s="607"/>
      <c r="FB27" s="609"/>
      <c r="FC27" s="591" t="s">
        <v>592</v>
      </c>
      <c r="FD27" s="607"/>
      <c r="FE27" s="609"/>
      <c r="FF27" s="591" t="s">
        <v>592</v>
      </c>
      <c r="FG27" s="607"/>
      <c r="FH27" s="609"/>
      <c r="FI27" s="591" t="s">
        <v>592</v>
      </c>
      <c r="FJ27" s="607"/>
      <c r="FK27" s="609"/>
      <c r="FL27" s="591" t="s">
        <v>592</v>
      </c>
      <c r="FM27" s="607"/>
      <c r="FN27" s="609"/>
      <c r="FO27" s="591" t="s">
        <v>592</v>
      </c>
      <c r="FP27" s="607"/>
      <c r="FQ27" s="609"/>
      <c r="FR27" s="591" t="s">
        <v>592</v>
      </c>
      <c r="FS27" s="607"/>
      <c r="FT27" s="609"/>
      <c r="FU27" s="591" t="s">
        <v>592</v>
      </c>
      <c r="FV27" s="607"/>
      <c r="FW27" s="609"/>
      <c r="FX27" s="591" t="s">
        <v>592</v>
      </c>
      <c r="FY27" s="607"/>
      <c r="FZ27" s="609"/>
      <c r="GA27" s="591" t="s">
        <v>592</v>
      </c>
      <c r="GB27" s="607"/>
      <c r="GC27" s="609"/>
      <c r="GD27" s="591" t="s">
        <v>592</v>
      </c>
      <c r="GE27" s="607"/>
      <c r="GF27" s="609"/>
      <c r="GG27" s="591" t="s">
        <v>592</v>
      </c>
      <c r="GH27" s="607"/>
      <c r="GI27" s="609"/>
      <c r="GJ27" s="591" t="s">
        <v>592</v>
      </c>
      <c r="GK27" s="607"/>
      <c r="GL27" s="609"/>
      <c r="GM27" s="591" t="s">
        <v>592</v>
      </c>
      <c r="GN27" s="607"/>
      <c r="GO27" s="609"/>
      <c r="GP27" s="591" t="s">
        <v>592</v>
      </c>
      <c r="GQ27" s="607"/>
      <c r="GR27" s="609"/>
      <c r="GS27" s="591" t="s">
        <v>592</v>
      </c>
      <c r="GT27" s="607"/>
      <c r="GU27" s="609"/>
      <c r="GV27" s="591" t="s">
        <v>592</v>
      </c>
      <c r="GW27" s="607">
        <v>39007</v>
      </c>
      <c r="GX27" s="609">
        <v>1.01</v>
      </c>
      <c r="GY27" s="591">
        <v>38620.792079207924</v>
      </c>
      <c r="GZ27" s="607"/>
      <c r="HA27" s="609"/>
      <c r="HB27" s="591" t="s">
        <v>592</v>
      </c>
      <c r="HC27" s="607"/>
      <c r="HD27" s="609"/>
      <c r="HE27" s="591" t="s">
        <v>592</v>
      </c>
      <c r="HF27" s="607"/>
      <c r="HG27" s="609"/>
      <c r="HH27" s="591" t="s">
        <v>592</v>
      </c>
      <c r="HI27" s="607"/>
      <c r="HJ27" s="609"/>
      <c r="HK27" s="591" t="s">
        <v>592</v>
      </c>
      <c r="HL27" s="607"/>
      <c r="HM27" s="609"/>
      <c r="HN27" s="591" t="s">
        <v>592</v>
      </c>
      <c r="HO27" s="607"/>
      <c r="HP27" s="609"/>
      <c r="HQ27" s="591" t="s">
        <v>592</v>
      </c>
      <c r="HR27" s="607"/>
      <c r="HS27" s="609"/>
      <c r="HT27" s="591" t="s">
        <v>592</v>
      </c>
      <c r="HU27" s="607"/>
      <c r="HV27" s="609"/>
      <c r="HW27" s="607">
        <v>88173</v>
      </c>
      <c r="HX27" s="609">
        <v>1.46</v>
      </c>
      <c r="HZ27" s="606">
        <v>17291</v>
      </c>
      <c r="IA27" s="606">
        <v>149754</v>
      </c>
      <c r="IB27" s="606">
        <v>0.11546269214845681</v>
      </c>
      <c r="IC27" s="606" t="b">
        <v>1</v>
      </c>
    </row>
    <row r="28" spans="1:237" s="581" customFormat="1">
      <c r="A28" s="603"/>
      <c r="B28" s="603"/>
      <c r="C28" s="603"/>
      <c r="D28" s="603"/>
      <c r="E28" s="603"/>
      <c r="F28" s="603"/>
      <c r="G28" s="603"/>
      <c r="H28" s="603">
        <v>1106962</v>
      </c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  <c r="AC28" s="603"/>
      <c r="AD28" s="603"/>
      <c r="AE28" s="603"/>
      <c r="AF28" s="603"/>
      <c r="AG28" s="603"/>
      <c r="AH28" s="603">
        <v>180390</v>
      </c>
      <c r="AI28" s="603"/>
      <c r="AJ28" s="603"/>
      <c r="AK28" s="603"/>
      <c r="AL28" s="603"/>
      <c r="AM28" s="603"/>
      <c r="AN28" s="603"/>
      <c r="AO28" s="603"/>
      <c r="AP28" s="603"/>
      <c r="AQ28" s="603">
        <v>1287352</v>
      </c>
      <c r="AR28" s="603"/>
      <c r="AS28" s="603"/>
      <c r="AT28" s="603"/>
      <c r="AU28" s="603"/>
      <c r="AV28" s="603">
        <v>903</v>
      </c>
      <c r="AW28" s="603"/>
      <c r="AX28" s="603"/>
      <c r="AY28" s="603"/>
      <c r="AZ28" s="603"/>
      <c r="BA28" s="603">
        <v>1288255</v>
      </c>
      <c r="BB28" s="603">
        <v>623961</v>
      </c>
      <c r="BC28" s="603"/>
      <c r="BD28" s="603"/>
      <c r="BE28" s="603"/>
      <c r="BF28" s="603"/>
      <c r="BG28" s="603"/>
      <c r="BH28" s="603"/>
      <c r="BI28" s="603">
        <v>623961</v>
      </c>
      <c r="BJ28" s="603">
        <v>55858</v>
      </c>
      <c r="BK28" s="603">
        <v>63197</v>
      </c>
      <c r="BL28" s="590">
        <v>0.19080519455542894</v>
      </c>
      <c r="BM28" s="604">
        <v>2186</v>
      </c>
      <c r="BN28" s="603">
        <v>745202</v>
      </c>
      <c r="BO28" s="603">
        <v>22795</v>
      </c>
      <c r="BP28" s="603">
        <v>1982</v>
      </c>
      <c r="BQ28" s="603">
        <v>82535</v>
      </c>
      <c r="BR28" s="603">
        <v>5674</v>
      </c>
      <c r="BS28" s="603">
        <v>112986</v>
      </c>
      <c r="BT28" s="603">
        <v>127821</v>
      </c>
      <c r="BU28" s="603"/>
      <c r="BV28" s="603"/>
      <c r="BW28" s="603"/>
      <c r="BX28" s="603">
        <v>832</v>
      </c>
      <c r="BY28" s="603">
        <v>12093</v>
      </c>
      <c r="BZ28" s="603">
        <v>659</v>
      </c>
      <c r="CA28" s="603"/>
      <c r="CB28" s="603">
        <v>18255</v>
      </c>
      <c r="CC28" s="603"/>
      <c r="CD28" s="603">
        <v>5178</v>
      </c>
      <c r="CE28" s="603"/>
      <c r="CF28" s="603"/>
      <c r="CG28" s="603"/>
      <c r="CH28" s="603"/>
      <c r="CI28" s="603">
        <v>7678</v>
      </c>
      <c r="CJ28" s="603"/>
      <c r="CK28" s="603"/>
      <c r="CL28" s="603">
        <v>172516</v>
      </c>
      <c r="CM28" s="603">
        <v>6221</v>
      </c>
      <c r="CN28" s="603"/>
      <c r="CO28" s="603"/>
      <c r="CP28" s="603"/>
      <c r="CQ28" s="603"/>
      <c r="CR28" s="603"/>
      <c r="CS28" s="603">
        <v>6221</v>
      </c>
      <c r="CT28" s="603">
        <v>151487.91899999999</v>
      </c>
      <c r="CU28" s="603">
        <v>1188412.919</v>
      </c>
      <c r="CV28" s="590">
        <v>0.14609341948549798</v>
      </c>
      <c r="CW28" s="604"/>
      <c r="CX28" s="603"/>
      <c r="CY28" s="603">
        <v>1188412.919</v>
      </c>
      <c r="CZ28" s="603">
        <v>1288255</v>
      </c>
      <c r="DA28" s="603">
        <v>99842.081000000006</v>
      </c>
      <c r="DB28" s="603"/>
      <c r="DC28" s="603"/>
      <c r="DD28" s="603"/>
      <c r="DE28" s="603"/>
      <c r="DF28" s="603"/>
      <c r="DG28" s="603"/>
      <c r="DH28" s="603"/>
      <c r="DI28" s="603"/>
      <c r="DJ28" s="603"/>
      <c r="DK28" s="603">
        <v>903</v>
      </c>
      <c r="DL28" s="603"/>
      <c r="DM28" s="603">
        <v>-903</v>
      </c>
      <c r="DN28" s="603"/>
      <c r="DO28" s="605"/>
      <c r="DP28" s="591" t="s">
        <v>592</v>
      </c>
      <c r="DQ28" s="603">
        <v>71628</v>
      </c>
      <c r="DR28" s="605">
        <v>1.05</v>
      </c>
      <c r="DS28" s="591">
        <v>68217.142857142855</v>
      </c>
      <c r="DT28" s="603"/>
      <c r="DU28" s="605"/>
      <c r="DV28" s="591" t="s">
        <v>592</v>
      </c>
      <c r="DW28" s="603"/>
      <c r="DX28" s="605"/>
      <c r="DY28" s="591" t="s">
        <v>592</v>
      </c>
      <c r="DZ28" s="603">
        <v>13036</v>
      </c>
      <c r="EA28" s="605">
        <v>0.05</v>
      </c>
      <c r="EB28" s="591">
        <v>260720</v>
      </c>
      <c r="EC28" s="603"/>
      <c r="ED28" s="605"/>
      <c r="EE28" s="591" t="s">
        <v>592</v>
      </c>
      <c r="EF28" s="603"/>
      <c r="EG28" s="605"/>
      <c r="EH28" s="591" t="s">
        <v>592</v>
      </c>
      <c r="EI28" s="603">
        <v>208021</v>
      </c>
      <c r="EJ28" s="605">
        <v>2.88</v>
      </c>
      <c r="EK28" s="591">
        <v>72229.513888888891</v>
      </c>
      <c r="EL28" s="603"/>
      <c r="EM28" s="605"/>
      <c r="EN28" s="591" t="s">
        <v>592</v>
      </c>
      <c r="EO28" s="603"/>
      <c r="EP28" s="605"/>
      <c r="EQ28" s="591" t="s">
        <v>592</v>
      </c>
      <c r="ER28" s="603"/>
      <c r="ES28" s="605"/>
      <c r="ET28" s="591" t="s">
        <v>592</v>
      </c>
      <c r="EU28" s="603"/>
      <c r="EV28" s="605"/>
      <c r="EW28" s="591" t="s">
        <v>592</v>
      </c>
      <c r="EX28" s="603"/>
      <c r="EY28" s="605"/>
      <c r="EZ28" s="591" t="s">
        <v>592</v>
      </c>
      <c r="FA28" s="603"/>
      <c r="FB28" s="605"/>
      <c r="FC28" s="591" t="s">
        <v>592</v>
      </c>
      <c r="FD28" s="603"/>
      <c r="FE28" s="605"/>
      <c r="FF28" s="591" t="s">
        <v>592</v>
      </c>
      <c r="FG28" s="603"/>
      <c r="FH28" s="605"/>
      <c r="FI28" s="591" t="s">
        <v>592</v>
      </c>
      <c r="FJ28" s="603"/>
      <c r="FK28" s="605"/>
      <c r="FL28" s="591" t="s">
        <v>592</v>
      </c>
      <c r="FM28" s="603"/>
      <c r="FN28" s="605"/>
      <c r="FO28" s="591" t="s">
        <v>592</v>
      </c>
      <c r="FP28" s="603"/>
      <c r="FQ28" s="605"/>
      <c r="FR28" s="591" t="s">
        <v>592</v>
      </c>
      <c r="FS28" s="603"/>
      <c r="FT28" s="605"/>
      <c r="FU28" s="591" t="s">
        <v>592</v>
      </c>
      <c r="FV28" s="603"/>
      <c r="FW28" s="605"/>
      <c r="FX28" s="591" t="s">
        <v>592</v>
      </c>
      <c r="FY28" s="603"/>
      <c r="FZ28" s="605"/>
      <c r="GA28" s="591" t="s">
        <v>592</v>
      </c>
      <c r="GB28" s="603"/>
      <c r="GC28" s="605"/>
      <c r="GD28" s="591" t="s">
        <v>592</v>
      </c>
      <c r="GE28" s="603"/>
      <c r="GF28" s="605"/>
      <c r="GG28" s="591" t="s">
        <v>592</v>
      </c>
      <c r="GH28" s="603"/>
      <c r="GI28" s="605"/>
      <c r="GJ28" s="591" t="s">
        <v>592</v>
      </c>
      <c r="GK28" s="603"/>
      <c r="GL28" s="605"/>
      <c r="GM28" s="591" t="s">
        <v>592</v>
      </c>
      <c r="GN28" s="603">
        <v>68852</v>
      </c>
      <c r="GO28" s="605">
        <v>1.05</v>
      </c>
      <c r="GP28" s="591">
        <v>65573.333333333328</v>
      </c>
      <c r="GQ28" s="603"/>
      <c r="GR28" s="605"/>
      <c r="GS28" s="591" t="s">
        <v>592</v>
      </c>
      <c r="GT28" s="603"/>
      <c r="GU28" s="605"/>
      <c r="GV28" s="591" t="s">
        <v>592</v>
      </c>
      <c r="GW28" s="603">
        <v>82492</v>
      </c>
      <c r="GX28" s="605">
        <v>2.14</v>
      </c>
      <c r="GY28" s="591">
        <v>38547.663551401864</v>
      </c>
      <c r="GZ28" s="603"/>
      <c r="HA28" s="605"/>
      <c r="HB28" s="591" t="s">
        <v>592</v>
      </c>
      <c r="HC28" s="603">
        <v>71319</v>
      </c>
      <c r="HD28" s="605">
        <v>1.19</v>
      </c>
      <c r="HE28" s="591">
        <v>59931.932773109249</v>
      </c>
      <c r="HF28" s="603">
        <v>49898</v>
      </c>
      <c r="HG28" s="605">
        <v>1.17</v>
      </c>
      <c r="HH28" s="591">
        <v>42647.86324786325</v>
      </c>
      <c r="HI28" s="603">
        <v>25936</v>
      </c>
      <c r="HJ28" s="605">
        <v>0.65</v>
      </c>
      <c r="HK28" s="591">
        <v>39901.538461538461</v>
      </c>
      <c r="HL28" s="603">
        <v>32779</v>
      </c>
      <c r="HM28" s="605">
        <v>1.04</v>
      </c>
      <c r="HN28" s="591">
        <v>31518.26923076923</v>
      </c>
      <c r="HO28" s="603"/>
      <c r="HP28" s="605"/>
      <c r="HQ28" s="591" t="s">
        <v>592</v>
      </c>
      <c r="HR28" s="603"/>
      <c r="HS28" s="605"/>
      <c r="HT28" s="591" t="s">
        <v>592</v>
      </c>
      <c r="HU28" s="603"/>
      <c r="HV28" s="605"/>
      <c r="HW28" s="603">
        <v>623961</v>
      </c>
      <c r="HX28" s="605">
        <v>11.22</v>
      </c>
      <c r="HZ28" s="606">
        <v>151487.91899999999</v>
      </c>
      <c r="IA28" s="606">
        <v>1036925</v>
      </c>
      <c r="IB28" s="606">
        <v>0.14609341948549798</v>
      </c>
      <c r="IC28" s="606" t="b">
        <v>1</v>
      </c>
    </row>
    <row r="29" spans="1:237" s="581" customFormat="1">
      <c r="A29" s="603"/>
      <c r="B29" s="603"/>
      <c r="C29" s="603"/>
      <c r="D29" s="603"/>
      <c r="E29" s="603"/>
      <c r="F29" s="603"/>
      <c r="G29" s="603"/>
      <c r="H29" s="603">
        <v>791601</v>
      </c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603"/>
      <c r="AI29" s="603">
        <v>74927.100000000006</v>
      </c>
      <c r="AJ29" s="603"/>
      <c r="AK29" s="603"/>
      <c r="AL29" s="603"/>
      <c r="AM29" s="603"/>
      <c r="AN29" s="603"/>
      <c r="AO29" s="603"/>
      <c r="AP29" s="603">
        <v>38527.980000000003</v>
      </c>
      <c r="AQ29" s="603">
        <v>905056.08</v>
      </c>
      <c r="AR29" s="603"/>
      <c r="AS29" s="603"/>
      <c r="AT29" s="603"/>
      <c r="AU29" s="603">
        <v>8.25</v>
      </c>
      <c r="AV29" s="603">
        <v>27386.83</v>
      </c>
      <c r="AW29" s="603"/>
      <c r="AX29" s="603"/>
      <c r="AY29" s="603"/>
      <c r="AZ29" s="603"/>
      <c r="BA29" s="603">
        <v>932451.16</v>
      </c>
      <c r="BB29" s="603">
        <v>505480.98180000001</v>
      </c>
      <c r="BC29" s="603"/>
      <c r="BD29" s="603"/>
      <c r="BE29" s="603"/>
      <c r="BF29" s="603"/>
      <c r="BG29" s="603"/>
      <c r="BH29" s="603"/>
      <c r="BI29" s="603">
        <v>505480.98180000001</v>
      </c>
      <c r="BJ29" s="603">
        <v>40661.53</v>
      </c>
      <c r="BK29" s="603">
        <v>66778.960000000006</v>
      </c>
      <c r="BL29" s="590">
        <v>0.21255100363500956</v>
      </c>
      <c r="BM29" s="604">
        <v>5125.5182000000004</v>
      </c>
      <c r="BN29" s="603">
        <v>618046.99</v>
      </c>
      <c r="BO29" s="603">
        <v>185259.63</v>
      </c>
      <c r="BP29" s="603">
        <v>8760.18</v>
      </c>
      <c r="BQ29" s="603">
        <v>24718.87</v>
      </c>
      <c r="BR29" s="603">
        <v>2494.21</v>
      </c>
      <c r="BS29" s="603">
        <v>221232.89</v>
      </c>
      <c r="BT29" s="603"/>
      <c r="BU29" s="603">
        <v>8586</v>
      </c>
      <c r="BV29" s="603"/>
      <c r="BW29" s="603"/>
      <c r="BX29" s="603">
        <v>728.08</v>
      </c>
      <c r="BY29" s="603">
        <v>18801.830000000002</v>
      </c>
      <c r="BZ29" s="603">
        <v>887.89</v>
      </c>
      <c r="CA29" s="603">
        <v>4633.29</v>
      </c>
      <c r="CB29" s="603"/>
      <c r="CC29" s="603"/>
      <c r="CD29" s="603"/>
      <c r="CE29" s="603">
        <v>2422.6799999999998</v>
      </c>
      <c r="CF29" s="603"/>
      <c r="CG29" s="603"/>
      <c r="CH29" s="603"/>
      <c r="CI29" s="603">
        <v>1458.96</v>
      </c>
      <c r="CJ29" s="603"/>
      <c r="CK29" s="603"/>
      <c r="CL29" s="603">
        <v>37518.730000000003</v>
      </c>
      <c r="CM29" s="603">
        <v>71009.22</v>
      </c>
      <c r="CN29" s="603"/>
      <c r="CO29" s="603"/>
      <c r="CP29" s="603">
        <v>1643.46</v>
      </c>
      <c r="CQ29" s="603"/>
      <c r="CR29" s="603"/>
      <c r="CS29" s="603">
        <v>72652.679999999993</v>
      </c>
      <c r="CT29" s="603">
        <v>96888.941300000006</v>
      </c>
      <c r="CU29" s="603">
        <v>1046340.2313</v>
      </c>
      <c r="CV29" s="590">
        <v>0.1020473007098658</v>
      </c>
      <c r="CW29" s="604">
        <v>1667.74</v>
      </c>
      <c r="CX29" s="603"/>
      <c r="CY29" s="603">
        <v>1048007.9713</v>
      </c>
      <c r="CZ29" s="603">
        <v>932451.16</v>
      </c>
      <c r="DA29" s="603">
        <v>-115556.8113</v>
      </c>
      <c r="DB29" s="603"/>
      <c r="DC29" s="603"/>
      <c r="DD29" s="603"/>
      <c r="DE29" s="603"/>
      <c r="DF29" s="603">
        <v>1667.74</v>
      </c>
      <c r="DG29" s="603"/>
      <c r="DH29" s="603"/>
      <c r="DI29" s="603">
        <v>1667.74</v>
      </c>
      <c r="DJ29" s="603">
        <v>1667.74</v>
      </c>
      <c r="DK29" s="603">
        <v>27395.08</v>
      </c>
      <c r="DL29" s="603"/>
      <c r="DM29" s="603">
        <v>-25727.34</v>
      </c>
      <c r="DN29" s="603">
        <v>68622.551500000001</v>
      </c>
      <c r="DO29" s="605">
        <v>1.00637019230769</v>
      </c>
      <c r="DP29" s="591">
        <v>68188.179682312359</v>
      </c>
      <c r="DQ29" s="603">
        <v>74.575199999999995</v>
      </c>
      <c r="DR29" s="605">
        <v>9.6153846153845801E-4</v>
      </c>
      <c r="DS29" s="591">
        <v>77558.208000000275</v>
      </c>
      <c r="DT29" s="603"/>
      <c r="DU29" s="605"/>
      <c r="DV29" s="591" t="s">
        <v>592</v>
      </c>
      <c r="DW29" s="603"/>
      <c r="DX29" s="605"/>
      <c r="DY29" s="591" t="s">
        <v>592</v>
      </c>
      <c r="DZ29" s="603">
        <v>84324.260699999999</v>
      </c>
      <c r="EA29" s="605">
        <v>0.29490384615384602</v>
      </c>
      <c r="EB29" s="591">
        <v>285938.15170524956</v>
      </c>
      <c r="EC29" s="603"/>
      <c r="ED29" s="605"/>
      <c r="EE29" s="591" t="s">
        <v>592</v>
      </c>
      <c r="EF29" s="603">
        <v>321.50619999999998</v>
      </c>
      <c r="EG29" s="605">
        <v>4.3269230769230798E-3</v>
      </c>
      <c r="EH29" s="591">
        <v>74303.65511111106</v>
      </c>
      <c r="EI29" s="603">
        <v>99675.487999999998</v>
      </c>
      <c r="EJ29" s="605">
        <v>1.50687971153846</v>
      </c>
      <c r="EK29" s="591">
        <v>66146.944070429861</v>
      </c>
      <c r="EL29" s="603"/>
      <c r="EM29" s="605"/>
      <c r="EN29" s="591" t="s">
        <v>592</v>
      </c>
      <c r="EO29" s="603"/>
      <c r="EP29" s="605"/>
      <c r="EQ29" s="591" t="s">
        <v>592</v>
      </c>
      <c r="ER29" s="603"/>
      <c r="ES29" s="605"/>
      <c r="ET29" s="591" t="s">
        <v>592</v>
      </c>
      <c r="EU29" s="603"/>
      <c r="EV29" s="605"/>
      <c r="EW29" s="591" t="s">
        <v>592</v>
      </c>
      <c r="EX29" s="603"/>
      <c r="EY29" s="605"/>
      <c r="EZ29" s="591" t="s">
        <v>592</v>
      </c>
      <c r="FA29" s="603"/>
      <c r="FB29" s="605"/>
      <c r="FC29" s="591" t="s">
        <v>592</v>
      </c>
      <c r="FD29" s="603"/>
      <c r="FE29" s="605"/>
      <c r="FF29" s="591" t="s">
        <v>592</v>
      </c>
      <c r="FG29" s="603"/>
      <c r="FH29" s="605"/>
      <c r="FI29" s="591" t="s">
        <v>592</v>
      </c>
      <c r="FJ29" s="603"/>
      <c r="FK29" s="605"/>
      <c r="FL29" s="591" t="s">
        <v>592</v>
      </c>
      <c r="FM29" s="603"/>
      <c r="FN29" s="605"/>
      <c r="FO29" s="591" t="s">
        <v>592</v>
      </c>
      <c r="FP29" s="603"/>
      <c r="FQ29" s="605"/>
      <c r="FR29" s="591" t="s">
        <v>592</v>
      </c>
      <c r="FS29" s="603"/>
      <c r="FT29" s="605"/>
      <c r="FU29" s="591" t="s">
        <v>592</v>
      </c>
      <c r="FV29" s="603"/>
      <c r="FW29" s="605"/>
      <c r="FX29" s="591" t="s">
        <v>592</v>
      </c>
      <c r="FY29" s="603"/>
      <c r="FZ29" s="605"/>
      <c r="GA29" s="591" t="s">
        <v>592</v>
      </c>
      <c r="GB29" s="603"/>
      <c r="GC29" s="605"/>
      <c r="GD29" s="591" t="s">
        <v>592</v>
      </c>
      <c r="GE29" s="603"/>
      <c r="GF29" s="605"/>
      <c r="GG29" s="591" t="s">
        <v>592</v>
      </c>
      <c r="GH29" s="603"/>
      <c r="GI29" s="605"/>
      <c r="GJ29" s="591" t="s">
        <v>592</v>
      </c>
      <c r="GK29" s="603"/>
      <c r="GL29" s="605"/>
      <c r="GM29" s="591" t="s">
        <v>592</v>
      </c>
      <c r="GN29" s="603"/>
      <c r="GO29" s="605"/>
      <c r="GP29" s="591" t="s">
        <v>592</v>
      </c>
      <c r="GQ29" s="603"/>
      <c r="GR29" s="605"/>
      <c r="GS29" s="591" t="s">
        <v>592</v>
      </c>
      <c r="GT29" s="603"/>
      <c r="GU29" s="605"/>
      <c r="GV29" s="591" t="s">
        <v>592</v>
      </c>
      <c r="GW29" s="603"/>
      <c r="GX29" s="605"/>
      <c r="GY29" s="591" t="s">
        <v>592</v>
      </c>
      <c r="GZ29" s="603"/>
      <c r="HA29" s="605"/>
      <c r="HB29" s="591" t="s">
        <v>592</v>
      </c>
      <c r="HC29" s="603">
        <v>108176.68120000001</v>
      </c>
      <c r="HD29" s="605">
        <v>1.7340672596153801</v>
      </c>
      <c r="HE29" s="591">
        <v>62383.209532480207</v>
      </c>
      <c r="HF29" s="603">
        <v>113777.13890000001</v>
      </c>
      <c r="HG29" s="605">
        <v>3.0473409615384601</v>
      </c>
      <c r="HH29" s="591">
        <v>37336.530547785907</v>
      </c>
      <c r="HI29" s="603">
        <v>-269.65859999999998</v>
      </c>
      <c r="HJ29" s="605">
        <v>-9.1153846153846207E-3</v>
      </c>
      <c r="HK29" s="591">
        <v>29582.799999999981</v>
      </c>
      <c r="HL29" s="603">
        <v>28796.9113</v>
      </c>
      <c r="HM29" s="605">
        <v>0.845210528846154</v>
      </c>
      <c r="HN29" s="591">
        <v>34070.69637349683</v>
      </c>
      <c r="HO29" s="603">
        <v>1981.5273</v>
      </c>
      <c r="HP29" s="605">
        <v>8.5576923076923106E-2</v>
      </c>
      <c r="HQ29" s="591">
        <v>23154.92575280898</v>
      </c>
      <c r="HR29" s="603"/>
      <c r="HS29" s="605"/>
      <c r="HT29" s="591" t="s">
        <v>592</v>
      </c>
      <c r="HU29" s="603"/>
      <c r="HV29" s="605"/>
      <c r="HW29" s="603">
        <v>505480.98180000001</v>
      </c>
      <c r="HX29" s="605">
        <v>8.5165225000000007</v>
      </c>
      <c r="HZ29" s="606">
        <v>96888.941300000006</v>
      </c>
      <c r="IA29" s="606">
        <v>949451.29</v>
      </c>
      <c r="IB29" s="606">
        <v>0.1020473007098658</v>
      </c>
      <c r="IC29" s="606" t="b">
        <v>1</v>
      </c>
    </row>
    <row r="30" spans="1:237" s="581" customFormat="1">
      <c r="A30" s="603"/>
      <c r="B30" s="603"/>
      <c r="C30" s="603">
        <v>33007</v>
      </c>
      <c r="D30" s="603">
        <v>33007</v>
      </c>
      <c r="E30" s="603"/>
      <c r="F30" s="603"/>
      <c r="G30" s="603"/>
      <c r="H30" s="603">
        <v>1069778</v>
      </c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  <c r="AC30" s="603"/>
      <c r="AD30" s="603"/>
      <c r="AE30" s="603"/>
      <c r="AF30" s="603"/>
      <c r="AG30" s="603"/>
      <c r="AH30" s="603">
        <v>86348</v>
      </c>
      <c r="AI30" s="603">
        <v>94473</v>
      </c>
      <c r="AJ30" s="603">
        <v>18429</v>
      </c>
      <c r="AK30" s="603"/>
      <c r="AL30" s="603"/>
      <c r="AM30" s="603"/>
      <c r="AN30" s="603"/>
      <c r="AO30" s="603">
        <v>134530</v>
      </c>
      <c r="AP30" s="603"/>
      <c r="AQ30" s="603">
        <v>1403558</v>
      </c>
      <c r="AR30" s="603"/>
      <c r="AS30" s="603"/>
      <c r="AT30" s="603"/>
      <c r="AU30" s="603"/>
      <c r="AV30" s="603"/>
      <c r="AW30" s="603">
        <v>1491</v>
      </c>
      <c r="AX30" s="603"/>
      <c r="AY30" s="603"/>
      <c r="AZ30" s="603"/>
      <c r="BA30" s="603">
        <v>1438056</v>
      </c>
      <c r="BB30" s="603">
        <v>682508</v>
      </c>
      <c r="BC30" s="603"/>
      <c r="BD30" s="603"/>
      <c r="BE30" s="603">
        <v>5308</v>
      </c>
      <c r="BF30" s="603"/>
      <c r="BG30" s="603">
        <v>5308</v>
      </c>
      <c r="BH30" s="603"/>
      <c r="BI30" s="603">
        <v>687816</v>
      </c>
      <c r="BJ30" s="603">
        <v>55220</v>
      </c>
      <c r="BK30" s="603">
        <v>83849</v>
      </c>
      <c r="BL30" s="590">
        <v>0.20218924828733265</v>
      </c>
      <c r="BM30" s="604">
        <v>16233</v>
      </c>
      <c r="BN30" s="603">
        <v>843118</v>
      </c>
      <c r="BO30" s="603">
        <v>64508</v>
      </c>
      <c r="BP30" s="603">
        <v>17410</v>
      </c>
      <c r="BQ30" s="603">
        <v>37237</v>
      </c>
      <c r="BR30" s="603">
        <v>1107</v>
      </c>
      <c r="BS30" s="603">
        <v>120262</v>
      </c>
      <c r="BT30" s="603">
        <v>1620</v>
      </c>
      <c r="BU30" s="603"/>
      <c r="BV30" s="603"/>
      <c r="BW30" s="603"/>
      <c r="BX30" s="603">
        <v>4209</v>
      </c>
      <c r="BY30" s="603">
        <v>42002</v>
      </c>
      <c r="BZ30" s="603">
        <v>213</v>
      </c>
      <c r="CA30" s="603"/>
      <c r="CB30" s="603"/>
      <c r="CC30" s="603"/>
      <c r="CD30" s="603">
        <v>32</v>
      </c>
      <c r="CE30" s="603"/>
      <c r="CF30" s="603">
        <v>578</v>
      </c>
      <c r="CG30" s="603"/>
      <c r="CH30" s="603"/>
      <c r="CI30" s="603">
        <v>3515</v>
      </c>
      <c r="CJ30" s="603"/>
      <c r="CK30" s="603"/>
      <c r="CL30" s="603">
        <v>52169</v>
      </c>
      <c r="CM30" s="603">
        <v>16397</v>
      </c>
      <c r="CN30" s="603"/>
      <c r="CO30" s="603"/>
      <c r="CP30" s="603"/>
      <c r="CQ30" s="603"/>
      <c r="CR30" s="603"/>
      <c r="CS30" s="603">
        <v>16397</v>
      </c>
      <c r="CT30" s="603">
        <v>123869.1192</v>
      </c>
      <c r="CU30" s="603">
        <v>1155815.1192000001</v>
      </c>
      <c r="CV30" s="590">
        <v>0.12700352268065357</v>
      </c>
      <c r="CW30" s="604">
        <v>34498</v>
      </c>
      <c r="CX30" s="603"/>
      <c r="CY30" s="603">
        <v>1190313.1192000001</v>
      </c>
      <c r="CZ30" s="603">
        <v>1438056</v>
      </c>
      <c r="DA30" s="603">
        <v>247742.88080000001</v>
      </c>
      <c r="DB30" s="603">
        <v>33007</v>
      </c>
      <c r="DC30" s="603"/>
      <c r="DD30" s="603"/>
      <c r="DE30" s="603"/>
      <c r="DF30" s="603"/>
      <c r="DG30" s="603">
        <v>1491</v>
      </c>
      <c r="DH30" s="603"/>
      <c r="DI30" s="603">
        <v>34498</v>
      </c>
      <c r="DJ30" s="603">
        <v>34498</v>
      </c>
      <c r="DK30" s="603">
        <v>34498</v>
      </c>
      <c r="DL30" s="603"/>
      <c r="DM30" s="603"/>
      <c r="DN30" s="603"/>
      <c r="DO30" s="605"/>
      <c r="DP30" s="591" t="s">
        <v>592</v>
      </c>
      <c r="DQ30" s="603">
        <v>224450</v>
      </c>
      <c r="DR30" s="605">
        <v>3</v>
      </c>
      <c r="DS30" s="591">
        <v>74816.666666666672</v>
      </c>
      <c r="DT30" s="603"/>
      <c r="DU30" s="605"/>
      <c r="DV30" s="591" t="s">
        <v>592</v>
      </c>
      <c r="DW30" s="603"/>
      <c r="DX30" s="605"/>
      <c r="DY30" s="591" t="s">
        <v>592</v>
      </c>
      <c r="DZ30" s="603">
        <v>98882</v>
      </c>
      <c r="EA30" s="605">
        <v>0.51</v>
      </c>
      <c r="EB30" s="591">
        <v>193886.27450980392</v>
      </c>
      <c r="EC30" s="603"/>
      <c r="ED30" s="605"/>
      <c r="EE30" s="591" t="s">
        <v>592</v>
      </c>
      <c r="EF30" s="603"/>
      <c r="EG30" s="605"/>
      <c r="EH30" s="591" t="s">
        <v>592</v>
      </c>
      <c r="EI30" s="603">
        <v>72377</v>
      </c>
      <c r="EJ30" s="605">
        <v>0.98</v>
      </c>
      <c r="EK30" s="591">
        <v>73854.081632653062</v>
      </c>
      <c r="EL30" s="603"/>
      <c r="EM30" s="605"/>
      <c r="EN30" s="591" t="s">
        <v>592</v>
      </c>
      <c r="EO30" s="603"/>
      <c r="EP30" s="605"/>
      <c r="EQ30" s="591" t="s">
        <v>592</v>
      </c>
      <c r="ER30" s="603"/>
      <c r="ES30" s="605"/>
      <c r="ET30" s="591" t="s">
        <v>592</v>
      </c>
      <c r="EU30" s="603"/>
      <c r="EV30" s="605"/>
      <c r="EW30" s="591" t="s">
        <v>592</v>
      </c>
      <c r="EX30" s="603"/>
      <c r="EY30" s="605"/>
      <c r="EZ30" s="591" t="s">
        <v>592</v>
      </c>
      <c r="FA30" s="603"/>
      <c r="FB30" s="605"/>
      <c r="FC30" s="591" t="s">
        <v>592</v>
      </c>
      <c r="FD30" s="603"/>
      <c r="FE30" s="605"/>
      <c r="FF30" s="591" t="s">
        <v>592</v>
      </c>
      <c r="FG30" s="603"/>
      <c r="FH30" s="605"/>
      <c r="FI30" s="591" t="s">
        <v>592</v>
      </c>
      <c r="FJ30" s="603"/>
      <c r="FK30" s="605"/>
      <c r="FL30" s="591" t="s">
        <v>592</v>
      </c>
      <c r="FM30" s="603"/>
      <c r="FN30" s="605"/>
      <c r="FO30" s="591" t="s">
        <v>592</v>
      </c>
      <c r="FP30" s="603"/>
      <c r="FQ30" s="605"/>
      <c r="FR30" s="591" t="s">
        <v>592</v>
      </c>
      <c r="FS30" s="603"/>
      <c r="FT30" s="605"/>
      <c r="FU30" s="591" t="s">
        <v>592</v>
      </c>
      <c r="FV30" s="603"/>
      <c r="FW30" s="605"/>
      <c r="FX30" s="591" t="s">
        <v>592</v>
      </c>
      <c r="FY30" s="603">
        <v>132895</v>
      </c>
      <c r="FZ30" s="605">
        <v>2.37</v>
      </c>
      <c r="GA30" s="591">
        <v>56073.839662447252</v>
      </c>
      <c r="GB30" s="603"/>
      <c r="GC30" s="605"/>
      <c r="GD30" s="591" t="s">
        <v>592</v>
      </c>
      <c r="GE30" s="603"/>
      <c r="GF30" s="605"/>
      <c r="GG30" s="591" t="s">
        <v>592</v>
      </c>
      <c r="GH30" s="603"/>
      <c r="GI30" s="605"/>
      <c r="GJ30" s="591" t="s">
        <v>592</v>
      </c>
      <c r="GK30" s="603"/>
      <c r="GL30" s="605"/>
      <c r="GM30" s="591" t="s">
        <v>592</v>
      </c>
      <c r="GN30" s="603"/>
      <c r="GO30" s="605"/>
      <c r="GP30" s="591" t="s">
        <v>592</v>
      </c>
      <c r="GQ30" s="603"/>
      <c r="GR30" s="605"/>
      <c r="GS30" s="591" t="s">
        <v>592</v>
      </c>
      <c r="GT30" s="603"/>
      <c r="GU30" s="605"/>
      <c r="GV30" s="591" t="s">
        <v>592</v>
      </c>
      <c r="GW30" s="603">
        <v>106230</v>
      </c>
      <c r="GX30" s="605">
        <v>2.57</v>
      </c>
      <c r="GY30" s="591">
        <v>41334.630350194559</v>
      </c>
      <c r="GZ30" s="603"/>
      <c r="HA30" s="605"/>
      <c r="HB30" s="591" t="s">
        <v>592</v>
      </c>
      <c r="HC30" s="603"/>
      <c r="HD30" s="605"/>
      <c r="HE30" s="591" t="s">
        <v>592</v>
      </c>
      <c r="HF30" s="603"/>
      <c r="HG30" s="605"/>
      <c r="HH30" s="591" t="s">
        <v>592</v>
      </c>
      <c r="HI30" s="603"/>
      <c r="HJ30" s="605"/>
      <c r="HK30" s="591" t="s">
        <v>592</v>
      </c>
      <c r="HL30" s="603">
        <v>47674</v>
      </c>
      <c r="HM30" s="605">
        <v>1.08</v>
      </c>
      <c r="HN30" s="591">
        <v>44142.592592592591</v>
      </c>
      <c r="HO30" s="603"/>
      <c r="HP30" s="605"/>
      <c r="HQ30" s="591" t="s">
        <v>592</v>
      </c>
      <c r="HR30" s="603"/>
      <c r="HS30" s="605"/>
      <c r="HT30" s="591" t="s">
        <v>592</v>
      </c>
      <c r="HU30" s="603"/>
      <c r="HV30" s="605"/>
      <c r="HW30" s="603">
        <v>682508</v>
      </c>
      <c r="HX30" s="605">
        <v>10.51</v>
      </c>
      <c r="HZ30" s="606">
        <v>130250.33972990916</v>
      </c>
      <c r="IA30" s="606">
        <v>1025564.7794700909</v>
      </c>
      <c r="IB30" s="606">
        <v>0.12700352268065357</v>
      </c>
      <c r="IC30" s="606" t="b">
        <v>1</v>
      </c>
    </row>
    <row r="31" spans="1:237" s="581" customFormat="1">
      <c r="A31" s="607"/>
      <c r="B31" s="607"/>
      <c r="C31" s="607"/>
      <c r="D31" s="607"/>
      <c r="E31" s="607"/>
      <c r="F31" s="607"/>
      <c r="G31" s="607"/>
      <c r="H31" s="607">
        <v>7855</v>
      </c>
      <c r="I31" s="607"/>
      <c r="J31" s="607"/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7"/>
      <c r="V31" s="607"/>
      <c r="W31" s="607"/>
      <c r="X31" s="607"/>
      <c r="Y31" s="607"/>
      <c r="Z31" s="607"/>
      <c r="AA31" s="607"/>
      <c r="AB31" s="607"/>
      <c r="AC31" s="607"/>
      <c r="AD31" s="607"/>
      <c r="AE31" s="607"/>
      <c r="AF31" s="607"/>
      <c r="AG31" s="607"/>
      <c r="AH31" s="607"/>
      <c r="AI31" s="607"/>
      <c r="AJ31" s="607"/>
      <c r="AK31" s="607"/>
      <c r="AL31" s="607"/>
      <c r="AM31" s="607"/>
      <c r="AN31" s="607"/>
      <c r="AO31" s="607"/>
      <c r="AP31" s="607"/>
      <c r="AQ31" s="607">
        <v>7855</v>
      </c>
      <c r="AR31" s="607"/>
      <c r="AS31" s="607"/>
      <c r="AT31" s="607"/>
      <c r="AU31" s="607"/>
      <c r="AV31" s="607"/>
      <c r="AW31" s="607"/>
      <c r="AX31" s="607"/>
      <c r="AY31" s="607"/>
      <c r="AZ31" s="607"/>
      <c r="BA31" s="607">
        <v>7855</v>
      </c>
      <c r="BB31" s="607"/>
      <c r="BC31" s="607"/>
      <c r="BD31" s="607"/>
      <c r="BE31" s="607"/>
      <c r="BF31" s="607"/>
      <c r="BG31" s="607"/>
      <c r="BH31" s="607"/>
      <c r="BI31" s="607"/>
      <c r="BJ31" s="607"/>
      <c r="BK31" s="607"/>
      <c r="BL31" s="590" t="s">
        <v>592</v>
      </c>
      <c r="BM31" s="608"/>
      <c r="BN31" s="607"/>
      <c r="BO31" s="607"/>
      <c r="BP31" s="607"/>
      <c r="BQ31" s="607"/>
      <c r="BR31" s="607"/>
      <c r="BS31" s="607"/>
      <c r="BT31" s="607"/>
      <c r="BU31" s="607"/>
      <c r="BV31" s="607"/>
      <c r="BW31" s="607"/>
      <c r="BX31" s="607"/>
      <c r="BY31" s="607"/>
      <c r="BZ31" s="607"/>
      <c r="CA31" s="607"/>
      <c r="CB31" s="607"/>
      <c r="CC31" s="607"/>
      <c r="CD31" s="607"/>
      <c r="CE31" s="607"/>
      <c r="CF31" s="607">
        <v>7855</v>
      </c>
      <c r="CG31" s="607"/>
      <c r="CH31" s="607"/>
      <c r="CI31" s="607"/>
      <c r="CJ31" s="607"/>
      <c r="CK31" s="607"/>
      <c r="CL31" s="607">
        <v>7855</v>
      </c>
      <c r="CM31" s="607"/>
      <c r="CN31" s="607"/>
      <c r="CO31" s="607"/>
      <c r="CP31" s="607"/>
      <c r="CQ31" s="607"/>
      <c r="CR31" s="607"/>
      <c r="CS31" s="607"/>
      <c r="CT31" s="607"/>
      <c r="CU31" s="607">
        <v>7855</v>
      </c>
      <c r="CV31" s="590" t="s">
        <v>592</v>
      </c>
      <c r="CW31" s="608"/>
      <c r="CX31" s="607"/>
      <c r="CY31" s="607">
        <v>7855</v>
      </c>
      <c r="CZ31" s="607">
        <v>7855</v>
      </c>
      <c r="DA31" s="607"/>
      <c r="DB31" s="607"/>
      <c r="DC31" s="607"/>
      <c r="DD31" s="607"/>
      <c r="DE31" s="607"/>
      <c r="DF31" s="607"/>
      <c r="DG31" s="607"/>
      <c r="DH31" s="607"/>
      <c r="DI31" s="607"/>
      <c r="DJ31" s="607"/>
      <c r="DK31" s="607"/>
      <c r="DL31" s="607"/>
      <c r="DM31" s="607"/>
      <c r="DN31" s="607"/>
      <c r="DO31" s="609"/>
      <c r="DP31" s="591" t="s">
        <v>592</v>
      </c>
      <c r="DQ31" s="607"/>
      <c r="DR31" s="609"/>
      <c r="DS31" s="591" t="s">
        <v>592</v>
      </c>
      <c r="DT31" s="607"/>
      <c r="DU31" s="609"/>
      <c r="DV31" s="591" t="s">
        <v>592</v>
      </c>
      <c r="DW31" s="607"/>
      <c r="DX31" s="609"/>
      <c r="DY31" s="591" t="s">
        <v>592</v>
      </c>
      <c r="DZ31" s="607"/>
      <c r="EA31" s="609"/>
      <c r="EB31" s="591" t="s">
        <v>592</v>
      </c>
      <c r="EC31" s="607"/>
      <c r="ED31" s="609"/>
      <c r="EE31" s="591" t="s">
        <v>592</v>
      </c>
      <c r="EF31" s="607"/>
      <c r="EG31" s="609"/>
      <c r="EH31" s="591" t="s">
        <v>592</v>
      </c>
      <c r="EI31" s="607"/>
      <c r="EJ31" s="609"/>
      <c r="EK31" s="591" t="s">
        <v>592</v>
      </c>
      <c r="EL31" s="607"/>
      <c r="EM31" s="609"/>
      <c r="EN31" s="591" t="s">
        <v>592</v>
      </c>
      <c r="EO31" s="607"/>
      <c r="EP31" s="609"/>
      <c r="EQ31" s="591" t="s">
        <v>592</v>
      </c>
      <c r="ER31" s="607"/>
      <c r="ES31" s="609"/>
      <c r="ET31" s="591" t="s">
        <v>592</v>
      </c>
      <c r="EU31" s="607"/>
      <c r="EV31" s="609"/>
      <c r="EW31" s="591" t="s">
        <v>592</v>
      </c>
      <c r="EX31" s="607"/>
      <c r="EY31" s="609"/>
      <c r="EZ31" s="591" t="s">
        <v>592</v>
      </c>
      <c r="FA31" s="607"/>
      <c r="FB31" s="609"/>
      <c r="FC31" s="591" t="s">
        <v>592</v>
      </c>
      <c r="FD31" s="607"/>
      <c r="FE31" s="609"/>
      <c r="FF31" s="591" t="s">
        <v>592</v>
      </c>
      <c r="FG31" s="607"/>
      <c r="FH31" s="609"/>
      <c r="FI31" s="591" t="s">
        <v>592</v>
      </c>
      <c r="FJ31" s="607"/>
      <c r="FK31" s="609"/>
      <c r="FL31" s="591" t="s">
        <v>592</v>
      </c>
      <c r="FM31" s="607"/>
      <c r="FN31" s="609"/>
      <c r="FO31" s="591" t="s">
        <v>592</v>
      </c>
      <c r="FP31" s="607"/>
      <c r="FQ31" s="609"/>
      <c r="FR31" s="591" t="s">
        <v>592</v>
      </c>
      <c r="FS31" s="607"/>
      <c r="FT31" s="609"/>
      <c r="FU31" s="591" t="s">
        <v>592</v>
      </c>
      <c r="FV31" s="607"/>
      <c r="FW31" s="609"/>
      <c r="FX31" s="591" t="s">
        <v>592</v>
      </c>
      <c r="FY31" s="607"/>
      <c r="FZ31" s="609"/>
      <c r="GA31" s="591" t="s">
        <v>592</v>
      </c>
      <c r="GB31" s="607"/>
      <c r="GC31" s="609"/>
      <c r="GD31" s="591" t="s">
        <v>592</v>
      </c>
      <c r="GE31" s="607"/>
      <c r="GF31" s="609"/>
      <c r="GG31" s="591" t="s">
        <v>592</v>
      </c>
      <c r="GH31" s="607"/>
      <c r="GI31" s="609"/>
      <c r="GJ31" s="591" t="s">
        <v>592</v>
      </c>
      <c r="GK31" s="607"/>
      <c r="GL31" s="609"/>
      <c r="GM31" s="591" t="s">
        <v>592</v>
      </c>
      <c r="GN31" s="607"/>
      <c r="GO31" s="609"/>
      <c r="GP31" s="591" t="s">
        <v>592</v>
      </c>
      <c r="GQ31" s="607"/>
      <c r="GR31" s="609"/>
      <c r="GS31" s="591" t="s">
        <v>592</v>
      </c>
      <c r="GT31" s="607"/>
      <c r="GU31" s="609"/>
      <c r="GV31" s="591" t="s">
        <v>592</v>
      </c>
      <c r="GW31" s="607"/>
      <c r="GX31" s="609"/>
      <c r="GY31" s="591" t="s">
        <v>592</v>
      </c>
      <c r="GZ31" s="607"/>
      <c r="HA31" s="609"/>
      <c r="HB31" s="591" t="s">
        <v>592</v>
      </c>
      <c r="HC31" s="607"/>
      <c r="HD31" s="609"/>
      <c r="HE31" s="591" t="s">
        <v>592</v>
      </c>
      <c r="HF31" s="607"/>
      <c r="HG31" s="609"/>
      <c r="HH31" s="591" t="s">
        <v>592</v>
      </c>
      <c r="HI31" s="607"/>
      <c r="HJ31" s="609"/>
      <c r="HK31" s="591" t="s">
        <v>592</v>
      </c>
      <c r="HL31" s="607"/>
      <c r="HM31" s="609"/>
      <c r="HN31" s="591" t="s">
        <v>592</v>
      </c>
      <c r="HO31" s="607"/>
      <c r="HP31" s="609"/>
      <c r="HQ31" s="591" t="s">
        <v>592</v>
      </c>
      <c r="HR31" s="607"/>
      <c r="HS31" s="609"/>
      <c r="HT31" s="591" t="s">
        <v>592</v>
      </c>
      <c r="HU31" s="607"/>
      <c r="HV31" s="609"/>
      <c r="HW31" s="607"/>
      <c r="HX31" s="609"/>
      <c r="HZ31" s="606" t="s">
        <v>592</v>
      </c>
      <c r="IA31" s="606" t="s">
        <v>592</v>
      </c>
      <c r="IB31" s="606" t="s">
        <v>592</v>
      </c>
      <c r="IC31" s="606" t="b">
        <v>1</v>
      </c>
    </row>
    <row r="32" spans="1:237" s="581" customFormat="1">
      <c r="A32" s="603"/>
      <c r="B32" s="603"/>
      <c r="C32" s="603"/>
      <c r="D32" s="603"/>
      <c r="E32" s="603"/>
      <c r="F32" s="603"/>
      <c r="G32" s="603"/>
      <c r="H32" s="603">
        <v>1043074.92</v>
      </c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  <c r="AC32" s="603"/>
      <c r="AD32" s="603"/>
      <c r="AE32" s="603"/>
      <c r="AF32" s="603"/>
      <c r="AG32" s="603"/>
      <c r="AH32" s="603"/>
      <c r="AI32" s="603"/>
      <c r="AJ32" s="603"/>
      <c r="AK32" s="603"/>
      <c r="AL32" s="603">
        <v>18941.75</v>
      </c>
      <c r="AM32" s="603"/>
      <c r="AN32" s="603"/>
      <c r="AO32" s="603"/>
      <c r="AP32" s="603">
        <v>253066.43</v>
      </c>
      <c r="AQ32" s="603">
        <v>1315083.1000000001</v>
      </c>
      <c r="AR32" s="603"/>
      <c r="AS32" s="603"/>
      <c r="AT32" s="603"/>
      <c r="AU32" s="603"/>
      <c r="AV32" s="603"/>
      <c r="AW32" s="603">
        <v>4762.6800999999996</v>
      </c>
      <c r="AX32" s="603"/>
      <c r="AY32" s="603"/>
      <c r="AZ32" s="603"/>
      <c r="BA32" s="603">
        <v>1319845.7801000001</v>
      </c>
      <c r="BB32" s="603">
        <v>728318.86</v>
      </c>
      <c r="BC32" s="603"/>
      <c r="BD32" s="603"/>
      <c r="BE32" s="603"/>
      <c r="BF32" s="603"/>
      <c r="BG32" s="603"/>
      <c r="BH32" s="603"/>
      <c r="BI32" s="603">
        <v>728318.86</v>
      </c>
      <c r="BJ32" s="603">
        <v>60607.91</v>
      </c>
      <c r="BK32" s="603">
        <v>98120.31</v>
      </c>
      <c r="BL32" s="590">
        <v>0.21793781366584411</v>
      </c>
      <c r="BM32" s="604"/>
      <c r="BN32" s="603">
        <v>887047.08</v>
      </c>
      <c r="BO32" s="603">
        <v>51958.77</v>
      </c>
      <c r="BP32" s="603">
        <v>16895.86</v>
      </c>
      <c r="BQ32" s="603">
        <v>42559.81</v>
      </c>
      <c r="BR32" s="603">
        <v>1361.19</v>
      </c>
      <c r="BS32" s="603">
        <v>112775.63</v>
      </c>
      <c r="BT32" s="603"/>
      <c r="BU32" s="603"/>
      <c r="BV32" s="603"/>
      <c r="BW32" s="603"/>
      <c r="BX32" s="603">
        <v>10009.49</v>
      </c>
      <c r="BY32" s="603">
        <v>23639.54</v>
      </c>
      <c r="BZ32" s="603">
        <v>1051.3599999999999</v>
      </c>
      <c r="CA32" s="603">
        <v>87.25</v>
      </c>
      <c r="CB32" s="603">
        <v>429</v>
      </c>
      <c r="CC32" s="603"/>
      <c r="CD32" s="603">
        <v>118.07</v>
      </c>
      <c r="CE32" s="603"/>
      <c r="CF32" s="603">
        <v>31562.93</v>
      </c>
      <c r="CG32" s="603"/>
      <c r="CH32" s="603"/>
      <c r="CI32" s="603">
        <v>4481.8900000000003</v>
      </c>
      <c r="CJ32" s="603"/>
      <c r="CK32" s="603"/>
      <c r="CL32" s="603">
        <v>71379.53</v>
      </c>
      <c r="CM32" s="603">
        <v>5901.33</v>
      </c>
      <c r="CN32" s="603">
        <v>2514.75</v>
      </c>
      <c r="CO32" s="603">
        <v>3396.61</v>
      </c>
      <c r="CP32" s="603">
        <v>30568.99</v>
      </c>
      <c r="CQ32" s="603">
        <v>2560.89</v>
      </c>
      <c r="CR32" s="603"/>
      <c r="CS32" s="603">
        <v>44942.57</v>
      </c>
      <c r="CT32" s="603">
        <v>134196.35750000001</v>
      </c>
      <c r="CU32" s="603">
        <v>1250341.1675</v>
      </c>
      <c r="CV32" s="590">
        <v>0.12023203109281135</v>
      </c>
      <c r="CW32" s="604">
        <v>1087.1400000000001</v>
      </c>
      <c r="CX32" s="603">
        <v>3675.5401000000002</v>
      </c>
      <c r="CY32" s="603">
        <v>1255103.8476</v>
      </c>
      <c r="CZ32" s="603">
        <v>1319845.7801000001</v>
      </c>
      <c r="DA32" s="603">
        <v>64741.932500000003</v>
      </c>
      <c r="DB32" s="603"/>
      <c r="DC32" s="603"/>
      <c r="DD32" s="603">
        <v>1087.1400000000001</v>
      </c>
      <c r="DE32" s="603"/>
      <c r="DF32" s="603"/>
      <c r="DG32" s="603"/>
      <c r="DH32" s="603"/>
      <c r="DI32" s="603">
        <v>1087.1400000000001</v>
      </c>
      <c r="DJ32" s="603">
        <v>4762.6800999999996</v>
      </c>
      <c r="DK32" s="603">
        <v>4762.6800999999996</v>
      </c>
      <c r="DL32" s="603"/>
      <c r="DM32" s="603"/>
      <c r="DN32" s="603"/>
      <c r="DO32" s="605"/>
      <c r="DP32" s="591" t="s">
        <v>592</v>
      </c>
      <c r="DQ32" s="603">
        <v>76592.02</v>
      </c>
      <c r="DR32" s="605">
        <v>1.06</v>
      </c>
      <c r="DS32" s="591">
        <v>72256.622641509428</v>
      </c>
      <c r="DT32" s="603"/>
      <c r="DU32" s="605"/>
      <c r="DV32" s="591" t="s">
        <v>592</v>
      </c>
      <c r="DW32" s="603"/>
      <c r="DX32" s="605"/>
      <c r="DY32" s="591" t="s">
        <v>592</v>
      </c>
      <c r="DZ32" s="603">
        <v>98102.28</v>
      </c>
      <c r="EA32" s="605">
        <v>0.59</v>
      </c>
      <c r="EB32" s="591">
        <v>166275.05084745763</v>
      </c>
      <c r="EC32" s="603"/>
      <c r="ED32" s="605"/>
      <c r="EE32" s="591" t="s">
        <v>592</v>
      </c>
      <c r="EF32" s="603"/>
      <c r="EG32" s="605"/>
      <c r="EH32" s="591" t="s">
        <v>592</v>
      </c>
      <c r="EI32" s="603">
        <v>199607.66</v>
      </c>
      <c r="EJ32" s="605">
        <v>3.01</v>
      </c>
      <c r="EK32" s="591">
        <v>66314.837209302335</v>
      </c>
      <c r="EL32" s="603"/>
      <c r="EM32" s="605"/>
      <c r="EN32" s="591" t="s">
        <v>592</v>
      </c>
      <c r="EO32" s="603"/>
      <c r="EP32" s="605"/>
      <c r="EQ32" s="591" t="s">
        <v>592</v>
      </c>
      <c r="ER32" s="603"/>
      <c r="ES32" s="605"/>
      <c r="ET32" s="591" t="s">
        <v>592</v>
      </c>
      <c r="EU32" s="603"/>
      <c r="EV32" s="605"/>
      <c r="EW32" s="591" t="s">
        <v>592</v>
      </c>
      <c r="EX32" s="603"/>
      <c r="EY32" s="605"/>
      <c r="EZ32" s="591" t="s">
        <v>592</v>
      </c>
      <c r="FA32" s="603"/>
      <c r="FB32" s="605"/>
      <c r="FC32" s="591" t="s">
        <v>592</v>
      </c>
      <c r="FD32" s="603"/>
      <c r="FE32" s="605"/>
      <c r="FF32" s="591" t="s">
        <v>592</v>
      </c>
      <c r="FG32" s="603"/>
      <c r="FH32" s="605"/>
      <c r="FI32" s="591" t="s">
        <v>592</v>
      </c>
      <c r="FJ32" s="603"/>
      <c r="FK32" s="605"/>
      <c r="FL32" s="591" t="s">
        <v>592</v>
      </c>
      <c r="FM32" s="603"/>
      <c r="FN32" s="605"/>
      <c r="FO32" s="591" t="s">
        <v>592</v>
      </c>
      <c r="FP32" s="603"/>
      <c r="FQ32" s="605"/>
      <c r="FR32" s="591" t="s">
        <v>592</v>
      </c>
      <c r="FS32" s="603"/>
      <c r="FT32" s="605"/>
      <c r="FU32" s="591" t="s">
        <v>592</v>
      </c>
      <c r="FV32" s="603"/>
      <c r="FW32" s="605"/>
      <c r="FX32" s="591" t="s">
        <v>592</v>
      </c>
      <c r="FY32" s="603"/>
      <c r="FZ32" s="605"/>
      <c r="GA32" s="591" t="s">
        <v>592</v>
      </c>
      <c r="GB32" s="603"/>
      <c r="GC32" s="605"/>
      <c r="GD32" s="591" t="s">
        <v>592</v>
      </c>
      <c r="GE32" s="603"/>
      <c r="GF32" s="605"/>
      <c r="GG32" s="591" t="s">
        <v>592</v>
      </c>
      <c r="GH32" s="603"/>
      <c r="GI32" s="605"/>
      <c r="GJ32" s="591" t="s">
        <v>592</v>
      </c>
      <c r="GK32" s="603"/>
      <c r="GL32" s="605"/>
      <c r="GM32" s="591" t="s">
        <v>592</v>
      </c>
      <c r="GN32" s="603"/>
      <c r="GO32" s="605"/>
      <c r="GP32" s="591" t="s">
        <v>592</v>
      </c>
      <c r="GQ32" s="603"/>
      <c r="GR32" s="605"/>
      <c r="GS32" s="591" t="s">
        <v>592</v>
      </c>
      <c r="GT32" s="603">
        <v>116671.48</v>
      </c>
      <c r="GU32" s="605">
        <v>2.12</v>
      </c>
      <c r="GV32" s="591">
        <v>55033.716981132071</v>
      </c>
      <c r="GW32" s="603">
        <v>93832.57</v>
      </c>
      <c r="GX32" s="605">
        <v>2.0099999999999998</v>
      </c>
      <c r="GY32" s="591">
        <v>46682.870646766176</v>
      </c>
      <c r="GZ32" s="603"/>
      <c r="HA32" s="605"/>
      <c r="HB32" s="591" t="s">
        <v>592</v>
      </c>
      <c r="HC32" s="603">
        <v>104339</v>
      </c>
      <c r="HD32" s="605">
        <v>2.74</v>
      </c>
      <c r="HE32" s="591">
        <v>38079.927007299266</v>
      </c>
      <c r="HF32" s="603"/>
      <c r="HG32" s="605"/>
      <c r="HH32" s="591" t="s">
        <v>592</v>
      </c>
      <c r="HI32" s="603"/>
      <c r="HJ32" s="605"/>
      <c r="HK32" s="591" t="s">
        <v>592</v>
      </c>
      <c r="HL32" s="603">
        <v>30686.77</v>
      </c>
      <c r="HM32" s="605">
        <v>0.83</v>
      </c>
      <c r="HN32" s="591">
        <v>36972.012048192773</v>
      </c>
      <c r="HO32" s="603"/>
      <c r="HP32" s="605"/>
      <c r="HQ32" s="591" t="s">
        <v>592</v>
      </c>
      <c r="HR32" s="603"/>
      <c r="HS32" s="605"/>
      <c r="HT32" s="591" t="s">
        <v>592</v>
      </c>
      <c r="HU32" s="603">
        <v>8487.08</v>
      </c>
      <c r="HV32" s="605">
        <v>0</v>
      </c>
      <c r="HW32" s="603">
        <v>728318.86</v>
      </c>
      <c r="HX32" s="605">
        <v>12.36</v>
      </c>
      <c r="HZ32" s="606">
        <v>134196.35750000001</v>
      </c>
      <c r="IA32" s="606">
        <v>1116144.81</v>
      </c>
      <c r="IB32" s="606">
        <v>0.12023203109281135</v>
      </c>
      <c r="IC32" s="606" t="b">
        <v>1</v>
      </c>
    </row>
    <row r="33" spans="1:237" s="581" customFormat="1">
      <c r="A33" s="607"/>
      <c r="B33" s="607"/>
      <c r="C33" s="607"/>
      <c r="D33" s="607"/>
      <c r="E33" s="607"/>
      <c r="F33" s="607"/>
      <c r="G33" s="607"/>
      <c r="H33" s="607">
        <v>816977.46</v>
      </c>
      <c r="I33" s="607"/>
      <c r="J33" s="607"/>
      <c r="K33" s="607"/>
      <c r="L33" s="607"/>
      <c r="M33" s="607"/>
      <c r="N33" s="607"/>
      <c r="O33" s="607"/>
      <c r="P33" s="607"/>
      <c r="Q33" s="607"/>
      <c r="R33" s="607"/>
      <c r="S33" s="607"/>
      <c r="T33" s="607"/>
      <c r="U33" s="607"/>
      <c r="V33" s="607"/>
      <c r="W33" s="607"/>
      <c r="X33" s="607"/>
      <c r="Y33" s="607"/>
      <c r="Z33" s="607"/>
      <c r="AA33" s="607"/>
      <c r="AB33" s="607"/>
      <c r="AC33" s="607"/>
      <c r="AD33" s="607"/>
      <c r="AE33" s="607"/>
      <c r="AF33" s="607"/>
      <c r="AG33" s="607"/>
      <c r="AH33" s="607"/>
      <c r="AI33" s="607">
        <v>8557.67</v>
      </c>
      <c r="AJ33" s="607"/>
      <c r="AK33" s="607"/>
      <c r="AL33" s="607">
        <v>4381</v>
      </c>
      <c r="AM33" s="607"/>
      <c r="AN33" s="607"/>
      <c r="AO33" s="607"/>
      <c r="AP33" s="607">
        <v>24491.74</v>
      </c>
      <c r="AQ33" s="607">
        <v>854407.87</v>
      </c>
      <c r="AR33" s="607"/>
      <c r="AS33" s="607"/>
      <c r="AT33" s="607"/>
      <c r="AU33" s="607"/>
      <c r="AV33" s="607"/>
      <c r="AW33" s="607">
        <v>2637.8436000000002</v>
      </c>
      <c r="AX33" s="607"/>
      <c r="AY33" s="607"/>
      <c r="AZ33" s="607"/>
      <c r="BA33" s="607">
        <v>857045.71360000002</v>
      </c>
      <c r="BB33" s="607">
        <v>519541.7</v>
      </c>
      <c r="BC33" s="607"/>
      <c r="BD33" s="607"/>
      <c r="BE33" s="607"/>
      <c r="BF33" s="607"/>
      <c r="BG33" s="607"/>
      <c r="BH33" s="607"/>
      <c r="BI33" s="607">
        <v>519541.7</v>
      </c>
      <c r="BJ33" s="607">
        <v>42386.46</v>
      </c>
      <c r="BK33" s="607">
        <v>51319.38</v>
      </c>
      <c r="BL33" s="590">
        <v>0.18036250025743841</v>
      </c>
      <c r="BM33" s="608"/>
      <c r="BN33" s="607">
        <v>613247.54</v>
      </c>
      <c r="BO33" s="607">
        <v>16468.5</v>
      </c>
      <c r="BP33" s="607"/>
      <c r="BQ33" s="607">
        <v>5879.43</v>
      </c>
      <c r="BR33" s="607">
        <v>790.23</v>
      </c>
      <c r="BS33" s="607">
        <v>23138.16</v>
      </c>
      <c r="BT33" s="607"/>
      <c r="BU33" s="607"/>
      <c r="BV33" s="607"/>
      <c r="BW33" s="607"/>
      <c r="BX33" s="607">
        <v>8714.99</v>
      </c>
      <c r="BY33" s="607">
        <v>23026.63</v>
      </c>
      <c r="BZ33" s="607">
        <v>1862.68</v>
      </c>
      <c r="CA33" s="607">
        <v>58.09</v>
      </c>
      <c r="CB33" s="607"/>
      <c r="CC33" s="607"/>
      <c r="CD33" s="607">
        <v>173.81</v>
      </c>
      <c r="CE33" s="607"/>
      <c r="CF33" s="607">
        <v>10380.89</v>
      </c>
      <c r="CG33" s="607"/>
      <c r="CH33" s="607"/>
      <c r="CI33" s="607">
        <v>9401.15</v>
      </c>
      <c r="CJ33" s="607"/>
      <c r="CK33" s="607"/>
      <c r="CL33" s="607">
        <v>53618.239999999998</v>
      </c>
      <c r="CM33" s="607">
        <v>3687.55</v>
      </c>
      <c r="CN33" s="607">
        <v>19.87</v>
      </c>
      <c r="CO33" s="607">
        <v>2937.68</v>
      </c>
      <c r="CP33" s="607">
        <v>12925.09</v>
      </c>
      <c r="CQ33" s="607">
        <v>1840.62</v>
      </c>
      <c r="CR33" s="607"/>
      <c r="CS33" s="607">
        <v>21410.81</v>
      </c>
      <c r="CT33" s="607">
        <v>86727.528399999996</v>
      </c>
      <c r="CU33" s="607">
        <v>798142.27839999995</v>
      </c>
      <c r="CV33" s="590">
        <v>0.12190853282139565</v>
      </c>
      <c r="CW33" s="608">
        <v>262.44</v>
      </c>
      <c r="CX33" s="607">
        <v>2375.4036000000001</v>
      </c>
      <c r="CY33" s="607">
        <v>800780.12190000003</v>
      </c>
      <c r="CZ33" s="607">
        <v>857045.71360000002</v>
      </c>
      <c r="DA33" s="607">
        <v>56265.5916</v>
      </c>
      <c r="DB33" s="607"/>
      <c r="DC33" s="607"/>
      <c r="DD33" s="607">
        <v>262.44</v>
      </c>
      <c r="DE33" s="607"/>
      <c r="DF33" s="607"/>
      <c r="DG33" s="607"/>
      <c r="DH33" s="607"/>
      <c r="DI33" s="607">
        <v>262.44</v>
      </c>
      <c r="DJ33" s="607">
        <v>2637.8436000000002</v>
      </c>
      <c r="DK33" s="607">
        <v>2637.8436000000002</v>
      </c>
      <c r="DL33" s="607"/>
      <c r="DM33" s="607"/>
      <c r="DN33" s="607"/>
      <c r="DO33" s="609"/>
      <c r="DP33" s="591" t="s">
        <v>592</v>
      </c>
      <c r="DQ33" s="607">
        <v>98402.22</v>
      </c>
      <c r="DR33" s="609">
        <v>1.24</v>
      </c>
      <c r="DS33" s="591">
        <v>79356.629032258061</v>
      </c>
      <c r="DT33" s="607"/>
      <c r="DU33" s="609"/>
      <c r="DV33" s="591" t="s">
        <v>592</v>
      </c>
      <c r="DW33" s="607"/>
      <c r="DX33" s="609"/>
      <c r="DY33" s="591" t="s">
        <v>592</v>
      </c>
      <c r="DZ33" s="607">
        <v>82696.429999999993</v>
      </c>
      <c r="EA33" s="609">
        <v>0.32</v>
      </c>
      <c r="EB33" s="591">
        <v>258426.34374999997</v>
      </c>
      <c r="EC33" s="607"/>
      <c r="ED33" s="609"/>
      <c r="EE33" s="591" t="s">
        <v>592</v>
      </c>
      <c r="EF33" s="607"/>
      <c r="EG33" s="609"/>
      <c r="EH33" s="591" t="s">
        <v>592</v>
      </c>
      <c r="EI33" s="607">
        <v>121538.58</v>
      </c>
      <c r="EJ33" s="609">
        <v>1.79</v>
      </c>
      <c r="EK33" s="591">
        <v>67898.648044692731</v>
      </c>
      <c r="EL33" s="607"/>
      <c r="EM33" s="609"/>
      <c r="EN33" s="591" t="s">
        <v>592</v>
      </c>
      <c r="EO33" s="607"/>
      <c r="EP33" s="609"/>
      <c r="EQ33" s="591" t="s">
        <v>592</v>
      </c>
      <c r="ER33" s="607">
        <v>1631.35</v>
      </c>
      <c r="ES33" s="609">
        <v>0.02</v>
      </c>
      <c r="ET33" s="591">
        <v>81567.5</v>
      </c>
      <c r="EU33" s="607"/>
      <c r="EV33" s="609"/>
      <c r="EW33" s="591" t="s">
        <v>592</v>
      </c>
      <c r="EX33" s="607"/>
      <c r="EY33" s="609"/>
      <c r="EZ33" s="591" t="s">
        <v>592</v>
      </c>
      <c r="FA33" s="607"/>
      <c r="FB33" s="609"/>
      <c r="FC33" s="591" t="s">
        <v>592</v>
      </c>
      <c r="FD33" s="607"/>
      <c r="FE33" s="609"/>
      <c r="FF33" s="591" t="s">
        <v>592</v>
      </c>
      <c r="FG33" s="607"/>
      <c r="FH33" s="609"/>
      <c r="FI33" s="591" t="s">
        <v>592</v>
      </c>
      <c r="FJ33" s="607"/>
      <c r="FK33" s="609"/>
      <c r="FL33" s="591" t="s">
        <v>592</v>
      </c>
      <c r="FM33" s="607"/>
      <c r="FN33" s="609"/>
      <c r="FO33" s="591" t="s">
        <v>592</v>
      </c>
      <c r="FP33" s="607"/>
      <c r="FQ33" s="609"/>
      <c r="FR33" s="591" t="s">
        <v>592</v>
      </c>
      <c r="FS33" s="607"/>
      <c r="FT33" s="609"/>
      <c r="FU33" s="591" t="s">
        <v>592</v>
      </c>
      <c r="FV33" s="607"/>
      <c r="FW33" s="609"/>
      <c r="FX33" s="591" t="s">
        <v>592</v>
      </c>
      <c r="FY33" s="607"/>
      <c r="FZ33" s="609"/>
      <c r="GA33" s="591" t="s">
        <v>592</v>
      </c>
      <c r="GB33" s="607"/>
      <c r="GC33" s="609"/>
      <c r="GD33" s="591" t="s">
        <v>592</v>
      </c>
      <c r="GE33" s="607"/>
      <c r="GF33" s="609"/>
      <c r="GG33" s="591" t="s">
        <v>592</v>
      </c>
      <c r="GH33" s="607"/>
      <c r="GI33" s="609"/>
      <c r="GJ33" s="591" t="s">
        <v>592</v>
      </c>
      <c r="GK33" s="607"/>
      <c r="GL33" s="609"/>
      <c r="GM33" s="591" t="s">
        <v>592</v>
      </c>
      <c r="GN33" s="607"/>
      <c r="GO33" s="609"/>
      <c r="GP33" s="591" t="s">
        <v>592</v>
      </c>
      <c r="GQ33" s="607"/>
      <c r="GR33" s="609"/>
      <c r="GS33" s="591" t="s">
        <v>592</v>
      </c>
      <c r="GT33" s="607">
        <v>81762.66</v>
      </c>
      <c r="GU33" s="609">
        <v>1.4</v>
      </c>
      <c r="GV33" s="591">
        <v>58401.900000000009</v>
      </c>
      <c r="GW33" s="607">
        <v>38133.620000000003</v>
      </c>
      <c r="GX33" s="609">
        <v>0.88</v>
      </c>
      <c r="GY33" s="591">
        <v>43333.659090909096</v>
      </c>
      <c r="GZ33" s="607"/>
      <c r="HA33" s="609"/>
      <c r="HB33" s="591" t="s">
        <v>592</v>
      </c>
      <c r="HC33" s="607">
        <v>57632.76</v>
      </c>
      <c r="HD33" s="609">
        <v>1.57</v>
      </c>
      <c r="HE33" s="591">
        <v>36708.764331210194</v>
      </c>
      <c r="HF33" s="607"/>
      <c r="HG33" s="609"/>
      <c r="HH33" s="591" t="s">
        <v>592</v>
      </c>
      <c r="HI33" s="607">
        <v>378.94</v>
      </c>
      <c r="HJ33" s="609">
        <v>0</v>
      </c>
      <c r="HK33" s="591" t="s">
        <v>592</v>
      </c>
      <c r="HL33" s="607">
        <v>21694.53</v>
      </c>
      <c r="HM33" s="609">
        <v>0.66</v>
      </c>
      <c r="HN33" s="591">
        <v>32870.5</v>
      </c>
      <c r="HO33" s="607"/>
      <c r="HP33" s="609"/>
      <c r="HQ33" s="591" t="s">
        <v>592</v>
      </c>
      <c r="HR33" s="607"/>
      <c r="HS33" s="609"/>
      <c r="HT33" s="591" t="s">
        <v>592</v>
      </c>
      <c r="HU33" s="607">
        <v>15670.61</v>
      </c>
      <c r="HV33" s="609">
        <v>0</v>
      </c>
      <c r="HW33" s="607">
        <v>519541.7</v>
      </c>
      <c r="HX33" s="609">
        <v>7.88</v>
      </c>
      <c r="HZ33" s="606">
        <v>86727.528399999996</v>
      </c>
      <c r="IA33" s="606">
        <v>711414.75000000012</v>
      </c>
      <c r="IB33" s="606">
        <v>0.12190853282139565</v>
      </c>
      <c r="IC33" s="606" t="b">
        <v>1</v>
      </c>
    </row>
    <row r="34" spans="1:237" s="581" customFormat="1">
      <c r="A34" s="607">
        <v>100</v>
      </c>
      <c r="B34" s="607"/>
      <c r="C34" s="607"/>
      <c r="D34" s="607">
        <v>100</v>
      </c>
      <c r="E34" s="607"/>
      <c r="F34" s="607"/>
      <c r="G34" s="607"/>
      <c r="H34" s="607">
        <v>977700.38</v>
      </c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07"/>
      <c r="AG34" s="607"/>
      <c r="AH34" s="607"/>
      <c r="AI34" s="607">
        <v>295384.21000000002</v>
      </c>
      <c r="AJ34" s="607"/>
      <c r="AK34" s="607"/>
      <c r="AL34" s="607"/>
      <c r="AM34" s="607"/>
      <c r="AN34" s="607"/>
      <c r="AO34" s="607"/>
      <c r="AP34" s="607"/>
      <c r="AQ34" s="607">
        <v>1273084.5900000001</v>
      </c>
      <c r="AR34" s="607"/>
      <c r="AS34" s="607"/>
      <c r="AT34" s="607"/>
      <c r="AU34" s="607"/>
      <c r="AV34" s="607">
        <v>-88114.05</v>
      </c>
      <c r="AW34" s="607">
        <v>92330.430099999998</v>
      </c>
      <c r="AX34" s="607"/>
      <c r="AY34" s="607"/>
      <c r="AZ34" s="607"/>
      <c r="BA34" s="607">
        <v>1277400.9701</v>
      </c>
      <c r="BB34" s="607">
        <v>718801.78</v>
      </c>
      <c r="BC34" s="607"/>
      <c r="BD34" s="607"/>
      <c r="BE34" s="607"/>
      <c r="BF34" s="607"/>
      <c r="BG34" s="607"/>
      <c r="BH34" s="607"/>
      <c r="BI34" s="607">
        <v>718801.78</v>
      </c>
      <c r="BJ34" s="607">
        <v>59093.1</v>
      </c>
      <c r="BK34" s="607">
        <v>102376.89</v>
      </c>
      <c r="BL34" s="590">
        <v>0.22463771583871145</v>
      </c>
      <c r="BM34" s="608"/>
      <c r="BN34" s="607">
        <v>880271.77</v>
      </c>
      <c r="BO34" s="607">
        <v>75983.929999999993</v>
      </c>
      <c r="BP34" s="607">
        <v>30006.66</v>
      </c>
      <c r="BQ34" s="607">
        <v>44262.33</v>
      </c>
      <c r="BR34" s="607">
        <v>2026.34</v>
      </c>
      <c r="BS34" s="607">
        <v>152279.26</v>
      </c>
      <c r="BT34" s="607">
        <v>1005.5</v>
      </c>
      <c r="BU34" s="607"/>
      <c r="BV34" s="607"/>
      <c r="BW34" s="607"/>
      <c r="BX34" s="607">
        <v>8545.98</v>
      </c>
      <c r="BY34" s="607">
        <v>33784.089999999997</v>
      </c>
      <c r="BZ34" s="607">
        <v>2918.57</v>
      </c>
      <c r="CA34" s="607"/>
      <c r="CB34" s="607"/>
      <c r="CC34" s="607"/>
      <c r="CD34" s="607"/>
      <c r="CE34" s="607"/>
      <c r="CF34" s="607">
        <v>6110.55</v>
      </c>
      <c r="CG34" s="607"/>
      <c r="CH34" s="607"/>
      <c r="CI34" s="607">
        <v>8695.4500000000007</v>
      </c>
      <c r="CJ34" s="607"/>
      <c r="CK34" s="607"/>
      <c r="CL34" s="607">
        <v>61060.14</v>
      </c>
      <c r="CM34" s="607">
        <v>5182.99</v>
      </c>
      <c r="CN34" s="607">
        <v>1020.8</v>
      </c>
      <c r="CO34" s="607">
        <v>2891.41</v>
      </c>
      <c r="CP34" s="607">
        <v>21831.45</v>
      </c>
      <c r="CQ34" s="607">
        <v>4850.21</v>
      </c>
      <c r="CR34" s="607"/>
      <c r="CS34" s="607">
        <v>35776.86</v>
      </c>
      <c r="CT34" s="607">
        <v>138999.33309999999</v>
      </c>
      <c r="CU34" s="607">
        <v>1268387.3631</v>
      </c>
      <c r="CV34" s="590">
        <v>0.12307491261440055</v>
      </c>
      <c r="CW34" s="608">
        <v>509.29</v>
      </c>
      <c r="CX34" s="607">
        <v>3807.0900999999999</v>
      </c>
      <c r="CY34" s="607">
        <v>1272703.7431000001</v>
      </c>
      <c r="CZ34" s="607">
        <v>1277400.9701</v>
      </c>
      <c r="DA34" s="607">
        <v>4697.2268999999997</v>
      </c>
      <c r="DB34" s="607"/>
      <c r="DC34" s="607"/>
      <c r="DD34" s="607">
        <v>509.29</v>
      </c>
      <c r="DE34" s="607"/>
      <c r="DF34" s="607"/>
      <c r="DG34" s="607"/>
      <c r="DH34" s="607"/>
      <c r="DI34" s="607">
        <v>509.29</v>
      </c>
      <c r="DJ34" s="607">
        <v>4316.3801000000003</v>
      </c>
      <c r="DK34" s="607">
        <v>4316.3801000000003</v>
      </c>
      <c r="DL34" s="607"/>
      <c r="DM34" s="607"/>
      <c r="DN34" s="607"/>
      <c r="DO34" s="609"/>
      <c r="DP34" s="591" t="s">
        <v>592</v>
      </c>
      <c r="DQ34" s="607">
        <v>99992.01</v>
      </c>
      <c r="DR34" s="609">
        <v>1.35</v>
      </c>
      <c r="DS34" s="591">
        <v>74068.155555555553</v>
      </c>
      <c r="DT34" s="607"/>
      <c r="DU34" s="609"/>
      <c r="DV34" s="591" t="s">
        <v>592</v>
      </c>
      <c r="DW34" s="607"/>
      <c r="DX34" s="609"/>
      <c r="DY34" s="591" t="s">
        <v>592</v>
      </c>
      <c r="DZ34" s="607">
        <v>101383.65</v>
      </c>
      <c r="EA34" s="609">
        <v>0.5</v>
      </c>
      <c r="EB34" s="591">
        <v>202767.3</v>
      </c>
      <c r="EC34" s="607"/>
      <c r="ED34" s="609"/>
      <c r="EE34" s="591" t="s">
        <v>592</v>
      </c>
      <c r="EF34" s="607"/>
      <c r="EG34" s="609"/>
      <c r="EH34" s="591" t="s">
        <v>592</v>
      </c>
      <c r="EI34" s="607">
        <v>198027.05</v>
      </c>
      <c r="EJ34" s="609">
        <v>2.89</v>
      </c>
      <c r="EK34" s="591">
        <v>68521.470588235286</v>
      </c>
      <c r="EL34" s="607"/>
      <c r="EM34" s="609"/>
      <c r="EN34" s="591" t="s">
        <v>592</v>
      </c>
      <c r="EO34" s="607"/>
      <c r="EP34" s="609"/>
      <c r="EQ34" s="591" t="s">
        <v>592</v>
      </c>
      <c r="ER34" s="607"/>
      <c r="ES34" s="609"/>
      <c r="ET34" s="591" t="s">
        <v>592</v>
      </c>
      <c r="EU34" s="607"/>
      <c r="EV34" s="609"/>
      <c r="EW34" s="591" t="s">
        <v>592</v>
      </c>
      <c r="EX34" s="607"/>
      <c r="EY34" s="609"/>
      <c r="EZ34" s="591" t="s">
        <v>592</v>
      </c>
      <c r="FA34" s="607"/>
      <c r="FB34" s="609"/>
      <c r="FC34" s="591" t="s">
        <v>592</v>
      </c>
      <c r="FD34" s="607"/>
      <c r="FE34" s="609"/>
      <c r="FF34" s="591" t="s">
        <v>592</v>
      </c>
      <c r="FG34" s="607"/>
      <c r="FH34" s="609"/>
      <c r="FI34" s="591" t="s">
        <v>592</v>
      </c>
      <c r="FJ34" s="607"/>
      <c r="FK34" s="609"/>
      <c r="FL34" s="591" t="s">
        <v>592</v>
      </c>
      <c r="FM34" s="607"/>
      <c r="FN34" s="609"/>
      <c r="FO34" s="591" t="s">
        <v>592</v>
      </c>
      <c r="FP34" s="607"/>
      <c r="FQ34" s="609"/>
      <c r="FR34" s="591" t="s">
        <v>592</v>
      </c>
      <c r="FS34" s="607"/>
      <c r="FT34" s="609"/>
      <c r="FU34" s="591" t="s">
        <v>592</v>
      </c>
      <c r="FV34" s="607"/>
      <c r="FW34" s="609"/>
      <c r="FX34" s="591" t="s">
        <v>592</v>
      </c>
      <c r="FY34" s="607"/>
      <c r="FZ34" s="609"/>
      <c r="GA34" s="591" t="s">
        <v>592</v>
      </c>
      <c r="GB34" s="607"/>
      <c r="GC34" s="609"/>
      <c r="GD34" s="591" t="s">
        <v>592</v>
      </c>
      <c r="GE34" s="607"/>
      <c r="GF34" s="609"/>
      <c r="GG34" s="591" t="s">
        <v>592</v>
      </c>
      <c r="GH34" s="607"/>
      <c r="GI34" s="609"/>
      <c r="GJ34" s="591" t="s">
        <v>592</v>
      </c>
      <c r="GK34" s="607"/>
      <c r="GL34" s="609"/>
      <c r="GM34" s="591" t="s">
        <v>592</v>
      </c>
      <c r="GN34" s="607"/>
      <c r="GO34" s="609"/>
      <c r="GP34" s="591" t="s">
        <v>592</v>
      </c>
      <c r="GQ34" s="607"/>
      <c r="GR34" s="609"/>
      <c r="GS34" s="591" t="s">
        <v>592</v>
      </c>
      <c r="GT34" s="607">
        <v>121319.29</v>
      </c>
      <c r="GU34" s="609">
        <v>2.17</v>
      </c>
      <c r="GV34" s="591">
        <v>55907.506912442397</v>
      </c>
      <c r="GW34" s="607">
        <v>88582.82</v>
      </c>
      <c r="GX34" s="609">
        <v>2.0099999999999998</v>
      </c>
      <c r="GY34" s="591">
        <v>44071.054726368166</v>
      </c>
      <c r="GZ34" s="607"/>
      <c r="HA34" s="609"/>
      <c r="HB34" s="591" t="s">
        <v>592</v>
      </c>
      <c r="HC34" s="607">
        <v>68427.17</v>
      </c>
      <c r="HD34" s="609">
        <v>1.72</v>
      </c>
      <c r="HE34" s="591">
        <v>39783.238372093023</v>
      </c>
      <c r="HF34" s="607"/>
      <c r="HG34" s="609"/>
      <c r="HH34" s="591" t="s">
        <v>592</v>
      </c>
      <c r="HI34" s="607"/>
      <c r="HJ34" s="609"/>
      <c r="HK34" s="591" t="s">
        <v>592</v>
      </c>
      <c r="HL34" s="607">
        <v>40952.550000000003</v>
      </c>
      <c r="HM34" s="609">
        <v>1</v>
      </c>
      <c r="HN34" s="591">
        <v>40952.550000000003</v>
      </c>
      <c r="HO34" s="607"/>
      <c r="HP34" s="609"/>
      <c r="HQ34" s="591" t="s">
        <v>592</v>
      </c>
      <c r="HR34" s="607"/>
      <c r="HS34" s="609"/>
      <c r="HT34" s="591" t="s">
        <v>592</v>
      </c>
      <c r="HU34" s="607">
        <v>117.24</v>
      </c>
      <c r="HV34" s="609">
        <v>0</v>
      </c>
      <c r="HW34" s="607">
        <v>718801.78</v>
      </c>
      <c r="HX34" s="609">
        <v>11.64</v>
      </c>
      <c r="HZ34" s="606">
        <v>138999.33309999999</v>
      </c>
      <c r="IA34" s="606">
        <v>1129388.03</v>
      </c>
      <c r="IB34" s="606">
        <v>0.12307491261440055</v>
      </c>
      <c r="IC34" s="606" t="b">
        <v>1</v>
      </c>
    </row>
    <row r="35" spans="1:237" s="581" customFormat="1">
      <c r="A35" s="607"/>
      <c r="B35" s="607"/>
      <c r="C35" s="607"/>
      <c r="D35" s="607"/>
      <c r="E35" s="607"/>
      <c r="F35" s="607"/>
      <c r="G35" s="607"/>
      <c r="H35" s="607">
        <v>978817.02</v>
      </c>
      <c r="I35" s="607"/>
      <c r="J35" s="607"/>
      <c r="K35" s="607"/>
      <c r="L35" s="607"/>
      <c r="M35" s="607"/>
      <c r="N35" s="607"/>
      <c r="O35" s="607"/>
      <c r="P35" s="607"/>
      <c r="Q35" s="607"/>
      <c r="R35" s="607"/>
      <c r="S35" s="607"/>
      <c r="T35" s="607"/>
      <c r="U35" s="607"/>
      <c r="V35" s="607"/>
      <c r="W35" s="607"/>
      <c r="X35" s="607"/>
      <c r="Y35" s="607"/>
      <c r="Z35" s="607"/>
      <c r="AA35" s="607"/>
      <c r="AB35" s="607"/>
      <c r="AC35" s="607"/>
      <c r="AD35" s="607"/>
      <c r="AE35" s="607"/>
      <c r="AF35" s="607"/>
      <c r="AG35" s="607"/>
      <c r="AH35" s="607">
        <v>-29.81</v>
      </c>
      <c r="AI35" s="607">
        <v>169783.62</v>
      </c>
      <c r="AJ35" s="607">
        <v>26.51</v>
      </c>
      <c r="AK35" s="607"/>
      <c r="AL35" s="607"/>
      <c r="AM35" s="607"/>
      <c r="AN35" s="607"/>
      <c r="AO35" s="607"/>
      <c r="AP35" s="607">
        <v>196591.1</v>
      </c>
      <c r="AQ35" s="607">
        <v>1345188.44</v>
      </c>
      <c r="AR35" s="607"/>
      <c r="AS35" s="607"/>
      <c r="AT35" s="607"/>
      <c r="AU35" s="607"/>
      <c r="AV35" s="607">
        <v>-60634.76</v>
      </c>
      <c r="AW35" s="607">
        <v>65062.167200000004</v>
      </c>
      <c r="AX35" s="607"/>
      <c r="AY35" s="607"/>
      <c r="AZ35" s="607"/>
      <c r="BA35" s="607">
        <v>1349615.8472</v>
      </c>
      <c r="BB35" s="607">
        <v>782045.11</v>
      </c>
      <c r="BC35" s="607"/>
      <c r="BD35" s="607"/>
      <c r="BE35" s="607"/>
      <c r="BF35" s="607"/>
      <c r="BG35" s="607"/>
      <c r="BH35" s="607"/>
      <c r="BI35" s="607">
        <v>782045.11</v>
      </c>
      <c r="BJ35" s="607">
        <v>64844.13</v>
      </c>
      <c r="BK35" s="607">
        <v>119031.41</v>
      </c>
      <c r="BL35" s="590">
        <v>0.23512139855973271</v>
      </c>
      <c r="BM35" s="608"/>
      <c r="BN35" s="607">
        <v>965920.65</v>
      </c>
      <c r="BO35" s="607">
        <v>65718.02</v>
      </c>
      <c r="BP35" s="607">
        <v>3623.61</v>
      </c>
      <c r="BQ35" s="607">
        <v>9498.11</v>
      </c>
      <c r="BR35" s="607">
        <v>1424.59</v>
      </c>
      <c r="BS35" s="607">
        <v>80264.33</v>
      </c>
      <c r="BT35" s="607"/>
      <c r="BU35" s="607"/>
      <c r="BV35" s="607"/>
      <c r="BW35" s="607"/>
      <c r="BX35" s="607">
        <v>10084.25</v>
      </c>
      <c r="BY35" s="607">
        <v>37907.980000000003</v>
      </c>
      <c r="BZ35" s="607">
        <v>1138.44</v>
      </c>
      <c r="CA35" s="607">
        <v>666.26</v>
      </c>
      <c r="CB35" s="607"/>
      <c r="CC35" s="607"/>
      <c r="CD35" s="607">
        <v>747.59</v>
      </c>
      <c r="CE35" s="607"/>
      <c r="CF35" s="607">
        <v>3587.92</v>
      </c>
      <c r="CG35" s="607"/>
      <c r="CH35" s="607"/>
      <c r="CI35" s="607">
        <v>7679.4</v>
      </c>
      <c r="CJ35" s="607"/>
      <c r="CK35" s="607"/>
      <c r="CL35" s="607">
        <v>61811.839999999997</v>
      </c>
      <c r="CM35" s="607">
        <v>8530.23</v>
      </c>
      <c r="CN35" s="607">
        <v>453</v>
      </c>
      <c r="CO35" s="607">
        <v>2057.56</v>
      </c>
      <c r="CP35" s="607">
        <v>13444.21</v>
      </c>
      <c r="CQ35" s="607">
        <v>3134.99</v>
      </c>
      <c r="CR35" s="607"/>
      <c r="CS35" s="607">
        <v>27619.99</v>
      </c>
      <c r="CT35" s="607">
        <v>139989.76120000001</v>
      </c>
      <c r="CU35" s="607">
        <v>1275606.5711999999</v>
      </c>
      <c r="CV35" s="590">
        <v>0.12327200510531365</v>
      </c>
      <c r="CW35" s="608">
        <v>593.19000000000005</v>
      </c>
      <c r="CX35" s="607">
        <v>3834.2172</v>
      </c>
      <c r="CY35" s="607">
        <v>1280033.9783999999</v>
      </c>
      <c r="CZ35" s="607">
        <v>1349615.8472</v>
      </c>
      <c r="DA35" s="607">
        <v>69581.868799999997</v>
      </c>
      <c r="DB35" s="607"/>
      <c r="DC35" s="607"/>
      <c r="DD35" s="607">
        <v>593.19000000000005</v>
      </c>
      <c r="DE35" s="607"/>
      <c r="DF35" s="607"/>
      <c r="DG35" s="607"/>
      <c r="DH35" s="607"/>
      <c r="DI35" s="607">
        <v>593.19000000000005</v>
      </c>
      <c r="DJ35" s="607">
        <v>4427.4071999999996</v>
      </c>
      <c r="DK35" s="607">
        <v>4427.4071999999996</v>
      </c>
      <c r="DL35" s="607"/>
      <c r="DM35" s="607"/>
      <c r="DN35" s="607"/>
      <c r="DO35" s="609"/>
      <c r="DP35" s="591" t="s">
        <v>592</v>
      </c>
      <c r="DQ35" s="607">
        <v>106702.99</v>
      </c>
      <c r="DR35" s="609">
        <v>1.25</v>
      </c>
      <c r="DS35" s="591">
        <v>85362.392000000007</v>
      </c>
      <c r="DT35" s="607"/>
      <c r="DU35" s="609"/>
      <c r="DV35" s="591" t="s">
        <v>592</v>
      </c>
      <c r="DW35" s="607"/>
      <c r="DX35" s="609"/>
      <c r="DY35" s="591" t="s">
        <v>592</v>
      </c>
      <c r="DZ35" s="607">
        <v>139841.26</v>
      </c>
      <c r="EA35" s="609">
        <v>0.65</v>
      </c>
      <c r="EB35" s="591">
        <v>215140.4</v>
      </c>
      <c r="EC35" s="607"/>
      <c r="ED35" s="609"/>
      <c r="EE35" s="591" t="s">
        <v>592</v>
      </c>
      <c r="EF35" s="607"/>
      <c r="EG35" s="609"/>
      <c r="EH35" s="591" t="s">
        <v>592</v>
      </c>
      <c r="EI35" s="607">
        <v>179273.48</v>
      </c>
      <c r="EJ35" s="609">
        <v>2.72</v>
      </c>
      <c r="EK35" s="591">
        <v>65909.367647058825</v>
      </c>
      <c r="EL35" s="607"/>
      <c r="EM35" s="609"/>
      <c r="EN35" s="591" t="s">
        <v>592</v>
      </c>
      <c r="EO35" s="607"/>
      <c r="EP35" s="609"/>
      <c r="EQ35" s="591" t="s">
        <v>592</v>
      </c>
      <c r="ER35" s="607"/>
      <c r="ES35" s="609"/>
      <c r="ET35" s="591" t="s">
        <v>592</v>
      </c>
      <c r="EU35" s="607"/>
      <c r="EV35" s="609"/>
      <c r="EW35" s="591" t="s">
        <v>592</v>
      </c>
      <c r="EX35" s="607"/>
      <c r="EY35" s="609"/>
      <c r="EZ35" s="591" t="s">
        <v>592</v>
      </c>
      <c r="FA35" s="607"/>
      <c r="FB35" s="609"/>
      <c r="FC35" s="591" t="s">
        <v>592</v>
      </c>
      <c r="FD35" s="607"/>
      <c r="FE35" s="609"/>
      <c r="FF35" s="591" t="s">
        <v>592</v>
      </c>
      <c r="FG35" s="607"/>
      <c r="FH35" s="609"/>
      <c r="FI35" s="591" t="s">
        <v>592</v>
      </c>
      <c r="FJ35" s="607"/>
      <c r="FK35" s="609"/>
      <c r="FL35" s="591" t="s">
        <v>592</v>
      </c>
      <c r="FM35" s="607"/>
      <c r="FN35" s="609"/>
      <c r="FO35" s="591" t="s">
        <v>592</v>
      </c>
      <c r="FP35" s="607"/>
      <c r="FQ35" s="609"/>
      <c r="FR35" s="591" t="s">
        <v>592</v>
      </c>
      <c r="FS35" s="607"/>
      <c r="FT35" s="609"/>
      <c r="FU35" s="591" t="s">
        <v>592</v>
      </c>
      <c r="FV35" s="607"/>
      <c r="FW35" s="609"/>
      <c r="FX35" s="591" t="s">
        <v>592</v>
      </c>
      <c r="FY35" s="607"/>
      <c r="FZ35" s="609"/>
      <c r="GA35" s="591" t="s">
        <v>592</v>
      </c>
      <c r="GB35" s="607"/>
      <c r="GC35" s="609"/>
      <c r="GD35" s="591" t="s">
        <v>592</v>
      </c>
      <c r="GE35" s="607"/>
      <c r="GF35" s="609"/>
      <c r="GG35" s="591" t="s">
        <v>592</v>
      </c>
      <c r="GH35" s="607"/>
      <c r="GI35" s="609"/>
      <c r="GJ35" s="591" t="s">
        <v>592</v>
      </c>
      <c r="GK35" s="607"/>
      <c r="GL35" s="609"/>
      <c r="GM35" s="591" t="s">
        <v>592</v>
      </c>
      <c r="GN35" s="607"/>
      <c r="GO35" s="609"/>
      <c r="GP35" s="591" t="s">
        <v>592</v>
      </c>
      <c r="GQ35" s="607"/>
      <c r="GR35" s="609"/>
      <c r="GS35" s="591" t="s">
        <v>592</v>
      </c>
      <c r="GT35" s="607">
        <v>99861.1</v>
      </c>
      <c r="GU35" s="609">
        <v>1.86</v>
      </c>
      <c r="GV35" s="591">
        <v>53688.763440860217</v>
      </c>
      <c r="GW35" s="607">
        <v>96085.42</v>
      </c>
      <c r="GX35" s="609">
        <v>2.0099999999999998</v>
      </c>
      <c r="GY35" s="591">
        <v>47803.691542288565</v>
      </c>
      <c r="GZ35" s="607"/>
      <c r="HA35" s="609"/>
      <c r="HB35" s="591" t="s">
        <v>592</v>
      </c>
      <c r="HC35" s="607">
        <v>113852.04</v>
      </c>
      <c r="HD35" s="609">
        <v>2.83</v>
      </c>
      <c r="HE35" s="591">
        <v>40230.402826855119</v>
      </c>
      <c r="HF35" s="607"/>
      <c r="HG35" s="609"/>
      <c r="HH35" s="591" t="s">
        <v>592</v>
      </c>
      <c r="HI35" s="607"/>
      <c r="HJ35" s="609"/>
      <c r="HK35" s="591" t="s">
        <v>592</v>
      </c>
      <c r="HL35" s="607">
        <v>38626.69</v>
      </c>
      <c r="HM35" s="609">
        <v>1.07</v>
      </c>
      <c r="HN35" s="591">
        <v>36099.710280373831</v>
      </c>
      <c r="HO35" s="607"/>
      <c r="HP35" s="609"/>
      <c r="HQ35" s="591" t="s">
        <v>592</v>
      </c>
      <c r="HR35" s="607"/>
      <c r="HS35" s="609"/>
      <c r="HT35" s="591" t="s">
        <v>592</v>
      </c>
      <c r="HU35" s="607">
        <v>7802.13</v>
      </c>
      <c r="HV35" s="609">
        <v>0</v>
      </c>
      <c r="HW35" s="607">
        <v>782045.11</v>
      </c>
      <c r="HX35" s="609">
        <v>12.39</v>
      </c>
      <c r="HZ35" s="606">
        <v>139989.76120000001</v>
      </c>
      <c r="IA35" s="606">
        <v>1135616.81</v>
      </c>
      <c r="IB35" s="606">
        <v>0.12327200510531365</v>
      </c>
      <c r="IC35" s="606" t="b">
        <v>1</v>
      </c>
    </row>
    <row r="36" spans="1:237" s="581" customFormat="1">
      <c r="BL36" s="590" t="s">
        <v>592</v>
      </c>
      <c r="BT36" s="584">
        <f>SUM(BT12:BT34)</f>
        <v>411940.5</v>
      </c>
      <c r="BU36" s="584">
        <f>SUM(BU29)</f>
        <v>8586</v>
      </c>
      <c r="CV36" s="590" t="s">
        <v>592</v>
      </c>
      <c r="DP36" s="591" t="s">
        <v>592</v>
      </c>
      <c r="DS36" s="591" t="s">
        <v>592</v>
      </c>
      <c r="DV36" s="591" t="s">
        <v>592</v>
      </c>
      <c r="DY36" s="591" t="s">
        <v>592</v>
      </c>
      <c r="EB36" s="591" t="s">
        <v>592</v>
      </c>
      <c r="EE36" s="591" t="s">
        <v>592</v>
      </c>
      <c r="EH36" s="591" t="s">
        <v>592</v>
      </c>
      <c r="EK36" s="591" t="s">
        <v>592</v>
      </c>
      <c r="EN36" s="591" t="s">
        <v>592</v>
      </c>
      <c r="EQ36" s="591" t="s">
        <v>592</v>
      </c>
      <c r="ET36" s="591" t="s">
        <v>592</v>
      </c>
      <c r="EW36" s="591" t="s">
        <v>592</v>
      </c>
      <c r="EZ36" s="591" t="s">
        <v>592</v>
      </c>
      <c r="FC36" s="591" t="s">
        <v>592</v>
      </c>
      <c r="FF36" s="591" t="s">
        <v>592</v>
      </c>
      <c r="FI36" s="591" t="s">
        <v>592</v>
      </c>
      <c r="FL36" s="591" t="s">
        <v>592</v>
      </c>
      <c r="FO36" s="591" t="s">
        <v>592</v>
      </c>
      <c r="FR36" s="591" t="s">
        <v>592</v>
      </c>
      <c r="FU36" s="591" t="s">
        <v>592</v>
      </c>
      <c r="FX36" s="591" t="s">
        <v>592</v>
      </c>
      <c r="GA36" s="591" t="s">
        <v>592</v>
      </c>
      <c r="GD36" s="591" t="s">
        <v>592</v>
      </c>
      <c r="GG36" s="591" t="s">
        <v>592</v>
      </c>
      <c r="GJ36" s="591" t="s">
        <v>592</v>
      </c>
      <c r="GM36" s="591" t="s">
        <v>592</v>
      </c>
      <c r="GP36" s="591" t="s">
        <v>592</v>
      </c>
      <c r="GS36" s="591" t="s">
        <v>592</v>
      </c>
      <c r="GV36" s="591" t="s">
        <v>592</v>
      </c>
      <c r="GY36" s="591" t="s">
        <v>592</v>
      </c>
      <c r="HB36" s="591" t="s">
        <v>592</v>
      </c>
      <c r="HE36" s="591" t="s">
        <v>592</v>
      </c>
      <c r="HH36" s="591" t="s">
        <v>592</v>
      </c>
      <c r="HK36" s="591" t="s">
        <v>592</v>
      </c>
      <c r="HN36" s="591" t="s">
        <v>592</v>
      </c>
      <c r="HQ36" s="591" t="s">
        <v>592</v>
      </c>
      <c r="HT36" s="591" t="s">
        <v>592</v>
      </c>
      <c r="HZ36" s="606" t="s">
        <v>592</v>
      </c>
      <c r="IA36" s="606" t="s">
        <v>592</v>
      </c>
      <c r="IB36" s="606" t="s">
        <v>592</v>
      </c>
      <c r="IC36" s="606" t="b">
        <v>1</v>
      </c>
    </row>
    <row r="37" spans="1:237" s="581" customFormat="1">
      <c r="BJ37" s="584">
        <f>SUM(BJ12:BJ35)</f>
        <v>956488.13</v>
      </c>
      <c r="BK37" s="584">
        <f>SUM(BK12:BK35)</f>
        <v>1500607.9499999997</v>
      </c>
      <c r="BL37" s="590" t="s">
        <v>592</v>
      </c>
      <c r="BO37" s="584">
        <f>SUM(BO12:BO35)</f>
        <v>1229337.8499999999</v>
      </c>
      <c r="BZ37" s="584">
        <f>SUM(BZ12:BZ35)</f>
        <v>33745.94</v>
      </c>
      <c r="CD37" s="584">
        <f>SUM(CD12:CD35)</f>
        <v>9724.4699999999993</v>
      </c>
      <c r="CE37" s="584">
        <f>SUM(CE12:CE35)</f>
        <v>4324.68</v>
      </c>
      <c r="CF37" s="584">
        <f>SUM(CF12:CF35)</f>
        <v>245527.29</v>
      </c>
      <c r="CU37" s="584">
        <f>SUM(CU12:CU35)</f>
        <v>19828915.167799998</v>
      </c>
      <c r="CV37" s="590" t="s">
        <v>592</v>
      </c>
      <c r="DP37" s="591" t="s">
        <v>592</v>
      </c>
      <c r="DS37" s="591" t="s">
        <v>592</v>
      </c>
      <c r="DV37" s="591" t="s">
        <v>592</v>
      </c>
      <c r="DY37" s="591" t="s">
        <v>592</v>
      </c>
      <c r="EB37" s="591" t="s">
        <v>592</v>
      </c>
      <c r="EE37" s="591" t="s">
        <v>592</v>
      </c>
      <c r="EH37" s="591" t="s">
        <v>592</v>
      </c>
      <c r="EK37" s="591" t="s">
        <v>592</v>
      </c>
      <c r="EN37" s="591" t="s">
        <v>592</v>
      </c>
      <c r="EQ37" s="591" t="s">
        <v>592</v>
      </c>
      <c r="ET37" s="591" t="s">
        <v>592</v>
      </c>
      <c r="EW37" s="591" t="s">
        <v>592</v>
      </c>
      <c r="EZ37" s="591" t="s">
        <v>592</v>
      </c>
      <c r="FC37" s="591" t="s">
        <v>592</v>
      </c>
      <c r="FF37" s="591" t="s">
        <v>592</v>
      </c>
      <c r="FI37" s="591" t="s">
        <v>592</v>
      </c>
      <c r="FL37" s="591" t="s">
        <v>592</v>
      </c>
      <c r="FO37" s="591" t="s">
        <v>592</v>
      </c>
      <c r="FR37" s="591" t="s">
        <v>592</v>
      </c>
      <c r="FU37" s="591" t="s">
        <v>592</v>
      </c>
      <c r="FX37" s="591" t="s">
        <v>592</v>
      </c>
      <c r="GA37" s="591" t="s">
        <v>592</v>
      </c>
      <c r="GD37" s="591" t="s">
        <v>592</v>
      </c>
      <c r="GG37" s="591" t="s">
        <v>592</v>
      </c>
      <c r="GJ37" s="591" t="s">
        <v>592</v>
      </c>
      <c r="GM37" s="591" t="s">
        <v>592</v>
      </c>
      <c r="GP37" s="591" t="s">
        <v>592</v>
      </c>
      <c r="GS37" s="591" t="s">
        <v>592</v>
      </c>
      <c r="GV37" s="591" t="s">
        <v>592</v>
      </c>
      <c r="GY37" s="591" t="s">
        <v>592</v>
      </c>
      <c r="HB37" s="591" t="s">
        <v>592</v>
      </c>
      <c r="HE37" s="591" t="s">
        <v>592</v>
      </c>
      <c r="HH37" s="591" t="s">
        <v>592</v>
      </c>
      <c r="HK37" s="591" t="s">
        <v>592</v>
      </c>
      <c r="HN37" s="591" t="s">
        <v>592</v>
      </c>
      <c r="HQ37" s="591" t="s">
        <v>592</v>
      </c>
      <c r="HT37" s="591" t="s">
        <v>592</v>
      </c>
      <c r="HW37" s="584">
        <f>SUM(HW12:HW35)</f>
        <v>11344841.431799999</v>
      </c>
      <c r="HX37" s="581">
        <f>SUM(HX12:HX35)</f>
        <v>201.53652249999999</v>
      </c>
      <c r="HZ37" s="606" t="s">
        <v>592</v>
      </c>
      <c r="IA37" s="606" t="s">
        <v>592</v>
      </c>
      <c r="IB37" s="606" t="s">
        <v>592</v>
      </c>
      <c r="IC37" s="606" t="b">
        <v>1</v>
      </c>
    </row>
    <row r="38" spans="1:237" s="581" customFormat="1">
      <c r="BL38" s="590" t="s">
        <v>592</v>
      </c>
      <c r="BO38" s="584">
        <f>BO37/HX37</f>
        <v>6099.8266455649491</v>
      </c>
      <c r="CV38" s="590" t="s">
        <v>592</v>
      </c>
      <c r="DP38" s="591" t="s">
        <v>592</v>
      </c>
      <c r="DS38" s="591" t="s">
        <v>592</v>
      </c>
      <c r="DV38" s="591" t="s">
        <v>592</v>
      </c>
      <c r="DY38" s="591" t="s">
        <v>592</v>
      </c>
      <c r="EB38" s="591" t="s">
        <v>592</v>
      </c>
      <c r="EE38" s="591" t="s">
        <v>592</v>
      </c>
      <c r="EH38" s="591" t="s">
        <v>592</v>
      </c>
      <c r="EK38" s="591" t="s">
        <v>592</v>
      </c>
      <c r="EN38" s="591" t="s">
        <v>592</v>
      </c>
      <c r="EQ38" s="591" t="s">
        <v>592</v>
      </c>
      <c r="ET38" s="591" t="s">
        <v>592</v>
      </c>
      <c r="EW38" s="591" t="s">
        <v>592</v>
      </c>
      <c r="EZ38" s="591" t="s">
        <v>592</v>
      </c>
      <c r="FC38" s="591" t="s">
        <v>592</v>
      </c>
      <c r="FF38" s="591" t="s">
        <v>592</v>
      </c>
      <c r="FI38" s="591" t="s">
        <v>592</v>
      </c>
      <c r="FL38" s="591" t="s">
        <v>592</v>
      </c>
      <c r="FO38" s="591" t="s">
        <v>592</v>
      </c>
      <c r="FR38" s="591" t="s">
        <v>592</v>
      </c>
      <c r="FU38" s="591" t="s">
        <v>592</v>
      </c>
      <c r="FX38" s="591" t="s">
        <v>592</v>
      </c>
      <c r="GA38" s="591" t="s">
        <v>592</v>
      </c>
      <c r="GD38" s="591" t="s">
        <v>592</v>
      </c>
      <c r="GG38" s="591" t="s">
        <v>592</v>
      </c>
      <c r="GJ38" s="591" t="s">
        <v>592</v>
      </c>
      <c r="GM38" s="591" t="s">
        <v>592</v>
      </c>
      <c r="GP38" s="591" t="s">
        <v>592</v>
      </c>
      <c r="GS38" s="591" t="s">
        <v>592</v>
      </c>
      <c r="GV38" s="591" t="s">
        <v>592</v>
      </c>
      <c r="GY38" s="591" t="s">
        <v>592</v>
      </c>
      <c r="HB38" s="591" t="s">
        <v>592</v>
      </c>
      <c r="HE38" s="591" t="s">
        <v>592</v>
      </c>
      <c r="HH38" s="591" t="s">
        <v>592</v>
      </c>
      <c r="HK38" s="591" t="s">
        <v>592</v>
      </c>
      <c r="HN38" s="591" t="s">
        <v>592</v>
      </c>
      <c r="HQ38" s="591" t="s">
        <v>592</v>
      </c>
      <c r="HT38" s="591" t="s">
        <v>592</v>
      </c>
      <c r="HZ38" s="606" t="s">
        <v>592</v>
      </c>
      <c r="IA38" s="606" t="s">
        <v>592</v>
      </c>
      <c r="IB38" s="606" t="s">
        <v>592</v>
      </c>
      <c r="IC38" s="606" t="b">
        <v>1</v>
      </c>
    </row>
    <row r="39" spans="1:237" s="581" customFormat="1">
      <c r="BL39" s="590" t="s">
        <v>592</v>
      </c>
      <c r="CV39" s="590" t="s">
        <v>592</v>
      </c>
      <c r="DP39" s="591" t="s">
        <v>592</v>
      </c>
      <c r="DS39" s="591" t="s">
        <v>592</v>
      </c>
      <c r="DV39" s="591" t="s">
        <v>592</v>
      </c>
      <c r="DY39" s="591" t="s">
        <v>592</v>
      </c>
      <c r="EB39" s="591" t="s">
        <v>592</v>
      </c>
      <c r="EE39" s="591" t="s">
        <v>592</v>
      </c>
      <c r="EH39" s="591" t="s">
        <v>592</v>
      </c>
      <c r="EK39" s="591" t="s">
        <v>592</v>
      </c>
      <c r="EN39" s="591" t="s">
        <v>592</v>
      </c>
      <c r="EQ39" s="591" t="s">
        <v>592</v>
      </c>
      <c r="ET39" s="591" t="s">
        <v>592</v>
      </c>
      <c r="EW39" s="591" t="s">
        <v>592</v>
      </c>
      <c r="EZ39" s="591" t="s">
        <v>592</v>
      </c>
      <c r="FC39" s="591" t="s">
        <v>592</v>
      </c>
      <c r="FF39" s="591" t="s">
        <v>592</v>
      </c>
      <c r="FI39" s="591" t="s">
        <v>592</v>
      </c>
      <c r="FL39" s="591" t="s">
        <v>592</v>
      </c>
      <c r="FO39" s="591" t="s">
        <v>592</v>
      </c>
      <c r="FR39" s="591" t="s">
        <v>592</v>
      </c>
      <c r="FU39" s="591" t="s">
        <v>592</v>
      </c>
      <c r="FX39" s="591" t="s">
        <v>592</v>
      </c>
      <c r="GA39" s="591" t="s">
        <v>592</v>
      </c>
      <c r="GD39" s="591" t="s">
        <v>592</v>
      </c>
      <c r="GG39" s="591" t="s">
        <v>592</v>
      </c>
      <c r="GJ39" s="591" t="s">
        <v>592</v>
      </c>
      <c r="GM39" s="591" t="s">
        <v>592</v>
      </c>
      <c r="GP39" s="591" t="s">
        <v>592</v>
      </c>
      <c r="GS39" s="591" t="s">
        <v>592</v>
      </c>
      <c r="GV39" s="591" t="s">
        <v>592</v>
      </c>
      <c r="GY39" s="591" t="s">
        <v>592</v>
      </c>
      <c r="HB39" s="591" t="s">
        <v>592</v>
      </c>
      <c r="HE39" s="591" t="s">
        <v>592</v>
      </c>
      <c r="HH39" s="591" t="s">
        <v>592</v>
      </c>
      <c r="HK39" s="591" t="s">
        <v>592</v>
      </c>
      <c r="HN39" s="591" t="s">
        <v>592</v>
      </c>
      <c r="HQ39" s="591" t="s">
        <v>592</v>
      </c>
      <c r="HT39" s="591" t="s">
        <v>592</v>
      </c>
      <c r="HZ39" s="606" t="s">
        <v>592</v>
      </c>
      <c r="IA39" s="606" t="s">
        <v>592</v>
      </c>
      <c r="IB39" s="606" t="s">
        <v>592</v>
      </c>
      <c r="IC39" s="606" t="b">
        <v>1</v>
      </c>
    </row>
    <row r="40" spans="1:237" s="581" customFormat="1">
      <c r="BL40" s="590" t="s">
        <v>592</v>
      </c>
      <c r="CV40" s="590" t="s">
        <v>592</v>
      </c>
      <c r="DP40" s="591" t="s">
        <v>592</v>
      </c>
      <c r="DS40" s="591" t="s">
        <v>592</v>
      </c>
      <c r="DV40" s="591" t="s">
        <v>592</v>
      </c>
      <c r="DY40" s="591" t="s">
        <v>592</v>
      </c>
      <c r="EB40" s="591" t="s">
        <v>592</v>
      </c>
      <c r="EE40" s="591" t="s">
        <v>592</v>
      </c>
      <c r="EH40" s="591" t="s">
        <v>592</v>
      </c>
      <c r="EK40" s="591" t="s">
        <v>592</v>
      </c>
      <c r="EN40" s="591" t="s">
        <v>592</v>
      </c>
      <c r="EQ40" s="591" t="s">
        <v>592</v>
      </c>
      <c r="ET40" s="591" t="s">
        <v>592</v>
      </c>
      <c r="EW40" s="591" t="s">
        <v>592</v>
      </c>
      <c r="EZ40" s="591" t="s">
        <v>592</v>
      </c>
      <c r="FC40" s="591" t="s">
        <v>592</v>
      </c>
      <c r="FF40" s="591" t="s">
        <v>592</v>
      </c>
      <c r="FI40" s="591" t="s">
        <v>592</v>
      </c>
      <c r="FL40" s="591" t="s">
        <v>592</v>
      </c>
      <c r="FO40" s="591" t="s">
        <v>592</v>
      </c>
      <c r="FR40" s="591" t="s">
        <v>592</v>
      </c>
      <c r="FU40" s="591" t="s">
        <v>592</v>
      </c>
      <c r="FX40" s="591" t="s">
        <v>592</v>
      </c>
      <c r="GA40" s="591" t="s">
        <v>592</v>
      </c>
      <c r="GD40" s="591" t="s">
        <v>592</v>
      </c>
      <c r="GG40" s="591" t="s">
        <v>592</v>
      </c>
      <c r="GJ40" s="591" t="s">
        <v>592</v>
      </c>
      <c r="GM40" s="591" t="s">
        <v>592</v>
      </c>
      <c r="GP40" s="591" t="s">
        <v>592</v>
      </c>
      <c r="GS40" s="591" t="s">
        <v>592</v>
      </c>
      <c r="GV40" s="591" t="s">
        <v>592</v>
      </c>
      <c r="GY40" s="591" t="s">
        <v>592</v>
      </c>
      <c r="HB40" s="591" t="s">
        <v>592</v>
      </c>
      <c r="HE40" s="591" t="s">
        <v>592</v>
      </c>
      <c r="HH40" s="591" t="s">
        <v>592</v>
      </c>
      <c r="HK40" s="591" t="s">
        <v>592</v>
      </c>
      <c r="HN40" s="591" t="s">
        <v>592</v>
      </c>
      <c r="HQ40" s="591" t="s">
        <v>592</v>
      </c>
      <c r="HT40" s="591" t="s">
        <v>592</v>
      </c>
      <c r="HZ40" s="606" t="s">
        <v>592</v>
      </c>
      <c r="IA40" s="606" t="s">
        <v>592</v>
      </c>
      <c r="IB40" s="606" t="s">
        <v>592</v>
      </c>
      <c r="IC40" s="606" t="b">
        <v>1</v>
      </c>
    </row>
    <row r="41" spans="1:237" s="581" customFormat="1">
      <c r="BL41" s="590" t="s">
        <v>592</v>
      </c>
      <c r="CV41" s="590" t="s">
        <v>592</v>
      </c>
      <c r="DP41" s="591" t="s">
        <v>592</v>
      </c>
      <c r="DS41" s="591" t="s">
        <v>592</v>
      </c>
      <c r="DV41" s="591" t="s">
        <v>592</v>
      </c>
      <c r="DY41" s="591" t="s">
        <v>592</v>
      </c>
      <c r="EB41" s="591" t="s">
        <v>592</v>
      </c>
      <c r="EE41" s="591" t="s">
        <v>592</v>
      </c>
      <c r="EH41" s="591" t="s">
        <v>592</v>
      </c>
      <c r="EK41" s="591" t="s">
        <v>592</v>
      </c>
      <c r="EN41" s="591" t="s">
        <v>592</v>
      </c>
      <c r="EQ41" s="591" t="s">
        <v>592</v>
      </c>
      <c r="ET41" s="591" t="s">
        <v>592</v>
      </c>
      <c r="EW41" s="591" t="s">
        <v>592</v>
      </c>
      <c r="EZ41" s="591" t="s">
        <v>592</v>
      </c>
      <c r="FC41" s="591" t="s">
        <v>592</v>
      </c>
      <c r="FF41" s="591" t="s">
        <v>592</v>
      </c>
      <c r="FI41" s="591" t="s">
        <v>592</v>
      </c>
      <c r="FL41" s="591" t="s">
        <v>592</v>
      </c>
      <c r="FO41" s="591" t="s">
        <v>592</v>
      </c>
      <c r="FR41" s="591" t="s">
        <v>592</v>
      </c>
      <c r="FU41" s="591" t="s">
        <v>592</v>
      </c>
      <c r="FX41" s="591" t="s">
        <v>592</v>
      </c>
      <c r="GA41" s="591" t="s">
        <v>592</v>
      </c>
      <c r="GD41" s="591" t="s">
        <v>592</v>
      </c>
      <c r="GG41" s="591" t="s">
        <v>592</v>
      </c>
      <c r="GJ41" s="591" t="s">
        <v>592</v>
      </c>
      <c r="GM41" s="591" t="s">
        <v>592</v>
      </c>
      <c r="GP41" s="591" t="s">
        <v>592</v>
      </c>
      <c r="GS41" s="591" t="s">
        <v>592</v>
      </c>
      <c r="GV41" s="591" t="s">
        <v>592</v>
      </c>
      <c r="GY41" s="591" t="s">
        <v>592</v>
      </c>
      <c r="HB41" s="591" t="s">
        <v>592</v>
      </c>
      <c r="HE41" s="591" t="s">
        <v>592</v>
      </c>
      <c r="HH41" s="591" t="s">
        <v>592</v>
      </c>
      <c r="HK41" s="591" t="s">
        <v>592</v>
      </c>
      <c r="HN41" s="591" t="s">
        <v>592</v>
      </c>
      <c r="HQ41" s="591" t="s">
        <v>592</v>
      </c>
      <c r="HT41" s="591" t="s">
        <v>592</v>
      </c>
      <c r="HZ41" s="606" t="s">
        <v>592</v>
      </c>
      <c r="IA41" s="606" t="s">
        <v>592</v>
      </c>
      <c r="IB41" s="606" t="s">
        <v>592</v>
      </c>
      <c r="IC41" s="606" t="b">
        <v>1</v>
      </c>
    </row>
    <row r="42" spans="1:237" s="581" customFormat="1">
      <c r="BL42" s="590" t="s">
        <v>592</v>
      </c>
      <c r="CV42" s="590" t="s">
        <v>592</v>
      </c>
      <c r="DP42" s="591" t="s">
        <v>592</v>
      </c>
      <c r="DS42" s="591" t="s">
        <v>592</v>
      </c>
      <c r="DV42" s="591" t="s">
        <v>592</v>
      </c>
      <c r="DY42" s="591" t="s">
        <v>592</v>
      </c>
      <c r="EB42" s="591" t="s">
        <v>592</v>
      </c>
      <c r="EE42" s="591" t="s">
        <v>592</v>
      </c>
      <c r="EH42" s="591" t="s">
        <v>592</v>
      </c>
      <c r="EK42" s="591" t="s">
        <v>592</v>
      </c>
      <c r="EN42" s="591" t="s">
        <v>592</v>
      </c>
      <c r="EQ42" s="591" t="s">
        <v>592</v>
      </c>
      <c r="ET42" s="591" t="s">
        <v>592</v>
      </c>
      <c r="EW42" s="591" t="s">
        <v>592</v>
      </c>
      <c r="EZ42" s="591" t="s">
        <v>592</v>
      </c>
      <c r="FC42" s="591" t="s">
        <v>592</v>
      </c>
      <c r="FF42" s="591" t="s">
        <v>592</v>
      </c>
      <c r="FI42" s="591" t="s">
        <v>592</v>
      </c>
      <c r="FL42" s="591" t="s">
        <v>592</v>
      </c>
      <c r="FO42" s="591" t="s">
        <v>592</v>
      </c>
      <c r="FR42" s="591" t="s">
        <v>592</v>
      </c>
      <c r="FU42" s="591" t="s">
        <v>592</v>
      </c>
      <c r="FX42" s="591" t="s">
        <v>592</v>
      </c>
      <c r="GA42" s="591" t="s">
        <v>592</v>
      </c>
      <c r="GD42" s="591" t="s">
        <v>592</v>
      </c>
      <c r="GG42" s="591" t="s">
        <v>592</v>
      </c>
      <c r="GJ42" s="591" t="s">
        <v>592</v>
      </c>
      <c r="GM42" s="591" t="s">
        <v>592</v>
      </c>
      <c r="GP42" s="591" t="s">
        <v>592</v>
      </c>
      <c r="GS42" s="591" t="s">
        <v>592</v>
      </c>
      <c r="GV42" s="591" t="s">
        <v>592</v>
      </c>
      <c r="GY42" s="591" t="s">
        <v>592</v>
      </c>
      <c r="HB42" s="591" t="s">
        <v>592</v>
      </c>
      <c r="HE42" s="591" t="s">
        <v>592</v>
      </c>
      <c r="HH42" s="591" t="s">
        <v>592</v>
      </c>
      <c r="HK42" s="591" t="s">
        <v>592</v>
      </c>
      <c r="HN42" s="591" t="s">
        <v>592</v>
      </c>
      <c r="HQ42" s="591" t="s">
        <v>592</v>
      </c>
      <c r="HT42" s="591" t="s">
        <v>592</v>
      </c>
      <c r="HZ42" s="606" t="s">
        <v>592</v>
      </c>
      <c r="IA42" s="606" t="s">
        <v>592</v>
      </c>
      <c r="IB42" s="606" t="s">
        <v>592</v>
      </c>
      <c r="IC42" s="606" t="b">
        <v>1</v>
      </c>
    </row>
    <row r="43" spans="1:237" s="581" customFormat="1">
      <c r="BL43" s="590" t="s">
        <v>592</v>
      </c>
      <c r="CV43" s="590" t="s">
        <v>592</v>
      </c>
      <c r="DP43" s="591" t="s">
        <v>592</v>
      </c>
      <c r="DS43" s="591" t="s">
        <v>592</v>
      </c>
      <c r="DV43" s="591" t="s">
        <v>592</v>
      </c>
      <c r="DY43" s="591" t="s">
        <v>592</v>
      </c>
      <c r="EB43" s="591" t="s">
        <v>592</v>
      </c>
      <c r="EE43" s="591" t="s">
        <v>592</v>
      </c>
      <c r="EH43" s="591" t="s">
        <v>592</v>
      </c>
      <c r="EK43" s="591" t="s">
        <v>592</v>
      </c>
      <c r="EN43" s="591" t="s">
        <v>592</v>
      </c>
      <c r="EQ43" s="591" t="s">
        <v>592</v>
      </c>
      <c r="ET43" s="591" t="s">
        <v>592</v>
      </c>
      <c r="EW43" s="591" t="s">
        <v>592</v>
      </c>
      <c r="EZ43" s="591" t="s">
        <v>592</v>
      </c>
      <c r="FC43" s="591" t="s">
        <v>592</v>
      </c>
      <c r="FF43" s="591" t="s">
        <v>592</v>
      </c>
      <c r="FI43" s="591" t="s">
        <v>592</v>
      </c>
      <c r="FL43" s="591" t="s">
        <v>592</v>
      </c>
      <c r="FO43" s="591" t="s">
        <v>592</v>
      </c>
      <c r="FR43" s="591" t="s">
        <v>592</v>
      </c>
      <c r="FU43" s="591" t="s">
        <v>592</v>
      </c>
      <c r="FX43" s="591" t="s">
        <v>592</v>
      </c>
      <c r="GA43" s="591" t="s">
        <v>592</v>
      </c>
      <c r="GD43" s="591" t="s">
        <v>592</v>
      </c>
      <c r="GG43" s="591" t="s">
        <v>592</v>
      </c>
      <c r="GJ43" s="591" t="s">
        <v>592</v>
      </c>
      <c r="GM43" s="591" t="s">
        <v>592</v>
      </c>
      <c r="GP43" s="591" t="s">
        <v>592</v>
      </c>
      <c r="GS43" s="591" t="s">
        <v>592</v>
      </c>
      <c r="GV43" s="591" t="s">
        <v>592</v>
      </c>
      <c r="GY43" s="591" t="s">
        <v>592</v>
      </c>
      <c r="HB43" s="591" t="s">
        <v>592</v>
      </c>
      <c r="HE43" s="591" t="s">
        <v>592</v>
      </c>
      <c r="HH43" s="591" t="s">
        <v>592</v>
      </c>
      <c r="HK43" s="591" t="s">
        <v>592</v>
      </c>
      <c r="HN43" s="591" t="s">
        <v>592</v>
      </c>
      <c r="HQ43" s="591" t="s">
        <v>592</v>
      </c>
      <c r="HT43" s="591" t="s">
        <v>592</v>
      </c>
      <c r="HZ43" s="606" t="s">
        <v>592</v>
      </c>
      <c r="IA43" s="606" t="s">
        <v>592</v>
      </c>
      <c r="IB43" s="606" t="s">
        <v>592</v>
      </c>
      <c r="IC43" s="606" t="b">
        <v>1</v>
      </c>
    </row>
    <row r="44" spans="1:237" s="581" customFormat="1">
      <c r="BL44" s="590" t="s">
        <v>592</v>
      </c>
      <c r="CV44" s="590" t="s">
        <v>592</v>
      </c>
      <c r="DP44" s="591" t="s">
        <v>592</v>
      </c>
      <c r="DS44" s="591" t="s">
        <v>592</v>
      </c>
      <c r="DV44" s="591" t="s">
        <v>592</v>
      </c>
      <c r="DY44" s="591" t="s">
        <v>592</v>
      </c>
      <c r="EB44" s="591" t="s">
        <v>592</v>
      </c>
      <c r="EE44" s="591" t="s">
        <v>592</v>
      </c>
      <c r="EH44" s="591" t="s">
        <v>592</v>
      </c>
      <c r="EK44" s="591" t="s">
        <v>592</v>
      </c>
      <c r="EN44" s="591" t="s">
        <v>592</v>
      </c>
      <c r="EQ44" s="591" t="s">
        <v>592</v>
      </c>
      <c r="ET44" s="591" t="s">
        <v>592</v>
      </c>
      <c r="EW44" s="591" t="s">
        <v>592</v>
      </c>
      <c r="EZ44" s="591" t="s">
        <v>592</v>
      </c>
      <c r="FC44" s="591" t="s">
        <v>592</v>
      </c>
      <c r="FF44" s="591" t="s">
        <v>592</v>
      </c>
      <c r="FI44" s="591" t="s">
        <v>592</v>
      </c>
      <c r="FL44" s="591" t="s">
        <v>592</v>
      </c>
      <c r="FO44" s="591" t="s">
        <v>592</v>
      </c>
      <c r="FR44" s="591" t="s">
        <v>592</v>
      </c>
      <c r="FU44" s="591" t="s">
        <v>592</v>
      </c>
      <c r="FX44" s="591" t="s">
        <v>592</v>
      </c>
      <c r="GA44" s="591" t="s">
        <v>592</v>
      </c>
      <c r="GD44" s="591" t="s">
        <v>592</v>
      </c>
      <c r="GG44" s="591" t="s">
        <v>592</v>
      </c>
      <c r="GJ44" s="591" t="s">
        <v>592</v>
      </c>
      <c r="GM44" s="591" t="s">
        <v>592</v>
      </c>
      <c r="GP44" s="591" t="s">
        <v>592</v>
      </c>
      <c r="GS44" s="591" t="s">
        <v>592</v>
      </c>
      <c r="GV44" s="591" t="s">
        <v>592</v>
      </c>
      <c r="GY44" s="591" t="s">
        <v>592</v>
      </c>
      <c r="HB44" s="591" t="s">
        <v>592</v>
      </c>
      <c r="HE44" s="591" t="s">
        <v>592</v>
      </c>
      <c r="HH44" s="591" t="s">
        <v>592</v>
      </c>
      <c r="HK44" s="591" t="s">
        <v>592</v>
      </c>
      <c r="HN44" s="591" t="s">
        <v>592</v>
      </c>
      <c r="HQ44" s="591" t="s">
        <v>592</v>
      </c>
      <c r="HT44" s="591" t="s">
        <v>592</v>
      </c>
      <c r="HZ44" s="606" t="s">
        <v>592</v>
      </c>
      <c r="IA44" s="606" t="s">
        <v>592</v>
      </c>
      <c r="IB44" s="606" t="s">
        <v>592</v>
      </c>
      <c r="IC44" s="606" t="b">
        <v>1</v>
      </c>
    </row>
    <row r="45" spans="1:237" s="581" customFormat="1">
      <c r="BL45" s="590" t="s">
        <v>592</v>
      </c>
      <c r="CV45" s="590" t="s">
        <v>592</v>
      </c>
      <c r="DP45" s="591" t="s">
        <v>592</v>
      </c>
      <c r="DS45" s="591" t="s">
        <v>592</v>
      </c>
      <c r="DV45" s="591" t="s">
        <v>592</v>
      </c>
      <c r="DY45" s="591" t="s">
        <v>592</v>
      </c>
      <c r="EB45" s="591" t="s">
        <v>592</v>
      </c>
      <c r="EE45" s="591" t="s">
        <v>592</v>
      </c>
      <c r="EH45" s="591" t="s">
        <v>592</v>
      </c>
      <c r="EK45" s="591" t="s">
        <v>592</v>
      </c>
      <c r="EN45" s="591" t="s">
        <v>592</v>
      </c>
      <c r="EQ45" s="591" t="s">
        <v>592</v>
      </c>
      <c r="ET45" s="591" t="s">
        <v>592</v>
      </c>
      <c r="EW45" s="591" t="s">
        <v>592</v>
      </c>
      <c r="EZ45" s="591" t="s">
        <v>592</v>
      </c>
      <c r="FC45" s="591" t="s">
        <v>592</v>
      </c>
      <c r="FF45" s="591" t="s">
        <v>592</v>
      </c>
      <c r="FI45" s="591" t="s">
        <v>592</v>
      </c>
      <c r="FL45" s="591" t="s">
        <v>592</v>
      </c>
      <c r="FO45" s="591" t="s">
        <v>592</v>
      </c>
      <c r="FR45" s="591" t="s">
        <v>592</v>
      </c>
      <c r="FU45" s="591" t="s">
        <v>592</v>
      </c>
      <c r="FX45" s="591" t="s">
        <v>592</v>
      </c>
      <c r="GA45" s="591" t="s">
        <v>592</v>
      </c>
      <c r="GD45" s="591" t="s">
        <v>592</v>
      </c>
      <c r="GG45" s="591" t="s">
        <v>592</v>
      </c>
      <c r="GJ45" s="591" t="s">
        <v>592</v>
      </c>
      <c r="GM45" s="591" t="s">
        <v>592</v>
      </c>
      <c r="GP45" s="591" t="s">
        <v>592</v>
      </c>
      <c r="GS45" s="591" t="s">
        <v>592</v>
      </c>
      <c r="GV45" s="591" t="s">
        <v>592</v>
      </c>
      <c r="GY45" s="591" t="s">
        <v>592</v>
      </c>
      <c r="HB45" s="591" t="s">
        <v>592</v>
      </c>
      <c r="HE45" s="591" t="s">
        <v>592</v>
      </c>
      <c r="HH45" s="591" t="s">
        <v>592</v>
      </c>
      <c r="HK45" s="591" t="s">
        <v>592</v>
      </c>
      <c r="HN45" s="591" t="s">
        <v>592</v>
      </c>
      <c r="HQ45" s="591" t="s">
        <v>592</v>
      </c>
      <c r="HT45" s="591" t="s">
        <v>592</v>
      </c>
      <c r="HZ45" s="606" t="s">
        <v>592</v>
      </c>
      <c r="IA45" s="606" t="s">
        <v>592</v>
      </c>
      <c r="IB45" s="606" t="s">
        <v>592</v>
      </c>
      <c r="IC45" s="606" t="b">
        <v>1</v>
      </c>
    </row>
    <row r="46" spans="1:237" s="581" customFormat="1">
      <c r="BL46" s="590" t="s">
        <v>592</v>
      </c>
      <c r="CV46" s="590" t="s">
        <v>592</v>
      </c>
      <c r="DP46" s="591" t="s">
        <v>592</v>
      </c>
      <c r="DS46" s="591" t="s">
        <v>592</v>
      </c>
      <c r="DV46" s="591" t="s">
        <v>592</v>
      </c>
      <c r="DY46" s="591" t="s">
        <v>592</v>
      </c>
      <c r="EB46" s="591" t="s">
        <v>592</v>
      </c>
      <c r="EE46" s="591" t="s">
        <v>592</v>
      </c>
      <c r="EH46" s="591" t="s">
        <v>592</v>
      </c>
      <c r="EK46" s="591" t="s">
        <v>592</v>
      </c>
      <c r="EN46" s="591" t="s">
        <v>592</v>
      </c>
      <c r="EQ46" s="591" t="s">
        <v>592</v>
      </c>
      <c r="ET46" s="591" t="s">
        <v>592</v>
      </c>
      <c r="EW46" s="591" t="s">
        <v>592</v>
      </c>
      <c r="EZ46" s="591" t="s">
        <v>592</v>
      </c>
      <c r="FC46" s="591" t="s">
        <v>592</v>
      </c>
      <c r="FF46" s="591" t="s">
        <v>592</v>
      </c>
      <c r="FI46" s="591" t="s">
        <v>592</v>
      </c>
      <c r="FL46" s="591" t="s">
        <v>592</v>
      </c>
      <c r="FO46" s="591" t="s">
        <v>592</v>
      </c>
      <c r="FR46" s="591" t="s">
        <v>592</v>
      </c>
      <c r="FU46" s="591" t="s">
        <v>592</v>
      </c>
      <c r="FX46" s="591" t="s">
        <v>592</v>
      </c>
      <c r="GA46" s="591" t="s">
        <v>592</v>
      </c>
      <c r="GD46" s="591" t="s">
        <v>592</v>
      </c>
      <c r="GG46" s="591" t="s">
        <v>592</v>
      </c>
      <c r="GJ46" s="591" t="s">
        <v>592</v>
      </c>
      <c r="GM46" s="591" t="s">
        <v>592</v>
      </c>
      <c r="GP46" s="591" t="s">
        <v>592</v>
      </c>
      <c r="GS46" s="591" t="s">
        <v>592</v>
      </c>
      <c r="GV46" s="591" t="s">
        <v>592</v>
      </c>
      <c r="GY46" s="591" t="s">
        <v>592</v>
      </c>
      <c r="HB46" s="591" t="s">
        <v>592</v>
      </c>
      <c r="HE46" s="591" t="s">
        <v>592</v>
      </c>
      <c r="HH46" s="591" t="s">
        <v>592</v>
      </c>
      <c r="HK46" s="591" t="s">
        <v>592</v>
      </c>
      <c r="HN46" s="591" t="s">
        <v>592</v>
      </c>
      <c r="HQ46" s="591" t="s">
        <v>592</v>
      </c>
      <c r="HT46" s="591" t="s">
        <v>592</v>
      </c>
      <c r="HZ46" s="606" t="s">
        <v>592</v>
      </c>
      <c r="IA46" s="606" t="s">
        <v>592</v>
      </c>
      <c r="IB46" s="606" t="s">
        <v>592</v>
      </c>
      <c r="IC46" s="606" t="b">
        <v>1</v>
      </c>
    </row>
    <row r="47" spans="1:237" s="581" customFormat="1">
      <c r="BL47" s="590" t="s">
        <v>592</v>
      </c>
      <c r="CV47" s="590" t="s">
        <v>592</v>
      </c>
      <c r="DP47" s="591" t="s">
        <v>592</v>
      </c>
      <c r="DS47" s="591" t="s">
        <v>592</v>
      </c>
      <c r="DV47" s="591" t="s">
        <v>592</v>
      </c>
      <c r="DY47" s="591" t="s">
        <v>592</v>
      </c>
      <c r="EB47" s="591" t="s">
        <v>592</v>
      </c>
      <c r="EE47" s="591" t="s">
        <v>592</v>
      </c>
      <c r="EH47" s="591" t="s">
        <v>592</v>
      </c>
      <c r="EK47" s="591" t="s">
        <v>592</v>
      </c>
      <c r="EN47" s="591" t="s">
        <v>592</v>
      </c>
      <c r="EQ47" s="591" t="s">
        <v>592</v>
      </c>
      <c r="ET47" s="591" t="s">
        <v>592</v>
      </c>
      <c r="EW47" s="591" t="s">
        <v>592</v>
      </c>
      <c r="EZ47" s="591" t="s">
        <v>592</v>
      </c>
      <c r="FC47" s="591" t="s">
        <v>592</v>
      </c>
      <c r="FF47" s="591" t="s">
        <v>592</v>
      </c>
      <c r="FI47" s="591" t="s">
        <v>592</v>
      </c>
      <c r="FL47" s="591" t="s">
        <v>592</v>
      </c>
      <c r="FO47" s="591" t="s">
        <v>592</v>
      </c>
      <c r="FR47" s="591" t="s">
        <v>592</v>
      </c>
      <c r="FU47" s="591" t="s">
        <v>592</v>
      </c>
      <c r="FX47" s="591" t="s">
        <v>592</v>
      </c>
      <c r="GA47" s="591" t="s">
        <v>592</v>
      </c>
      <c r="GD47" s="591" t="s">
        <v>592</v>
      </c>
      <c r="GG47" s="591" t="s">
        <v>592</v>
      </c>
      <c r="GJ47" s="591" t="s">
        <v>592</v>
      </c>
      <c r="GM47" s="591" t="s">
        <v>592</v>
      </c>
      <c r="GP47" s="591" t="s">
        <v>592</v>
      </c>
      <c r="GS47" s="591" t="s">
        <v>592</v>
      </c>
      <c r="GV47" s="591" t="s">
        <v>592</v>
      </c>
      <c r="GY47" s="591" t="s">
        <v>592</v>
      </c>
      <c r="HB47" s="591" t="s">
        <v>592</v>
      </c>
      <c r="HE47" s="591" t="s">
        <v>592</v>
      </c>
      <c r="HH47" s="591" t="s">
        <v>592</v>
      </c>
      <c r="HK47" s="591" t="s">
        <v>592</v>
      </c>
      <c r="HN47" s="591" t="s">
        <v>592</v>
      </c>
      <c r="HQ47" s="591" t="s">
        <v>592</v>
      </c>
      <c r="HT47" s="591" t="s">
        <v>592</v>
      </c>
      <c r="HZ47" s="606" t="s">
        <v>592</v>
      </c>
      <c r="IA47" s="606" t="s">
        <v>592</v>
      </c>
      <c r="IB47" s="606" t="s">
        <v>592</v>
      </c>
      <c r="IC47" s="606" t="b">
        <v>1</v>
      </c>
    </row>
    <row r="48" spans="1:237" s="581" customFormat="1">
      <c r="BL48" s="590" t="s">
        <v>592</v>
      </c>
      <c r="CV48" s="590" t="s">
        <v>592</v>
      </c>
      <c r="DP48" s="591" t="s">
        <v>592</v>
      </c>
      <c r="DS48" s="591" t="s">
        <v>592</v>
      </c>
      <c r="DV48" s="591" t="s">
        <v>592</v>
      </c>
      <c r="DY48" s="591" t="s">
        <v>592</v>
      </c>
      <c r="EB48" s="591" t="s">
        <v>592</v>
      </c>
      <c r="EE48" s="591" t="s">
        <v>592</v>
      </c>
      <c r="EH48" s="591" t="s">
        <v>592</v>
      </c>
      <c r="EK48" s="591" t="s">
        <v>592</v>
      </c>
      <c r="EN48" s="591" t="s">
        <v>592</v>
      </c>
      <c r="EQ48" s="591" t="s">
        <v>592</v>
      </c>
      <c r="ET48" s="591" t="s">
        <v>592</v>
      </c>
      <c r="EW48" s="591" t="s">
        <v>592</v>
      </c>
      <c r="EZ48" s="591" t="s">
        <v>592</v>
      </c>
      <c r="FC48" s="591" t="s">
        <v>592</v>
      </c>
      <c r="FF48" s="591" t="s">
        <v>592</v>
      </c>
      <c r="FI48" s="591" t="s">
        <v>592</v>
      </c>
      <c r="FL48" s="591" t="s">
        <v>592</v>
      </c>
      <c r="FO48" s="591" t="s">
        <v>592</v>
      </c>
      <c r="FR48" s="591" t="s">
        <v>592</v>
      </c>
      <c r="FU48" s="591" t="s">
        <v>592</v>
      </c>
      <c r="FX48" s="591" t="s">
        <v>592</v>
      </c>
      <c r="GA48" s="591" t="s">
        <v>592</v>
      </c>
      <c r="GD48" s="591" t="s">
        <v>592</v>
      </c>
      <c r="GG48" s="591" t="s">
        <v>592</v>
      </c>
      <c r="GJ48" s="591" t="s">
        <v>592</v>
      </c>
      <c r="GM48" s="591" t="s">
        <v>592</v>
      </c>
      <c r="GP48" s="591" t="s">
        <v>592</v>
      </c>
      <c r="GS48" s="591" t="s">
        <v>592</v>
      </c>
      <c r="GV48" s="591" t="s">
        <v>592</v>
      </c>
      <c r="GY48" s="591" t="s">
        <v>592</v>
      </c>
      <c r="HB48" s="591" t="s">
        <v>592</v>
      </c>
      <c r="HE48" s="591" t="s">
        <v>592</v>
      </c>
      <c r="HH48" s="591" t="s">
        <v>592</v>
      </c>
      <c r="HK48" s="591" t="s">
        <v>592</v>
      </c>
      <c r="HN48" s="591" t="s">
        <v>592</v>
      </c>
      <c r="HQ48" s="591" t="s">
        <v>592</v>
      </c>
      <c r="HT48" s="591" t="s">
        <v>592</v>
      </c>
      <c r="HZ48" s="606" t="s">
        <v>592</v>
      </c>
      <c r="IA48" s="606" t="s">
        <v>592</v>
      </c>
      <c r="IB48" s="606" t="s">
        <v>592</v>
      </c>
      <c r="IC48" s="606" t="b">
        <v>1</v>
      </c>
    </row>
    <row r="49" spans="64:237" s="581" customFormat="1">
      <c r="BL49" s="590" t="s">
        <v>592</v>
      </c>
      <c r="CV49" s="590" t="s">
        <v>592</v>
      </c>
      <c r="DP49" s="591" t="s">
        <v>592</v>
      </c>
      <c r="DS49" s="591" t="s">
        <v>592</v>
      </c>
      <c r="DV49" s="591" t="s">
        <v>592</v>
      </c>
      <c r="DY49" s="591" t="s">
        <v>592</v>
      </c>
      <c r="EB49" s="591" t="s">
        <v>592</v>
      </c>
      <c r="EE49" s="591" t="s">
        <v>592</v>
      </c>
      <c r="EH49" s="591" t="s">
        <v>592</v>
      </c>
      <c r="EK49" s="591" t="s">
        <v>592</v>
      </c>
      <c r="EN49" s="591" t="s">
        <v>592</v>
      </c>
      <c r="EQ49" s="591" t="s">
        <v>592</v>
      </c>
      <c r="ET49" s="591" t="s">
        <v>592</v>
      </c>
      <c r="EW49" s="591" t="s">
        <v>592</v>
      </c>
      <c r="EZ49" s="591" t="s">
        <v>592</v>
      </c>
      <c r="FC49" s="591" t="s">
        <v>592</v>
      </c>
      <c r="FF49" s="591" t="s">
        <v>592</v>
      </c>
      <c r="FI49" s="591" t="s">
        <v>592</v>
      </c>
      <c r="FL49" s="591" t="s">
        <v>592</v>
      </c>
      <c r="FO49" s="591" t="s">
        <v>592</v>
      </c>
      <c r="FR49" s="591" t="s">
        <v>592</v>
      </c>
      <c r="FU49" s="591" t="s">
        <v>592</v>
      </c>
      <c r="FX49" s="591" t="s">
        <v>592</v>
      </c>
      <c r="GA49" s="591" t="s">
        <v>592</v>
      </c>
      <c r="GD49" s="591" t="s">
        <v>592</v>
      </c>
      <c r="GG49" s="591" t="s">
        <v>592</v>
      </c>
      <c r="GJ49" s="591" t="s">
        <v>592</v>
      </c>
      <c r="GM49" s="591" t="s">
        <v>592</v>
      </c>
      <c r="GP49" s="591" t="s">
        <v>592</v>
      </c>
      <c r="GS49" s="591" t="s">
        <v>592</v>
      </c>
      <c r="GV49" s="591" t="s">
        <v>592</v>
      </c>
      <c r="GY49" s="591" t="s">
        <v>592</v>
      </c>
      <c r="HB49" s="591" t="s">
        <v>592</v>
      </c>
      <c r="HE49" s="591" t="s">
        <v>592</v>
      </c>
      <c r="HH49" s="591" t="s">
        <v>592</v>
      </c>
      <c r="HK49" s="591" t="s">
        <v>592</v>
      </c>
      <c r="HN49" s="591" t="s">
        <v>592</v>
      </c>
      <c r="HQ49" s="591" t="s">
        <v>592</v>
      </c>
      <c r="HT49" s="591" t="s">
        <v>592</v>
      </c>
      <c r="HZ49" s="606" t="s">
        <v>592</v>
      </c>
      <c r="IA49" s="606" t="s">
        <v>592</v>
      </c>
      <c r="IB49" s="606" t="s">
        <v>592</v>
      </c>
      <c r="IC49" s="606" t="b">
        <v>1</v>
      </c>
    </row>
    <row r="50" spans="64:237" s="581" customFormat="1">
      <c r="BL50" s="590" t="s">
        <v>592</v>
      </c>
      <c r="CV50" s="590" t="s">
        <v>592</v>
      </c>
      <c r="DP50" s="591" t="s">
        <v>592</v>
      </c>
      <c r="DS50" s="591" t="s">
        <v>592</v>
      </c>
      <c r="DV50" s="591" t="s">
        <v>592</v>
      </c>
      <c r="DY50" s="591" t="s">
        <v>592</v>
      </c>
      <c r="EB50" s="591" t="s">
        <v>592</v>
      </c>
      <c r="EE50" s="591" t="s">
        <v>592</v>
      </c>
      <c r="EH50" s="591" t="s">
        <v>592</v>
      </c>
      <c r="EK50" s="591" t="s">
        <v>592</v>
      </c>
      <c r="EN50" s="591" t="s">
        <v>592</v>
      </c>
      <c r="EQ50" s="591" t="s">
        <v>592</v>
      </c>
      <c r="ET50" s="591" t="s">
        <v>592</v>
      </c>
      <c r="EW50" s="591" t="s">
        <v>592</v>
      </c>
      <c r="EZ50" s="591" t="s">
        <v>592</v>
      </c>
      <c r="FC50" s="591" t="s">
        <v>592</v>
      </c>
      <c r="FF50" s="591" t="s">
        <v>592</v>
      </c>
      <c r="FI50" s="591" t="s">
        <v>592</v>
      </c>
      <c r="FL50" s="591" t="s">
        <v>592</v>
      </c>
      <c r="FO50" s="591" t="s">
        <v>592</v>
      </c>
      <c r="FR50" s="591" t="s">
        <v>592</v>
      </c>
      <c r="FU50" s="591" t="s">
        <v>592</v>
      </c>
      <c r="FX50" s="591" t="s">
        <v>592</v>
      </c>
      <c r="GA50" s="591" t="s">
        <v>592</v>
      </c>
      <c r="GD50" s="591" t="s">
        <v>592</v>
      </c>
      <c r="GG50" s="591" t="s">
        <v>592</v>
      </c>
      <c r="GJ50" s="591" t="s">
        <v>592</v>
      </c>
      <c r="GM50" s="591" t="s">
        <v>592</v>
      </c>
      <c r="GP50" s="591" t="s">
        <v>592</v>
      </c>
      <c r="GS50" s="591" t="s">
        <v>592</v>
      </c>
      <c r="GV50" s="591" t="s">
        <v>592</v>
      </c>
      <c r="GY50" s="591" t="s">
        <v>592</v>
      </c>
      <c r="HB50" s="591" t="s">
        <v>592</v>
      </c>
      <c r="HE50" s="591" t="s">
        <v>592</v>
      </c>
      <c r="HH50" s="591" t="s">
        <v>592</v>
      </c>
      <c r="HK50" s="591" t="s">
        <v>592</v>
      </c>
      <c r="HN50" s="591" t="s">
        <v>592</v>
      </c>
      <c r="HQ50" s="591" t="s">
        <v>592</v>
      </c>
      <c r="HT50" s="591" t="s">
        <v>592</v>
      </c>
      <c r="HZ50" s="606" t="s">
        <v>592</v>
      </c>
      <c r="IA50" s="606" t="s">
        <v>592</v>
      </c>
      <c r="IB50" s="606" t="s">
        <v>592</v>
      </c>
      <c r="IC50" s="606" t="b">
        <v>1</v>
      </c>
    </row>
    <row r="51" spans="64:237" s="581" customFormat="1">
      <c r="BL51" s="590" t="s">
        <v>592</v>
      </c>
      <c r="CV51" s="590" t="s">
        <v>592</v>
      </c>
      <c r="DP51" s="591" t="s">
        <v>592</v>
      </c>
      <c r="DS51" s="591" t="s">
        <v>592</v>
      </c>
      <c r="DV51" s="591" t="s">
        <v>592</v>
      </c>
      <c r="DY51" s="591" t="s">
        <v>592</v>
      </c>
      <c r="EB51" s="591" t="s">
        <v>592</v>
      </c>
      <c r="EE51" s="591" t="s">
        <v>592</v>
      </c>
      <c r="EH51" s="591" t="s">
        <v>592</v>
      </c>
      <c r="EK51" s="591" t="s">
        <v>592</v>
      </c>
      <c r="EN51" s="591" t="s">
        <v>592</v>
      </c>
      <c r="EQ51" s="591" t="s">
        <v>592</v>
      </c>
      <c r="ET51" s="591" t="s">
        <v>592</v>
      </c>
      <c r="EW51" s="591" t="s">
        <v>592</v>
      </c>
      <c r="EZ51" s="591" t="s">
        <v>592</v>
      </c>
      <c r="FC51" s="591" t="s">
        <v>592</v>
      </c>
      <c r="FF51" s="591" t="s">
        <v>592</v>
      </c>
      <c r="FI51" s="591" t="s">
        <v>592</v>
      </c>
      <c r="FL51" s="591" t="s">
        <v>592</v>
      </c>
      <c r="FO51" s="591" t="s">
        <v>592</v>
      </c>
      <c r="FR51" s="591" t="s">
        <v>592</v>
      </c>
      <c r="FU51" s="591" t="s">
        <v>592</v>
      </c>
      <c r="FX51" s="591" t="s">
        <v>592</v>
      </c>
      <c r="GA51" s="591" t="s">
        <v>592</v>
      </c>
      <c r="GD51" s="591" t="s">
        <v>592</v>
      </c>
      <c r="GG51" s="591" t="s">
        <v>592</v>
      </c>
      <c r="GJ51" s="591" t="s">
        <v>592</v>
      </c>
      <c r="GM51" s="591" t="s">
        <v>592</v>
      </c>
      <c r="GP51" s="591" t="s">
        <v>592</v>
      </c>
      <c r="GS51" s="591" t="s">
        <v>592</v>
      </c>
      <c r="GV51" s="591" t="s">
        <v>592</v>
      </c>
      <c r="GY51" s="591" t="s">
        <v>592</v>
      </c>
      <c r="HB51" s="591" t="s">
        <v>592</v>
      </c>
      <c r="HE51" s="591" t="s">
        <v>592</v>
      </c>
      <c r="HH51" s="591" t="s">
        <v>592</v>
      </c>
      <c r="HK51" s="591" t="s">
        <v>592</v>
      </c>
      <c r="HN51" s="591" t="s">
        <v>592</v>
      </c>
      <c r="HQ51" s="591" t="s">
        <v>592</v>
      </c>
      <c r="HT51" s="591" t="s">
        <v>592</v>
      </c>
      <c r="HZ51" s="606" t="s">
        <v>592</v>
      </c>
      <c r="IA51" s="606" t="s">
        <v>592</v>
      </c>
      <c r="IB51" s="606" t="s">
        <v>592</v>
      </c>
      <c r="IC51" s="606" t="b">
        <v>1</v>
      </c>
    </row>
    <row r="52" spans="64:237" s="581" customFormat="1">
      <c r="BL52" s="590" t="s">
        <v>592</v>
      </c>
      <c r="CV52" s="590" t="s">
        <v>592</v>
      </c>
      <c r="DP52" s="591" t="s">
        <v>592</v>
      </c>
      <c r="DS52" s="591" t="s">
        <v>592</v>
      </c>
      <c r="DV52" s="591" t="s">
        <v>592</v>
      </c>
      <c r="DY52" s="591" t="s">
        <v>592</v>
      </c>
      <c r="EB52" s="591" t="s">
        <v>592</v>
      </c>
      <c r="EE52" s="591" t="s">
        <v>592</v>
      </c>
      <c r="EH52" s="591" t="s">
        <v>592</v>
      </c>
      <c r="EK52" s="591" t="s">
        <v>592</v>
      </c>
      <c r="EN52" s="591" t="s">
        <v>592</v>
      </c>
      <c r="EQ52" s="591" t="s">
        <v>592</v>
      </c>
      <c r="ET52" s="591" t="s">
        <v>592</v>
      </c>
      <c r="EW52" s="591" t="s">
        <v>592</v>
      </c>
      <c r="EZ52" s="591" t="s">
        <v>592</v>
      </c>
      <c r="FC52" s="591" t="s">
        <v>592</v>
      </c>
      <c r="FF52" s="591" t="s">
        <v>592</v>
      </c>
      <c r="FI52" s="591" t="s">
        <v>592</v>
      </c>
      <c r="FL52" s="591" t="s">
        <v>592</v>
      </c>
      <c r="FO52" s="591" t="s">
        <v>592</v>
      </c>
      <c r="FR52" s="591" t="s">
        <v>592</v>
      </c>
      <c r="FU52" s="591" t="s">
        <v>592</v>
      </c>
      <c r="FX52" s="591" t="s">
        <v>592</v>
      </c>
      <c r="GA52" s="591" t="s">
        <v>592</v>
      </c>
      <c r="GD52" s="591" t="s">
        <v>592</v>
      </c>
      <c r="GG52" s="591" t="s">
        <v>592</v>
      </c>
      <c r="GJ52" s="591" t="s">
        <v>592</v>
      </c>
      <c r="GM52" s="591" t="s">
        <v>592</v>
      </c>
      <c r="GP52" s="591" t="s">
        <v>592</v>
      </c>
      <c r="GS52" s="591" t="s">
        <v>592</v>
      </c>
      <c r="GV52" s="591" t="s">
        <v>592</v>
      </c>
      <c r="GY52" s="591" t="s">
        <v>592</v>
      </c>
      <c r="HB52" s="591" t="s">
        <v>592</v>
      </c>
      <c r="HE52" s="591" t="s">
        <v>592</v>
      </c>
      <c r="HH52" s="591" t="s">
        <v>592</v>
      </c>
      <c r="HK52" s="591" t="s">
        <v>592</v>
      </c>
      <c r="HN52" s="591" t="s">
        <v>592</v>
      </c>
      <c r="HQ52" s="591" t="s">
        <v>592</v>
      </c>
      <c r="HT52" s="591" t="s">
        <v>592</v>
      </c>
      <c r="HZ52" s="606" t="s">
        <v>592</v>
      </c>
      <c r="IA52" s="606" t="s">
        <v>592</v>
      </c>
      <c r="IB52" s="606" t="s">
        <v>592</v>
      </c>
      <c r="IC52" s="606" t="b">
        <v>1</v>
      </c>
    </row>
    <row r="53" spans="64:237" s="581" customFormat="1">
      <c r="BL53" s="590" t="s">
        <v>592</v>
      </c>
      <c r="CV53" s="590" t="s">
        <v>592</v>
      </c>
      <c r="DP53" s="591" t="s">
        <v>592</v>
      </c>
      <c r="DS53" s="591" t="s">
        <v>592</v>
      </c>
      <c r="DV53" s="591" t="s">
        <v>592</v>
      </c>
      <c r="DY53" s="591" t="s">
        <v>592</v>
      </c>
      <c r="EB53" s="591" t="s">
        <v>592</v>
      </c>
      <c r="EE53" s="591" t="s">
        <v>592</v>
      </c>
      <c r="EH53" s="591" t="s">
        <v>592</v>
      </c>
      <c r="EK53" s="591" t="s">
        <v>592</v>
      </c>
      <c r="EN53" s="591" t="s">
        <v>592</v>
      </c>
      <c r="EQ53" s="591" t="s">
        <v>592</v>
      </c>
      <c r="ET53" s="591" t="s">
        <v>592</v>
      </c>
      <c r="EW53" s="591" t="s">
        <v>592</v>
      </c>
      <c r="EZ53" s="591" t="s">
        <v>592</v>
      </c>
      <c r="FC53" s="591" t="s">
        <v>592</v>
      </c>
      <c r="FF53" s="591" t="s">
        <v>592</v>
      </c>
      <c r="FI53" s="591" t="s">
        <v>592</v>
      </c>
      <c r="FL53" s="591" t="s">
        <v>592</v>
      </c>
      <c r="FO53" s="591" t="s">
        <v>592</v>
      </c>
      <c r="FR53" s="591" t="s">
        <v>592</v>
      </c>
      <c r="FU53" s="591" t="s">
        <v>592</v>
      </c>
      <c r="FX53" s="591" t="s">
        <v>592</v>
      </c>
      <c r="GA53" s="591" t="s">
        <v>592</v>
      </c>
      <c r="GD53" s="591" t="s">
        <v>592</v>
      </c>
      <c r="GG53" s="591" t="s">
        <v>592</v>
      </c>
      <c r="GJ53" s="591" t="s">
        <v>592</v>
      </c>
      <c r="GM53" s="591" t="s">
        <v>592</v>
      </c>
      <c r="GP53" s="591" t="s">
        <v>592</v>
      </c>
      <c r="GS53" s="591" t="s">
        <v>592</v>
      </c>
      <c r="GV53" s="591" t="s">
        <v>592</v>
      </c>
      <c r="GY53" s="591" t="s">
        <v>592</v>
      </c>
      <c r="HB53" s="591" t="s">
        <v>592</v>
      </c>
      <c r="HE53" s="591" t="s">
        <v>592</v>
      </c>
      <c r="HH53" s="591" t="s">
        <v>592</v>
      </c>
      <c r="HK53" s="591" t="s">
        <v>592</v>
      </c>
      <c r="HN53" s="591" t="s">
        <v>592</v>
      </c>
      <c r="HQ53" s="591" t="s">
        <v>592</v>
      </c>
      <c r="HT53" s="591" t="s">
        <v>592</v>
      </c>
      <c r="HZ53" s="606" t="s">
        <v>592</v>
      </c>
      <c r="IA53" s="606" t="s">
        <v>592</v>
      </c>
      <c r="IB53" s="606" t="s">
        <v>592</v>
      </c>
      <c r="IC53" s="606" t="b">
        <v>1</v>
      </c>
    </row>
    <row r="54" spans="64:237" s="581" customFormat="1">
      <c r="BL54" s="590" t="s">
        <v>592</v>
      </c>
      <c r="CV54" s="590" t="s">
        <v>592</v>
      </c>
      <c r="DP54" s="591" t="s">
        <v>592</v>
      </c>
      <c r="DS54" s="591" t="s">
        <v>592</v>
      </c>
      <c r="DV54" s="591" t="s">
        <v>592</v>
      </c>
      <c r="DY54" s="591" t="s">
        <v>592</v>
      </c>
      <c r="EB54" s="591" t="s">
        <v>592</v>
      </c>
      <c r="EE54" s="591" t="s">
        <v>592</v>
      </c>
      <c r="EH54" s="591" t="s">
        <v>592</v>
      </c>
      <c r="EK54" s="591" t="s">
        <v>592</v>
      </c>
      <c r="EN54" s="591" t="s">
        <v>592</v>
      </c>
      <c r="EQ54" s="591" t="s">
        <v>592</v>
      </c>
      <c r="ET54" s="591" t="s">
        <v>592</v>
      </c>
      <c r="EW54" s="591" t="s">
        <v>592</v>
      </c>
      <c r="EZ54" s="591" t="s">
        <v>592</v>
      </c>
      <c r="FC54" s="591" t="s">
        <v>592</v>
      </c>
      <c r="FF54" s="591" t="s">
        <v>592</v>
      </c>
      <c r="FI54" s="591" t="s">
        <v>592</v>
      </c>
      <c r="FL54" s="591" t="s">
        <v>592</v>
      </c>
      <c r="FO54" s="591" t="s">
        <v>592</v>
      </c>
      <c r="FR54" s="591" t="s">
        <v>592</v>
      </c>
      <c r="FU54" s="591" t="s">
        <v>592</v>
      </c>
      <c r="FX54" s="591" t="s">
        <v>592</v>
      </c>
      <c r="GA54" s="591" t="s">
        <v>592</v>
      </c>
      <c r="GD54" s="591" t="s">
        <v>592</v>
      </c>
      <c r="GG54" s="591" t="s">
        <v>592</v>
      </c>
      <c r="GJ54" s="591" t="s">
        <v>592</v>
      </c>
      <c r="GM54" s="591" t="s">
        <v>592</v>
      </c>
      <c r="GP54" s="591" t="s">
        <v>592</v>
      </c>
      <c r="GS54" s="591" t="s">
        <v>592</v>
      </c>
      <c r="GV54" s="591" t="s">
        <v>592</v>
      </c>
      <c r="GY54" s="591" t="s">
        <v>592</v>
      </c>
      <c r="HB54" s="591" t="s">
        <v>592</v>
      </c>
      <c r="HE54" s="591" t="s">
        <v>592</v>
      </c>
      <c r="HH54" s="591" t="s">
        <v>592</v>
      </c>
      <c r="HK54" s="591" t="s">
        <v>592</v>
      </c>
      <c r="HN54" s="591" t="s">
        <v>592</v>
      </c>
      <c r="HQ54" s="591" t="s">
        <v>592</v>
      </c>
      <c r="HT54" s="591" t="s">
        <v>592</v>
      </c>
      <c r="HZ54" s="606" t="s">
        <v>592</v>
      </c>
      <c r="IA54" s="606" t="s">
        <v>592</v>
      </c>
      <c r="IB54" s="606" t="s">
        <v>592</v>
      </c>
      <c r="IC54" s="606" t="b">
        <v>1</v>
      </c>
    </row>
    <row r="55" spans="64:237" s="581" customFormat="1">
      <c r="BL55" s="590" t="s">
        <v>592</v>
      </c>
      <c r="CV55" s="590" t="s">
        <v>592</v>
      </c>
      <c r="DP55" s="591" t="s">
        <v>592</v>
      </c>
      <c r="DS55" s="591" t="s">
        <v>592</v>
      </c>
      <c r="DV55" s="591" t="s">
        <v>592</v>
      </c>
      <c r="DY55" s="591" t="s">
        <v>592</v>
      </c>
      <c r="EB55" s="591" t="s">
        <v>592</v>
      </c>
      <c r="EE55" s="591" t="s">
        <v>592</v>
      </c>
      <c r="EH55" s="591" t="s">
        <v>592</v>
      </c>
      <c r="EK55" s="591" t="s">
        <v>592</v>
      </c>
      <c r="EN55" s="591" t="s">
        <v>592</v>
      </c>
      <c r="EQ55" s="591" t="s">
        <v>592</v>
      </c>
      <c r="ET55" s="591" t="s">
        <v>592</v>
      </c>
      <c r="EW55" s="591" t="s">
        <v>592</v>
      </c>
      <c r="EZ55" s="591" t="s">
        <v>592</v>
      </c>
      <c r="FC55" s="591" t="s">
        <v>592</v>
      </c>
      <c r="FF55" s="591" t="s">
        <v>592</v>
      </c>
      <c r="FI55" s="591" t="s">
        <v>592</v>
      </c>
      <c r="FL55" s="591" t="s">
        <v>592</v>
      </c>
      <c r="FO55" s="591" t="s">
        <v>592</v>
      </c>
      <c r="FR55" s="591" t="s">
        <v>592</v>
      </c>
      <c r="FU55" s="591" t="s">
        <v>592</v>
      </c>
      <c r="FX55" s="591" t="s">
        <v>592</v>
      </c>
      <c r="GA55" s="591" t="s">
        <v>592</v>
      </c>
      <c r="GD55" s="591" t="s">
        <v>592</v>
      </c>
      <c r="GG55" s="591" t="s">
        <v>592</v>
      </c>
      <c r="GJ55" s="591" t="s">
        <v>592</v>
      </c>
      <c r="GM55" s="591" t="s">
        <v>592</v>
      </c>
      <c r="GP55" s="591" t="s">
        <v>592</v>
      </c>
      <c r="GS55" s="591" t="s">
        <v>592</v>
      </c>
      <c r="GV55" s="591" t="s">
        <v>592</v>
      </c>
      <c r="GY55" s="591" t="s">
        <v>592</v>
      </c>
      <c r="HB55" s="591" t="s">
        <v>592</v>
      </c>
      <c r="HE55" s="591" t="s">
        <v>592</v>
      </c>
      <c r="HH55" s="591" t="s">
        <v>592</v>
      </c>
      <c r="HK55" s="591" t="s">
        <v>592</v>
      </c>
      <c r="HN55" s="591" t="s">
        <v>592</v>
      </c>
      <c r="HQ55" s="591" t="s">
        <v>592</v>
      </c>
      <c r="HT55" s="591" t="s">
        <v>592</v>
      </c>
      <c r="HZ55" s="606" t="s">
        <v>592</v>
      </c>
      <c r="IA55" s="606" t="s">
        <v>592</v>
      </c>
      <c r="IB55" s="606" t="s">
        <v>592</v>
      </c>
      <c r="IC55" s="606" t="b">
        <v>1</v>
      </c>
    </row>
    <row r="56" spans="64:237" s="581" customFormat="1">
      <c r="BL56" s="590" t="s">
        <v>592</v>
      </c>
      <c r="CV56" s="590" t="s">
        <v>592</v>
      </c>
      <c r="DP56" s="591" t="s">
        <v>592</v>
      </c>
      <c r="DS56" s="591" t="s">
        <v>592</v>
      </c>
      <c r="DV56" s="591" t="s">
        <v>592</v>
      </c>
      <c r="DY56" s="591" t="s">
        <v>592</v>
      </c>
      <c r="EB56" s="591" t="s">
        <v>592</v>
      </c>
      <c r="EE56" s="591" t="s">
        <v>592</v>
      </c>
      <c r="EH56" s="591" t="s">
        <v>592</v>
      </c>
      <c r="EK56" s="591" t="s">
        <v>592</v>
      </c>
      <c r="EN56" s="591" t="s">
        <v>592</v>
      </c>
      <c r="EQ56" s="591" t="s">
        <v>592</v>
      </c>
      <c r="ET56" s="591" t="s">
        <v>592</v>
      </c>
      <c r="EW56" s="591" t="s">
        <v>592</v>
      </c>
      <c r="EZ56" s="591" t="s">
        <v>592</v>
      </c>
      <c r="FC56" s="591" t="s">
        <v>592</v>
      </c>
      <c r="FF56" s="591" t="s">
        <v>592</v>
      </c>
      <c r="FI56" s="591" t="s">
        <v>592</v>
      </c>
      <c r="FL56" s="591" t="s">
        <v>592</v>
      </c>
      <c r="FO56" s="591" t="s">
        <v>592</v>
      </c>
      <c r="FR56" s="591" t="s">
        <v>592</v>
      </c>
      <c r="FU56" s="591" t="s">
        <v>592</v>
      </c>
      <c r="FX56" s="591" t="s">
        <v>592</v>
      </c>
      <c r="GA56" s="591" t="s">
        <v>592</v>
      </c>
      <c r="GD56" s="591" t="s">
        <v>592</v>
      </c>
      <c r="GG56" s="591" t="s">
        <v>592</v>
      </c>
      <c r="GJ56" s="591" t="s">
        <v>592</v>
      </c>
      <c r="GM56" s="591" t="s">
        <v>592</v>
      </c>
      <c r="GP56" s="591" t="s">
        <v>592</v>
      </c>
      <c r="GS56" s="591" t="s">
        <v>592</v>
      </c>
      <c r="GV56" s="591" t="s">
        <v>592</v>
      </c>
      <c r="GY56" s="591" t="s">
        <v>592</v>
      </c>
      <c r="HB56" s="591" t="s">
        <v>592</v>
      </c>
      <c r="HE56" s="591" t="s">
        <v>592</v>
      </c>
      <c r="HH56" s="591" t="s">
        <v>592</v>
      </c>
      <c r="HK56" s="591" t="s">
        <v>592</v>
      </c>
      <c r="HN56" s="591" t="s">
        <v>592</v>
      </c>
      <c r="HQ56" s="591" t="s">
        <v>592</v>
      </c>
      <c r="HT56" s="591" t="s">
        <v>592</v>
      </c>
      <c r="HZ56" s="606" t="s">
        <v>592</v>
      </c>
      <c r="IA56" s="606" t="s">
        <v>592</v>
      </c>
      <c r="IB56" s="606" t="s">
        <v>592</v>
      </c>
      <c r="IC56" s="606" t="b">
        <v>1</v>
      </c>
    </row>
    <row r="57" spans="64:237" s="581" customFormat="1">
      <c r="BL57" s="590" t="s">
        <v>592</v>
      </c>
      <c r="CV57" s="590" t="s">
        <v>592</v>
      </c>
      <c r="DP57" s="591" t="s">
        <v>592</v>
      </c>
      <c r="DS57" s="591" t="s">
        <v>592</v>
      </c>
      <c r="DV57" s="591" t="s">
        <v>592</v>
      </c>
      <c r="DY57" s="591" t="s">
        <v>592</v>
      </c>
      <c r="EB57" s="591" t="s">
        <v>592</v>
      </c>
      <c r="EE57" s="591" t="s">
        <v>592</v>
      </c>
      <c r="EH57" s="591" t="s">
        <v>592</v>
      </c>
      <c r="EK57" s="591" t="s">
        <v>592</v>
      </c>
      <c r="EN57" s="591" t="s">
        <v>592</v>
      </c>
      <c r="EQ57" s="591" t="s">
        <v>592</v>
      </c>
      <c r="ET57" s="591" t="s">
        <v>592</v>
      </c>
      <c r="EW57" s="591" t="s">
        <v>592</v>
      </c>
      <c r="EZ57" s="591" t="s">
        <v>592</v>
      </c>
      <c r="FC57" s="591" t="s">
        <v>592</v>
      </c>
      <c r="FF57" s="591" t="s">
        <v>592</v>
      </c>
      <c r="FI57" s="591" t="s">
        <v>592</v>
      </c>
      <c r="FL57" s="591" t="s">
        <v>592</v>
      </c>
      <c r="FO57" s="591" t="s">
        <v>592</v>
      </c>
      <c r="FR57" s="591" t="s">
        <v>592</v>
      </c>
      <c r="FU57" s="591" t="s">
        <v>592</v>
      </c>
      <c r="FX57" s="591" t="s">
        <v>592</v>
      </c>
      <c r="GA57" s="591" t="s">
        <v>592</v>
      </c>
      <c r="GD57" s="591" t="s">
        <v>592</v>
      </c>
      <c r="GG57" s="591" t="s">
        <v>592</v>
      </c>
      <c r="GJ57" s="591" t="s">
        <v>592</v>
      </c>
      <c r="GM57" s="591" t="s">
        <v>592</v>
      </c>
      <c r="GP57" s="591" t="s">
        <v>592</v>
      </c>
      <c r="GS57" s="591" t="s">
        <v>592</v>
      </c>
      <c r="GV57" s="591" t="s">
        <v>592</v>
      </c>
      <c r="GY57" s="591" t="s">
        <v>592</v>
      </c>
      <c r="HB57" s="591" t="s">
        <v>592</v>
      </c>
      <c r="HE57" s="591" t="s">
        <v>592</v>
      </c>
      <c r="HH57" s="591" t="s">
        <v>592</v>
      </c>
      <c r="HK57" s="591" t="s">
        <v>592</v>
      </c>
      <c r="HN57" s="591" t="s">
        <v>592</v>
      </c>
      <c r="HQ57" s="591" t="s">
        <v>592</v>
      </c>
      <c r="HT57" s="591" t="s">
        <v>592</v>
      </c>
      <c r="HZ57" s="606" t="s">
        <v>592</v>
      </c>
      <c r="IA57" s="606" t="s">
        <v>592</v>
      </c>
      <c r="IB57" s="606" t="s">
        <v>592</v>
      </c>
      <c r="IC57" s="606" t="b">
        <v>1</v>
      </c>
    </row>
    <row r="58" spans="64:237" s="581" customFormat="1">
      <c r="BL58" s="590" t="s">
        <v>592</v>
      </c>
      <c r="CV58" s="590" t="s">
        <v>592</v>
      </c>
      <c r="DP58" s="591" t="s">
        <v>592</v>
      </c>
      <c r="DS58" s="591" t="s">
        <v>592</v>
      </c>
      <c r="DV58" s="591" t="s">
        <v>592</v>
      </c>
      <c r="DY58" s="591" t="s">
        <v>592</v>
      </c>
      <c r="EB58" s="591" t="s">
        <v>592</v>
      </c>
      <c r="EE58" s="591" t="s">
        <v>592</v>
      </c>
      <c r="EH58" s="591" t="s">
        <v>592</v>
      </c>
      <c r="EK58" s="591" t="s">
        <v>592</v>
      </c>
      <c r="EN58" s="591" t="s">
        <v>592</v>
      </c>
      <c r="EQ58" s="591" t="s">
        <v>592</v>
      </c>
      <c r="ET58" s="591" t="s">
        <v>592</v>
      </c>
      <c r="EW58" s="591" t="s">
        <v>592</v>
      </c>
      <c r="EZ58" s="591" t="s">
        <v>592</v>
      </c>
      <c r="FC58" s="591" t="s">
        <v>592</v>
      </c>
      <c r="FF58" s="591" t="s">
        <v>592</v>
      </c>
      <c r="FI58" s="591" t="s">
        <v>592</v>
      </c>
      <c r="FL58" s="591" t="s">
        <v>592</v>
      </c>
      <c r="FO58" s="591" t="s">
        <v>592</v>
      </c>
      <c r="FR58" s="591" t="s">
        <v>592</v>
      </c>
      <c r="FU58" s="591" t="s">
        <v>592</v>
      </c>
      <c r="FX58" s="591" t="s">
        <v>592</v>
      </c>
      <c r="GA58" s="591" t="s">
        <v>592</v>
      </c>
      <c r="GD58" s="591" t="s">
        <v>592</v>
      </c>
      <c r="GG58" s="591" t="s">
        <v>592</v>
      </c>
      <c r="GJ58" s="591" t="s">
        <v>592</v>
      </c>
      <c r="GM58" s="591" t="s">
        <v>592</v>
      </c>
      <c r="GP58" s="591" t="s">
        <v>592</v>
      </c>
      <c r="GS58" s="591" t="s">
        <v>592</v>
      </c>
      <c r="GV58" s="591" t="s">
        <v>592</v>
      </c>
      <c r="GY58" s="591" t="s">
        <v>592</v>
      </c>
      <c r="HB58" s="591" t="s">
        <v>592</v>
      </c>
      <c r="HE58" s="591" t="s">
        <v>592</v>
      </c>
      <c r="HH58" s="591" t="s">
        <v>592</v>
      </c>
      <c r="HK58" s="591" t="s">
        <v>592</v>
      </c>
      <c r="HN58" s="591" t="s">
        <v>592</v>
      </c>
      <c r="HQ58" s="591" t="s">
        <v>592</v>
      </c>
      <c r="HT58" s="591" t="s">
        <v>592</v>
      </c>
      <c r="HZ58" s="606" t="s">
        <v>592</v>
      </c>
      <c r="IA58" s="606" t="s">
        <v>592</v>
      </c>
      <c r="IB58" s="606" t="s">
        <v>592</v>
      </c>
      <c r="IC58" s="606" t="b">
        <v>1</v>
      </c>
    </row>
    <row r="59" spans="64:237" s="581" customFormat="1">
      <c r="BL59" s="590" t="s">
        <v>592</v>
      </c>
      <c r="CV59" s="590" t="s">
        <v>592</v>
      </c>
      <c r="DP59" s="591" t="s">
        <v>592</v>
      </c>
      <c r="DS59" s="591" t="s">
        <v>592</v>
      </c>
      <c r="DV59" s="591" t="s">
        <v>592</v>
      </c>
      <c r="DY59" s="591" t="s">
        <v>592</v>
      </c>
      <c r="EB59" s="591" t="s">
        <v>592</v>
      </c>
      <c r="EE59" s="591" t="s">
        <v>592</v>
      </c>
      <c r="EH59" s="591" t="s">
        <v>592</v>
      </c>
      <c r="EK59" s="591" t="s">
        <v>592</v>
      </c>
      <c r="EN59" s="591" t="s">
        <v>592</v>
      </c>
      <c r="EQ59" s="591" t="s">
        <v>592</v>
      </c>
      <c r="ET59" s="591" t="s">
        <v>592</v>
      </c>
      <c r="EW59" s="591" t="s">
        <v>592</v>
      </c>
      <c r="EZ59" s="591" t="s">
        <v>592</v>
      </c>
      <c r="FC59" s="591" t="s">
        <v>592</v>
      </c>
      <c r="FF59" s="591" t="s">
        <v>592</v>
      </c>
      <c r="FI59" s="591" t="s">
        <v>592</v>
      </c>
      <c r="FL59" s="591" t="s">
        <v>592</v>
      </c>
      <c r="FO59" s="591" t="s">
        <v>592</v>
      </c>
      <c r="FR59" s="591" t="s">
        <v>592</v>
      </c>
      <c r="FU59" s="591" t="s">
        <v>592</v>
      </c>
      <c r="FX59" s="591" t="s">
        <v>592</v>
      </c>
      <c r="GA59" s="591" t="s">
        <v>592</v>
      </c>
      <c r="GD59" s="591" t="s">
        <v>592</v>
      </c>
      <c r="GG59" s="591" t="s">
        <v>592</v>
      </c>
      <c r="GJ59" s="591" t="s">
        <v>592</v>
      </c>
      <c r="GM59" s="591" t="s">
        <v>592</v>
      </c>
      <c r="GP59" s="591" t="s">
        <v>592</v>
      </c>
      <c r="GS59" s="591" t="s">
        <v>592</v>
      </c>
      <c r="GV59" s="591" t="s">
        <v>592</v>
      </c>
      <c r="GY59" s="591" t="s">
        <v>592</v>
      </c>
      <c r="HB59" s="591" t="s">
        <v>592</v>
      </c>
      <c r="HE59" s="591" t="s">
        <v>592</v>
      </c>
      <c r="HH59" s="591" t="s">
        <v>592</v>
      </c>
      <c r="HK59" s="591" t="s">
        <v>592</v>
      </c>
      <c r="HN59" s="591" t="s">
        <v>592</v>
      </c>
      <c r="HQ59" s="591" t="s">
        <v>592</v>
      </c>
      <c r="HT59" s="591" t="s">
        <v>592</v>
      </c>
      <c r="HZ59" s="606" t="s">
        <v>592</v>
      </c>
      <c r="IA59" s="606" t="s">
        <v>592</v>
      </c>
      <c r="IB59" s="606" t="s">
        <v>592</v>
      </c>
      <c r="IC59" s="606" t="b">
        <v>1</v>
      </c>
    </row>
    <row r="60" spans="64:237" s="581" customFormat="1">
      <c r="BL60" s="590" t="s">
        <v>592</v>
      </c>
      <c r="CV60" s="590" t="s">
        <v>592</v>
      </c>
      <c r="DP60" s="591" t="s">
        <v>592</v>
      </c>
      <c r="DS60" s="591" t="s">
        <v>592</v>
      </c>
      <c r="DV60" s="591" t="s">
        <v>592</v>
      </c>
      <c r="DY60" s="591" t="s">
        <v>592</v>
      </c>
      <c r="EB60" s="591" t="s">
        <v>592</v>
      </c>
      <c r="EE60" s="591" t="s">
        <v>592</v>
      </c>
      <c r="EH60" s="591" t="s">
        <v>592</v>
      </c>
      <c r="EK60" s="591" t="s">
        <v>592</v>
      </c>
      <c r="EN60" s="591" t="s">
        <v>592</v>
      </c>
      <c r="EQ60" s="591" t="s">
        <v>592</v>
      </c>
      <c r="ET60" s="591" t="s">
        <v>592</v>
      </c>
      <c r="EW60" s="591" t="s">
        <v>592</v>
      </c>
      <c r="EZ60" s="591" t="s">
        <v>592</v>
      </c>
      <c r="FC60" s="591" t="s">
        <v>592</v>
      </c>
      <c r="FF60" s="591" t="s">
        <v>592</v>
      </c>
      <c r="FI60" s="591" t="s">
        <v>592</v>
      </c>
      <c r="FL60" s="591" t="s">
        <v>592</v>
      </c>
      <c r="FO60" s="591" t="s">
        <v>592</v>
      </c>
      <c r="FR60" s="591" t="s">
        <v>592</v>
      </c>
      <c r="FU60" s="591" t="s">
        <v>592</v>
      </c>
      <c r="FX60" s="591" t="s">
        <v>592</v>
      </c>
      <c r="GA60" s="591" t="s">
        <v>592</v>
      </c>
      <c r="GD60" s="591" t="s">
        <v>592</v>
      </c>
      <c r="GG60" s="591" t="s">
        <v>592</v>
      </c>
      <c r="GJ60" s="591" t="s">
        <v>592</v>
      </c>
      <c r="GM60" s="591" t="s">
        <v>592</v>
      </c>
      <c r="GP60" s="591" t="s">
        <v>592</v>
      </c>
      <c r="GS60" s="591" t="s">
        <v>592</v>
      </c>
      <c r="GV60" s="591" t="s">
        <v>592</v>
      </c>
      <c r="GY60" s="591" t="s">
        <v>592</v>
      </c>
      <c r="HB60" s="591" t="s">
        <v>592</v>
      </c>
      <c r="HE60" s="591" t="s">
        <v>592</v>
      </c>
      <c r="HH60" s="591" t="s">
        <v>592</v>
      </c>
      <c r="HK60" s="591" t="s">
        <v>592</v>
      </c>
      <c r="HN60" s="591" t="s">
        <v>592</v>
      </c>
      <c r="HQ60" s="591" t="s">
        <v>592</v>
      </c>
      <c r="HT60" s="591" t="s">
        <v>592</v>
      </c>
      <c r="HZ60" s="606" t="s">
        <v>592</v>
      </c>
      <c r="IA60" s="606" t="s">
        <v>592</v>
      </c>
      <c r="IB60" s="606" t="s">
        <v>592</v>
      </c>
      <c r="IC60" s="606" t="b">
        <v>1</v>
      </c>
    </row>
    <row r="61" spans="64:237" s="581" customFormat="1">
      <c r="BL61" s="590" t="s">
        <v>592</v>
      </c>
      <c r="CV61" s="590" t="s">
        <v>592</v>
      </c>
      <c r="DP61" s="591" t="s">
        <v>592</v>
      </c>
      <c r="DS61" s="591" t="s">
        <v>592</v>
      </c>
      <c r="DV61" s="591" t="s">
        <v>592</v>
      </c>
      <c r="DY61" s="591" t="s">
        <v>592</v>
      </c>
      <c r="EB61" s="591" t="s">
        <v>592</v>
      </c>
      <c r="EE61" s="591" t="s">
        <v>592</v>
      </c>
      <c r="EH61" s="591" t="s">
        <v>592</v>
      </c>
      <c r="EK61" s="591" t="s">
        <v>592</v>
      </c>
      <c r="EN61" s="591" t="s">
        <v>592</v>
      </c>
      <c r="EQ61" s="591" t="s">
        <v>592</v>
      </c>
      <c r="ET61" s="591" t="s">
        <v>592</v>
      </c>
      <c r="EW61" s="591" t="s">
        <v>592</v>
      </c>
      <c r="EZ61" s="591" t="s">
        <v>592</v>
      </c>
      <c r="FC61" s="591" t="s">
        <v>592</v>
      </c>
      <c r="FF61" s="591" t="s">
        <v>592</v>
      </c>
      <c r="FI61" s="591" t="s">
        <v>592</v>
      </c>
      <c r="FL61" s="591" t="s">
        <v>592</v>
      </c>
      <c r="FO61" s="591" t="s">
        <v>592</v>
      </c>
      <c r="FR61" s="591" t="s">
        <v>592</v>
      </c>
      <c r="FU61" s="591" t="s">
        <v>592</v>
      </c>
      <c r="FX61" s="591" t="s">
        <v>592</v>
      </c>
      <c r="GA61" s="591" t="s">
        <v>592</v>
      </c>
      <c r="GD61" s="591" t="s">
        <v>592</v>
      </c>
      <c r="GG61" s="591" t="s">
        <v>592</v>
      </c>
      <c r="GJ61" s="591" t="s">
        <v>592</v>
      </c>
      <c r="GM61" s="591" t="s">
        <v>592</v>
      </c>
      <c r="GP61" s="591" t="s">
        <v>592</v>
      </c>
      <c r="GS61" s="591" t="s">
        <v>592</v>
      </c>
      <c r="GV61" s="591" t="s">
        <v>592</v>
      </c>
      <c r="GY61" s="591" t="s">
        <v>592</v>
      </c>
      <c r="HB61" s="591" t="s">
        <v>592</v>
      </c>
      <c r="HE61" s="591" t="s">
        <v>592</v>
      </c>
      <c r="HH61" s="591" t="s">
        <v>592</v>
      </c>
      <c r="HK61" s="591" t="s">
        <v>592</v>
      </c>
      <c r="HN61" s="591" t="s">
        <v>592</v>
      </c>
      <c r="HQ61" s="591" t="s">
        <v>592</v>
      </c>
      <c r="HT61" s="591" t="s">
        <v>592</v>
      </c>
      <c r="HZ61" s="606" t="s">
        <v>592</v>
      </c>
      <c r="IA61" s="606" t="s">
        <v>592</v>
      </c>
      <c r="IB61" s="606" t="s">
        <v>592</v>
      </c>
      <c r="IC61" s="606" t="b">
        <v>1</v>
      </c>
    </row>
    <row r="62" spans="64:237" s="581" customFormat="1">
      <c r="BL62" s="590" t="s">
        <v>592</v>
      </c>
      <c r="CV62" s="590" t="s">
        <v>592</v>
      </c>
      <c r="DP62" s="591" t="s">
        <v>592</v>
      </c>
      <c r="DS62" s="591" t="s">
        <v>592</v>
      </c>
      <c r="DV62" s="591" t="s">
        <v>592</v>
      </c>
      <c r="DY62" s="591" t="s">
        <v>592</v>
      </c>
      <c r="EB62" s="591" t="s">
        <v>592</v>
      </c>
      <c r="EE62" s="591" t="s">
        <v>592</v>
      </c>
      <c r="EH62" s="591" t="s">
        <v>592</v>
      </c>
      <c r="EK62" s="591" t="s">
        <v>592</v>
      </c>
      <c r="EN62" s="591" t="s">
        <v>592</v>
      </c>
      <c r="EQ62" s="591" t="s">
        <v>592</v>
      </c>
      <c r="ET62" s="591" t="s">
        <v>592</v>
      </c>
      <c r="EW62" s="591" t="s">
        <v>592</v>
      </c>
      <c r="EZ62" s="591" t="s">
        <v>592</v>
      </c>
      <c r="FC62" s="591" t="s">
        <v>592</v>
      </c>
      <c r="FF62" s="591" t="s">
        <v>592</v>
      </c>
      <c r="FI62" s="591" t="s">
        <v>592</v>
      </c>
      <c r="FL62" s="591" t="s">
        <v>592</v>
      </c>
      <c r="FO62" s="591" t="s">
        <v>592</v>
      </c>
      <c r="FR62" s="591" t="s">
        <v>592</v>
      </c>
      <c r="FU62" s="591" t="s">
        <v>592</v>
      </c>
      <c r="FX62" s="591" t="s">
        <v>592</v>
      </c>
      <c r="GA62" s="591" t="s">
        <v>592</v>
      </c>
      <c r="GD62" s="591" t="s">
        <v>592</v>
      </c>
      <c r="GG62" s="591" t="s">
        <v>592</v>
      </c>
      <c r="GJ62" s="591" t="s">
        <v>592</v>
      </c>
      <c r="GM62" s="591" t="s">
        <v>592</v>
      </c>
      <c r="GP62" s="591" t="s">
        <v>592</v>
      </c>
      <c r="GS62" s="591" t="s">
        <v>592</v>
      </c>
      <c r="GV62" s="591" t="s">
        <v>592</v>
      </c>
      <c r="GY62" s="591" t="s">
        <v>592</v>
      </c>
      <c r="HB62" s="591" t="s">
        <v>592</v>
      </c>
      <c r="HE62" s="591" t="s">
        <v>592</v>
      </c>
      <c r="HH62" s="591" t="s">
        <v>592</v>
      </c>
      <c r="HK62" s="591" t="s">
        <v>592</v>
      </c>
      <c r="HN62" s="591" t="s">
        <v>592</v>
      </c>
      <c r="HQ62" s="591" t="s">
        <v>592</v>
      </c>
      <c r="HT62" s="591" t="s">
        <v>592</v>
      </c>
      <c r="HZ62" s="606" t="s">
        <v>592</v>
      </c>
      <c r="IA62" s="606" t="s">
        <v>592</v>
      </c>
      <c r="IB62" s="606" t="s">
        <v>592</v>
      </c>
      <c r="IC62" s="606" t="b">
        <v>1</v>
      </c>
    </row>
    <row r="63" spans="64:237" s="581" customFormat="1">
      <c r="BL63" s="590" t="s">
        <v>592</v>
      </c>
      <c r="CV63" s="590" t="s">
        <v>592</v>
      </c>
      <c r="DP63" s="591" t="s">
        <v>592</v>
      </c>
      <c r="DS63" s="591" t="s">
        <v>592</v>
      </c>
      <c r="DV63" s="591" t="s">
        <v>592</v>
      </c>
      <c r="DY63" s="591" t="s">
        <v>592</v>
      </c>
      <c r="EB63" s="591" t="s">
        <v>592</v>
      </c>
      <c r="EE63" s="591" t="s">
        <v>592</v>
      </c>
      <c r="EH63" s="591" t="s">
        <v>592</v>
      </c>
      <c r="EK63" s="591" t="s">
        <v>592</v>
      </c>
      <c r="EN63" s="591" t="s">
        <v>592</v>
      </c>
      <c r="EQ63" s="591" t="s">
        <v>592</v>
      </c>
      <c r="ET63" s="591" t="s">
        <v>592</v>
      </c>
      <c r="EW63" s="591" t="s">
        <v>592</v>
      </c>
      <c r="EZ63" s="591" t="s">
        <v>592</v>
      </c>
      <c r="FC63" s="591" t="s">
        <v>592</v>
      </c>
      <c r="FF63" s="591" t="s">
        <v>592</v>
      </c>
      <c r="FI63" s="591" t="s">
        <v>592</v>
      </c>
      <c r="FL63" s="591" t="s">
        <v>592</v>
      </c>
      <c r="FO63" s="591" t="s">
        <v>592</v>
      </c>
      <c r="FR63" s="591" t="s">
        <v>592</v>
      </c>
      <c r="FU63" s="591" t="s">
        <v>592</v>
      </c>
      <c r="FX63" s="591" t="s">
        <v>592</v>
      </c>
      <c r="GA63" s="591" t="s">
        <v>592</v>
      </c>
      <c r="GD63" s="591" t="s">
        <v>592</v>
      </c>
      <c r="GG63" s="591" t="s">
        <v>592</v>
      </c>
      <c r="GJ63" s="591" t="s">
        <v>592</v>
      </c>
      <c r="GM63" s="591" t="s">
        <v>592</v>
      </c>
      <c r="GP63" s="591" t="s">
        <v>592</v>
      </c>
      <c r="GS63" s="591" t="s">
        <v>592</v>
      </c>
      <c r="GV63" s="591" t="s">
        <v>592</v>
      </c>
      <c r="GY63" s="591" t="s">
        <v>592</v>
      </c>
      <c r="HB63" s="591" t="s">
        <v>592</v>
      </c>
      <c r="HE63" s="591" t="s">
        <v>592</v>
      </c>
      <c r="HH63" s="591" t="s">
        <v>592</v>
      </c>
      <c r="HK63" s="591" t="s">
        <v>592</v>
      </c>
      <c r="HN63" s="591" t="s">
        <v>592</v>
      </c>
      <c r="HQ63" s="591" t="s">
        <v>592</v>
      </c>
      <c r="HT63" s="591" t="s">
        <v>592</v>
      </c>
      <c r="HZ63" s="606" t="s">
        <v>592</v>
      </c>
      <c r="IA63" s="606" t="s">
        <v>592</v>
      </c>
      <c r="IB63" s="606" t="s">
        <v>592</v>
      </c>
      <c r="IC63" s="606" t="b">
        <v>1</v>
      </c>
    </row>
    <row r="64" spans="64:237" s="581" customFormat="1">
      <c r="BL64" s="590" t="s">
        <v>592</v>
      </c>
      <c r="CV64" s="590" t="s">
        <v>592</v>
      </c>
      <c r="DP64" s="591" t="s">
        <v>592</v>
      </c>
      <c r="DS64" s="591" t="s">
        <v>592</v>
      </c>
      <c r="DV64" s="591" t="s">
        <v>592</v>
      </c>
      <c r="DY64" s="591" t="s">
        <v>592</v>
      </c>
      <c r="EB64" s="591" t="s">
        <v>592</v>
      </c>
      <c r="EE64" s="591" t="s">
        <v>592</v>
      </c>
      <c r="EH64" s="591" t="s">
        <v>592</v>
      </c>
      <c r="EK64" s="591" t="s">
        <v>592</v>
      </c>
      <c r="EN64" s="591" t="s">
        <v>592</v>
      </c>
      <c r="EQ64" s="591" t="s">
        <v>592</v>
      </c>
      <c r="ET64" s="591" t="s">
        <v>592</v>
      </c>
      <c r="EW64" s="591" t="s">
        <v>592</v>
      </c>
      <c r="EZ64" s="591" t="s">
        <v>592</v>
      </c>
      <c r="FC64" s="591" t="s">
        <v>592</v>
      </c>
      <c r="FF64" s="591" t="s">
        <v>592</v>
      </c>
      <c r="FI64" s="591" t="s">
        <v>592</v>
      </c>
      <c r="FL64" s="591" t="s">
        <v>592</v>
      </c>
      <c r="FO64" s="591" t="s">
        <v>592</v>
      </c>
      <c r="FR64" s="591" t="s">
        <v>592</v>
      </c>
      <c r="FU64" s="591" t="s">
        <v>592</v>
      </c>
      <c r="FX64" s="591" t="s">
        <v>592</v>
      </c>
      <c r="GA64" s="591" t="s">
        <v>592</v>
      </c>
      <c r="GD64" s="591" t="s">
        <v>592</v>
      </c>
      <c r="GG64" s="591" t="s">
        <v>592</v>
      </c>
      <c r="GJ64" s="591" t="s">
        <v>592</v>
      </c>
      <c r="GM64" s="591" t="s">
        <v>592</v>
      </c>
      <c r="GP64" s="591" t="s">
        <v>592</v>
      </c>
      <c r="GS64" s="591" t="s">
        <v>592</v>
      </c>
      <c r="GV64" s="591" t="s">
        <v>592</v>
      </c>
      <c r="GY64" s="591" t="s">
        <v>592</v>
      </c>
      <c r="HB64" s="591" t="s">
        <v>592</v>
      </c>
      <c r="HE64" s="591" t="s">
        <v>592</v>
      </c>
      <c r="HH64" s="591" t="s">
        <v>592</v>
      </c>
      <c r="HK64" s="591" t="s">
        <v>592</v>
      </c>
      <c r="HN64" s="591" t="s">
        <v>592</v>
      </c>
      <c r="HQ64" s="591" t="s">
        <v>592</v>
      </c>
      <c r="HT64" s="591" t="s">
        <v>592</v>
      </c>
      <c r="HZ64" s="606" t="s">
        <v>592</v>
      </c>
      <c r="IA64" s="606" t="s">
        <v>592</v>
      </c>
      <c r="IB64" s="606" t="s">
        <v>592</v>
      </c>
      <c r="IC64" s="606" t="b">
        <v>1</v>
      </c>
    </row>
    <row r="65" spans="64:237" s="581" customFormat="1">
      <c r="BL65" s="590" t="s">
        <v>592</v>
      </c>
      <c r="CV65" s="590" t="s">
        <v>592</v>
      </c>
      <c r="DP65" s="591" t="s">
        <v>592</v>
      </c>
      <c r="DS65" s="591" t="s">
        <v>592</v>
      </c>
      <c r="DV65" s="591" t="s">
        <v>592</v>
      </c>
      <c r="DY65" s="591" t="s">
        <v>592</v>
      </c>
      <c r="EB65" s="591" t="s">
        <v>592</v>
      </c>
      <c r="EE65" s="591" t="s">
        <v>592</v>
      </c>
      <c r="EH65" s="591" t="s">
        <v>592</v>
      </c>
      <c r="EK65" s="591" t="s">
        <v>592</v>
      </c>
      <c r="EN65" s="591" t="s">
        <v>592</v>
      </c>
      <c r="EQ65" s="591" t="s">
        <v>592</v>
      </c>
      <c r="ET65" s="591" t="s">
        <v>592</v>
      </c>
      <c r="EW65" s="591" t="s">
        <v>592</v>
      </c>
      <c r="EZ65" s="591" t="s">
        <v>592</v>
      </c>
      <c r="FC65" s="591" t="s">
        <v>592</v>
      </c>
      <c r="FF65" s="591" t="s">
        <v>592</v>
      </c>
      <c r="FI65" s="591" t="s">
        <v>592</v>
      </c>
      <c r="FL65" s="591" t="s">
        <v>592</v>
      </c>
      <c r="FO65" s="591" t="s">
        <v>592</v>
      </c>
      <c r="FR65" s="591" t="s">
        <v>592</v>
      </c>
      <c r="FU65" s="591" t="s">
        <v>592</v>
      </c>
      <c r="FX65" s="591" t="s">
        <v>592</v>
      </c>
      <c r="GA65" s="591" t="s">
        <v>592</v>
      </c>
      <c r="GD65" s="591" t="s">
        <v>592</v>
      </c>
      <c r="GG65" s="591" t="s">
        <v>592</v>
      </c>
      <c r="GJ65" s="591" t="s">
        <v>592</v>
      </c>
      <c r="GM65" s="591" t="s">
        <v>592</v>
      </c>
      <c r="GP65" s="591" t="s">
        <v>592</v>
      </c>
      <c r="GS65" s="591" t="s">
        <v>592</v>
      </c>
      <c r="GV65" s="591" t="s">
        <v>592</v>
      </c>
      <c r="GY65" s="591" t="s">
        <v>592</v>
      </c>
      <c r="HB65" s="591" t="s">
        <v>592</v>
      </c>
      <c r="HE65" s="591" t="s">
        <v>592</v>
      </c>
      <c r="HH65" s="591" t="s">
        <v>592</v>
      </c>
      <c r="HK65" s="591" t="s">
        <v>592</v>
      </c>
      <c r="HN65" s="591" t="s">
        <v>592</v>
      </c>
      <c r="HQ65" s="591" t="s">
        <v>592</v>
      </c>
      <c r="HT65" s="591" t="s">
        <v>592</v>
      </c>
      <c r="HZ65" s="606" t="s">
        <v>592</v>
      </c>
      <c r="IA65" s="606" t="s">
        <v>592</v>
      </c>
      <c r="IB65" s="606" t="s">
        <v>592</v>
      </c>
      <c r="IC65" s="606" t="b">
        <v>1</v>
      </c>
    </row>
    <row r="66" spans="64:237" s="581" customFormat="1">
      <c r="BL66" s="590" t="s">
        <v>592</v>
      </c>
      <c r="CV66" s="590" t="s">
        <v>592</v>
      </c>
      <c r="DP66" s="591" t="s">
        <v>592</v>
      </c>
      <c r="DS66" s="591" t="s">
        <v>592</v>
      </c>
      <c r="DV66" s="591" t="s">
        <v>592</v>
      </c>
      <c r="DY66" s="591" t="s">
        <v>592</v>
      </c>
      <c r="EB66" s="591" t="s">
        <v>592</v>
      </c>
      <c r="EE66" s="591" t="s">
        <v>592</v>
      </c>
      <c r="EH66" s="591" t="s">
        <v>592</v>
      </c>
      <c r="EK66" s="591" t="s">
        <v>592</v>
      </c>
      <c r="EN66" s="591" t="s">
        <v>592</v>
      </c>
      <c r="EQ66" s="591" t="s">
        <v>592</v>
      </c>
      <c r="ET66" s="591" t="s">
        <v>592</v>
      </c>
      <c r="EW66" s="591" t="s">
        <v>592</v>
      </c>
      <c r="EZ66" s="591" t="s">
        <v>592</v>
      </c>
      <c r="FC66" s="591" t="s">
        <v>592</v>
      </c>
      <c r="FF66" s="591" t="s">
        <v>592</v>
      </c>
      <c r="FI66" s="591" t="s">
        <v>592</v>
      </c>
      <c r="FL66" s="591" t="s">
        <v>592</v>
      </c>
      <c r="FO66" s="591" t="s">
        <v>592</v>
      </c>
      <c r="FR66" s="591" t="s">
        <v>592</v>
      </c>
      <c r="FU66" s="591" t="s">
        <v>592</v>
      </c>
      <c r="FX66" s="591" t="s">
        <v>592</v>
      </c>
      <c r="GA66" s="591" t="s">
        <v>592</v>
      </c>
      <c r="GD66" s="591" t="s">
        <v>592</v>
      </c>
      <c r="GG66" s="591" t="s">
        <v>592</v>
      </c>
      <c r="GJ66" s="591" t="s">
        <v>592</v>
      </c>
      <c r="GM66" s="591" t="s">
        <v>592</v>
      </c>
      <c r="GP66" s="591" t="s">
        <v>592</v>
      </c>
      <c r="GS66" s="591" t="s">
        <v>592</v>
      </c>
      <c r="GV66" s="591" t="s">
        <v>592</v>
      </c>
      <c r="GY66" s="591" t="s">
        <v>592</v>
      </c>
      <c r="HB66" s="591" t="s">
        <v>592</v>
      </c>
      <c r="HE66" s="591" t="s">
        <v>592</v>
      </c>
      <c r="HH66" s="591" t="s">
        <v>592</v>
      </c>
      <c r="HK66" s="591" t="s">
        <v>592</v>
      </c>
      <c r="HN66" s="591" t="s">
        <v>592</v>
      </c>
      <c r="HQ66" s="591" t="s">
        <v>592</v>
      </c>
      <c r="HT66" s="591" t="s">
        <v>592</v>
      </c>
      <c r="HZ66" s="606" t="s">
        <v>592</v>
      </c>
      <c r="IA66" s="606" t="s">
        <v>592</v>
      </c>
      <c r="IB66" s="606" t="s">
        <v>592</v>
      </c>
      <c r="IC66" s="606" t="b">
        <v>1</v>
      </c>
    </row>
    <row r="67" spans="64:237" s="581" customFormat="1">
      <c r="BL67" s="590" t="s">
        <v>592</v>
      </c>
      <c r="CV67" s="590" t="s">
        <v>592</v>
      </c>
      <c r="DP67" s="591" t="s">
        <v>592</v>
      </c>
      <c r="DS67" s="591" t="s">
        <v>592</v>
      </c>
      <c r="DV67" s="591" t="s">
        <v>592</v>
      </c>
      <c r="DY67" s="591" t="s">
        <v>592</v>
      </c>
      <c r="EB67" s="591" t="s">
        <v>592</v>
      </c>
      <c r="EE67" s="591" t="s">
        <v>592</v>
      </c>
      <c r="EH67" s="591" t="s">
        <v>592</v>
      </c>
      <c r="EK67" s="591" t="s">
        <v>592</v>
      </c>
      <c r="EN67" s="591" t="s">
        <v>592</v>
      </c>
      <c r="EQ67" s="591" t="s">
        <v>592</v>
      </c>
      <c r="ET67" s="591" t="s">
        <v>592</v>
      </c>
      <c r="EW67" s="591" t="s">
        <v>592</v>
      </c>
      <c r="EZ67" s="591" t="s">
        <v>592</v>
      </c>
      <c r="FC67" s="591" t="s">
        <v>592</v>
      </c>
      <c r="FF67" s="591" t="s">
        <v>592</v>
      </c>
      <c r="FI67" s="591" t="s">
        <v>592</v>
      </c>
      <c r="FL67" s="591" t="s">
        <v>592</v>
      </c>
      <c r="FO67" s="591" t="s">
        <v>592</v>
      </c>
      <c r="FR67" s="591" t="s">
        <v>592</v>
      </c>
      <c r="FU67" s="591" t="s">
        <v>592</v>
      </c>
      <c r="FX67" s="591" t="s">
        <v>592</v>
      </c>
      <c r="GA67" s="591" t="s">
        <v>592</v>
      </c>
      <c r="GD67" s="591" t="s">
        <v>592</v>
      </c>
      <c r="GG67" s="591" t="s">
        <v>592</v>
      </c>
      <c r="GJ67" s="591" t="s">
        <v>592</v>
      </c>
      <c r="GM67" s="591" t="s">
        <v>592</v>
      </c>
      <c r="GP67" s="591" t="s">
        <v>592</v>
      </c>
      <c r="GS67" s="591" t="s">
        <v>592</v>
      </c>
      <c r="GV67" s="591" t="s">
        <v>592</v>
      </c>
      <c r="GY67" s="591" t="s">
        <v>592</v>
      </c>
      <c r="HB67" s="591" t="s">
        <v>592</v>
      </c>
      <c r="HE67" s="591" t="s">
        <v>592</v>
      </c>
      <c r="HH67" s="591" t="s">
        <v>592</v>
      </c>
      <c r="HK67" s="591" t="s">
        <v>592</v>
      </c>
      <c r="HN67" s="591" t="s">
        <v>592</v>
      </c>
      <c r="HQ67" s="591" t="s">
        <v>592</v>
      </c>
      <c r="HT67" s="591" t="s">
        <v>592</v>
      </c>
      <c r="HZ67" s="606" t="s">
        <v>592</v>
      </c>
      <c r="IA67" s="606" t="s">
        <v>592</v>
      </c>
      <c r="IB67" s="606" t="s">
        <v>592</v>
      </c>
      <c r="IC67" s="606" t="b">
        <v>1</v>
      </c>
    </row>
    <row r="68" spans="64:237" s="581" customFormat="1">
      <c r="BL68" s="590" t="s">
        <v>592</v>
      </c>
      <c r="CV68" s="590" t="s">
        <v>592</v>
      </c>
      <c r="DP68" s="591" t="s">
        <v>592</v>
      </c>
      <c r="DS68" s="591" t="s">
        <v>592</v>
      </c>
      <c r="DV68" s="591" t="s">
        <v>592</v>
      </c>
      <c r="DY68" s="591" t="s">
        <v>592</v>
      </c>
      <c r="EB68" s="591" t="s">
        <v>592</v>
      </c>
      <c r="EE68" s="591" t="s">
        <v>592</v>
      </c>
      <c r="EH68" s="591" t="s">
        <v>592</v>
      </c>
      <c r="EK68" s="591" t="s">
        <v>592</v>
      </c>
      <c r="EN68" s="591" t="s">
        <v>592</v>
      </c>
      <c r="EQ68" s="591" t="s">
        <v>592</v>
      </c>
      <c r="ET68" s="591" t="s">
        <v>592</v>
      </c>
      <c r="EW68" s="591" t="s">
        <v>592</v>
      </c>
      <c r="EZ68" s="591" t="s">
        <v>592</v>
      </c>
      <c r="FC68" s="591" t="s">
        <v>592</v>
      </c>
      <c r="FF68" s="591" t="s">
        <v>592</v>
      </c>
      <c r="FI68" s="591" t="s">
        <v>592</v>
      </c>
      <c r="FL68" s="591" t="s">
        <v>592</v>
      </c>
      <c r="FO68" s="591" t="s">
        <v>592</v>
      </c>
      <c r="FR68" s="591" t="s">
        <v>592</v>
      </c>
      <c r="FU68" s="591" t="s">
        <v>592</v>
      </c>
      <c r="FX68" s="591" t="s">
        <v>592</v>
      </c>
      <c r="GA68" s="591" t="s">
        <v>592</v>
      </c>
      <c r="GD68" s="591" t="s">
        <v>592</v>
      </c>
      <c r="GG68" s="591" t="s">
        <v>592</v>
      </c>
      <c r="GJ68" s="591" t="s">
        <v>592</v>
      </c>
      <c r="GM68" s="591" t="s">
        <v>592</v>
      </c>
      <c r="GP68" s="591" t="s">
        <v>592</v>
      </c>
      <c r="GS68" s="591" t="s">
        <v>592</v>
      </c>
      <c r="GV68" s="591" t="s">
        <v>592</v>
      </c>
      <c r="GY68" s="591" t="s">
        <v>592</v>
      </c>
      <c r="HB68" s="591" t="s">
        <v>592</v>
      </c>
      <c r="HE68" s="591" t="s">
        <v>592</v>
      </c>
      <c r="HH68" s="591" t="s">
        <v>592</v>
      </c>
      <c r="HK68" s="591" t="s">
        <v>592</v>
      </c>
      <c r="HN68" s="591" t="s">
        <v>592</v>
      </c>
      <c r="HQ68" s="591" t="s">
        <v>592</v>
      </c>
      <c r="HT68" s="591" t="s">
        <v>592</v>
      </c>
      <c r="HZ68" s="606" t="s">
        <v>592</v>
      </c>
      <c r="IA68" s="606" t="s">
        <v>592</v>
      </c>
      <c r="IB68" s="606" t="s">
        <v>592</v>
      </c>
      <c r="IC68" s="606" t="b">
        <v>1</v>
      </c>
    </row>
    <row r="69" spans="64:237" s="581" customFormat="1">
      <c r="BL69" s="590" t="s">
        <v>592</v>
      </c>
      <c r="CV69" s="590" t="s">
        <v>592</v>
      </c>
      <c r="DP69" s="591" t="s">
        <v>592</v>
      </c>
      <c r="DS69" s="591" t="s">
        <v>592</v>
      </c>
      <c r="DV69" s="591" t="s">
        <v>592</v>
      </c>
      <c r="DY69" s="591" t="s">
        <v>592</v>
      </c>
      <c r="EB69" s="591" t="s">
        <v>592</v>
      </c>
      <c r="EE69" s="591" t="s">
        <v>592</v>
      </c>
      <c r="EH69" s="591" t="s">
        <v>592</v>
      </c>
      <c r="EK69" s="591" t="s">
        <v>592</v>
      </c>
      <c r="EN69" s="591" t="s">
        <v>592</v>
      </c>
      <c r="EQ69" s="591" t="s">
        <v>592</v>
      </c>
      <c r="ET69" s="591" t="s">
        <v>592</v>
      </c>
      <c r="EW69" s="591" t="s">
        <v>592</v>
      </c>
      <c r="EZ69" s="591" t="s">
        <v>592</v>
      </c>
      <c r="FC69" s="591" t="s">
        <v>592</v>
      </c>
      <c r="FF69" s="591" t="s">
        <v>592</v>
      </c>
      <c r="FI69" s="591" t="s">
        <v>592</v>
      </c>
      <c r="FL69" s="591" t="s">
        <v>592</v>
      </c>
      <c r="FO69" s="591" t="s">
        <v>592</v>
      </c>
      <c r="FR69" s="591" t="s">
        <v>592</v>
      </c>
      <c r="FU69" s="591" t="s">
        <v>592</v>
      </c>
      <c r="FX69" s="591" t="s">
        <v>592</v>
      </c>
      <c r="GA69" s="591" t="s">
        <v>592</v>
      </c>
      <c r="GD69" s="591" t="s">
        <v>592</v>
      </c>
      <c r="GG69" s="591" t="s">
        <v>592</v>
      </c>
      <c r="GJ69" s="591" t="s">
        <v>592</v>
      </c>
      <c r="GM69" s="591" t="s">
        <v>592</v>
      </c>
      <c r="GP69" s="591" t="s">
        <v>592</v>
      </c>
      <c r="GS69" s="591" t="s">
        <v>592</v>
      </c>
      <c r="GV69" s="591" t="s">
        <v>592</v>
      </c>
      <c r="GY69" s="591" t="s">
        <v>592</v>
      </c>
      <c r="HB69" s="591" t="s">
        <v>592</v>
      </c>
      <c r="HE69" s="591" t="s">
        <v>592</v>
      </c>
      <c r="HH69" s="591" t="s">
        <v>592</v>
      </c>
      <c r="HK69" s="591" t="s">
        <v>592</v>
      </c>
      <c r="HN69" s="591" t="s">
        <v>592</v>
      </c>
      <c r="HQ69" s="591" t="s">
        <v>592</v>
      </c>
      <c r="HT69" s="591" t="s">
        <v>592</v>
      </c>
      <c r="HZ69" s="606" t="s">
        <v>592</v>
      </c>
      <c r="IA69" s="606" t="s">
        <v>592</v>
      </c>
      <c r="IB69" s="606" t="s">
        <v>592</v>
      </c>
      <c r="IC69" s="606" t="b">
        <v>1</v>
      </c>
    </row>
    <row r="70" spans="64:237" s="581" customFormat="1">
      <c r="BL70" s="590" t="s">
        <v>592</v>
      </c>
      <c r="CV70" s="590" t="s">
        <v>592</v>
      </c>
      <c r="DP70" s="591" t="s">
        <v>592</v>
      </c>
      <c r="DS70" s="591" t="s">
        <v>592</v>
      </c>
      <c r="DV70" s="591" t="s">
        <v>592</v>
      </c>
      <c r="DY70" s="591" t="s">
        <v>592</v>
      </c>
      <c r="EB70" s="591" t="s">
        <v>592</v>
      </c>
      <c r="EE70" s="591" t="s">
        <v>592</v>
      </c>
      <c r="EH70" s="591" t="s">
        <v>592</v>
      </c>
      <c r="EK70" s="591" t="s">
        <v>592</v>
      </c>
      <c r="EN70" s="591" t="s">
        <v>592</v>
      </c>
      <c r="EQ70" s="591" t="s">
        <v>592</v>
      </c>
      <c r="ET70" s="591" t="s">
        <v>592</v>
      </c>
      <c r="EW70" s="591" t="s">
        <v>592</v>
      </c>
      <c r="EZ70" s="591" t="s">
        <v>592</v>
      </c>
      <c r="FC70" s="591" t="s">
        <v>592</v>
      </c>
      <c r="FF70" s="591" t="s">
        <v>592</v>
      </c>
      <c r="FI70" s="591" t="s">
        <v>592</v>
      </c>
      <c r="FL70" s="591" t="s">
        <v>592</v>
      </c>
      <c r="FO70" s="591" t="s">
        <v>592</v>
      </c>
      <c r="FR70" s="591" t="s">
        <v>592</v>
      </c>
      <c r="FU70" s="591" t="s">
        <v>592</v>
      </c>
      <c r="FX70" s="591" t="s">
        <v>592</v>
      </c>
      <c r="GA70" s="591" t="s">
        <v>592</v>
      </c>
      <c r="GD70" s="591" t="s">
        <v>592</v>
      </c>
      <c r="GG70" s="591" t="s">
        <v>592</v>
      </c>
      <c r="GJ70" s="591" t="s">
        <v>592</v>
      </c>
      <c r="GM70" s="591" t="s">
        <v>592</v>
      </c>
      <c r="GP70" s="591" t="s">
        <v>592</v>
      </c>
      <c r="GS70" s="591" t="s">
        <v>592</v>
      </c>
      <c r="GV70" s="591" t="s">
        <v>592</v>
      </c>
      <c r="GY70" s="591" t="s">
        <v>592</v>
      </c>
      <c r="HB70" s="591" t="s">
        <v>592</v>
      </c>
      <c r="HE70" s="591" t="s">
        <v>592</v>
      </c>
      <c r="HH70" s="591" t="s">
        <v>592</v>
      </c>
      <c r="HK70" s="591" t="s">
        <v>592</v>
      </c>
      <c r="HN70" s="591" t="s">
        <v>592</v>
      </c>
      <c r="HQ70" s="591" t="s">
        <v>592</v>
      </c>
      <c r="HT70" s="591" t="s">
        <v>592</v>
      </c>
      <c r="HZ70" s="606" t="s">
        <v>592</v>
      </c>
      <c r="IA70" s="606" t="s">
        <v>592</v>
      </c>
      <c r="IB70" s="606" t="s">
        <v>592</v>
      </c>
      <c r="IC70" s="606" t="b">
        <v>1</v>
      </c>
    </row>
    <row r="71" spans="64:237" s="581" customFormat="1">
      <c r="BL71" s="590" t="s">
        <v>592</v>
      </c>
      <c r="CV71" s="590" t="s">
        <v>592</v>
      </c>
      <c r="DP71" s="591" t="s">
        <v>592</v>
      </c>
      <c r="DS71" s="591" t="s">
        <v>592</v>
      </c>
      <c r="DV71" s="591" t="s">
        <v>592</v>
      </c>
      <c r="DY71" s="591" t="s">
        <v>592</v>
      </c>
      <c r="EB71" s="591" t="s">
        <v>592</v>
      </c>
      <c r="EE71" s="591" t="s">
        <v>592</v>
      </c>
      <c r="EH71" s="591" t="s">
        <v>592</v>
      </c>
      <c r="EK71" s="591" t="s">
        <v>592</v>
      </c>
      <c r="EN71" s="591" t="s">
        <v>592</v>
      </c>
      <c r="EQ71" s="591" t="s">
        <v>592</v>
      </c>
      <c r="ET71" s="591" t="s">
        <v>592</v>
      </c>
      <c r="EW71" s="591" t="s">
        <v>592</v>
      </c>
      <c r="EZ71" s="591" t="s">
        <v>592</v>
      </c>
      <c r="FC71" s="591" t="s">
        <v>592</v>
      </c>
      <c r="FF71" s="591" t="s">
        <v>592</v>
      </c>
      <c r="FI71" s="591" t="s">
        <v>592</v>
      </c>
      <c r="FL71" s="591" t="s">
        <v>592</v>
      </c>
      <c r="FO71" s="591" t="s">
        <v>592</v>
      </c>
      <c r="FR71" s="591" t="s">
        <v>592</v>
      </c>
      <c r="FU71" s="591" t="s">
        <v>592</v>
      </c>
      <c r="FX71" s="591" t="s">
        <v>592</v>
      </c>
      <c r="GA71" s="591" t="s">
        <v>592</v>
      </c>
      <c r="GD71" s="591" t="s">
        <v>592</v>
      </c>
      <c r="GG71" s="591" t="s">
        <v>592</v>
      </c>
      <c r="GJ71" s="591" t="s">
        <v>592</v>
      </c>
      <c r="GM71" s="591" t="s">
        <v>592</v>
      </c>
      <c r="GP71" s="591" t="s">
        <v>592</v>
      </c>
      <c r="GS71" s="591" t="s">
        <v>592</v>
      </c>
      <c r="GV71" s="591" t="s">
        <v>592</v>
      </c>
      <c r="GY71" s="591" t="s">
        <v>592</v>
      </c>
      <c r="HB71" s="591" t="s">
        <v>592</v>
      </c>
      <c r="HE71" s="591" t="s">
        <v>592</v>
      </c>
      <c r="HH71" s="591" t="s">
        <v>592</v>
      </c>
      <c r="HK71" s="591" t="s">
        <v>592</v>
      </c>
      <c r="HN71" s="591" t="s">
        <v>592</v>
      </c>
      <c r="HQ71" s="591" t="s">
        <v>592</v>
      </c>
      <c r="HT71" s="591" t="s">
        <v>592</v>
      </c>
      <c r="HZ71" s="606" t="s">
        <v>592</v>
      </c>
      <c r="IA71" s="606" t="s">
        <v>592</v>
      </c>
      <c r="IB71" s="606" t="s">
        <v>592</v>
      </c>
      <c r="IC71" s="606" t="b">
        <v>1</v>
      </c>
    </row>
    <row r="72" spans="64:237" s="581" customFormat="1">
      <c r="BL72" s="590" t="s">
        <v>592</v>
      </c>
      <c r="CV72" s="590" t="s">
        <v>592</v>
      </c>
      <c r="DP72" s="591" t="s">
        <v>592</v>
      </c>
      <c r="DS72" s="591" t="s">
        <v>592</v>
      </c>
      <c r="DV72" s="591" t="s">
        <v>592</v>
      </c>
      <c r="DY72" s="591" t="s">
        <v>592</v>
      </c>
      <c r="EB72" s="591" t="s">
        <v>592</v>
      </c>
      <c r="EE72" s="591" t="s">
        <v>592</v>
      </c>
      <c r="EH72" s="591" t="s">
        <v>592</v>
      </c>
      <c r="EK72" s="591" t="s">
        <v>592</v>
      </c>
      <c r="EN72" s="591" t="s">
        <v>592</v>
      </c>
      <c r="EQ72" s="591" t="s">
        <v>592</v>
      </c>
      <c r="ET72" s="591" t="s">
        <v>592</v>
      </c>
      <c r="EW72" s="591" t="s">
        <v>592</v>
      </c>
      <c r="EZ72" s="591" t="s">
        <v>592</v>
      </c>
      <c r="FC72" s="591" t="s">
        <v>592</v>
      </c>
      <c r="FF72" s="591" t="s">
        <v>592</v>
      </c>
      <c r="FI72" s="591" t="s">
        <v>592</v>
      </c>
      <c r="FL72" s="591" t="s">
        <v>592</v>
      </c>
      <c r="FO72" s="591" t="s">
        <v>592</v>
      </c>
      <c r="FR72" s="591" t="s">
        <v>592</v>
      </c>
      <c r="FU72" s="591" t="s">
        <v>592</v>
      </c>
      <c r="FX72" s="591" t="s">
        <v>592</v>
      </c>
      <c r="GA72" s="591" t="s">
        <v>592</v>
      </c>
      <c r="GD72" s="591" t="s">
        <v>592</v>
      </c>
      <c r="GG72" s="591" t="s">
        <v>592</v>
      </c>
      <c r="GJ72" s="591" t="s">
        <v>592</v>
      </c>
      <c r="GM72" s="591" t="s">
        <v>592</v>
      </c>
      <c r="GP72" s="591" t="s">
        <v>592</v>
      </c>
      <c r="GS72" s="591" t="s">
        <v>592</v>
      </c>
      <c r="GV72" s="591" t="s">
        <v>592</v>
      </c>
      <c r="GY72" s="591" t="s">
        <v>592</v>
      </c>
      <c r="HB72" s="591" t="s">
        <v>592</v>
      </c>
      <c r="HE72" s="591" t="s">
        <v>592</v>
      </c>
      <c r="HH72" s="591" t="s">
        <v>592</v>
      </c>
      <c r="HK72" s="591" t="s">
        <v>592</v>
      </c>
      <c r="HN72" s="591" t="s">
        <v>592</v>
      </c>
      <c r="HQ72" s="591" t="s">
        <v>592</v>
      </c>
      <c r="HT72" s="591" t="s">
        <v>592</v>
      </c>
      <c r="HZ72" s="606" t="s">
        <v>592</v>
      </c>
      <c r="IA72" s="606" t="s">
        <v>592</v>
      </c>
      <c r="IB72" s="606" t="s">
        <v>592</v>
      </c>
      <c r="IC72" s="606" t="b">
        <v>1</v>
      </c>
    </row>
    <row r="73" spans="64:237" s="581" customFormat="1">
      <c r="BL73" s="590" t="s">
        <v>592</v>
      </c>
      <c r="CV73" s="590" t="s">
        <v>592</v>
      </c>
      <c r="DP73" s="591" t="s">
        <v>592</v>
      </c>
      <c r="DS73" s="591" t="s">
        <v>592</v>
      </c>
      <c r="DV73" s="591" t="s">
        <v>592</v>
      </c>
      <c r="DY73" s="591" t="s">
        <v>592</v>
      </c>
      <c r="EB73" s="591" t="s">
        <v>592</v>
      </c>
      <c r="EE73" s="591" t="s">
        <v>592</v>
      </c>
      <c r="EH73" s="591" t="s">
        <v>592</v>
      </c>
      <c r="EK73" s="591" t="s">
        <v>592</v>
      </c>
      <c r="EN73" s="591" t="s">
        <v>592</v>
      </c>
      <c r="EQ73" s="591" t="s">
        <v>592</v>
      </c>
      <c r="ET73" s="591" t="s">
        <v>592</v>
      </c>
      <c r="EW73" s="591" t="s">
        <v>592</v>
      </c>
      <c r="EZ73" s="591" t="s">
        <v>592</v>
      </c>
      <c r="FC73" s="591" t="s">
        <v>592</v>
      </c>
      <c r="FF73" s="591" t="s">
        <v>592</v>
      </c>
      <c r="FI73" s="591" t="s">
        <v>592</v>
      </c>
      <c r="FL73" s="591" t="s">
        <v>592</v>
      </c>
      <c r="FO73" s="591" t="s">
        <v>592</v>
      </c>
      <c r="FR73" s="591" t="s">
        <v>592</v>
      </c>
      <c r="FU73" s="591" t="s">
        <v>592</v>
      </c>
      <c r="FX73" s="591" t="s">
        <v>592</v>
      </c>
      <c r="GA73" s="591" t="s">
        <v>592</v>
      </c>
      <c r="GD73" s="591" t="s">
        <v>592</v>
      </c>
      <c r="GG73" s="591" t="s">
        <v>592</v>
      </c>
      <c r="GJ73" s="591" t="s">
        <v>592</v>
      </c>
      <c r="GM73" s="591" t="s">
        <v>592</v>
      </c>
      <c r="GP73" s="591" t="s">
        <v>592</v>
      </c>
      <c r="GS73" s="591" t="s">
        <v>592</v>
      </c>
      <c r="GV73" s="591" t="s">
        <v>592</v>
      </c>
      <c r="GY73" s="591" t="s">
        <v>592</v>
      </c>
      <c r="HB73" s="591" t="s">
        <v>592</v>
      </c>
      <c r="HE73" s="591" t="s">
        <v>592</v>
      </c>
      <c r="HH73" s="591" t="s">
        <v>592</v>
      </c>
      <c r="HK73" s="591" t="s">
        <v>592</v>
      </c>
      <c r="HN73" s="591" t="s">
        <v>592</v>
      </c>
      <c r="HQ73" s="591" t="s">
        <v>592</v>
      </c>
      <c r="HT73" s="591" t="s">
        <v>592</v>
      </c>
      <c r="HZ73" s="606" t="s">
        <v>592</v>
      </c>
      <c r="IA73" s="606" t="s">
        <v>592</v>
      </c>
      <c r="IB73" s="606" t="s">
        <v>592</v>
      </c>
      <c r="IC73" s="606" t="b">
        <v>1</v>
      </c>
    </row>
    <row r="74" spans="64:237" s="581" customFormat="1">
      <c r="BL74" s="590" t="s">
        <v>592</v>
      </c>
      <c r="CV74" s="590" t="s">
        <v>592</v>
      </c>
      <c r="DP74" s="591" t="s">
        <v>592</v>
      </c>
      <c r="DS74" s="591" t="s">
        <v>592</v>
      </c>
      <c r="DV74" s="591" t="s">
        <v>592</v>
      </c>
      <c r="DY74" s="591" t="s">
        <v>592</v>
      </c>
      <c r="EB74" s="591" t="s">
        <v>592</v>
      </c>
      <c r="EE74" s="591" t="s">
        <v>592</v>
      </c>
      <c r="EH74" s="591" t="s">
        <v>592</v>
      </c>
      <c r="EK74" s="591" t="s">
        <v>592</v>
      </c>
      <c r="EN74" s="591" t="s">
        <v>592</v>
      </c>
      <c r="EQ74" s="591" t="s">
        <v>592</v>
      </c>
      <c r="ET74" s="591" t="s">
        <v>592</v>
      </c>
      <c r="EW74" s="591" t="s">
        <v>592</v>
      </c>
      <c r="EZ74" s="591" t="s">
        <v>592</v>
      </c>
      <c r="FC74" s="591" t="s">
        <v>592</v>
      </c>
      <c r="FF74" s="591" t="s">
        <v>592</v>
      </c>
      <c r="FI74" s="591" t="s">
        <v>592</v>
      </c>
      <c r="FL74" s="591" t="s">
        <v>592</v>
      </c>
      <c r="FO74" s="591" t="s">
        <v>592</v>
      </c>
      <c r="FR74" s="591" t="s">
        <v>592</v>
      </c>
      <c r="FU74" s="591" t="s">
        <v>592</v>
      </c>
      <c r="FX74" s="591" t="s">
        <v>592</v>
      </c>
      <c r="GA74" s="591" t="s">
        <v>592</v>
      </c>
      <c r="GD74" s="591" t="s">
        <v>592</v>
      </c>
      <c r="GG74" s="591" t="s">
        <v>592</v>
      </c>
      <c r="GJ74" s="591" t="s">
        <v>592</v>
      </c>
      <c r="GM74" s="591" t="s">
        <v>592</v>
      </c>
      <c r="GP74" s="591" t="s">
        <v>592</v>
      </c>
      <c r="GS74" s="591" t="s">
        <v>592</v>
      </c>
      <c r="GV74" s="591" t="s">
        <v>592</v>
      </c>
      <c r="GY74" s="591" t="s">
        <v>592</v>
      </c>
      <c r="HB74" s="591" t="s">
        <v>592</v>
      </c>
      <c r="HE74" s="591" t="s">
        <v>592</v>
      </c>
      <c r="HH74" s="591" t="s">
        <v>592</v>
      </c>
      <c r="HK74" s="591" t="s">
        <v>592</v>
      </c>
      <c r="HN74" s="591" t="s">
        <v>592</v>
      </c>
      <c r="HQ74" s="591" t="s">
        <v>592</v>
      </c>
      <c r="HT74" s="591" t="s">
        <v>592</v>
      </c>
      <c r="HZ74" s="606" t="s">
        <v>592</v>
      </c>
      <c r="IA74" s="606" t="s">
        <v>592</v>
      </c>
      <c r="IB74" s="606" t="s">
        <v>592</v>
      </c>
      <c r="IC74" s="606" t="b">
        <v>1</v>
      </c>
    </row>
    <row r="75" spans="64:237" s="581" customFormat="1">
      <c r="BL75" s="590" t="s">
        <v>592</v>
      </c>
      <c r="CV75" s="590" t="s">
        <v>592</v>
      </c>
      <c r="DP75" s="591" t="s">
        <v>592</v>
      </c>
      <c r="DS75" s="591" t="s">
        <v>592</v>
      </c>
      <c r="DV75" s="591" t="s">
        <v>592</v>
      </c>
      <c r="DY75" s="591" t="s">
        <v>592</v>
      </c>
      <c r="EB75" s="591" t="s">
        <v>592</v>
      </c>
      <c r="EE75" s="591" t="s">
        <v>592</v>
      </c>
      <c r="EH75" s="591" t="s">
        <v>592</v>
      </c>
      <c r="EK75" s="591" t="s">
        <v>592</v>
      </c>
      <c r="EN75" s="591" t="s">
        <v>592</v>
      </c>
      <c r="EQ75" s="591" t="s">
        <v>592</v>
      </c>
      <c r="ET75" s="591" t="s">
        <v>592</v>
      </c>
      <c r="EW75" s="591" t="s">
        <v>592</v>
      </c>
      <c r="EZ75" s="591" t="s">
        <v>592</v>
      </c>
      <c r="FC75" s="591" t="s">
        <v>592</v>
      </c>
      <c r="FF75" s="591" t="s">
        <v>592</v>
      </c>
      <c r="FI75" s="591" t="s">
        <v>592</v>
      </c>
      <c r="FL75" s="591" t="s">
        <v>592</v>
      </c>
      <c r="FO75" s="591" t="s">
        <v>592</v>
      </c>
      <c r="FR75" s="591" t="s">
        <v>592</v>
      </c>
      <c r="FU75" s="591" t="s">
        <v>592</v>
      </c>
      <c r="FX75" s="591" t="s">
        <v>592</v>
      </c>
      <c r="GA75" s="591" t="s">
        <v>592</v>
      </c>
      <c r="GD75" s="591" t="s">
        <v>592</v>
      </c>
      <c r="GG75" s="591" t="s">
        <v>592</v>
      </c>
      <c r="GJ75" s="591" t="s">
        <v>592</v>
      </c>
      <c r="GM75" s="591" t="s">
        <v>592</v>
      </c>
      <c r="GP75" s="591" t="s">
        <v>592</v>
      </c>
      <c r="GS75" s="591" t="s">
        <v>592</v>
      </c>
      <c r="GV75" s="591" t="s">
        <v>592</v>
      </c>
      <c r="GY75" s="591" t="s">
        <v>592</v>
      </c>
      <c r="HB75" s="591" t="s">
        <v>592</v>
      </c>
      <c r="HE75" s="591" t="s">
        <v>592</v>
      </c>
      <c r="HH75" s="591" t="s">
        <v>592</v>
      </c>
      <c r="HK75" s="591" t="s">
        <v>592</v>
      </c>
      <c r="HN75" s="591" t="s">
        <v>592</v>
      </c>
      <c r="HQ75" s="591" t="s">
        <v>592</v>
      </c>
      <c r="HT75" s="591" t="s">
        <v>592</v>
      </c>
      <c r="HZ75" s="606" t="s">
        <v>592</v>
      </c>
      <c r="IA75" s="606" t="s">
        <v>592</v>
      </c>
      <c r="IB75" s="606" t="s">
        <v>592</v>
      </c>
      <c r="IC75" s="606" t="b">
        <v>1</v>
      </c>
    </row>
    <row r="76" spans="64:237" s="581" customFormat="1">
      <c r="BL76" s="590" t="s">
        <v>592</v>
      </c>
      <c r="CV76" s="590" t="s">
        <v>592</v>
      </c>
      <c r="DP76" s="591" t="s">
        <v>592</v>
      </c>
      <c r="DS76" s="591" t="s">
        <v>592</v>
      </c>
      <c r="DV76" s="591" t="s">
        <v>592</v>
      </c>
      <c r="DY76" s="591" t="s">
        <v>592</v>
      </c>
      <c r="EB76" s="591" t="s">
        <v>592</v>
      </c>
      <c r="EE76" s="591" t="s">
        <v>592</v>
      </c>
      <c r="EH76" s="591" t="s">
        <v>592</v>
      </c>
      <c r="EK76" s="591" t="s">
        <v>592</v>
      </c>
      <c r="EN76" s="591" t="s">
        <v>592</v>
      </c>
      <c r="EQ76" s="591" t="s">
        <v>592</v>
      </c>
      <c r="ET76" s="591" t="s">
        <v>592</v>
      </c>
      <c r="EW76" s="591" t="s">
        <v>592</v>
      </c>
      <c r="EZ76" s="591" t="s">
        <v>592</v>
      </c>
      <c r="FC76" s="591" t="s">
        <v>592</v>
      </c>
      <c r="FF76" s="591" t="s">
        <v>592</v>
      </c>
      <c r="FI76" s="591" t="s">
        <v>592</v>
      </c>
      <c r="FL76" s="591" t="s">
        <v>592</v>
      </c>
      <c r="FO76" s="591" t="s">
        <v>592</v>
      </c>
      <c r="FR76" s="591" t="s">
        <v>592</v>
      </c>
      <c r="FU76" s="591" t="s">
        <v>592</v>
      </c>
      <c r="FX76" s="591" t="s">
        <v>592</v>
      </c>
      <c r="GA76" s="591" t="s">
        <v>592</v>
      </c>
      <c r="GD76" s="591" t="s">
        <v>592</v>
      </c>
      <c r="GG76" s="591" t="s">
        <v>592</v>
      </c>
      <c r="GJ76" s="591" t="s">
        <v>592</v>
      </c>
      <c r="GM76" s="591" t="s">
        <v>592</v>
      </c>
      <c r="GP76" s="591" t="s">
        <v>592</v>
      </c>
      <c r="GS76" s="591" t="s">
        <v>592</v>
      </c>
      <c r="GV76" s="591" t="s">
        <v>592</v>
      </c>
      <c r="GY76" s="591" t="s">
        <v>592</v>
      </c>
      <c r="HB76" s="591" t="s">
        <v>592</v>
      </c>
      <c r="HE76" s="591" t="s">
        <v>592</v>
      </c>
      <c r="HH76" s="591" t="s">
        <v>592</v>
      </c>
      <c r="HK76" s="591" t="s">
        <v>592</v>
      </c>
      <c r="HN76" s="591" t="s">
        <v>592</v>
      </c>
      <c r="HQ76" s="591" t="s">
        <v>592</v>
      </c>
      <c r="HT76" s="591" t="s">
        <v>592</v>
      </c>
      <c r="HZ76" s="606" t="s">
        <v>592</v>
      </c>
      <c r="IA76" s="606" t="s">
        <v>592</v>
      </c>
      <c r="IB76" s="606" t="s">
        <v>592</v>
      </c>
      <c r="IC76" s="606" t="b">
        <v>1</v>
      </c>
    </row>
    <row r="77" spans="64:237" s="581" customFormat="1">
      <c r="BL77" s="590" t="s">
        <v>592</v>
      </c>
      <c r="CV77" s="590" t="s">
        <v>592</v>
      </c>
      <c r="DP77" s="591" t="s">
        <v>592</v>
      </c>
      <c r="DS77" s="591" t="s">
        <v>592</v>
      </c>
      <c r="DV77" s="591" t="s">
        <v>592</v>
      </c>
      <c r="DY77" s="591" t="s">
        <v>592</v>
      </c>
      <c r="EB77" s="591" t="s">
        <v>592</v>
      </c>
      <c r="EE77" s="591" t="s">
        <v>592</v>
      </c>
      <c r="EH77" s="591" t="s">
        <v>592</v>
      </c>
      <c r="EK77" s="591" t="s">
        <v>592</v>
      </c>
      <c r="EN77" s="591" t="s">
        <v>592</v>
      </c>
      <c r="EQ77" s="591" t="s">
        <v>592</v>
      </c>
      <c r="ET77" s="591" t="s">
        <v>592</v>
      </c>
      <c r="EW77" s="591" t="s">
        <v>592</v>
      </c>
      <c r="EZ77" s="591" t="s">
        <v>592</v>
      </c>
      <c r="FC77" s="591" t="s">
        <v>592</v>
      </c>
      <c r="FF77" s="591" t="s">
        <v>592</v>
      </c>
      <c r="FI77" s="591" t="s">
        <v>592</v>
      </c>
      <c r="FL77" s="591" t="s">
        <v>592</v>
      </c>
      <c r="FO77" s="591" t="s">
        <v>592</v>
      </c>
      <c r="FR77" s="591" t="s">
        <v>592</v>
      </c>
      <c r="FU77" s="591" t="s">
        <v>592</v>
      </c>
      <c r="FX77" s="591" t="s">
        <v>592</v>
      </c>
      <c r="GA77" s="591" t="s">
        <v>592</v>
      </c>
      <c r="GD77" s="591" t="s">
        <v>592</v>
      </c>
      <c r="GG77" s="591" t="s">
        <v>592</v>
      </c>
      <c r="GJ77" s="591" t="s">
        <v>592</v>
      </c>
      <c r="GM77" s="591" t="s">
        <v>592</v>
      </c>
      <c r="GP77" s="591" t="s">
        <v>592</v>
      </c>
      <c r="GS77" s="591" t="s">
        <v>592</v>
      </c>
      <c r="GV77" s="591" t="s">
        <v>592</v>
      </c>
      <c r="GY77" s="591" t="s">
        <v>592</v>
      </c>
      <c r="HB77" s="591" t="s">
        <v>592</v>
      </c>
      <c r="HE77" s="591" t="s">
        <v>592</v>
      </c>
      <c r="HH77" s="591" t="s">
        <v>592</v>
      </c>
      <c r="HK77" s="591" t="s">
        <v>592</v>
      </c>
      <c r="HN77" s="591" t="s">
        <v>592</v>
      </c>
      <c r="HQ77" s="591" t="s">
        <v>592</v>
      </c>
      <c r="HT77" s="591" t="s">
        <v>592</v>
      </c>
      <c r="HZ77" s="606" t="s">
        <v>592</v>
      </c>
      <c r="IA77" s="606" t="s">
        <v>592</v>
      </c>
      <c r="IB77" s="606" t="s">
        <v>592</v>
      </c>
      <c r="IC77" s="606" t="b">
        <v>1</v>
      </c>
    </row>
    <row r="78" spans="64:237" s="581" customFormat="1">
      <c r="BL78" s="590" t="s">
        <v>592</v>
      </c>
      <c r="CV78" s="590" t="s">
        <v>592</v>
      </c>
      <c r="DP78" s="591" t="s">
        <v>592</v>
      </c>
      <c r="DS78" s="591" t="s">
        <v>592</v>
      </c>
      <c r="DV78" s="591" t="s">
        <v>592</v>
      </c>
      <c r="DY78" s="591" t="s">
        <v>592</v>
      </c>
      <c r="EB78" s="591" t="s">
        <v>592</v>
      </c>
      <c r="EE78" s="591" t="s">
        <v>592</v>
      </c>
      <c r="EH78" s="591" t="s">
        <v>592</v>
      </c>
      <c r="EK78" s="591" t="s">
        <v>592</v>
      </c>
      <c r="EN78" s="591" t="s">
        <v>592</v>
      </c>
      <c r="EQ78" s="591" t="s">
        <v>592</v>
      </c>
      <c r="ET78" s="591" t="s">
        <v>592</v>
      </c>
      <c r="EW78" s="591" t="s">
        <v>592</v>
      </c>
      <c r="EZ78" s="591" t="s">
        <v>592</v>
      </c>
      <c r="FC78" s="591" t="s">
        <v>592</v>
      </c>
      <c r="FF78" s="591" t="s">
        <v>592</v>
      </c>
      <c r="FI78" s="591" t="s">
        <v>592</v>
      </c>
      <c r="FL78" s="591" t="s">
        <v>592</v>
      </c>
      <c r="FO78" s="591" t="s">
        <v>592</v>
      </c>
      <c r="FR78" s="591" t="s">
        <v>592</v>
      </c>
      <c r="FU78" s="591" t="s">
        <v>592</v>
      </c>
      <c r="FX78" s="591" t="s">
        <v>592</v>
      </c>
      <c r="GA78" s="591" t="s">
        <v>592</v>
      </c>
      <c r="GD78" s="591" t="s">
        <v>592</v>
      </c>
      <c r="GG78" s="591" t="s">
        <v>592</v>
      </c>
      <c r="GJ78" s="591" t="s">
        <v>592</v>
      </c>
      <c r="GM78" s="591" t="s">
        <v>592</v>
      </c>
      <c r="GP78" s="591" t="s">
        <v>592</v>
      </c>
      <c r="GS78" s="591" t="s">
        <v>592</v>
      </c>
      <c r="GV78" s="591" t="s">
        <v>592</v>
      </c>
      <c r="GY78" s="591" t="s">
        <v>592</v>
      </c>
      <c r="HB78" s="591" t="s">
        <v>592</v>
      </c>
      <c r="HE78" s="591" t="s">
        <v>592</v>
      </c>
      <c r="HH78" s="591" t="s">
        <v>592</v>
      </c>
      <c r="HK78" s="591" t="s">
        <v>592</v>
      </c>
      <c r="HN78" s="591" t="s">
        <v>592</v>
      </c>
      <c r="HQ78" s="591" t="s">
        <v>592</v>
      </c>
      <c r="HT78" s="591" t="s">
        <v>592</v>
      </c>
      <c r="HZ78" s="606" t="s">
        <v>592</v>
      </c>
      <c r="IA78" s="606" t="s">
        <v>592</v>
      </c>
      <c r="IB78" s="606" t="s">
        <v>592</v>
      </c>
      <c r="IC78" s="606" t="b">
        <v>1</v>
      </c>
    </row>
    <row r="79" spans="64:237" s="581" customFormat="1">
      <c r="BL79" s="590" t="s">
        <v>592</v>
      </c>
      <c r="CV79" s="590" t="s">
        <v>592</v>
      </c>
      <c r="DP79" s="591" t="s">
        <v>592</v>
      </c>
      <c r="DS79" s="591" t="s">
        <v>592</v>
      </c>
      <c r="DV79" s="591" t="s">
        <v>592</v>
      </c>
      <c r="DY79" s="591" t="s">
        <v>592</v>
      </c>
      <c r="EB79" s="591" t="s">
        <v>592</v>
      </c>
      <c r="EE79" s="591" t="s">
        <v>592</v>
      </c>
      <c r="EH79" s="591" t="s">
        <v>592</v>
      </c>
      <c r="EK79" s="591" t="s">
        <v>592</v>
      </c>
      <c r="EN79" s="591" t="s">
        <v>592</v>
      </c>
      <c r="EQ79" s="591" t="s">
        <v>592</v>
      </c>
      <c r="ET79" s="591" t="s">
        <v>592</v>
      </c>
      <c r="EW79" s="591" t="s">
        <v>592</v>
      </c>
      <c r="EZ79" s="591" t="s">
        <v>592</v>
      </c>
      <c r="FC79" s="591" t="s">
        <v>592</v>
      </c>
      <c r="FF79" s="591" t="s">
        <v>592</v>
      </c>
      <c r="FI79" s="591" t="s">
        <v>592</v>
      </c>
      <c r="FL79" s="591" t="s">
        <v>592</v>
      </c>
      <c r="FO79" s="591" t="s">
        <v>592</v>
      </c>
      <c r="FR79" s="591" t="s">
        <v>592</v>
      </c>
      <c r="FU79" s="591" t="s">
        <v>592</v>
      </c>
      <c r="FX79" s="591" t="s">
        <v>592</v>
      </c>
      <c r="GA79" s="591" t="s">
        <v>592</v>
      </c>
      <c r="GD79" s="591" t="s">
        <v>592</v>
      </c>
      <c r="GG79" s="591" t="s">
        <v>592</v>
      </c>
      <c r="GJ79" s="591" t="s">
        <v>592</v>
      </c>
      <c r="GM79" s="591" t="s">
        <v>592</v>
      </c>
      <c r="GP79" s="591" t="s">
        <v>592</v>
      </c>
      <c r="GS79" s="591" t="s">
        <v>592</v>
      </c>
      <c r="GV79" s="591" t="s">
        <v>592</v>
      </c>
      <c r="GY79" s="591" t="s">
        <v>592</v>
      </c>
      <c r="HB79" s="591" t="s">
        <v>592</v>
      </c>
      <c r="HE79" s="591" t="s">
        <v>592</v>
      </c>
      <c r="HH79" s="591" t="s">
        <v>592</v>
      </c>
      <c r="HK79" s="591" t="s">
        <v>592</v>
      </c>
      <c r="HN79" s="591" t="s">
        <v>592</v>
      </c>
      <c r="HQ79" s="591" t="s">
        <v>592</v>
      </c>
      <c r="HT79" s="591" t="s">
        <v>592</v>
      </c>
      <c r="HZ79" s="606" t="s">
        <v>592</v>
      </c>
      <c r="IA79" s="606" t="s">
        <v>592</v>
      </c>
      <c r="IB79" s="606" t="s">
        <v>592</v>
      </c>
      <c r="IC79" s="606" t="b">
        <v>1</v>
      </c>
    </row>
    <row r="80" spans="64:237" s="581" customFormat="1">
      <c r="BL80" s="590" t="s">
        <v>592</v>
      </c>
      <c r="CV80" s="590" t="s">
        <v>592</v>
      </c>
      <c r="DP80" s="591" t="s">
        <v>592</v>
      </c>
      <c r="DS80" s="591" t="s">
        <v>592</v>
      </c>
      <c r="DV80" s="591" t="s">
        <v>592</v>
      </c>
      <c r="DY80" s="591" t="s">
        <v>592</v>
      </c>
      <c r="EB80" s="591" t="s">
        <v>592</v>
      </c>
      <c r="EE80" s="591" t="s">
        <v>592</v>
      </c>
      <c r="EH80" s="591" t="s">
        <v>592</v>
      </c>
      <c r="EK80" s="591" t="s">
        <v>592</v>
      </c>
      <c r="EN80" s="591" t="s">
        <v>592</v>
      </c>
      <c r="EQ80" s="591" t="s">
        <v>592</v>
      </c>
      <c r="ET80" s="591" t="s">
        <v>592</v>
      </c>
      <c r="EW80" s="591" t="s">
        <v>592</v>
      </c>
      <c r="EZ80" s="591" t="s">
        <v>592</v>
      </c>
      <c r="FC80" s="591" t="s">
        <v>592</v>
      </c>
      <c r="FF80" s="591" t="s">
        <v>592</v>
      </c>
      <c r="FI80" s="591" t="s">
        <v>592</v>
      </c>
      <c r="FL80" s="591" t="s">
        <v>592</v>
      </c>
      <c r="FO80" s="591" t="s">
        <v>592</v>
      </c>
      <c r="FR80" s="591" t="s">
        <v>592</v>
      </c>
      <c r="FU80" s="591" t="s">
        <v>592</v>
      </c>
      <c r="FX80" s="591" t="s">
        <v>592</v>
      </c>
      <c r="GA80" s="591" t="s">
        <v>592</v>
      </c>
      <c r="GD80" s="591" t="s">
        <v>592</v>
      </c>
      <c r="GG80" s="591" t="s">
        <v>592</v>
      </c>
      <c r="GJ80" s="591" t="s">
        <v>592</v>
      </c>
      <c r="GM80" s="591" t="s">
        <v>592</v>
      </c>
      <c r="GP80" s="591" t="s">
        <v>592</v>
      </c>
      <c r="GS80" s="591" t="s">
        <v>592</v>
      </c>
      <c r="GV80" s="591" t="s">
        <v>592</v>
      </c>
      <c r="GY80" s="591" t="s">
        <v>592</v>
      </c>
      <c r="HB80" s="591" t="s">
        <v>592</v>
      </c>
      <c r="HE80" s="591" t="s">
        <v>592</v>
      </c>
      <c r="HH80" s="591" t="s">
        <v>592</v>
      </c>
      <c r="HK80" s="591" t="s">
        <v>592</v>
      </c>
      <c r="HN80" s="591" t="s">
        <v>592</v>
      </c>
      <c r="HQ80" s="591" t="s">
        <v>592</v>
      </c>
      <c r="HT80" s="591" t="s">
        <v>592</v>
      </c>
      <c r="HZ80" s="606" t="s">
        <v>592</v>
      </c>
      <c r="IA80" s="606" t="s">
        <v>592</v>
      </c>
      <c r="IB80" s="606" t="s">
        <v>592</v>
      </c>
      <c r="IC80" s="606" t="b">
        <v>1</v>
      </c>
    </row>
    <row r="81" spans="64:237" s="581" customFormat="1">
      <c r="BL81" s="590" t="s">
        <v>592</v>
      </c>
      <c r="CV81" s="590" t="s">
        <v>592</v>
      </c>
      <c r="DP81" s="591" t="s">
        <v>592</v>
      </c>
      <c r="DS81" s="591" t="s">
        <v>592</v>
      </c>
      <c r="DV81" s="591" t="s">
        <v>592</v>
      </c>
      <c r="DY81" s="591" t="s">
        <v>592</v>
      </c>
      <c r="EB81" s="591" t="s">
        <v>592</v>
      </c>
      <c r="EE81" s="591" t="s">
        <v>592</v>
      </c>
      <c r="EH81" s="591" t="s">
        <v>592</v>
      </c>
      <c r="EK81" s="591" t="s">
        <v>592</v>
      </c>
      <c r="EN81" s="591" t="s">
        <v>592</v>
      </c>
      <c r="EQ81" s="591" t="s">
        <v>592</v>
      </c>
      <c r="ET81" s="591" t="s">
        <v>592</v>
      </c>
      <c r="EW81" s="591" t="s">
        <v>592</v>
      </c>
      <c r="EZ81" s="591" t="s">
        <v>592</v>
      </c>
      <c r="FC81" s="591" t="s">
        <v>592</v>
      </c>
      <c r="FF81" s="591" t="s">
        <v>592</v>
      </c>
      <c r="FI81" s="591" t="s">
        <v>592</v>
      </c>
      <c r="FL81" s="591" t="s">
        <v>592</v>
      </c>
      <c r="FO81" s="591" t="s">
        <v>592</v>
      </c>
      <c r="FR81" s="591" t="s">
        <v>592</v>
      </c>
      <c r="FU81" s="591" t="s">
        <v>592</v>
      </c>
      <c r="FX81" s="591" t="s">
        <v>592</v>
      </c>
      <c r="GA81" s="591" t="s">
        <v>592</v>
      </c>
      <c r="GD81" s="591" t="s">
        <v>592</v>
      </c>
      <c r="GG81" s="591" t="s">
        <v>592</v>
      </c>
      <c r="GJ81" s="591" t="s">
        <v>592</v>
      </c>
      <c r="GM81" s="591" t="s">
        <v>592</v>
      </c>
      <c r="GP81" s="591" t="s">
        <v>592</v>
      </c>
      <c r="GS81" s="591" t="s">
        <v>592</v>
      </c>
      <c r="GV81" s="591" t="s">
        <v>592</v>
      </c>
      <c r="GY81" s="591" t="s">
        <v>592</v>
      </c>
      <c r="HB81" s="591" t="s">
        <v>592</v>
      </c>
      <c r="HE81" s="591" t="s">
        <v>592</v>
      </c>
      <c r="HH81" s="591" t="s">
        <v>592</v>
      </c>
      <c r="HK81" s="591" t="s">
        <v>592</v>
      </c>
      <c r="HN81" s="591" t="s">
        <v>592</v>
      </c>
      <c r="HQ81" s="591" t="s">
        <v>592</v>
      </c>
      <c r="HT81" s="591" t="s">
        <v>592</v>
      </c>
      <c r="HZ81" s="606" t="s">
        <v>592</v>
      </c>
      <c r="IA81" s="606" t="s">
        <v>592</v>
      </c>
      <c r="IB81" s="606" t="s">
        <v>592</v>
      </c>
      <c r="IC81" s="606" t="b">
        <v>1</v>
      </c>
    </row>
    <row r="82" spans="64:237" s="581" customFormat="1">
      <c r="BL82" s="590" t="s">
        <v>592</v>
      </c>
      <c r="CV82" s="590" t="s">
        <v>592</v>
      </c>
      <c r="DP82" s="591" t="s">
        <v>592</v>
      </c>
      <c r="DS82" s="591" t="s">
        <v>592</v>
      </c>
      <c r="DV82" s="591" t="s">
        <v>592</v>
      </c>
      <c r="DY82" s="591" t="s">
        <v>592</v>
      </c>
      <c r="EB82" s="591" t="s">
        <v>592</v>
      </c>
      <c r="EE82" s="591" t="s">
        <v>592</v>
      </c>
      <c r="EH82" s="591" t="s">
        <v>592</v>
      </c>
      <c r="EK82" s="591" t="s">
        <v>592</v>
      </c>
      <c r="EN82" s="591" t="s">
        <v>592</v>
      </c>
      <c r="EQ82" s="591" t="s">
        <v>592</v>
      </c>
      <c r="ET82" s="591" t="s">
        <v>592</v>
      </c>
      <c r="EW82" s="591" t="s">
        <v>592</v>
      </c>
      <c r="EZ82" s="591" t="s">
        <v>592</v>
      </c>
      <c r="FC82" s="591" t="s">
        <v>592</v>
      </c>
      <c r="FF82" s="591" t="s">
        <v>592</v>
      </c>
      <c r="FI82" s="591" t="s">
        <v>592</v>
      </c>
      <c r="FL82" s="591" t="s">
        <v>592</v>
      </c>
      <c r="FO82" s="591" t="s">
        <v>592</v>
      </c>
      <c r="FR82" s="591" t="s">
        <v>592</v>
      </c>
      <c r="FU82" s="591" t="s">
        <v>592</v>
      </c>
      <c r="FX82" s="591" t="s">
        <v>592</v>
      </c>
      <c r="GA82" s="591" t="s">
        <v>592</v>
      </c>
      <c r="GD82" s="591" t="s">
        <v>592</v>
      </c>
      <c r="GG82" s="591" t="s">
        <v>592</v>
      </c>
      <c r="GJ82" s="591" t="s">
        <v>592</v>
      </c>
      <c r="GM82" s="591" t="s">
        <v>592</v>
      </c>
      <c r="GP82" s="591" t="s">
        <v>592</v>
      </c>
      <c r="GS82" s="591" t="s">
        <v>592</v>
      </c>
      <c r="GV82" s="591" t="s">
        <v>592</v>
      </c>
      <c r="GY82" s="591" t="s">
        <v>592</v>
      </c>
      <c r="HB82" s="591" t="s">
        <v>592</v>
      </c>
      <c r="HE82" s="591" t="s">
        <v>592</v>
      </c>
      <c r="HH82" s="591" t="s">
        <v>592</v>
      </c>
      <c r="HK82" s="591" t="s">
        <v>592</v>
      </c>
      <c r="HN82" s="591" t="s">
        <v>592</v>
      </c>
      <c r="HQ82" s="591" t="s">
        <v>592</v>
      </c>
      <c r="HT82" s="591" t="s">
        <v>592</v>
      </c>
      <c r="HZ82" s="606" t="s">
        <v>592</v>
      </c>
      <c r="IA82" s="606" t="s">
        <v>592</v>
      </c>
      <c r="IB82" s="606" t="s">
        <v>592</v>
      </c>
      <c r="IC82" s="606" t="b">
        <v>1</v>
      </c>
    </row>
    <row r="83" spans="64:237" s="581" customFormat="1">
      <c r="BL83" s="590" t="s">
        <v>592</v>
      </c>
      <c r="CV83" s="590" t="s">
        <v>592</v>
      </c>
      <c r="DP83" s="591" t="s">
        <v>592</v>
      </c>
      <c r="DS83" s="591" t="s">
        <v>592</v>
      </c>
      <c r="DV83" s="591" t="s">
        <v>592</v>
      </c>
      <c r="DY83" s="591" t="s">
        <v>592</v>
      </c>
      <c r="EB83" s="591" t="s">
        <v>592</v>
      </c>
      <c r="EE83" s="591" t="s">
        <v>592</v>
      </c>
      <c r="EH83" s="591" t="s">
        <v>592</v>
      </c>
      <c r="EK83" s="591" t="s">
        <v>592</v>
      </c>
      <c r="EN83" s="591" t="s">
        <v>592</v>
      </c>
      <c r="EQ83" s="591" t="s">
        <v>592</v>
      </c>
      <c r="ET83" s="591" t="s">
        <v>592</v>
      </c>
      <c r="EW83" s="591" t="s">
        <v>592</v>
      </c>
      <c r="EZ83" s="591" t="s">
        <v>592</v>
      </c>
      <c r="FC83" s="591" t="s">
        <v>592</v>
      </c>
      <c r="FF83" s="591" t="s">
        <v>592</v>
      </c>
      <c r="FI83" s="591" t="s">
        <v>592</v>
      </c>
      <c r="FL83" s="591" t="s">
        <v>592</v>
      </c>
      <c r="FO83" s="591" t="s">
        <v>592</v>
      </c>
      <c r="FR83" s="591" t="s">
        <v>592</v>
      </c>
      <c r="FU83" s="591" t="s">
        <v>592</v>
      </c>
      <c r="FX83" s="591" t="s">
        <v>592</v>
      </c>
      <c r="GA83" s="591" t="s">
        <v>592</v>
      </c>
      <c r="GD83" s="591" t="s">
        <v>592</v>
      </c>
      <c r="GG83" s="591" t="s">
        <v>592</v>
      </c>
      <c r="GJ83" s="591" t="s">
        <v>592</v>
      </c>
      <c r="GM83" s="591" t="s">
        <v>592</v>
      </c>
      <c r="GP83" s="591" t="s">
        <v>592</v>
      </c>
      <c r="GS83" s="591" t="s">
        <v>592</v>
      </c>
      <c r="GV83" s="591" t="s">
        <v>592</v>
      </c>
      <c r="GY83" s="591" t="s">
        <v>592</v>
      </c>
      <c r="HB83" s="591" t="s">
        <v>592</v>
      </c>
      <c r="HE83" s="591" t="s">
        <v>592</v>
      </c>
      <c r="HH83" s="591" t="s">
        <v>592</v>
      </c>
      <c r="HK83" s="591" t="s">
        <v>592</v>
      </c>
      <c r="HN83" s="591" t="s">
        <v>592</v>
      </c>
      <c r="HQ83" s="591" t="s">
        <v>592</v>
      </c>
      <c r="HT83" s="591" t="s">
        <v>592</v>
      </c>
      <c r="HZ83" s="606" t="s">
        <v>592</v>
      </c>
      <c r="IA83" s="606" t="s">
        <v>592</v>
      </c>
      <c r="IB83" s="606" t="s">
        <v>592</v>
      </c>
      <c r="IC83" s="606" t="b">
        <v>1</v>
      </c>
    </row>
    <row r="84" spans="64:237" s="581" customFormat="1">
      <c r="BL84" s="590" t="s">
        <v>592</v>
      </c>
      <c r="CV84" s="590" t="s">
        <v>592</v>
      </c>
      <c r="DP84" s="591" t="s">
        <v>592</v>
      </c>
      <c r="DS84" s="591" t="s">
        <v>592</v>
      </c>
      <c r="DV84" s="591" t="s">
        <v>592</v>
      </c>
      <c r="DY84" s="591" t="s">
        <v>592</v>
      </c>
      <c r="EB84" s="591" t="s">
        <v>592</v>
      </c>
      <c r="EE84" s="591" t="s">
        <v>592</v>
      </c>
      <c r="EH84" s="591" t="s">
        <v>592</v>
      </c>
      <c r="EK84" s="591" t="s">
        <v>592</v>
      </c>
      <c r="EN84" s="591" t="s">
        <v>592</v>
      </c>
      <c r="EQ84" s="591" t="s">
        <v>592</v>
      </c>
      <c r="ET84" s="591" t="s">
        <v>592</v>
      </c>
      <c r="EW84" s="591" t="s">
        <v>592</v>
      </c>
      <c r="EZ84" s="591" t="s">
        <v>592</v>
      </c>
      <c r="FC84" s="591" t="s">
        <v>592</v>
      </c>
      <c r="FF84" s="591" t="s">
        <v>592</v>
      </c>
      <c r="FI84" s="591" t="s">
        <v>592</v>
      </c>
      <c r="FL84" s="591" t="s">
        <v>592</v>
      </c>
      <c r="FO84" s="591" t="s">
        <v>592</v>
      </c>
      <c r="FR84" s="591" t="s">
        <v>592</v>
      </c>
      <c r="FU84" s="591" t="s">
        <v>592</v>
      </c>
      <c r="FX84" s="591" t="s">
        <v>592</v>
      </c>
      <c r="GA84" s="591" t="s">
        <v>592</v>
      </c>
      <c r="GD84" s="591" t="s">
        <v>592</v>
      </c>
      <c r="GG84" s="591" t="s">
        <v>592</v>
      </c>
      <c r="GJ84" s="591" t="s">
        <v>592</v>
      </c>
      <c r="GM84" s="591" t="s">
        <v>592</v>
      </c>
      <c r="GP84" s="591" t="s">
        <v>592</v>
      </c>
      <c r="GS84" s="591" t="s">
        <v>592</v>
      </c>
      <c r="GV84" s="591" t="s">
        <v>592</v>
      </c>
      <c r="GY84" s="591" t="s">
        <v>592</v>
      </c>
      <c r="HB84" s="591" t="s">
        <v>592</v>
      </c>
      <c r="HE84" s="591" t="s">
        <v>592</v>
      </c>
      <c r="HH84" s="591" t="s">
        <v>592</v>
      </c>
      <c r="HK84" s="591" t="s">
        <v>592</v>
      </c>
      <c r="HN84" s="591" t="s">
        <v>592</v>
      </c>
      <c r="HQ84" s="591" t="s">
        <v>592</v>
      </c>
      <c r="HT84" s="591" t="s">
        <v>592</v>
      </c>
      <c r="HZ84" s="606" t="s">
        <v>592</v>
      </c>
      <c r="IA84" s="606" t="s">
        <v>592</v>
      </c>
      <c r="IB84" s="606" t="s">
        <v>592</v>
      </c>
      <c r="IC84" s="606" t="b">
        <v>1</v>
      </c>
    </row>
    <row r="85" spans="64:237" s="581" customFormat="1">
      <c r="BL85" s="590" t="s">
        <v>592</v>
      </c>
      <c r="CV85" s="590" t="s">
        <v>592</v>
      </c>
      <c r="DP85" s="591" t="s">
        <v>592</v>
      </c>
      <c r="DS85" s="591" t="s">
        <v>592</v>
      </c>
      <c r="DV85" s="591" t="s">
        <v>592</v>
      </c>
      <c r="DY85" s="591" t="s">
        <v>592</v>
      </c>
      <c r="EB85" s="591" t="s">
        <v>592</v>
      </c>
      <c r="EE85" s="591" t="s">
        <v>592</v>
      </c>
      <c r="EH85" s="591" t="s">
        <v>592</v>
      </c>
      <c r="EK85" s="591" t="s">
        <v>592</v>
      </c>
      <c r="EN85" s="591" t="s">
        <v>592</v>
      </c>
      <c r="EQ85" s="591" t="s">
        <v>592</v>
      </c>
      <c r="ET85" s="591" t="s">
        <v>592</v>
      </c>
      <c r="EW85" s="591" t="s">
        <v>592</v>
      </c>
      <c r="EZ85" s="591" t="s">
        <v>592</v>
      </c>
      <c r="FC85" s="591" t="s">
        <v>592</v>
      </c>
      <c r="FF85" s="591" t="s">
        <v>592</v>
      </c>
      <c r="FI85" s="591" t="s">
        <v>592</v>
      </c>
      <c r="FL85" s="591" t="s">
        <v>592</v>
      </c>
      <c r="FO85" s="591" t="s">
        <v>592</v>
      </c>
      <c r="FR85" s="591" t="s">
        <v>592</v>
      </c>
      <c r="FU85" s="591" t="s">
        <v>592</v>
      </c>
      <c r="FX85" s="591" t="s">
        <v>592</v>
      </c>
      <c r="GA85" s="591" t="s">
        <v>592</v>
      </c>
      <c r="GD85" s="591" t="s">
        <v>592</v>
      </c>
      <c r="GG85" s="591" t="s">
        <v>592</v>
      </c>
      <c r="GJ85" s="591" t="s">
        <v>592</v>
      </c>
      <c r="GM85" s="591" t="s">
        <v>592</v>
      </c>
      <c r="GP85" s="591" t="s">
        <v>592</v>
      </c>
      <c r="GS85" s="591" t="s">
        <v>592</v>
      </c>
      <c r="GV85" s="591" t="s">
        <v>592</v>
      </c>
      <c r="GY85" s="591" t="s">
        <v>592</v>
      </c>
      <c r="HB85" s="591" t="s">
        <v>592</v>
      </c>
      <c r="HE85" s="591" t="s">
        <v>592</v>
      </c>
      <c r="HH85" s="591" t="s">
        <v>592</v>
      </c>
      <c r="HK85" s="591" t="s">
        <v>592</v>
      </c>
      <c r="HN85" s="591" t="s">
        <v>592</v>
      </c>
      <c r="HQ85" s="591" t="s">
        <v>592</v>
      </c>
      <c r="HT85" s="591" t="s">
        <v>592</v>
      </c>
      <c r="HZ85" s="606" t="s">
        <v>592</v>
      </c>
      <c r="IA85" s="606" t="s">
        <v>592</v>
      </c>
      <c r="IB85" s="606" t="s">
        <v>592</v>
      </c>
      <c r="IC85" s="606" t="b">
        <v>1</v>
      </c>
    </row>
    <row r="86" spans="64:237" s="581" customFormat="1">
      <c r="BL86" s="590" t="s">
        <v>592</v>
      </c>
      <c r="CV86" s="590" t="s">
        <v>592</v>
      </c>
      <c r="DP86" s="591" t="s">
        <v>592</v>
      </c>
      <c r="DS86" s="591" t="s">
        <v>592</v>
      </c>
      <c r="DV86" s="591" t="s">
        <v>592</v>
      </c>
      <c r="DY86" s="591" t="s">
        <v>592</v>
      </c>
      <c r="EB86" s="591" t="s">
        <v>592</v>
      </c>
      <c r="EE86" s="591" t="s">
        <v>592</v>
      </c>
      <c r="EH86" s="591" t="s">
        <v>592</v>
      </c>
      <c r="EK86" s="591" t="s">
        <v>592</v>
      </c>
      <c r="EN86" s="591" t="s">
        <v>592</v>
      </c>
      <c r="EQ86" s="591" t="s">
        <v>592</v>
      </c>
      <c r="ET86" s="591" t="s">
        <v>592</v>
      </c>
      <c r="EW86" s="591" t="s">
        <v>592</v>
      </c>
      <c r="EZ86" s="591" t="s">
        <v>592</v>
      </c>
      <c r="FC86" s="591" t="s">
        <v>592</v>
      </c>
      <c r="FF86" s="591" t="s">
        <v>592</v>
      </c>
      <c r="FI86" s="591" t="s">
        <v>592</v>
      </c>
      <c r="FL86" s="591" t="s">
        <v>592</v>
      </c>
      <c r="FO86" s="591" t="s">
        <v>592</v>
      </c>
      <c r="FR86" s="591" t="s">
        <v>592</v>
      </c>
      <c r="FU86" s="591" t="s">
        <v>592</v>
      </c>
      <c r="FX86" s="591" t="s">
        <v>592</v>
      </c>
      <c r="GA86" s="591" t="s">
        <v>592</v>
      </c>
      <c r="GD86" s="591" t="s">
        <v>592</v>
      </c>
      <c r="GG86" s="591" t="s">
        <v>592</v>
      </c>
      <c r="GJ86" s="591" t="s">
        <v>592</v>
      </c>
      <c r="GM86" s="591" t="s">
        <v>592</v>
      </c>
      <c r="GP86" s="591" t="s">
        <v>592</v>
      </c>
      <c r="GS86" s="591" t="s">
        <v>592</v>
      </c>
      <c r="GV86" s="591" t="s">
        <v>592</v>
      </c>
      <c r="GY86" s="591" t="s">
        <v>592</v>
      </c>
      <c r="HB86" s="591" t="s">
        <v>592</v>
      </c>
      <c r="HE86" s="591" t="s">
        <v>592</v>
      </c>
      <c r="HH86" s="591" t="s">
        <v>592</v>
      </c>
      <c r="HK86" s="591" t="s">
        <v>592</v>
      </c>
      <c r="HN86" s="591" t="s">
        <v>592</v>
      </c>
      <c r="HQ86" s="591" t="s">
        <v>592</v>
      </c>
      <c r="HT86" s="591" t="s">
        <v>592</v>
      </c>
      <c r="HZ86" s="606" t="s">
        <v>592</v>
      </c>
      <c r="IA86" s="606" t="s">
        <v>592</v>
      </c>
      <c r="IB86" s="606" t="s">
        <v>592</v>
      </c>
      <c r="IC86" s="606" t="b">
        <v>1</v>
      </c>
    </row>
    <row r="87" spans="64:237" s="581" customFormat="1">
      <c r="BL87" s="590" t="s">
        <v>592</v>
      </c>
      <c r="CV87" s="590" t="s">
        <v>592</v>
      </c>
      <c r="DP87" s="591" t="s">
        <v>592</v>
      </c>
      <c r="DS87" s="591" t="s">
        <v>592</v>
      </c>
      <c r="DV87" s="591" t="s">
        <v>592</v>
      </c>
      <c r="DY87" s="591" t="s">
        <v>592</v>
      </c>
      <c r="EB87" s="591" t="s">
        <v>592</v>
      </c>
      <c r="EE87" s="591" t="s">
        <v>592</v>
      </c>
      <c r="EH87" s="591" t="s">
        <v>592</v>
      </c>
      <c r="EK87" s="591" t="s">
        <v>592</v>
      </c>
      <c r="EN87" s="591" t="s">
        <v>592</v>
      </c>
      <c r="EQ87" s="591" t="s">
        <v>592</v>
      </c>
      <c r="ET87" s="591" t="s">
        <v>592</v>
      </c>
      <c r="EW87" s="591" t="s">
        <v>592</v>
      </c>
      <c r="EZ87" s="591" t="s">
        <v>592</v>
      </c>
      <c r="FC87" s="591" t="s">
        <v>592</v>
      </c>
      <c r="FF87" s="591" t="s">
        <v>592</v>
      </c>
      <c r="FI87" s="591" t="s">
        <v>592</v>
      </c>
      <c r="FL87" s="591" t="s">
        <v>592</v>
      </c>
      <c r="FO87" s="591" t="s">
        <v>592</v>
      </c>
      <c r="FR87" s="591" t="s">
        <v>592</v>
      </c>
      <c r="FU87" s="591" t="s">
        <v>592</v>
      </c>
      <c r="FX87" s="591" t="s">
        <v>592</v>
      </c>
      <c r="GA87" s="591" t="s">
        <v>592</v>
      </c>
      <c r="GD87" s="591" t="s">
        <v>592</v>
      </c>
      <c r="GG87" s="591" t="s">
        <v>592</v>
      </c>
      <c r="GJ87" s="591" t="s">
        <v>592</v>
      </c>
      <c r="GM87" s="591" t="s">
        <v>592</v>
      </c>
      <c r="GP87" s="591" t="s">
        <v>592</v>
      </c>
      <c r="GS87" s="591" t="s">
        <v>592</v>
      </c>
      <c r="GV87" s="591" t="s">
        <v>592</v>
      </c>
      <c r="GY87" s="591" t="s">
        <v>592</v>
      </c>
      <c r="HB87" s="591" t="s">
        <v>592</v>
      </c>
      <c r="HE87" s="591" t="s">
        <v>592</v>
      </c>
      <c r="HH87" s="591" t="s">
        <v>592</v>
      </c>
      <c r="HK87" s="591" t="s">
        <v>592</v>
      </c>
      <c r="HN87" s="591" t="s">
        <v>592</v>
      </c>
      <c r="HQ87" s="591" t="s">
        <v>592</v>
      </c>
      <c r="HT87" s="591" t="s">
        <v>592</v>
      </c>
      <c r="HZ87" s="606" t="s">
        <v>592</v>
      </c>
      <c r="IA87" s="606" t="s">
        <v>592</v>
      </c>
      <c r="IB87" s="606" t="s">
        <v>592</v>
      </c>
      <c r="IC87" s="606" t="b">
        <v>1</v>
      </c>
    </row>
    <row r="88" spans="64:237" s="581" customFormat="1">
      <c r="BL88" s="590" t="s">
        <v>592</v>
      </c>
      <c r="CV88" s="590" t="s">
        <v>592</v>
      </c>
      <c r="DP88" s="591" t="s">
        <v>592</v>
      </c>
      <c r="DS88" s="591" t="s">
        <v>592</v>
      </c>
      <c r="DV88" s="591" t="s">
        <v>592</v>
      </c>
      <c r="DY88" s="591" t="s">
        <v>592</v>
      </c>
      <c r="EB88" s="591" t="s">
        <v>592</v>
      </c>
      <c r="EE88" s="591" t="s">
        <v>592</v>
      </c>
      <c r="EH88" s="591" t="s">
        <v>592</v>
      </c>
      <c r="EK88" s="591" t="s">
        <v>592</v>
      </c>
      <c r="EN88" s="591" t="s">
        <v>592</v>
      </c>
      <c r="EQ88" s="591" t="s">
        <v>592</v>
      </c>
      <c r="ET88" s="591" t="s">
        <v>592</v>
      </c>
      <c r="EW88" s="591" t="s">
        <v>592</v>
      </c>
      <c r="EZ88" s="591" t="s">
        <v>592</v>
      </c>
      <c r="FC88" s="591" t="s">
        <v>592</v>
      </c>
      <c r="FF88" s="591" t="s">
        <v>592</v>
      </c>
      <c r="FI88" s="591" t="s">
        <v>592</v>
      </c>
      <c r="FL88" s="591" t="s">
        <v>592</v>
      </c>
      <c r="FO88" s="591" t="s">
        <v>592</v>
      </c>
      <c r="FR88" s="591" t="s">
        <v>592</v>
      </c>
      <c r="FU88" s="591" t="s">
        <v>592</v>
      </c>
      <c r="FX88" s="591" t="s">
        <v>592</v>
      </c>
      <c r="GA88" s="591" t="s">
        <v>592</v>
      </c>
      <c r="GD88" s="591" t="s">
        <v>592</v>
      </c>
      <c r="GG88" s="591" t="s">
        <v>592</v>
      </c>
      <c r="GJ88" s="591" t="s">
        <v>592</v>
      </c>
      <c r="GM88" s="591" t="s">
        <v>592</v>
      </c>
      <c r="GP88" s="591" t="s">
        <v>592</v>
      </c>
      <c r="GS88" s="591" t="s">
        <v>592</v>
      </c>
      <c r="GV88" s="591" t="s">
        <v>592</v>
      </c>
      <c r="GY88" s="591" t="s">
        <v>592</v>
      </c>
      <c r="HB88" s="591" t="s">
        <v>592</v>
      </c>
      <c r="HE88" s="591" t="s">
        <v>592</v>
      </c>
      <c r="HH88" s="591" t="s">
        <v>592</v>
      </c>
      <c r="HK88" s="591" t="s">
        <v>592</v>
      </c>
      <c r="HN88" s="591" t="s">
        <v>592</v>
      </c>
      <c r="HQ88" s="591" t="s">
        <v>592</v>
      </c>
      <c r="HT88" s="591" t="s">
        <v>592</v>
      </c>
      <c r="HZ88" s="606" t="s">
        <v>592</v>
      </c>
      <c r="IA88" s="606" t="s">
        <v>592</v>
      </c>
      <c r="IB88" s="606" t="s">
        <v>592</v>
      </c>
      <c r="IC88" s="606" t="b">
        <v>1</v>
      </c>
    </row>
    <row r="89" spans="64:237" s="581" customFormat="1">
      <c r="BL89" s="590" t="s">
        <v>592</v>
      </c>
      <c r="CV89" s="590" t="s">
        <v>592</v>
      </c>
      <c r="DP89" s="591" t="s">
        <v>592</v>
      </c>
      <c r="DS89" s="591" t="s">
        <v>592</v>
      </c>
      <c r="DV89" s="591" t="s">
        <v>592</v>
      </c>
      <c r="DY89" s="591" t="s">
        <v>592</v>
      </c>
      <c r="EB89" s="591" t="s">
        <v>592</v>
      </c>
      <c r="EE89" s="591" t="s">
        <v>592</v>
      </c>
      <c r="EH89" s="591" t="s">
        <v>592</v>
      </c>
      <c r="EK89" s="591" t="s">
        <v>592</v>
      </c>
      <c r="EN89" s="591" t="s">
        <v>592</v>
      </c>
      <c r="EQ89" s="591" t="s">
        <v>592</v>
      </c>
      <c r="ET89" s="591" t="s">
        <v>592</v>
      </c>
      <c r="EW89" s="591" t="s">
        <v>592</v>
      </c>
      <c r="EZ89" s="591" t="s">
        <v>592</v>
      </c>
      <c r="FC89" s="591" t="s">
        <v>592</v>
      </c>
      <c r="FF89" s="591" t="s">
        <v>592</v>
      </c>
      <c r="FI89" s="591" t="s">
        <v>592</v>
      </c>
      <c r="FL89" s="591" t="s">
        <v>592</v>
      </c>
      <c r="FO89" s="591" t="s">
        <v>592</v>
      </c>
      <c r="FR89" s="591" t="s">
        <v>592</v>
      </c>
      <c r="FU89" s="591" t="s">
        <v>592</v>
      </c>
      <c r="FX89" s="591" t="s">
        <v>592</v>
      </c>
      <c r="GA89" s="591" t="s">
        <v>592</v>
      </c>
      <c r="GD89" s="591" t="s">
        <v>592</v>
      </c>
      <c r="GG89" s="591" t="s">
        <v>592</v>
      </c>
      <c r="GJ89" s="591" t="s">
        <v>592</v>
      </c>
      <c r="GM89" s="591" t="s">
        <v>592</v>
      </c>
      <c r="GP89" s="591" t="s">
        <v>592</v>
      </c>
      <c r="GS89" s="591" t="s">
        <v>592</v>
      </c>
      <c r="GV89" s="591" t="s">
        <v>592</v>
      </c>
      <c r="GY89" s="591" t="s">
        <v>592</v>
      </c>
      <c r="HB89" s="591" t="s">
        <v>592</v>
      </c>
      <c r="HE89" s="591" t="s">
        <v>592</v>
      </c>
      <c r="HH89" s="591" t="s">
        <v>592</v>
      </c>
      <c r="HK89" s="591" t="s">
        <v>592</v>
      </c>
      <c r="HN89" s="591" t="s">
        <v>592</v>
      </c>
      <c r="HQ89" s="591" t="s">
        <v>592</v>
      </c>
      <c r="HT89" s="591" t="s">
        <v>592</v>
      </c>
      <c r="HZ89" s="606" t="s">
        <v>592</v>
      </c>
      <c r="IA89" s="606" t="s">
        <v>592</v>
      </c>
      <c r="IB89" s="606" t="s">
        <v>592</v>
      </c>
      <c r="IC89" s="606" t="b">
        <v>1</v>
      </c>
    </row>
    <row r="90" spans="64:237" s="581" customFormat="1">
      <c r="BL90" s="590" t="s">
        <v>592</v>
      </c>
      <c r="CV90" s="590" t="s">
        <v>592</v>
      </c>
      <c r="DP90" s="591" t="s">
        <v>592</v>
      </c>
      <c r="DS90" s="591" t="s">
        <v>592</v>
      </c>
      <c r="DV90" s="591" t="s">
        <v>592</v>
      </c>
      <c r="DY90" s="591" t="s">
        <v>592</v>
      </c>
      <c r="EB90" s="591" t="s">
        <v>592</v>
      </c>
      <c r="EE90" s="591" t="s">
        <v>592</v>
      </c>
      <c r="EH90" s="591" t="s">
        <v>592</v>
      </c>
      <c r="EK90" s="591" t="s">
        <v>592</v>
      </c>
      <c r="EN90" s="591" t="s">
        <v>592</v>
      </c>
      <c r="EQ90" s="591" t="s">
        <v>592</v>
      </c>
      <c r="ET90" s="591" t="s">
        <v>592</v>
      </c>
      <c r="EW90" s="591" t="s">
        <v>592</v>
      </c>
      <c r="EZ90" s="591" t="s">
        <v>592</v>
      </c>
      <c r="FC90" s="591" t="s">
        <v>592</v>
      </c>
      <c r="FF90" s="591" t="s">
        <v>592</v>
      </c>
      <c r="FI90" s="591" t="s">
        <v>592</v>
      </c>
      <c r="FL90" s="591" t="s">
        <v>592</v>
      </c>
      <c r="FO90" s="591" t="s">
        <v>592</v>
      </c>
      <c r="FR90" s="591" t="s">
        <v>592</v>
      </c>
      <c r="FU90" s="591" t="s">
        <v>592</v>
      </c>
      <c r="FX90" s="591" t="s">
        <v>592</v>
      </c>
      <c r="GA90" s="591" t="s">
        <v>592</v>
      </c>
      <c r="GD90" s="591" t="s">
        <v>592</v>
      </c>
      <c r="GG90" s="591" t="s">
        <v>592</v>
      </c>
      <c r="GJ90" s="591" t="s">
        <v>592</v>
      </c>
      <c r="GM90" s="591" t="s">
        <v>592</v>
      </c>
      <c r="GP90" s="591" t="s">
        <v>592</v>
      </c>
      <c r="GS90" s="591" t="s">
        <v>592</v>
      </c>
      <c r="GV90" s="591" t="s">
        <v>592</v>
      </c>
      <c r="GY90" s="591" t="s">
        <v>592</v>
      </c>
      <c r="HB90" s="591" t="s">
        <v>592</v>
      </c>
      <c r="HE90" s="591" t="s">
        <v>592</v>
      </c>
      <c r="HH90" s="591" t="s">
        <v>592</v>
      </c>
      <c r="HK90" s="591" t="s">
        <v>592</v>
      </c>
      <c r="HN90" s="591" t="s">
        <v>592</v>
      </c>
      <c r="HQ90" s="591" t="s">
        <v>592</v>
      </c>
      <c r="HT90" s="591" t="s">
        <v>592</v>
      </c>
      <c r="HZ90" s="606" t="s">
        <v>592</v>
      </c>
      <c r="IA90" s="606" t="s">
        <v>592</v>
      </c>
      <c r="IB90" s="606" t="s">
        <v>592</v>
      </c>
      <c r="IC90" s="606" t="b">
        <v>1</v>
      </c>
    </row>
    <row r="91" spans="64:237" s="581" customFormat="1">
      <c r="BL91" s="590" t="s">
        <v>592</v>
      </c>
      <c r="CV91" s="590" t="s">
        <v>592</v>
      </c>
      <c r="DP91" s="591" t="s">
        <v>592</v>
      </c>
      <c r="DS91" s="591" t="s">
        <v>592</v>
      </c>
      <c r="DV91" s="591" t="s">
        <v>592</v>
      </c>
      <c r="DY91" s="591" t="s">
        <v>592</v>
      </c>
      <c r="EB91" s="591" t="s">
        <v>592</v>
      </c>
      <c r="EE91" s="591" t="s">
        <v>592</v>
      </c>
      <c r="EH91" s="591" t="s">
        <v>592</v>
      </c>
      <c r="EK91" s="591" t="s">
        <v>592</v>
      </c>
      <c r="EN91" s="591" t="s">
        <v>592</v>
      </c>
      <c r="EQ91" s="591" t="s">
        <v>592</v>
      </c>
      <c r="ET91" s="591" t="s">
        <v>592</v>
      </c>
      <c r="EW91" s="591" t="s">
        <v>592</v>
      </c>
      <c r="EZ91" s="591" t="s">
        <v>592</v>
      </c>
      <c r="FC91" s="591" t="s">
        <v>592</v>
      </c>
      <c r="FF91" s="591" t="s">
        <v>592</v>
      </c>
      <c r="FI91" s="591" t="s">
        <v>592</v>
      </c>
      <c r="FL91" s="591" t="s">
        <v>592</v>
      </c>
      <c r="FO91" s="591" t="s">
        <v>592</v>
      </c>
      <c r="FR91" s="591" t="s">
        <v>592</v>
      </c>
      <c r="FU91" s="591" t="s">
        <v>592</v>
      </c>
      <c r="FX91" s="591" t="s">
        <v>592</v>
      </c>
      <c r="GA91" s="591" t="s">
        <v>592</v>
      </c>
      <c r="GD91" s="591" t="s">
        <v>592</v>
      </c>
      <c r="GG91" s="591" t="s">
        <v>592</v>
      </c>
      <c r="GJ91" s="591" t="s">
        <v>592</v>
      </c>
      <c r="GM91" s="591" t="s">
        <v>592</v>
      </c>
      <c r="GP91" s="591" t="s">
        <v>592</v>
      </c>
      <c r="GS91" s="591" t="s">
        <v>592</v>
      </c>
      <c r="GV91" s="591" t="s">
        <v>592</v>
      </c>
      <c r="GY91" s="591" t="s">
        <v>592</v>
      </c>
      <c r="HB91" s="591" t="s">
        <v>592</v>
      </c>
      <c r="HE91" s="591" t="s">
        <v>592</v>
      </c>
      <c r="HH91" s="591" t="s">
        <v>592</v>
      </c>
      <c r="HK91" s="591" t="s">
        <v>592</v>
      </c>
      <c r="HN91" s="591" t="s">
        <v>592</v>
      </c>
      <c r="HQ91" s="591" t="s">
        <v>592</v>
      </c>
      <c r="HT91" s="591" t="s">
        <v>592</v>
      </c>
      <c r="HZ91" s="606" t="s">
        <v>592</v>
      </c>
      <c r="IA91" s="606" t="s">
        <v>592</v>
      </c>
      <c r="IB91" s="606" t="s">
        <v>592</v>
      </c>
      <c r="IC91" s="606" t="b">
        <v>1</v>
      </c>
    </row>
    <row r="92" spans="64:237" s="581" customFormat="1">
      <c r="BL92" s="590" t="s">
        <v>592</v>
      </c>
      <c r="CV92" s="590" t="s">
        <v>592</v>
      </c>
      <c r="DP92" s="591" t="s">
        <v>592</v>
      </c>
      <c r="DS92" s="591" t="s">
        <v>592</v>
      </c>
      <c r="DV92" s="591" t="s">
        <v>592</v>
      </c>
      <c r="DY92" s="591" t="s">
        <v>592</v>
      </c>
      <c r="EB92" s="591" t="s">
        <v>592</v>
      </c>
      <c r="EE92" s="591" t="s">
        <v>592</v>
      </c>
      <c r="EH92" s="591" t="s">
        <v>592</v>
      </c>
      <c r="EK92" s="591" t="s">
        <v>592</v>
      </c>
      <c r="EN92" s="591" t="s">
        <v>592</v>
      </c>
      <c r="EQ92" s="591" t="s">
        <v>592</v>
      </c>
      <c r="ET92" s="591" t="s">
        <v>592</v>
      </c>
      <c r="EW92" s="591" t="s">
        <v>592</v>
      </c>
      <c r="EZ92" s="591" t="s">
        <v>592</v>
      </c>
      <c r="FC92" s="591" t="s">
        <v>592</v>
      </c>
      <c r="FF92" s="591" t="s">
        <v>592</v>
      </c>
      <c r="FI92" s="591" t="s">
        <v>592</v>
      </c>
      <c r="FL92" s="591" t="s">
        <v>592</v>
      </c>
      <c r="FO92" s="591" t="s">
        <v>592</v>
      </c>
      <c r="FR92" s="591" t="s">
        <v>592</v>
      </c>
      <c r="FU92" s="591" t="s">
        <v>592</v>
      </c>
      <c r="FX92" s="591" t="s">
        <v>592</v>
      </c>
      <c r="GA92" s="591" t="s">
        <v>592</v>
      </c>
      <c r="GD92" s="591" t="s">
        <v>592</v>
      </c>
      <c r="GG92" s="591" t="s">
        <v>592</v>
      </c>
      <c r="GJ92" s="591" t="s">
        <v>592</v>
      </c>
      <c r="GM92" s="591" t="s">
        <v>592</v>
      </c>
      <c r="GP92" s="591" t="s">
        <v>592</v>
      </c>
      <c r="GS92" s="591" t="s">
        <v>592</v>
      </c>
      <c r="GV92" s="591" t="s">
        <v>592</v>
      </c>
      <c r="GY92" s="591" t="s">
        <v>592</v>
      </c>
      <c r="HB92" s="591" t="s">
        <v>592</v>
      </c>
      <c r="HE92" s="591" t="s">
        <v>592</v>
      </c>
      <c r="HH92" s="591" t="s">
        <v>592</v>
      </c>
      <c r="HK92" s="591" t="s">
        <v>592</v>
      </c>
      <c r="HN92" s="591" t="s">
        <v>592</v>
      </c>
      <c r="HQ92" s="591" t="s">
        <v>592</v>
      </c>
      <c r="HT92" s="591" t="s">
        <v>592</v>
      </c>
      <c r="HZ92" s="606" t="s">
        <v>592</v>
      </c>
      <c r="IA92" s="606" t="s">
        <v>592</v>
      </c>
      <c r="IB92" s="606" t="s">
        <v>592</v>
      </c>
      <c r="IC92" s="606" t="b">
        <v>1</v>
      </c>
    </row>
    <row r="93" spans="64:237" s="581" customFormat="1">
      <c r="BL93" s="590" t="s">
        <v>592</v>
      </c>
      <c r="CV93" s="590" t="s">
        <v>592</v>
      </c>
      <c r="DP93" s="591" t="s">
        <v>592</v>
      </c>
      <c r="DS93" s="591" t="s">
        <v>592</v>
      </c>
      <c r="DV93" s="591" t="s">
        <v>592</v>
      </c>
      <c r="DY93" s="591" t="s">
        <v>592</v>
      </c>
      <c r="EB93" s="591" t="s">
        <v>592</v>
      </c>
      <c r="EE93" s="591" t="s">
        <v>592</v>
      </c>
      <c r="EH93" s="591" t="s">
        <v>592</v>
      </c>
      <c r="EK93" s="591" t="s">
        <v>592</v>
      </c>
      <c r="EN93" s="591" t="s">
        <v>592</v>
      </c>
      <c r="EQ93" s="591" t="s">
        <v>592</v>
      </c>
      <c r="ET93" s="591" t="s">
        <v>592</v>
      </c>
      <c r="EW93" s="591" t="s">
        <v>592</v>
      </c>
      <c r="EZ93" s="591" t="s">
        <v>592</v>
      </c>
      <c r="FC93" s="591" t="s">
        <v>592</v>
      </c>
      <c r="FF93" s="591" t="s">
        <v>592</v>
      </c>
      <c r="FI93" s="591" t="s">
        <v>592</v>
      </c>
      <c r="FL93" s="591" t="s">
        <v>592</v>
      </c>
      <c r="FO93" s="591" t="s">
        <v>592</v>
      </c>
      <c r="FR93" s="591" t="s">
        <v>592</v>
      </c>
      <c r="FU93" s="591" t="s">
        <v>592</v>
      </c>
      <c r="FX93" s="591" t="s">
        <v>592</v>
      </c>
      <c r="GA93" s="591" t="s">
        <v>592</v>
      </c>
      <c r="GD93" s="591" t="s">
        <v>592</v>
      </c>
      <c r="GG93" s="591" t="s">
        <v>592</v>
      </c>
      <c r="GJ93" s="591" t="s">
        <v>592</v>
      </c>
      <c r="GM93" s="591" t="s">
        <v>592</v>
      </c>
      <c r="GP93" s="591" t="s">
        <v>592</v>
      </c>
      <c r="GS93" s="591" t="s">
        <v>592</v>
      </c>
      <c r="GV93" s="591" t="s">
        <v>592</v>
      </c>
      <c r="GY93" s="591" t="s">
        <v>592</v>
      </c>
      <c r="HB93" s="591" t="s">
        <v>592</v>
      </c>
      <c r="HE93" s="591" t="s">
        <v>592</v>
      </c>
      <c r="HH93" s="591" t="s">
        <v>592</v>
      </c>
      <c r="HK93" s="591" t="s">
        <v>592</v>
      </c>
      <c r="HN93" s="591" t="s">
        <v>592</v>
      </c>
      <c r="HQ93" s="591" t="s">
        <v>592</v>
      </c>
      <c r="HT93" s="591" t="s">
        <v>592</v>
      </c>
      <c r="HZ93" s="606" t="s">
        <v>592</v>
      </c>
      <c r="IA93" s="606" t="s">
        <v>592</v>
      </c>
      <c r="IB93" s="606" t="s">
        <v>592</v>
      </c>
      <c r="IC93" s="606" t="b">
        <v>1</v>
      </c>
    </row>
    <row r="94" spans="64:237" s="581" customFormat="1">
      <c r="BL94" s="590" t="s">
        <v>592</v>
      </c>
      <c r="CV94" s="590" t="s">
        <v>592</v>
      </c>
      <c r="DP94" s="591" t="s">
        <v>592</v>
      </c>
      <c r="DS94" s="591" t="s">
        <v>592</v>
      </c>
      <c r="DV94" s="591" t="s">
        <v>592</v>
      </c>
      <c r="DY94" s="591" t="s">
        <v>592</v>
      </c>
      <c r="EB94" s="591" t="s">
        <v>592</v>
      </c>
      <c r="EE94" s="591" t="s">
        <v>592</v>
      </c>
      <c r="EH94" s="591" t="s">
        <v>592</v>
      </c>
      <c r="EK94" s="591" t="s">
        <v>592</v>
      </c>
      <c r="EN94" s="591" t="s">
        <v>592</v>
      </c>
      <c r="EQ94" s="591" t="s">
        <v>592</v>
      </c>
      <c r="ET94" s="591" t="s">
        <v>592</v>
      </c>
      <c r="EW94" s="591" t="s">
        <v>592</v>
      </c>
      <c r="EZ94" s="591" t="s">
        <v>592</v>
      </c>
      <c r="FC94" s="591" t="s">
        <v>592</v>
      </c>
      <c r="FF94" s="591" t="s">
        <v>592</v>
      </c>
      <c r="FI94" s="591" t="s">
        <v>592</v>
      </c>
      <c r="FL94" s="591" t="s">
        <v>592</v>
      </c>
      <c r="FO94" s="591" t="s">
        <v>592</v>
      </c>
      <c r="FR94" s="591" t="s">
        <v>592</v>
      </c>
      <c r="FU94" s="591" t="s">
        <v>592</v>
      </c>
      <c r="FX94" s="591" t="s">
        <v>592</v>
      </c>
      <c r="GA94" s="591" t="s">
        <v>592</v>
      </c>
      <c r="GD94" s="591" t="s">
        <v>592</v>
      </c>
      <c r="GG94" s="591" t="s">
        <v>592</v>
      </c>
      <c r="GJ94" s="591" t="s">
        <v>592</v>
      </c>
      <c r="GM94" s="591" t="s">
        <v>592</v>
      </c>
      <c r="GP94" s="591" t="s">
        <v>592</v>
      </c>
      <c r="GS94" s="591" t="s">
        <v>592</v>
      </c>
      <c r="GV94" s="591" t="s">
        <v>592</v>
      </c>
      <c r="GY94" s="591" t="s">
        <v>592</v>
      </c>
      <c r="HB94" s="591" t="s">
        <v>592</v>
      </c>
      <c r="HE94" s="591" t="s">
        <v>592</v>
      </c>
      <c r="HH94" s="591" t="s">
        <v>592</v>
      </c>
      <c r="HK94" s="591" t="s">
        <v>592</v>
      </c>
      <c r="HN94" s="591" t="s">
        <v>592</v>
      </c>
      <c r="HQ94" s="591" t="s">
        <v>592</v>
      </c>
      <c r="HT94" s="591" t="s">
        <v>592</v>
      </c>
      <c r="HZ94" s="606" t="s">
        <v>592</v>
      </c>
      <c r="IA94" s="606" t="s">
        <v>592</v>
      </c>
      <c r="IB94" s="606" t="s">
        <v>592</v>
      </c>
      <c r="IC94" s="606" t="b">
        <v>1</v>
      </c>
    </row>
    <row r="95" spans="64:237" s="581" customFormat="1">
      <c r="BL95" s="590" t="s">
        <v>592</v>
      </c>
      <c r="CV95" s="590" t="s">
        <v>592</v>
      </c>
      <c r="DP95" s="591" t="s">
        <v>592</v>
      </c>
      <c r="DS95" s="591" t="s">
        <v>592</v>
      </c>
      <c r="DV95" s="591" t="s">
        <v>592</v>
      </c>
      <c r="DY95" s="591" t="s">
        <v>592</v>
      </c>
      <c r="EB95" s="591" t="s">
        <v>592</v>
      </c>
      <c r="EE95" s="591" t="s">
        <v>592</v>
      </c>
      <c r="EH95" s="591" t="s">
        <v>592</v>
      </c>
      <c r="EK95" s="591" t="s">
        <v>592</v>
      </c>
      <c r="EN95" s="591" t="s">
        <v>592</v>
      </c>
      <c r="EQ95" s="591" t="s">
        <v>592</v>
      </c>
      <c r="ET95" s="591" t="s">
        <v>592</v>
      </c>
      <c r="EW95" s="591" t="s">
        <v>592</v>
      </c>
      <c r="EZ95" s="591" t="s">
        <v>592</v>
      </c>
      <c r="FC95" s="591" t="s">
        <v>592</v>
      </c>
      <c r="FF95" s="591" t="s">
        <v>592</v>
      </c>
      <c r="FI95" s="591" t="s">
        <v>592</v>
      </c>
      <c r="FL95" s="591" t="s">
        <v>592</v>
      </c>
      <c r="FO95" s="591" t="s">
        <v>592</v>
      </c>
      <c r="FR95" s="591" t="s">
        <v>592</v>
      </c>
      <c r="FU95" s="591" t="s">
        <v>592</v>
      </c>
      <c r="FX95" s="591" t="s">
        <v>592</v>
      </c>
      <c r="GA95" s="591" t="s">
        <v>592</v>
      </c>
      <c r="GD95" s="591" t="s">
        <v>592</v>
      </c>
      <c r="GG95" s="591" t="s">
        <v>592</v>
      </c>
      <c r="GJ95" s="591" t="s">
        <v>592</v>
      </c>
      <c r="GM95" s="591" t="s">
        <v>592</v>
      </c>
      <c r="GP95" s="591" t="s">
        <v>592</v>
      </c>
      <c r="GS95" s="591" t="s">
        <v>592</v>
      </c>
      <c r="GV95" s="591" t="s">
        <v>592</v>
      </c>
      <c r="GY95" s="591" t="s">
        <v>592</v>
      </c>
      <c r="HB95" s="591" t="s">
        <v>592</v>
      </c>
      <c r="HE95" s="591" t="s">
        <v>592</v>
      </c>
      <c r="HH95" s="591" t="s">
        <v>592</v>
      </c>
      <c r="HK95" s="591" t="s">
        <v>592</v>
      </c>
      <c r="HN95" s="591" t="s">
        <v>592</v>
      </c>
      <c r="HQ95" s="591" t="s">
        <v>592</v>
      </c>
      <c r="HT95" s="591" t="s">
        <v>592</v>
      </c>
      <c r="HZ95" s="606" t="s">
        <v>592</v>
      </c>
      <c r="IA95" s="606" t="s">
        <v>592</v>
      </c>
      <c r="IB95" s="606" t="s">
        <v>592</v>
      </c>
      <c r="IC95" s="606" t="b">
        <v>1</v>
      </c>
    </row>
    <row r="96" spans="64:237" s="581" customFormat="1">
      <c r="BL96" s="590" t="s">
        <v>592</v>
      </c>
      <c r="CV96" s="590" t="s">
        <v>592</v>
      </c>
      <c r="DP96" s="591" t="s">
        <v>592</v>
      </c>
      <c r="DS96" s="591" t="s">
        <v>592</v>
      </c>
      <c r="DV96" s="591" t="s">
        <v>592</v>
      </c>
      <c r="DY96" s="591" t="s">
        <v>592</v>
      </c>
      <c r="EB96" s="591" t="s">
        <v>592</v>
      </c>
      <c r="EE96" s="591" t="s">
        <v>592</v>
      </c>
      <c r="EH96" s="591" t="s">
        <v>592</v>
      </c>
      <c r="EK96" s="591" t="s">
        <v>592</v>
      </c>
      <c r="EN96" s="591" t="s">
        <v>592</v>
      </c>
      <c r="EQ96" s="591" t="s">
        <v>592</v>
      </c>
      <c r="ET96" s="591" t="s">
        <v>592</v>
      </c>
      <c r="EW96" s="591" t="s">
        <v>592</v>
      </c>
      <c r="EZ96" s="591" t="s">
        <v>592</v>
      </c>
      <c r="FC96" s="591" t="s">
        <v>592</v>
      </c>
      <c r="FF96" s="591" t="s">
        <v>592</v>
      </c>
      <c r="FI96" s="591" t="s">
        <v>592</v>
      </c>
      <c r="FL96" s="591" t="s">
        <v>592</v>
      </c>
      <c r="FO96" s="591" t="s">
        <v>592</v>
      </c>
      <c r="FR96" s="591" t="s">
        <v>592</v>
      </c>
      <c r="FU96" s="591" t="s">
        <v>592</v>
      </c>
      <c r="FX96" s="591" t="s">
        <v>592</v>
      </c>
      <c r="GA96" s="591" t="s">
        <v>592</v>
      </c>
      <c r="GD96" s="591" t="s">
        <v>592</v>
      </c>
      <c r="GG96" s="591" t="s">
        <v>592</v>
      </c>
      <c r="GJ96" s="591" t="s">
        <v>592</v>
      </c>
      <c r="GM96" s="591" t="s">
        <v>592</v>
      </c>
      <c r="GP96" s="591" t="s">
        <v>592</v>
      </c>
      <c r="GS96" s="591" t="s">
        <v>592</v>
      </c>
      <c r="GV96" s="591" t="s">
        <v>592</v>
      </c>
      <c r="GY96" s="591" t="s">
        <v>592</v>
      </c>
      <c r="HB96" s="591" t="s">
        <v>592</v>
      </c>
      <c r="HE96" s="591" t="s">
        <v>592</v>
      </c>
      <c r="HH96" s="591" t="s">
        <v>592</v>
      </c>
      <c r="HK96" s="591" t="s">
        <v>592</v>
      </c>
      <c r="HN96" s="591" t="s">
        <v>592</v>
      </c>
      <c r="HQ96" s="591" t="s">
        <v>592</v>
      </c>
      <c r="HT96" s="591" t="s">
        <v>592</v>
      </c>
      <c r="HZ96" s="606" t="s">
        <v>592</v>
      </c>
      <c r="IA96" s="606" t="s">
        <v>592</v>
      </c>
      <c r="IB96" s="606" t="s">
        <v>592</v>
      </c>
      <c r="IC96" s="606" t="b">
        <v>1</v>
      </c>
    </row>
    <row r="97" spans="64:237" s="581" customFormat="1">
      <c r="BL97" s="590" t="s">
        <v>592</v>
      </c>
      <c r="CV97" s="590" t="s">
        <v>592</v>
      </c>
      <c r="DP97" s="591" t="s">
        <v>592</v>
      </c>
      <c r="DS97" s="591" t="s">
        <v>592</v>
      </c>
      <c r="DV97" s="591" t="s">
        <v>592</v>
      </c>
      <c r="DY97" s="591" t="s">
        <v>592</v>
      </c>
      <c r="EB97" s="591" t="s">
        <v>592</v>
      </c>
      <c r="EE97" s="591" t="s">
        <v>592</v>
      </c>
      <c r="EH97" s="591" t="s">
        <v>592</v>
      </c>
      <c r="EK97" s="591" t="s">
        <v>592</v>
      </c>
      <c r="EN97" s="591" t="s">
        <v>592</v>
      </c>
      <c r="EQ97" s="591" t="s">
        <v>592</v>
      </c>
      <c r="ET97" s="591" t="s">
        <v>592</v>
      </c>
      <c r="EW97" s="591" t="s">
        <v>592</v>
      </c>
      <c r="EZ97" s="591" t="s">
        <v>592</v>
      </c>
      <c r="FC97" s="591" t="s">
        <v>592</v>
      </c>
      <c r="FF97" s="591" t="s">
        <v>592</v>
      </c>
      <c r="FI97" s="591" t="s">
        <v>592</v>
      </c>
      <c r="FL97" s="591" t="s">
        <v>592</v>
      </c>
      <c r="FO97" s="591" t="s">
        <v>592</v>
      </c>
      <c r="FR97" s="591" t="s">
        <v>592</v>
      </c>
      <c r="FU97" s="591" t="s">
        <v>592</v>
      </c>
      <c r="FX97" s="591" t="s">
        <v>592</v>
      </c>
      <c r="GA97" s="591" t="s">
        <v>592</v>
      </c>
      <c r="GD97" s="591" t="s">
        <v>592</v>
      </c>
      <c r="GG97" s="591" t="s">
        <v>592</v>
      </c>
      <c r="GJ97" s="591" t="s">
        <v>592</v>
      </c>
      <c r="GM97" s="591" t="s">
        <v>592</v>
      </c>
      <c r="GP97" s="591" t="s">
        <v>592</v>
      </c>
      <c r="GS97" s="591" t="s">
        <v>592</v>
      </c>
      <c r="GV97" s="591" t="s">
        <v>592</v>
      </c>
      <c r="GY97" s="591" t="s">
        <v>592</v>
      </c>
      <c r="HB97" s="591" t="s">
        <v>592</v>
      </c>
      <c r="HE97" s="591" t="s">
        <v>592</v>
      </c>
      <c r="HH97" s="591" t="s">
        <v>592</v>
      </c>
      <c r="HK97" s="591" t="s">
        <v>592</v>
      </c>
      <c r="HN97" s="591" t="s">
        <v>592</v>
      </c>
      <c r="HQ97" s="591" t="s">
        <v>592</v>
      </c>
      <c r="HT97" s="591" t="s">
        <v>592</v>
      </c>
      <c r="HZ97" s="606" t="s">
        <v>592</v>
      </c>
      <c r="IA97" s="606" t="s">
        <v>592</v>
      </c>
      <c r="IB97" s="606" t="s">
        <v>592</v>
      </c>
      <c r="IC97" s="606" t="b">
        <v>1</v>
      </c>
    </row>
    <row r="98" spans="64:237" s="581" customFormat="1">
      <c r="BL98" s="590" t="s">
        <v>592</v>
      </c>
      <c r="CV98" s="590" t="s">
        <v>592</v>
      </c>
      <c r="DP98" s="591" t="s">
        <v>592</v>
      </c>
      <c r="DS98" s="591" t="s">
        <v>592</v>
      </c>
      <c r="DV98" s="591" t="s">
        <v>592</v>
      </c>
      <c r="DY98" s="591" t="s">
        <v>592</v>
      </c>
      <c r="EB98" s="591" t="s">
        <v>592</v>
      </c>
      <c r="EE98" s="591" t="s">
        <v>592</v>
      </c>
      <c r="EH98" s="591" t="s">
        <v>592</v>
      </c>
      <c r="EK98" s="591" t="s">
        <v>592</v>
      </c>
      <c r="EN98" s="591" t="s">
        <v>592</v>
      </c>
      <c r="EQ98" s="591" t="s">
        <v>592</v>
      </c>
      <c r="ET98" s="591" t="s">
        <v>592</v>
      </c>
      <c r="EW98" s="591" t="s">
        <v>592</v>
      </c>
      <c r="EZ98" s="591" t="s">
        <v>592</v>
      </c>
      <c r="FC98" s="591" t="s">
        <v>592</v>
      </c>
      <c r="FF98" s="591" t="s">
        <v>592</v>
      </c>
      <c r="FI98" s="591" t="s">
        <v>592</v>
      </c>
      <c r="FL98" s="591" t="s">
        <v>592</v>
      </c>
      <c r="FO98" s="591" t="s">
        <v>592</v>
      </c>
      <c r="FR98" s="591" t="s">
        <v>592</v>
      </c>
      <c r="FU98" s="591" t="s">
        <v>592</v>
      </c>
      <c r="FX98" s="591" t="s">
        <v>592</v>
      </c>
      <c r="GA98" s="591" t="s">
        <v>592</v>
      </c>
      <c r="GD98" s="591" t="s">
        <v>592</v>
      </c>
      <c r="GG98" s="591" t="s">
        <v>592</v>
      </c>
      <c r="GJ98" s="591" t="s">
        <v>592</v>
      </c>
      <c r="GM98" s="591" t="s">
        <v>592</v>
      </c>
      <c r="GP98" s="591" t="s">
        <v>592</v>
      </c>
      <c r="GS98" s="591" t="s">
        <v>592</v>
      </c>
      <c r="GV98" s="591" t="s">
        <v>592</v>
      </c>
      <c r="GY98" s="591" t="s">
        <v>592</v>
      </c>
      <c r="HB98" s="591" t="s">
        <v>592</v>
      </c>
      <c r="HE98" s="591" t="s">
        <v>592</v>
      </c>
      <c r="HH98" s="591" t="s">
        <v>592</v>
      </c>
      <c r="HK98" s="591" t="s">
        <v>592</v>
      </c>
      <c r="HN98" s="591" t="s">
        <v>592</v>
      </c>
      <c r="HQ98" s="591" t="s">
        <v>592</v>
      </c>
      <c r="HT98" s="591" t="s">
        <v>592</v>
      </c>
      <c r="HZ98" s="606" t="s">
        <v>592</v>
      </c>
      <c r="IA98" s="606" t="s">
        <v>592</v>
      </c>
      <c r="IB98" s="606" t="s">
        <v>592</v>
      </c>
      <c r="IC98" s="606" t="b">
        <v>1</v>
      </c>
    </row>
    <row r="99" spans="64:237" s="581" customFormat="1">
      <c r="BL99" s="590" t="s">
        <v>592</v>
      </c>
      <c r="CV99" s="590" t="s">
        <v>592</v>
      </c>
      <c r="DP99" s="591" t="s">
        <v>592</v>
      </c>
      <c r="DS99" s="591" t="s">
        <v>592</v>
      </c>
      <c r="DV99" s="591" t="s">
        <v>592</v>
      </c>
      <c r="DY99" s="591" t="s">
        <v>592</v>
      </c>
      <c r="EB99" s="591" t="s">
        <v>592</v>
      </c>
      <c r="EE99" s="591" t="s">
        <v>592</v>
      </c>
      <c r="EH99" s="591" t="s">
        <v>592</v>
      </c>
      <c r="EK99" s="591" t="s">
        <v>592</v>
      </c>
      <c r="EN99" s="591" t="s">
        <v>592</v>
      </c>
      <c r="EQ99" s="591" t="s">
        <v>592</v>
      </c>
      <c r="ET99" s="591" t="s">
        <v>592</v>
      </c>
      <c r="EW99" s="591" t="s">
        <v>592</v>
      </c>
      <c r="EZ99" s="591" t="s">
        <v>592</v>
      </c>
      <c r="FC99" s="591" t="s">
        <v>592</v>
      </c>
      <c r="FF99" s="591" t="s">
        <v>592</v>
      </c>
      <c r="FI99" s="591" t="s">
        <v>592</v>
      </c>
      <c r="FL99" s="591" t="s">
        <v>592</v>
      </c>
      <c r="FO99" s="591" t="s">
        <v>592</v>
      </c>
      <c r="FR99" s="591" t="s">
        <v>592</v>
      </c>
      <c r="FU99" s="591" t="s">
        <v>592</v>
      </c>
      <c r="FX99" s="591" t="s">
        <v>592</v>
      </c>
      <c r="GA99" s="591" t="s">
        <v>592</v>
      </c>
      <c r="GD99" s="591" t="s">
        <v>592</v>
      </c>
      <c r="GG99" s="591" t="s">
        <v>592</v>
      </c>
      <c r="GJ99" s="591" t="s">
        <v>592</v>
      </c>
      <c r="GM99" s="591" t="s">
        <v>592</v>
      </c>
      <c r="GP99" s="591" t="s">
        <v>592</v>
      </c>
      <c r="GS99" s="591" t="s">
        <v>592</v>
      </c>
      <c r="GV99" s="591" t="s">
        <v>592</v>
      </c>
      <c r="GY99" s="591" t="s">
        <v>592</v>
      </c>
      <c r="HB99" s="591" t="s">
        <v>592</v>
      </c>
      <c r="HE99" s="591" t="s">
        <v>592</v>
      </c>
      <c r="HH99" s="591" t="s">
        <v>592</v>
      </c>
      <c r="HK99" s="591" t="s">
        <v>592</v>
      </c>
      <c r="HN99" s="591" t="s">
        <v>592</v>
      </c>
      <c r="HQ99" s="591" t="s">
        <v>592</v>
      </c>
      <c r="HT99" s="591" t="s">
        <v>592</v>
      </c>
      <c r="HZ99" s="606" t="s">
        <v>592</v>
      </c>
      <c r="IA99" s="606" t="s">
        <v>592</v>
      </c>
      <c r="IB99" s="606" t="s">
        <v>592</v>
      </c>
      <c r="IC99" s="606" t="b">
        <v>1</v>
      </c>
    </row>
    <row r="100" spans="64:237" s="581" customFormat="1">
      <c r="BL100" s="590" t="s">
        <v>592</v>
      </c>
      <c r="CV100" s="590" t="s">
        <v>592</v>
      </c>
      <c r="DP100" s="591" t="s">
        <v>592</v>
      </c>
      <c r="DS100" s="591" t="s">
        <v>592</v>
      </c>
      <c r="DV100" s="591" t="s">
        <v>592</v>
      </c>
      <c r="DY100" s="591" t="s">
        <v>592</v>
      </c>
      <c r="EB100" s="591" t="s">
        <v>592</v>
      </c>
      <c r="EE100" s="591" t="s">
        <v>592</v>
      </c>
      <c r="EH100" s="591" t="s">
        <v>592</v>
      </c>
      <c r="EK100" s="591" t="s">
        <v>592</v>
      </c>
      <c r="EN100" s="591" t="s">
        <v>592</v>
      </c>
      <c r="EQ100" s="591" t="s">
        <v>592</v>
      </c>
      <c r="ET100" s="591" t="s">
        <v>592</v>
      </c>
      <c r="EW100" s="591" t="s">
        <v>592</v>
      </c>
      <c r="EZ100" s="591" t="s">
        <v>592</v>
      </c>
      <c r="FC100" s="591" t="s">
        <v>592</v>
      </c>
      <c r="FF100" s="591" t="s">
        <v>592</v>
      </c>
      <c r="FI100" s="591" t="s">
        <v>592</v>
      </c>
      <c r="FL100" s="591" t="s">
        <v>592</v>
      </c>
      <c r="FO100" s="591" t="s">
        <v>592</v>
      </c>
      <c r="FR100" s="591" t="s">
        <v>592</v>
      </c>
      <c r="FU100" s="591" t="s">
        <v>592</v>
      </c>
      <c r="FX100" s="591" t="s">
        <v>592</v>
      </c>
      <c r="GA100" s="591" t="s">
        <v>592</v>
      </c>
      <c r="GD100" s="591" t="s">
        <v>592</v>
      </c>
      <c r="GG100" s="591" t="s">
        <v>592</v>
      </c>
      <c r="GJ100" s="591" t="s">
        <v>592</v>
      </c>
      <c r="GM100" s="591" t="s">
        <v>592</v>
      </c>
      <c r="GP100" s="591" t="s">
        <v>592</v>
      </c>
      <c r="GS100" s="591" t="s">
        <v>592</v>
      </c>
      <c r="GV100" s="591" t="s">
        <v>592</v>
      </c>
      <c r="GY100" s="591" t="s">
        <v>592</v>
      </c>
      <c r="HB100" s="591" t="s">
        <v>592</v>
      </c>
      <c r="HE100" s="591" t="s">
        <v>592</v>
      </c>
      <c r="HH100" s="591" t="s">
        <v>592</v>
      </c>
      <c r="HK100" s="591" t="s">
        <v>592</v>
      </c>
      <c r="HN100" s="591" t="s">
        <v>592</v>
      </c>
      <c r="HQ100" s="591" t="s">
        <v>592</v>
      </c>
      <c r="HT100" s="591" t="s">
        <v>592</v>
      </c>
      <c r="HZ100" s="606" t="s">
        <v>592</v>
      </c>
      <c r="IA100" s="606" t="s">
        <v>592</v>
      </c>
      <c r="IB100" s="606" t="s">
        <v>592</v>
      </c>
      <c r="IC100" s="606" t="b">
        <v>1</v>
      </c>
    </row>
    <row r="101" spans="64:237" s="581" customFormat="1">
      <c r="BL101" s="590" t="s">
        <v>592</v>
      </c>
      <c r="CV101" s="590" t="s">
        <v>592</v>
      </c>
      <c r="DP101" s="591" t="s">
        <v>592</v>
      </c>
      <c r="DS101" s="591" t="s">
        <v>592</v>
      </c>
      <c r="DV101" s="591" t="s">
        <v>592</v>
      </c>
      <c r="DY101" s="591" t="s">
        <v>592</v>
      </c>
      <c r="EB101" s="591" t="s">
        <v>592</v>
      </c>
      <c r="EE101" s="591" t="s">
        <v>592</v>
      </c>
      <c r="EH101" s="591" t="s">
        <v>592</v>
      </c>
      <c r="EK101" s="591" t="s">
        <v>592</v>
      </c>
      <c r="EN101" s="591" t="s">
        <v>592</v>
      </c>
      <c r="EQ101" s="591" t="s">
        <v>592</v>
      </c>
      <c r="ET101" s="591" t="s">
        <v>592</v>
      </c>
      <c r="EW101" s="591" t="s">
        <v>592</v>
      </c>
      <c r="EZ101" s="591" t="s">
        <v>592</v>
      </c>
      <c r="FC101" s="591" t="s">
        <v>592</v>
      </c>
      <c r="FF101" s="591" t="s">
        <v>592</v>
      </c>
      <c r="FI101" s="591" t="s">
        <v>592</v>
      </c>
      <c r="FL101" s="591" t="s">
        <v>592</v>
      </c>
      <c r="FO101" s="591" t="s">
        <v>592</v>
      </c>
      <c r="FR101" s="591" t="s">
        <v>592</v>
      </c>
      <c r="FU101" s="591" t="s">
        <v>592</v>
      </c>
      <c r="FX101" s="591" t="s">
        <v>592</v>
      </c>
      <c r="GA101" s="591" t="s">
        <v>592</v>
      </c>
      <c r="GD101" s="591" t="s">
        <v>592</v>
      </c>
      <c r="GG101" s="591" t="s">
        <v>592</v>
      </c>
      <c r="GJ101" s="591" t="s">
        <v>592</v>
      </c>
      <c r="GM101" s="591" t="s">
        <v>592</v>
      </c>
      <c r="GP101" s="591" t="s">
        <v>592</v>
      </c>
      <c r="GS101" s="591" t="s">
        <v>592</v>
      </c>
      <c r="GV101" s="591" t="s">
        <v>592</v>
      </c>
      <c r="GY101" s="591" t="s">
        <v>592</v>
      </c>
      <c r="HB101" s="591" t="s">
        <v>592</v>
      </c>
      <c r="HE101" s="591" t="s">
        <v>592</v>
      </c>
      <c r="HH101" s="591" t="s">
        <v>592</v>
      </c>
      <c r="HK101" s="591" t="s">
        <v>592</v>
      </c>
      <c r="HN101" s="591" t="s">
        <v>592</v>
      </c>
      <c r="HQ101" s="591" t="s">
        <v>592</v>
      </c>
      <c r="HT101" s="591" t="s">
        <v>592</v>
      </c>
      <c r="HZ101" s="606" t="s">
        <v>592</v>
      </c>
      <c r="IA101" s="606" t="s">
        <v>592</v>
      </c>
      <c r="IB101" s="606" t="s">
        <v>592</v>
      </c>
      <c r="IC101" s="606" t="b">
        <v>1</v>
      </c>
    </row>
    <row r="102" spans="64:237" s="581" customFormat="1">
      <c r="BL102" s="590" t="s">
        <v>592</v>
      </c>
      <c r="CV102" s="590" t="s">
        <v>592</v>
      </c>
      <c r="DP102" s="591" t="s">
        <v>592</v>
      </c>
      <c r="DS102" s="591" t="s">
        <v>592</v>
      </c>
      <c r="DV102" s="591" t="s">
        <v>592</v>
      </c>
      <c r="DY102" s="591" t="s">
        <v>592</v>
      </c>
      <c r="EB102" s="591" t="s">
        <v>592</v>
      </c>
      <c r="EE102" s="591" t="s">
        <v>592</v>
      </c>
      <c r="EH102" s="591" t="s">
        <v>592</v>
      </c>
      <c r="EK102" s="591" t="s">
        <v>592</v>
      </c>
      <c r="EN102" s="591" t="s">
        <v>592</v>
      </c>
      <c r="EQ102" s="591" t="s">
        <v>592</v>
      </c>
      <c r="ET102" s="591" t="s">
        <v>592</v>
      </c>
      <c r="EW102" s="591" t="s">
        <v>592</v>
      </c>
      <c r="EZ102" s="591" t="s">
        <v>592</v>
      </c>
      <c r="FC102" s="591" t="s">
        <v>592</v>
      </c>
      <c r="FF102" s="591" t="s">
        <v>592</v>
      </c>
      <c r="FI102" s="591" t="s">
        <v>592</v>
      </c>
      <c r="FL102" s="591" t="s">
        <v>592</v>
      </c>
      <c r="FO102" s="591" t="s">
        <v>592</v>
      </c>
      <c r="FR102" s="591" t="s">
        <v>592</v>
      </c>
      <c r="FU102" s="591" t="s">
        <v>592</v>
      </c>
      <c r="FX102" s="591" t="s">
        <v>592</v>
      </c>
      <c r="GA102" s="591" t="s">
        <v>592</v>
      </c>
      <c r="GD102" s="591" t="s">
        <v>592</v>
      </c>
      <c r="GG102" s="591" t="s">
        <v>592</v>
      </c>
      <c r="GJ102" s="591" t="s">
        <v>592</v>
      </c>
      <c r="GM102" s="591" t="s">
        <v>592</v>
      </c>
      <c r="GP102" s="591" t="s">
        <v>592</v>
      </c>
      <c r="GS102" s="591" t="s">
        <v>592</v>
      </c>
      <c r="GV102" s="591" t="s">
        <v>592</v>
      </c>
      <c r="GY102" s="591" t="s">
        <v>592</v>
      </c>
      <c r="HB102" s="591" t="s">
        <v>592</v>
      </c>
      <c r="HE102" s="591" t="s">
        <v>592</v>
      </c>
      <c r="HH102" s="591" t="s">
        <v>592</v>
      </c>
      <c r="HK102" s="591" t="s">
        <v>592</v>
      </c>
      <c r="HN102" s="591" t="s">
        <v>592</v>
      </c>
      <c r="HQ102" s="591" t="s">
        <v>592</v>
      </c>
      <c r="HT102" s="591" t="s">
        <v>592</v>
      </c>
      <c r="HZ102" s="606" t="s">
        <v>592</v>
      </c>
      <c r="IA102" s="606" t="s">
        <v>592</v>
      </c>
      <c r="IB102" s="606" t="s">
        <v>592</v>
      </c>
      <c r="IC102" s="606" t="b">
        <v>1</v>
      </c>
    </row>
    <row r="103" spans="64:237" s="581" customFormat="1">
      <c r="BL103" s="590" t="s">
        <v>592</v>
      </c>
      <c r="CV103" s="590" t="s">
        <v>592</v>
      </c>
      <c r="DP103" s="591" t="s">
        <v>592</v>
      </c>
      <c r="DS103" s="591" t="s">
        <v>592</v>
      </c>
      <c r="DV103" s="591" t="s">
        <v>592</v>
      </c>
      <c r="DY103" s="591" t="s">
        <v>592</v>
      </c>
      <c r="EB103" s="591" t="s">
        <v>592</v>
      </c>
      <c r="EE103" s="591" t="s">
        <v>592</v>
      </c>
      <c r="EH103" s="591" t="s">
        <v>592</v>
      </c>
      <c r="EK103" s="591" t="s">
        <v>592</v>
      </c>
      <c r="EN103" s="591" t="s">
        <v>592</v>
      </c>
      <c r="EQ103" s="591" t="s">
        <v>592</v>
      </c>
      <c r="ET103" s="591" t="s">
        <v>592</v>
      </c>
      <c r="EW103" s="591" t="s">
        <v>592</v>
      </c>
      <c r="EZ103" s="591" t="s">
        <v>592</v>
      </c>
      <c r="FC103" s="591" t="s">
        <v>592</v>
      </c>
      <c r="FF103" s="591" t="s">
        <v>592</v>
      </c>
      <c r="FI103" s="591" t="s">
        <v>592</v>
      </c>
      <c r="FL103" s="591" t="s">
        <v>592</v>
      </c>
      <c r="FO103" s="591" t="s">
        <v>592</v>
      </c>
      <c r="FR103" s="591" t="s">
        <v>592</v>
      </c>
      <c r="FU103" s="591" t="s">
        <v>592</v>
      </c>
      <c r="FX103" s="591" t="s">
        <v>592</v>
      </c>
      <c r="GA103" s="591" t="s">
        <v>592</v>
      </c>
      <c r="GD103" s="591" t="s">
        <v>592</v>
      </c>
      <c r="GG103" s="591" t="s">
        <v>592</v>
      </c>
      <c r="GJ103" s="591" t="s">
        <v>592</v>
      </c>
      <c r="GM103" s="591" t="s">
        <v>592</v>
      </c>
      <c r="GP103" s="591" t="s">
        <v>592</v>
      </c>
      <c r="GS103" s="591" t="s">
        <v>592</v>
      </c>
      <c r="GV103" s="591" t="s">
        <v>592</v>
      </c>
      <c r="GY103" s="591" t="s">
        <v>592</v>
      </c>
      <c r="HB103" s="591" t="s">
        <v>592</v>
      </c>
      <c r="HE103" s="591" t="s">
        <v>592</v>
      </c>
      <c r="HH103" s="591" t="s">
        <v>592</v>
      </c>
      <c r="HK103" s="591" t="s">
        <v>592</v>
      </c>
      <c r="HN103" s="591" t="s">
        <v>592</v>
      </c>
      <c r="HQ103" s="591" t="s">
        <v>592</v>
      </c>
      <c r="HT103" s="591" t="s">
        <v>592</v>
      </c>
      <c r="HZ103" s="606" t="s">
        <v>592</v>
      </c>
      <c r="IA103" s="606" t="s">
        <v>592</v>
      </c>
      <c r="IB103" s="606" t="s">
        <v>592</v>
      </c>
      <c r="IC103" s="606" t="b">
        <v>1</v>
      </c>
    </row>
    <row r="104" spans="64:237" s="581" customFormat="1">
      <c r="BL104" s="590" t="s">
        <v>592</v>
      </c>
      <c r="CV104" s="590" t="s">
        <v>592</v>
      </c>
      <c r="DP104" s="591" t="s">
        <v>592</v>
      </c>
      <c r="DS104" s="591" t="s">
        <v>592</v>
      </c>
      <c r="DV104" s="591" t="s">
        <v>592</v>
      </c>
      <c r="DY104" s="591" t="s">
        <v>592</v>
      </c>
      <c r="EB104" s="591" t="s">
        <v>592</v>
      </c>
      <c r="EE104" s="591" t="s">
        <v>592</v>
      </c>
      <c r="EH104" s="591" t="s">
        <v>592</v>
      </c>
      <c r="EK104" s="591" t="s">
        <v>592</v>
      </c>
      <c r="EN104" s="591" t="s">
        <v>592</v>
      </c>
      <c r="EQ104" s="591" t="s">
        <v>592</v>
      </c>
      <c r="ET104" s="591" t="s">
        <v>592</v>
      </c>
      <c r="EW104" s="591" t="s">
        <v>592</v>
      </c>
      <c r="EZ104" s="591" t="s">
        <v>592</v>
      </c>
      <c r="FC104" s="591" t="s">
        <v>592</v>
      </c>
      <c r="FF104" s="591" t="s">
        <v>592</v>
      </c>
      <c r="FI104" s="591" t="s">
        <v>592</v>
      </c>
      <c r="FL104" s="591" t="s">
        <v>592</v>
      </c>
      <c r="FO104" s="591" t="s">
        <v>592</v>
      </c>
      <c r="FR104" s="591" t="s">
        <v>592</v>
      </c>
      <c r="FU104" s="591" t="s">
        <v>592</v>
      </c>
      <c r="FX104" s="591" t="s">
        <v>592</v>
      </c>
      <c r="GA104" s="591" t="s">
        <v>592</v>
      </c>
      <c r="GD104" s="591" t="s">
        <v>592</v>
      </c>
      <c r="GG104" s="591" t="s">
        <v>592</v>
      </c>
      <c r="GJ104" s="591" t="s">
        <v>592</v>
      </c>
      <c r="GM104" s="591" t="s">
        <v>592</v>
      </c>
      <c r="GP104" s="591" t="s">
        <v>592</v>
      </c>
      <c r="GS104" s="591" t="s">
        <v>592</v>
      </c>
      <c r="GV104" s="591" t="s">
        <v>592</v>
      </c>
      <c r="GY104" s="591" t="s">
        <v>592</v>
      </c>
      <c r="HB104" s="591" t="s">
        <v>592</v>
      </c>
      <c r="HE104" s="591" t="s">
        <v>592</v>
      </c>
      <c r="HH104" s="591" t="s">
        <v>592</v>
      </c>
      <c r="HK104" s="591" t="s">
        <v>592</v>
      </c>
      <c r="HN104" s="591" t="s">
        <v>592</v>
      </c>
      <c r="HQ104" s="591" t="s">
        <v>592</v>
      </c>
      <c r="HT104" s="591" t="s">
        <v>592</v>
      </c>
      <c r="HZ104" s="606" t="s">
        <v>592</v>
      </c>
      <c r="IA104" s="606" t="s">
        <v>592</v>
      </c>
      <c r="IB104" s="606" t="s">
        <v>592</v>
      </c>
      <c r="IC104" s="606" t="b">
        <v>1</v>
      </c>
    </row>
    <row r="105" spans="64:237" s="581" customFormat="1">
      <c r="BL105" s="590" t="s">
        <v>592</v>
      </c>
      <c r="CV105" s="590" t="s">
        <v>592</v>
      </c>
      <c r="DP105" s="591" t="s">
        <v>592</v>
      </c>
      <c r="DS105" s="591" t="s">
        <v>592</v>
      </c>
      <c r="DV105" s="591" t="s">
        <v>592</v>
      </c>
      <c r="DY105" s="591" t="s">
        <v>592</v>
      </c>
      <c r="EB105" s="591" t="s">
        <v>592</v>
      </c>
      <c r="EE105" s="591" t="s">
        <v>592</v>
      </c>
      <c r="EH105" s="591" t="s">
        <v>592</v>
      </c>
      <c r="EK105" s="591" t="s">
        <v>592</v>
      </c>
      <c r="EN105" s="591" t="s">
        <v>592</v>
      </c>
      <c r="EQ105" s="591" t="s">
        <v>592</v>
      </c>
      <c r="ET105" s="591" t="s">
        <v>592</v>
      </c>
      <c r="EW105" s="591" t="s">
        <v>592</v>
      </c>
      <c r="EZ105" s="591" t="s">
        <v>592</v>
      </c>
      <c r="FC105" s="591" t="s">
        <v>592</v>
      </c>
      <c r="FF105" s="591" t="s">
        <v>592</v>
      </c>
      <c r="FI105" s="591" t="s">
        <v>592</v>
      </c>
      <c r="FL105" s="591" t="s">
        <v>592</v>
      </c>
      <c r="FO105" s="591" t="s">
        <v>592</v>
      </c>
      <c r="FR105" s="591" t="s">
        <v>592</v>
      </c>
      <c r="FU105" s="591" t="s">
        <v>592</v>
      </c>
      <c r="FX105" s="591" t="s">
        <v>592</v>
      </c>
      <c r="GA105" s="591" t="s">
        <v>592</v>
      </c>
      <c r="GD105" s="591" t="s">
        <v>592</v>
      </c>
      <c r="GG105" s="591" t="s">
        <v>592</v>
      </c>
      <c r="GJ105" s="591" t="s">
        <v>592</v>
      </c>
      <c r="GM105" s="591" t="s">
        <v>592</v>
      </c>
      <c r="GP105" s="591" t="s">
        <v>592</v>
      </c>
      <c r="GS105" s="591" t="s">
        <v>592</v>
      </c>
      <c r="GV105" s="591" t="s">
        <v>592</v>
      </c>
      <c r="GY105" s="591" t="s">
        <v>592</v>
      </c>
      <c r="HB105" s="591" t="s">
        <v>592</v>
      </c>
      <c r="HE105" s="591" t="s">
        <v>592</v>
      </c>
      <c r="HH105" s="591" t="s">
        <v>592</v>
      </c>
      <c r="HK105" s="591" t="s">
        <v>592</v>
      </c>
      <c r="HN105" s="591" t="s">
        <v>592</v>
      </c>
      <c r="HQ105" s="591" t="s">
        <v>592</v>
      </c>
      <c r="HT105" s="591" t="s">
        <v>592</v>
      </c>
      <c r="HZ105" s="606" t="s">
        <v>592</v>
      </c>
      <c r="IA105" s="606" t="s">
        <v>592</v>
      </c>
      <c r="IB105" s="606" t="s">
        <v>592</v>
      </c>
      <c r="IC105" s="606" t="b">
        <v>1</v>
      </c>
    </row>
    <row r="106" spans="64:237" s="581" customFormat="1">
      <c r="BL106" s="590" t="s">
        <v>592</v>
      </c>
      <c r="CV106" s="590" t="s">
        <v>592</v>
      </c>
      <c r="DP106" s="591" t="s">
        <v>592</v>
      </c>
      <c r="DS106" s="591" t="s">
        <v>592</v>
      </c>
      <c r="DV106" s="591" t="s">
        <v>592</v>
      </c>
      <c r="DY106" s="591" t="s">
        <v>592</v>
      </c>
      <c r="EB106" s="591" t="s">
        <v>592</v>
      </c>
      <c r="EE106" s="591" t="s">
        <v>592</v>
      </c>
      <c r="EH106" s="591" t="s">
        <v>592</v>
      </c>
      <c r="EK106" s="591" t="s">
        <v>592</v>
      </c>
      <c r="EN106" s="591" t="s">
        <v>592</v>
      </c>
      <c r="EQ106" s="591" t="s">
        <v>592</v>
      </c>
      <c r="ET106" s="591" t="s">
        <v>592</v>
      </c>
      <c r="EW106" s="591" t="s">
        <v>592</v>
      </c>
      <c r="EZ106" s="591" t="s">
        <v>592</v>
      </c>
      <c r="FC106" s="591" t="s">
        <v>592</v>
      </c>
      <c r="FF106" s="591" t="s">
        <v>592</v>
      </c>
      <c r="FI106" s="591" t="s">
        <v>592</v>
      </c>
      <c r="FL106" s="591" t="s">
        <v>592</v>
      </c>
      <c r="FO106" s="591" t="s">
        <v>592</v>
      </c>
      <c r="FR106" s="591" t="s">
        <v>592</v>
      </c>
      <c r="FU106" s="591" t="s">
        <v>592</v>
      </c>
      <c r="FX106" s="591" t="s">
        <v>592</v>
      </c>
      <c r="GA106" s="591" t="s">
        <v>592</v>
      </c>
      <c r="GD106" s="591" t="s">
        <v>592</v>
      </c>
      <c r="GG106" s="591" t="s">
        <v>592</v>
      </c>
      <c r="GJ106" s="591" t="s">
        <v>592</v>
      </c>
      <c r="GM106" s="591" t="s">
        <v>592</v>
      </c>
      <c r="GP106" s="591" t="s">
        <v>592</v>
      </c>
      <c r="GS106" s="591" t="s">
        <v>592</v>
      </c>
      <c r="GV106" s="591" t="s">
        <v>592</v>
      </c>
      <c r="GY106" s="591" t="s">
        <v>592</v>
      </c>
      <c r="HB106" s="591" t="s">
        <v>592</v>
      </c>
      <c r="HE106" s="591" t="s">
        <v>592</v>
      </c>
      <c r="HH106" s="591" t="s">
        <v>592</v>
      </c>
      <c r="HK106" s="591" t="s">
        <v>592</v>
      </c>
      <c r="HN106" s="591" t="s">
        <v>592</v>
      </c>
      <c r="HQ106" s="591" t="s">
        <v>592</v>
      </c>
      <c r="HT106" s="591" t="s">
        <v>592</v>
      </c>
      <c r="HZ106" s="606" t="s">
        <v>592</v>
      </c>
      <c r="IA106" s="606" t="s">
        <v>592</v>
      </c>
      <c r="IB106" s="606" t="s">
        <v>592</v>
      </c>
      <c r="IC106" s="606" t="b">
        <v>1</v>
      </c>
    </row>
    <row r="107" spans="64:237" s="581" customFormat="1">
      <c r="BL107" s="590" t="s">
        <v>592</v>
      </c>
      <c r="CV107" s="590" t="s">
        <v>592</v>
      </c>
      <c r="DP107" s="591" t="s">
        <v>592</v>
      </c>
      <c r="DS107" s="591" t="s">
        <v>592</v>
      </c>
      <c r="DV107" s="591" t="s">
        <v>592</v>
      </c>
      <c r="DY107" s="591" t="s">
        <v>592</v>
      </c>
      <c r="EB107" s="591" t="s">
        <v>592</v>
      </c>
      <c r="EE107" s="591" t="s">
        <v>592</v>
      </c>
      <c r="EH107" s="591" t="s">
        <v>592</v>
      </c>
      <c r="EK107" s="591" t="s">
        <v>592</v>
      </c>
      <c r="EN107" s="591" t="s">
        <v>592</v>
      </c>
      <c r="EQ107" s="591" t="s">
        <v>592</v>
      </c>
      <c r="ET107" s="591" t="s">
        <v>592</v>
      </c>
      <c r="EW107" s="591" t="s">
        <v>592</v>
      </c>
      <c r="EZ107" s="591" t="s">
        <v>592</v>
      </c>
      <c r="FC107" s="591" t="s">
        <v>592</v>
      </c>
      <c r="FF107" s="591" t="s">
        <v>592</v>
      </c>
      <c r="FI107" s="591" t="s">
        <v>592</v>
      </c>
      <c r="FL107" s="591" t="s">
        <v>592</v>
      </c>
      <c r="FO107" s="591" t="s">
        <v>592</v>
      </c>
      <c r="FR107" s="591" t="s">
        <v>592</v>
      </c>
      <c r="FU107" s="591" t="s">
        <v>592</v>
      </c>
      <c r="FX107" s="591" t="s">
        <v>592</v>
      </c>
      <c r="GA107" s="591" t="s">
        <v>592</v>
      </c>
      <c r="GD107" s="591" t="s">
        <v>592</v>
      </c>
      <c r="GG107" s="591" t="s">
        <v>592</v>
      </c>
      <c r="GJ107" s="591" t="s">
        <v>592</v>
      </c>
      <c r="GM107" s="591" t="s">
        <v>592</v>
      </c>
      <c r="GP107" s="591" t="s">
        <v>592</v>
      </c>
      <c r="GS107" s="591" t="s">
        <v>592</v>
      </c>
      <c r="GV107" s="591" t="s">
        <v>592</v>
      </c>
      <c r="GY107" s="591" t="s">
        <v>592</v>
      </c>
      <c r="HB107" s="591" t="s">
        <v>592</v>
      </c>
      <c r="HE107" s="591" t="s">
        <v>592</v>
      </c>
      <c r="HH107" s="591" t="s">
        <v>592</v>
      </c>
      <c r="HK107" s="591" t="s">
        <v>592</v>
      </c>
      <c r="HN107" s="591" t="s">
        <v>592</v>
      </c>
      <c r="HQ107" s="591" t="s">
        <v>592</v>
      </c>
      <c r="HT107" s="591" t="s">
        <v>592</v>
      </c>
      <c r="HZ107" s="606" t="s">
        <v>592</v>
      </c>
      <c r="IA107" s="606" t="s">
        <v>592</v>
      </c>
      <c r="IB107" s="606" t="s">
        <v>592</v>
      </c>
      <c r="IC107" s="606" t="b">
        <v>1</v>
      </c>
    </row>
    <row r="108" spans="64:237" s="581" customFormat="1">
      <c r="BL108" s="590" t="s">
        <v>592</v>
      </c>
      <c r="CV108" s="590" t="s">
        <v>592</v>
      </c>
      <c r="DP108" s="591" t="s">
        <v>592</v>
      </c>
      <c r="DS108" s="591" t="s">
        <v>592</v>
      </c>
      <c r="DV108" s="591" t="s">
        <v>592</v>
      </c>
      <c r="DY108" s="591" t="s">
        <v>592</v>
      </c>
      <c r="EB108" s="591" t="s">
        <v>592</v>
      </c>
      <c r="EE108" s="591" t="s">
        <v>592</v>
      </c>
      <c r="EH108" s="591" t="s">
        <v>592</v>
      </c>
      <c r="EK108" s="591" t="s">
        <v>592</v>
      </c>
      <c r="EN108" s="591" t="s">
        <v>592</v>
      </c>
      <c r="EQ108" s="591" t="s">
        <v>592</v>
      </c>
      <c r="ET108" s="591" t="s">
        <v>592</v>
      </c>
      <c r="EW108" s="591" t="s">
        <v>592</v>
      </c>
      <c r="EZ108" s="591" t="s">
        <v>592</v>
      </c>
      <c r="FC108" s="591" t="s">
        <v>592</v>
      </c>
      <c r="FF108" s="591" t="s">
        <v>592</v>
      </c>
      <c r="FI108" s="591" t="s">
        <v>592</v>
      </c>
      <c r="FL108" s="591" t="s">
        <v>592</v>
      </c>
      <c r="FO108" s="591" t="s">
        <v>592</v>
      </c>
      <c r="FR108" s="591" t="s">
        <v>592</v>
      </c>
      <c r="FU108" s="591" t="s">
        <v>592</v>
      </c>
      <c r="FX108" s="591" t="s">
        <v>592</v>
      </c>
      <c r="GA108" s="591" t="s">
        <v>592</v>
      </c>
      <c r="GD108" s="591" t="s">
        <v>592</v>
      </c>
      <c r="GG108" s="591" t="s">
        <v>592</v>
      </c>
      <c r="GJ108" s="591" t="s">
        <v>592</v>
      </c>
      <c r="GM108" s="591" t="s">
        <v>592</v>
      </c>
      <c r="GP108" s="591" t="s">
        <v>592</v>
      </c>
      <c r="GS108" s="591" t="s">
        <v>592</v>
      </c>
      <c r="GV108" s="591" t="s">
        <v>592</v>
      </c>
      <c r="GY108" s="591" t="s">
        <v>592</v>
      </c>
      <c r="HB108" s="591" t="s">
        <v>592</v>
      </c>
      <c r="HE108" s="591" t="s">
        <v>592</v>
      </c>
      <c r="HH108" s="591" t="s">
        <v>592</v>
      </c>
      <c r="HK108" s="591" t="s">
        <v>592</v>
      </c>
      <c r="HN108" s="591" t="s">
        <v>592</v>
      </c>
      <c r="HQ108" s="591" t="s">
        <v>592</v>
      </c>
      <c r="HT108" s="591" t="s">
        <v>592</v>
      </c>
      <c r="HZ108" s="606" t="s">
        <v>592</v>
      </c>
      <c r="IA108" s="606" t="s">
        <v>592</v>
      </c>
      <c r="IB108" s="606" t="s">
        <v>592</v>
      </c>
      <c r="IC108" s="606" t="b">
        <v>1</v>
      </c>
    </row>
    <row r="109" spans="64:237" s="581" customFormat="1">
      <c r="BL109" s="590" t="s">
        <v>592</v>
      </c>
      <c r="CV109" s="590" t="s">
        <v>592</v>
      </c>
      <c r="DP109" s="591" t="s">
        <v>592</v>
      </c>
      <c r="DS109" s="591" t="s">
        <v>592</v>
      </c>
      <c r="DV109" s="591" t="s">
        <v>592</v>
      </c>
      <c r="DY109" s="591" t="s">
        <v>592</v>
      </c>
      <c r="EB109" s="591" t="s">
        <v>592</v>
      </c>
      <c r="EE109" s="591" t="s">
        <v>592</v>
      </c>
      <c r="EH109" s="591" t="s">
        <v>592</v>
      </c>
      <c r="EK109" s="591" t="s">
        <v>592</v>
      </c>
      <c r="EN109" s="591" t="s">
        <v>592</v>
      </c>
      <c r="EQ109" s="591" t="s">
        <v>592</v>
      </c>
      <c r="ET109" s="591" t="s">
        <v>592</v>
      </c>
      <c r="EW109" s="591" t="s">
        <v>592</v>
      </c>
      <c r="EZ109" s="591" t="s">
        <v>592</v>
      </c>
      <c r="FC109" s="591" t="s">
        <v>592</v>
      </c>
      <c r="FF109" s="591" t="s">
        <v>592</v>
      </c>
      <c r="FI109" s="591" t="s">
        <v>592</v>
      </c>
      <c r="FL109" s="591" t="s">
        <v>592</v>
      </c>
      <c r="FO109" s="591" t="s">
        <v>592</v>
      </c>
      <c r="FR109" s="591" t="s">
        <v>592</v>
      </c>
      <c r="FU109" s="591" t="s">
        <v>592</v>
      </c>
      <c r="FX109" s="591" t="s">
        <v>592</v>
      </c>
      <c r="GA109" s="591" t="s">
        <v>592</v>
      </c>
      <c r="GD109" s="591" t="s">
        <v>592</v>
      </c>
      <c r="GG109" s="591" t="s">
        <v>592</v>
      </c>
      <c r="GJ109" s="591" t="s">
        <v>592</v>
      </c>
      <c r="GM109" s="591" t="s">
        <v>592</v>
      </c>
      <c r="GP109" s="591" t="s">
        <v>592</v>
      </c>
      <c r="GS109" s="591" t="s">
        <v>592</v>
      </c>
      <c r="GV109" s="591" t="s">
        <v>592</v>
      </c>
      <c r="GY109" s="591" t="s">
        <v>592</v>
      </c>
      <c r="HB109" s="591" t="s">
        <v>592</v>
      </c>
      <c r="HE109" s="591" t="s">
        <v>592</v>
      </c>
      <c r="HH109" s="591" t="s">
        <v>592</v>
      </c>
      <c r="HK109" s="591" t="s">
        <v>592</v>
      </c>
      <c r="HN109" s="591" t="s">
        <v>592</v>
      </c>
      <c r="HQ109" s="591" t="s">
        <v>592</v>
      </c>
      <c r="HT109" s="591" t="s">
        <v>592</v>
      </c>
      <c r="HZ109" s="606" t="s">
        <v>592</v>
      </c>
      <c r="IA109" s="606" t="s">
        <v>592</v>
      </c>
      <c r="IB109" s="606" t="s">
        <v>592</v>
      </c>
      <c r="IC109" s="606" t="b">
        <v>1</v>
      </c>
    </row>
    <row r="110" spans="64:237" s="581" customFormat="1">
      <c r="BL110" s="590" t="s">
        <v>592</v>
      </c>
      <c r="CV110" s="590" t="s">
        <v>592</v>
      </c>
      <c r="DP110" s="591" t="s">
        <v>592</v>
      </c>
      <c r="DS110" s="591" t="s">
        <v>592</v>
      </c>
      <c r="DV110" s="591" t="s">
        <v>592</v>
      </c>
      <c r="DY110" s="591" t="s">
        <v>592</v>
      </c>
      <c r="EB110" s="591" t="s">
        <v>592</v>
      </c>
      <c r="EE110" s="591" t="s">
        <v>592</v>
      </c>
      <c r="EH110" s="591" t="s">
        <v>592</v>
      </c>
      <c r="EK110" s="591" t="s">
        <v>592</v>
      </c>
      <c r="EN110" s="591" t="s">
        <v>592</v>
      </c>
      <c r="EQ110" s="591" t="s">
        <v>592</v>
      </c>
      <c r="ET110" s="591" t="s">
        <v>592</v>
      </c>
      <c r="EW110" s="591" t="s">
        <v>592</v>
      </c>
      <c r="EZ110" s="591" t="s">
        <v>592</v>
      </c>
      <c r="FC110" s="591" t="s">
        <v>592</v>
      </c>
      <c r="FF110" s="591" t="s">
        <v>592</v>
      </c>
      <c r="FI110" s="591" t="s">
        <v>592</v>
      </c>
      <c r="FL110" s="591" t="s">
        <v>592</v>
      </c>
      <c r="FO110" s="591" t="s">
        <v>592</v>
      </c>
      <c r="FR110" s="591" t="s">
        <v>592</v>
      </c>
      <c r="FU110" s="591" t="s">
        <v>592</v>
      </c>
      <c r="FX110" s="591" t="s">
        <v>592</v>
      </c>
      <c r="GA110" s="591" t="s">
        <v>592</v>
      </c>
      <c r="GD110" s="591" t="s">
        <v>592</v>
      </c>
      <c r="GG110" s="591" t="s">
        <v>592</v>
      </c>
      <c r="GJ110" s="591" t="s">
        <v>592</v>
      </c>
      <c r="GM110" s="591" t="s">
        <v>592</v>
      </c>
      <c r="GP110" s="591" t="s">
        <v>592</v>
      </c>
      <c r="GS110" s="591" t="s">
        <v>592</v>
      </c>
      <c r="GV110" s="591" t="s">
        <v>592</v>
      </c>
      <c r="GY110" s="591" t="s">
        <v>592</v>
      </c>
      <c r="HB110" s="591" t="s">
        <v>592</v>
      </c>
      <c r="HE110" s="591" t="s">
        <v>592</v>
      </c>
      <c r="HH110" s="591" t="s">
        <v>592</v>
      </c>
      <c r="HK110" s="591" t="s">
        <v>592</v>
      </c>
      <c r="HN110" s="591" t="s">
        <v>592</v>
      </c>
      <c r="HQ110" s="591" t="s">
        <v>592</v>
      </c>
      <c r="HT110" s="591" t="s">
        <v>592</v>
      </c>
      <c r="HZ110" s="606" t="s">
        <v>592</v>
      </c>
      <c r="IA110" s="606" t="s">
        <v>592</v>
      </c>
      <c r="IB110" s="606" t="s">
        <v>592</v>
      </c>
      <c r="IC110" s="606" t="b">
        <v>1</v>
      </c>
    </row>
    <row r="111" spans="64:237" s="581" customFormat="1">
      <c r="BL111" s="590" t="s">
        <v>592</v>
      </c>
      <c r="CV111" s="590" t="s">
        <v>592</v>
      </c>
      <c r="DP111" s="591" t="s">
        <v>592</v>
      </c>
      <c r="DS111" s="591" t="s">
        <v>592</v>
      </c>
      <c r="DV111" s="591" t="s">
        <v>592</v>
      </c>
      <c r="DY111" s="591" t="s">
        <v>592</v>
      </c>
      <c r="EB111" s="591" t="s">
        <v>592</v>
      </c>
      <c r="EE111" s="591" t="s">
        <v>592</v>
      </c>
      <c r="EH111" s="591" t="s">
        <v>592</v>
      </c>
      <c r="EK111" s="591" t="s">
        <v>592</v>
      </c>
      <c r="EN111" s="591" t="s">
        <v>592</v>
      </c>
      <c r="EQ111" s="591" t="s">
        <v>592</v>
      </c>
      <c r="ET111" s="591" t="s">
        <v>592</v>
      </c>
      <c r="EW111" s="591" t="s">
        <v>592</v>
      </c>
      <c r="EZ111" s="591" t="s">
        <v>592</v>
      </c>
      <c r="FC111" s="591" t="s">
        <v>592</v>
      </c>
      <c r="FF111" s="591" t="s">
        <v>592</v>
      </c>
      <c r="FI111" s="591" t="s">
        <v>592</v>
      </c>
      <c r="FL111" s="591" t="s">
        <v>592</v>
      </c>
      <c r="FO111" s="591" t="s">
        <v>592</v>
      </c>
      <c r="FR111" s="591" t="s">
        <v>592</v>
      </c>
      <c r="FU111" s="591" t="s">
        <v>592</v>
      </c>
      <c r="FX111" s="591" t="s">
        <v>592</v>
      </c>
      <c r="GA111" s="591" t="s">
        <v>592</v>
      </c>
      <c r="GD111" s="591" t="s">
        <v>592</v>
      </c>
      <c r="GG111" s="591" t="s">
        <v>592</v>
      </c>
      <c r="GJ111" s="591" t="s">
        <v>592</v>
      </c>
      <c r="GM111" s="591" t="s">
        <v>592</v>
      </c>
      <c r="GP111" s="591" t="s">
        <v>592</v>
      </c>
      <c r="GS111" s="591" t="s">
        <v>592</v>
      </c>
      <c r="GV111" s="591" t="s">
        <v>592</v>
      </c>
      <c r="GY111" s="591" t="s">
        <v>592</v>
      </c>
      <c r="HB111" s="591" t="s">
        <v>592</v>
      </c>
      <c r="HE111" s="591" t="s">
        <v>592</v>
      </c>
      <c r="HH111" s="591" t="s">
        <v>592</v>
      </c>
      <c r="HK111" s="591" t="s">
        <v>592</v>
      </c>
      <c r="HN111" s="591" t="s">
        <v>592</v>
      </c>
      <c r="HQ111" s="591" t="s">
        <v>592</v>
      </c>
      <c r="HT111" s="591" t="s">
        <v>592</v>
      </c>
      <c r="HZ111" s="606" t="s">
        <v>592</v>
      </c>
      <c r="IA111" s="606" t="s">
        <v>592</v>
      </c>
      <c r="IB111" s="606" t="s">
        <v>592</v>
      </c>
      <c r="IC111" s="606" t="b">
        <v>1</v>
      </c>
    </row>
    <row r="112" spans="64:237" s="581" customFormat="1">
      <c r="BL112" s="590" t="s">
        <v>592</v>
      </c>
      <c r="CV112" s="590" t="s">
        <v>592</v>
      </c>
      <c r="DP112" s="591" t="s">
        <v>592</v>
      </c>
      <c r="DS112" s="591" t="s">
        <v>592</v>
      </c>
      <c r="DV112" s="591" t="s">
        <v>592</v>
      </c>
      <c r="DY112" s="591" t="s">
        <v>592</v>
      </c>
      <c r="EB112" s="591" t="s">
        <v>592</v>
      </c>
      <c r="EE112" s="591" t="s">
        <v>592</v>
      </c>
      <c r="EH112" s="591" t="s">
        <v>592</v>
      </c>
      <c r="EK112" s="591" t="s">
        <v>592</v>
      </c>
      <c r="EN112" s="591" t="s">
        <v>592</v>
      </c>
      <c r="EQ112" s="591" t="s">
        <v>592</v>
      </c>
      <c r="ET112" s="591" t="s">
        <v>592</v>
      </c>
      <c r="EW112" s="591" t="s">
        <v>592</v>
      </c>
      <c r="EZ112" s="591" t="s">
        <v>592</v>
      </c>
      <c r="FC112" s="591" t="s">
        <v>592</v>
      </c>
      <c r="FF112" s="591" t="s">
        <v>592</v>
      </c>
      <c r="FI112" s="591" t="s">
        <v>592</v>
      </c>
      <c r="FL112" s="591" t="s">
        <v>592</v>
      </c>
      <c r="FO112" s="591" t="s">
        <v>592</v>
      </c>
      <c r="FR112" s="591" t="s">
        <v>592</v>
      </c>
      <c r="FU112" s="591" t="s">
        <v>592</v>
      </c>
      <c r="FX112" s="591" t="s">
        <v>592</v>
      </c>
      <c r="GA112" s="591" t="s">
        <v>592</v>
      </c>
      <c r="GD112" s="591" t="s">
        <v>592</v>
      </c>
      <c r="GG112" s="591" t="s">
        <v>592</v>
      </c>
      <c r="GJ112" s="591" t="s">
        <v>592</v>
      </c>
      <c r="GM112" s="591" t="s">
        <v>592</v>
      </c>
      <c r="GP112" s="591" t="s">
        <v>592</v>
      </c>
      <c r="GS112" s="591" t="s">
        <v>592</v>
      </c>
      <c r="GV112" s="591" t="s">
        <v>592</v>
      </c>
      <c r="GY112" s="591" t="s">
        <v>592</v>
      </c>
      <c r="HB112" s="591" t="s">
        <v>592</v>
      </c>
      <c r="HE112" s="591" t="s">
        <v>592</v>
      </c>
      <c r="HH112" s="591" t="s">
        <v>592</v>
      </c>
      <c r="HK112" s="591" t="s">
        <v>592</v>
      </c>
      <c r="HN112" s="591" t="s">
        <v>592</v>
      </c>
      <c r="HQ112" s="591" t="s">
        <v>592</v>
      </c>
      <c r="HT112" s="591" t="s">
        <v>592</v>
      </c>
      <c r="HZ112" s="606" t="s">
        <v>592</v>
      </c>
      <c r="IA112" s="606" t="s">
        <v>592</v>
      </c>
      <c r="IB112" s="606" t="s">
        <v>592</v>
      </c>
      <c r="IC112" s="606" t="b">
        <v>1</v>
      </c>
    </row>
    <row r="113" spans="64:237" s="581" customFormat="1">
      <c r="BL113" s="590" t="s">
        <v>592</v>
      </c>
      <c r="CV113" s="590" t="s">
        <v>592</v>
      </c>
      <c r="DP113" s="591" t="s">
        <v>592</v>
      </c>
      <c r="DS113" s="591" t="s">
        <v>592</v>
      </c>
      <c r="DV113" s="591" t="s">
        <v>592</v>
      </c>
      <c r="DY113" s="591" t="s">
        <v>592</v>
      </c>
      <c r="EB113" s="591" t="s">
        <v>592</v>
      </c>
      <c r="EE113" s="591" t="s">
        <v>592</v>
      </c>
      <c r="EH113" s="591" t="s">
        <v>592</v>
      </c>
      <c r="EK113" s="591" t="s">
        <v>592</v>
      </c>
      <c r="EN113" s="591" t="s">
        <v>592</v>
      </c>
      <c r="EQ113" s="591" t="s">
        <v>592</v>
      </c>
      <c r="ET113" s="591" t="s">
        <v>592</v>
      </c>
      <c r="EW113" s="591" t="s">
        <v>592</v>
      </c>
      <c r="EZ113" s="591" t="s">
        <v>592</v>
      </c>
      <c r="FC113" s="591" t="s">
        <v>592</v>
      </c>
      <c r="FF113" s="591" t="s">
        <v>592</v>
      </c>
      <c r="FI113" s="591" t="s">
        <v>592</v>
      </c>
      <c r="FL113" s="591" t="s">
        <v>592</v>
      </c>
      <c r="FO113" s="591" t="s">
        <v>592</v>
      </c>
      <c r="FR113" s="591" t="s">
        <v>592</v>
      </c>
      <c r="FU113" s="591" t="s">
        <v>592</v>
      </c>
      <c r="FX113" s="591" t="s">
        <v>592</v>
      </c>
      <c r="GA113" s="591" t="s">
        <v>592</v>
      </c>
      <c r="GD113" s="591" t="s">
        <v>592</v>
      </c>
      <c r="GG113" s="591" t="s">
        <v>592</v>
      </c>
      <c r="GJ113" s="591" t="s">
        <v>592</v>
      </c>
      <c r="GM113" s="591" t="s">
        <v>592</v>
      </c>
      <c r="GP113" s="591" t="s">
        <v>592</v>
      </c>
      <c r="GS113" s="591" t="s">
        <v>592</v>
      </c>
      <c r="GV113" s="591" t="s">
        <v>592</v>
      </c>
      <c r="GY113" s="591" t="s">
        <v>592</v>
      </c>
      <c r="HB113" s="591" t="s">
        <v>592</v>
      </c>
      <c r="HE113" s="591" t="s">
        <v>592</v>
      </c>
      <c r="HH113" s="591" t="s">
        <v>592</v>
      </c>
      <c r="HK113" s="591" t="s">
        <v>592</v>
      </c>
      <c r="HN113" s="591" t="s">
        <v>592</v>
      </c>
      <c r="HQ113" s="591" t="s">
        <v>592</v>
      </c>
      <c r="HT113" s="591" t="s">
        <v>592</v>
      </c>
      <c r="HZ113" s="606" t="s">
        <v>592</v>
      </c>
      <c r="IA113" s="606" t="s">
        <v>592</v>
      </c>
      <c r="IB113" s="606" t="s">
        <v>592</v>
      </c>
      <c r="IC113" s="606" t="b">
        <v>1</v>
      </c>
    </row>
    <row r="114" spans="64:237" s="581" customFormat="1">
      <c r="BL114" s="590" t="s">
        <v>592</v>
      </c>
      <c r="CV114" s="590" t="s">
        <v>592</v>
      </c>
      <c r="DP114" s="591" t="s">
        <v>592</v>
      </c>
      <c r="DS114" s="591" t="s">
        <v>592</v>
      </c>
      <c r="DV114" s="591" t="s">
        <v>592</v>
      </c>
      <c r="DY114" s="591" t="s">
        <v>592</v>
      </c>
      <c r="EB114" s="591" t="s">
        <v>592</v>
      </c>
      <c r="EE114" s="591" t="s">
        <v>592</v>
      </c>
      <c r="EH114" s="591" t="s">
        <v>592</v>
      </c>
      <c r="EK114" s="591" t="s">
        <v>592</v>
      </c>
      <c r="EN114" s="591" t="s">
        <v>592</v>
      </c>
      <c r="EQ114" s="591" t="s">
        <v>592</v>
      </c>
      <c r="ET114" s="591" t="s">
        <v>592</v>
      </c>
      <c r="EW114" s="591" t="s">
        <v>592</v>
      </c>
      <c r="EZ114" s="591" t="s">
        <v>592</v>
      </c>
      <c r="FC114" s="591" t="s">
        <v>592</v>
      </c>
      <c r="FF114" s="591" t="s">
        <v>592</v>
      </c>
      <c r="FI114" s="591" t="s">
        <v>592</v>
      </c>
      <c r="FL114" s="591" t="s">
        <v>592</v>
      </c>
      <c r="FO114" s="591" t="s">
        <v>592</v>
      </c>
      <c r="FR114" s="591" t="s">
        <v>592</v>
      </c>
      <c r="FU114" s="591" t="s">
        <v>592</v>
      </c>
      <c r="FX114" s="591" t="s">
        <v>592</v>
      </c>
      <c r="GA114" s="591" t="s">
        <v>592</v>
      </c>
      <c r="GD114" s="591" t="s">
        <v>592</v>
      </c>
      <c r="GG114" s="591" t="s">
        <v>592</v>
      </c>
      <c r="GJ114" s="591" t="s">
        <v>592</v>
      </c>
      <c r="GM114" s="591" t="s">
        <v>592</v>
      </c>
      <c r="GP114" s="591" t="s">
        <v>592</v>
      </c>
      <c r="GS114" s="591" t="s">
        <v>592</v>
      </c>
      <c r="GV114" s="591" t="s">
        <v>592</v>
      </c>
      <c r="GY114" s="591" t="s">
        <v>592</v>
      </c>
      <c r="HB114" s="591" t="s">
        <v>592</v>
      </c>
      <c r="HE114" s="591" t="s">
        <v>592</v>
      </c>
      <c r="HH114" s="591" t="s">
        <v>592</v>
      </c>
      <c r="HK114" s="591" t="s">
        <v>592</v>
      </c>
      <c r="HN114" s="591" t="s">
        <v>592</v>
      </c>
      <c r="HQ114" s="591" t="s">
        <v>592</v>
      </c>
      <c r="HT114" s="591" t="s">
        <v>592</v>
      </c>
      <c r="HZ114" s="606" t="s">
        <v>592</v>
      </c>
      <c r="IA114" s="606" t="s">
        <v>592</v>
      </c>
      <c r="IB114" s="606" t="s">
        <v>592</v>
      </c>
      <c r="IC114" s="606" t="b">
        <v>1</v>
      </c>
    </row>
    <row r="115" spans="64:237" s="581" customFormat="1">
      <c r="BL115" s="590" t="s">
        <v>592</v>
      </c>
      <c r="CV115" s="590" t="s">
        <v>592</v>
      </c>
      <c r="DP115" s="591" t="s">
        <v>592</v>
      </c>
      <c r="DS115" s="591" t="s">
        <v>592</v>
      </c>
      <c r="DV115" s="591" t="s">
        <v>592</v>
      </c>
      <c r="DY115" s="591" t="s">
        <v>592</v>
      </c>
      <c r="EB115" s="591" t="s">
        <v>592</v>
      </c>
      <c r="EE115" s="591" t="s">
        <v>592</v>
      </c>
      <c r="EH115" s="591" t="s">
        <v>592</v>
      </c>
      <c r="EK115" s="591" t="s">
        <v>592</v>
      </c>
      <c r="EN115" s="591" t="s">
        <v>592</v>
      </c>
      <c r="EQ115" s="591" t="s">
        <v>592</v>
      </c>
      <c r="ET115" s="591" t="s">
        <v>592</v>
      </c>
      <c r="EW115" s="591" t="s">
        <v>592</v>
      </c>
      <c r="EZ115" s="591" t="s">
        <v>592</v>
      </c>
      <c r="FC115" s="591" t="s">
        <v>592</v>
      </c>
      <c r="FF115" s="591" t="s">
        <v>592</v>
      </c>
      <c r="FI115" s="591" t="s">
        <v>592</v>
      </c>
      <c r="FL115" s="591" t="s">
        <v>592</v>
      </c>
      <c r="FO115" s="591" t="s">
        <v>592</v>
      </c>
      <c r="FR115" s="591" t="s">
        <v>592</v>
      </c>
      <c r="FU115" s="591" t="s">
        <v>592</v>
      </c>
      <c r="FX115" s="591" t="s">
        <v>592</v>
      </c>
      <c r="GA115" s="591" t="s">
        <v>592</v>
      </c>
      <c r="GD115" s="591" t="s">
        <v>592</v>
      </c>
      <c r="GG115" s="591" t="s">
        <v>592</v>
      </c>
      <c r="GJ115" s="591" t="s">
        <v>592</v>
      </c>
      <c r="GM115" s="591" t="s">
        <v>592</v>
      </c>
      <c r="GP115" s="591" t="s">
        <v>592</v>
      </c>
      <c r="GS115" s="591" t="s">
        <v>592</v>
      </c>
      <c r="GV115" s="591" t="s">
        <v>592</v>
      </c>
      <c r="GY115" s="591" t="s">
        <v>592</v>
      </c>
      <c r="HB115" s="591" t="s">
        <v>592</v>
      </c>
      <c r="HE115" s="591" t="s">
        <v>592</v>
      </c>
      <c r="HH115" s="591" t="s">
        <v>592</v>
      </c>
      <c r="HK115" s="591" t="s">
        <v>592</v>
      </c>
      <c r="HN115" s="591" t="s">
        <v>592</v>
      </c>
      <c r="HQ115" s="591" t="s">
        <v>592</v>
      </c>
      <c r="HT115" s="591" t="s">
        <v>592</v>
      </c>
      <c r="HZ115" s="606" t="s">
        <v>592</v>
      </c>
      <c r="IA115" s="606" t="s">
        <v>592</v>
      </c>
      <c r="IB115" s="606" t="s">
        <v>592</v>
      </c>
      <c r="IC115" s="606" t="b">
        <v>1</v>
      </c>
    </row>
    <row r="116" spans="64:237" s="581" customFormat="1">
      <c r="BL116" s="590" t="s">
        <v>592</v>
      </c>
      <c r="CV116" s="590" t="s">
        <v>592</v>
      </c>
      <c r="DP116" s="591" t="s">
        <v>592</v>
      </c>
      <c r="DS116" s="591" t="s">
        <v>592</v>
      </c>
      <c r="DV116" s="591" t="s">
        <v>592</v>
      </c>
      <c r="DY116" s="591" t="s">
        <v>592</v>
      </c>
      <c r="EB116" s="591" t="s">
        <v>592</v>
      </c>
      <c r="EE116" s="591" t="s">
        <v>592</v>
      </c>
      <c r="EH116" s="591" t="s">
        <v>592</v>
      </c>
      <c r="EK116" s="591" t="s">
        <v>592</v>
      </c>
      <c r="EN116" s="591" t="s">
        <v>592</v>
      </c>
      <c r="EQ116" s="591" t="s">
        <v>592</v>
      </c>
      <c r="ET116" s="591" t="s">
        <v>592</v>
      </c>
      <c r="EW116" s="591" t="s">
        <v>592</v>
      </c>
      <c r="EZ116" s="591" t="s">
        <v>592</v>
      </c>
      <c r="FC116" s="591" t="s">
        <v>592</v>
      </c>
      <c r="FF116" s="591" t="s">
        <v>592</v>
      </c>
      <c r="FI116" s="591" t="s">
        <v>592</v>
      </c>
      <c r="FL116" s="591" t="s">
        <v>592</v>
      </c>
      <c r="FO116" s="591" t="s">
        <v>592</v>
      </c>
      <c r="FR116" s="591" t="s">
        <v>592</v>
      </c>
      <c r="FU116" s="591" t="s">
        <v>592</v>
      </c>
      <c r="FX116" s="591" t="s">
        <v>592</v>
      </c>
      <c r="GA116" s="591" t="s">
        <v>592</v>
      </c>
      <c r="GD116" s="591" t="s">
        <v>592</v>
      </c>
      <c r="GG116" s="591" t="s">
        <v>592</v>
      </c>
      <c r="GJ116" s="591" t="s">
        <v>592</v>
      </c>
      <c r="GM116" s="591" t="s">
        <v>592</v>
      </c>
      <c r="GP116" s="591" t="s">
        <v>592</v>
      </c>
      <c r="GS116" s="591" t="s">
        <v>592</v>
      </c>
      <c r="GV116" s="591" t="s">
        <v>592</v>
      </c>
      <c r="GY116" s="591" t="s">
        <v>592</v>
      </c>
      <c r="HB116" s="591" t="s">
        <v>592</v>
      </c>
      <c r="HE116" s="591" t="s">
        <v>592</v>
      </c>
      <c r="HH116" s="591" t="s">
        <v>592</v>
      </c>
      <c r="HK116" s="591" t="s">
        <v>592</v>
      </c>
      <c r="HN116" s="591" t="s">
        <v>592</v>
      </c>
      <c r="HQ116" s="591" t="s">
        <v>592</v>
      </c>
      <c r="HT116" s="591" t="s">
        <v>592</v>
      </c>
      <c r="HZ116" s="606" t="s">
        <v>592</v>
      </c>
      <c r="IA116" s="606" t="s">
        <v>592</v>
      </c>
      <c r="IB116" s="606" t="s">
        <v>592</v>
      </c>
      <c r="IC116" s="606" t="b">
        <v>1</v>
      </c>
    </row>
    <row r="117" spans="64:237" s="581" customFormat="1">
      <c r="BL117" s="590" t="s">
        <v>592</v>
      </c>
      <c r="CV117" s="590" t="s">
        <v>592</v>
      </c>
      <c r="DP117" s="591" t="s">
        <v>592</v>
      </c>
      <c r="DS117" s="591" t="s">
        <v>592</v>
      </c>
      <c r="DV117" s="591" t="s">
        <v>592</v>
      </c>
      <c r="DY117" s="591" t="s">
        <v>592</v>
      </c>
      <c r="EB117" s="591" t="s">
        <v>592</v>
      </c>
      <c r="EE117" s="591" t="s">
        <v>592</v>
      </c>
      <c r="EH117" s="591" t="s">
        <v>592</v>
      </c>
      <c r="EK117" s="591" t="s">
        <v>592</v>
      </c>
      <c r="EN117" s="591" t="s">
        <v>592</v>
      </c>
      <c r="EQ117" s="591" t="s">
        <v>592</v>
      </c>
      <c r="ET117" s="591" t="s">
        <v>592</v>
      </c>
      <c r="EW117" s="591" t="s">
        <v>592</v>
      </c>
      <c r="EZ117" s="591" t="s">
        <v>592</v>
      </c>
      <c r="FC117" s="591" t="s">
        <v>592</v>
      </c>
      <c r="FF117" s="591" t="s">
        <v>592</v>
      </c>
      <c r="FI117" s="591" t="s">
        <v>592</v>
      </c>
      <c r="FL117" s="591" t="s">
        <v>592</v>
      </c>
      <c r="FO117" s="591" t="s">
        <v>592</v>
      </c>
      <c r="FR117" s="591" t="s">
        <v>592</v>
      </c>
      <c r="FU117" s="591" t="s">
        <v>592</v>
      </c>
      <c r="FX117" s="591" t="s">
        <v>592</v>
      </c>
      <c r="GA117" s="591" t="s">
        <v>592</v>
      </c>
      <c r="GD117" s="591" t="s">
        <v>592</v>
      </c>
      <c r="GG117" s="591" t="s">
        <v>592</v>
      </c>
      <c r="GJ117" s="591" t="s">
        <v>592</v>
      </c>
      <c r="GM117" s="591" t="s">
        <v>592</v>
      </c>
      <c r="GP117" s="591" t="s">
        <v>592</v>
      </c>
      <c r="GS117" s="591" t="s">
        <v>592</v>
      </c>
      <c r="GV117" s="591" t="s">
        <v>592</v>
      </c>
      <c r="GY117" s="591" t="s">
        <v>592</v>
      </c>
      <c r="HB117" s="591" t="s">
        <v>592</v>
      </c>
      <c r="HE117" s="591" t="s">
        <v>592</v>
      </c>
      <c r="HH117" s="591" t="s">
        <v>592</v>
      </c>
      <c r="HK117" s="591" t="s">
        <v>592</v>
      </c>
      <c r="HN117" s="591" t="s">
        <v>592</v>
      </c>
      <c r="HQ117" s="591" t="s">
        <v>592</v>
      </c>
      <c r="HT117" s="591" t="s">
        <v>592</v>
      </c>
      <c r="HZ117" s="606" t="s">
        <v>592</v>
      </c>
      <c r="IA117" s="606" t="s">
        <v>592</v>
      </c>
      <c r="IB117" s="606" t="s">
        <v>592</v>
      </c>
      <c r="IC117" s="606" t="b">
        <v>1</v>
      </c>
    </row>
    <row r="118" spans="64:237" s="581" customFormat="1">
      <c r="BL118" s="590" t="s">
        <v>592</v>
      </c>
      <c r="CV118" s="590" t="s">
        <v>592</v>
      </c>
      <c r="DP118" s="591" t="s">
        <v>592</v>
      </c>
      <c r="DS118" s="591" t="s">
        <v>592</v>
      </c>
      <c r="DV118" s="591" t="s">
        <v>592</v>
      </c>
      <c r="DY118" s="591" t="s">
        <v>592</v>
      </c>
      <c r="EB118" s="591" t="s">
        <v>592</v>
      </c>
      <c r="EE118" s="591" t="s">
        <v>592</v>
      </c>
      <c r="EH118" s="591" t="s">
        <v>592</v>
      </c>
      <c r="EK118" s="591" t="s">
        <v>592</v>
      </c>
      <c r="EN118" s="591" t="s">
        <v>592</v>
      </c>
      <c r="EQ118" s="591" t="s">
        <v>592</v>
      </c>
      <c r="ET118" s="591" t="s">
        <v>592</v>
      </c>
      <c r="EW118" s="591" t="s">
        <v>592</v>
      </c>
      <c r="EZ118" s="591" t="s">
        <v>592</v>
      </c>
      <c r="FC118" s="591" t="s">
        <v>592</v>
      </c>
      <c r="FF118" s="591" t="s">
        <v>592</v>
      </c>
      <c r="FI118" s="591" t="s">
        <v>592</v>
      </c>
      <c r="FL118" s="591" t="s">
        <v>592</v>
      </c>
      <c r="FO118" s="591" t="s">
        <v>592</v>
      </c>
      <c r="FR118" s="591" t="s">
        <v>592</v>
      </c>
      <c r="FU118" s="591" t="s">
        <v>592</v>
      </c>
      <c r="FX118" s="591" t="s">
        <v>592</v>
      </c>
      <c r="GA118" s="591" t="s">
        <v>592</v>
      </c>
      <c r="GD118" s="591" t="s">
        <v>592</v>
      </c>
      <c r="GG118" s="591" t="s">
        <v>592</v>
      </c>
      <c r="GJ118" s="591" t="s">
        <v>592</v>
      </c>
      <c r="GM118" s="591" t="s">
        <v>592</v>
      </c>
      <c r="GP118" s="591" t="s">
        <v>592</v>
      </c>
      <c r="GS118" s="591" t="s">
        <v>592</v>
      </c>
      <c r="GV118" s="591" t="s">
        <v>592</v>
      </c>
      <c r="GY118" s="591" t="s">
        <v>592</v>
      </c>
      <c r="HB118" s="591" t="s">
        <v>592</v>
      </c>
      <c r="HE118" s="591" t="s">
        <v>592</v>
      </c>
      <c r="HH118" s="591" t="s">
        <v>592</v>
      </c>
      <c r="HK118" s="591" t="s">
        <v>592</v>
      </c>
      <c r="HN118" s="591" t="s">
        <v>592</v>
      </c>
      <c r="HQ118" s="591" t="s">
        <v>592</v>
      </c>
      <c r="HT118" s="591" t="s">
        <v>592</v>
      </c>
      <c r="HZ118" s="606" t="s">
        <v>592</v>
      </c>
      <c r="IA118" s="606" t="s">
        <v>592</v>
      </c>
      <c r="IB118" s="606" t="s">
        <v>592</v>
      </c>
      <c r="IC118" s="606" t="b">
        <v>1</v>
      </c>
    </row>
    <row r="119" spans="64:237" s="581" customFormat="1">
      <c r="BL119" s="590" t="s">
        <v>592</v>
      </c>
      <c r="CV119" s="590" t="s">
        <v>592</v>
      </c>
      <c r="DP119" s="591" t="s">
        <v>592</v>
      </c>
      <c r="DS119" s="591" t="s">
        <v>592</v>
      </c>
      <c r="DV119" s="591" t="s">
        <v>592</v>
      </c>
      <c r="DY119" s="591" t="s">
        <v>592</v>
      </c>
      <c r="EB119" s="591" t="s">
        <v>592</v>
      </c>
      <c r="EE119" s="591" t="s">
        <v>592</v>
      </c>
      <c r="EH119" s="591" t="s">
        <v>592</v>
      </c>
      <c r="EK119" s="591" t="s">
        <v>592</v>
      </c>
      <c r="EN119" s="591" t="s">
        <v>592</v>
      </c>
      <c r="EQ119" s="591" t="s">
        <v>592</v>
      </c>
      <c r="ET119" s="591" t="s">
        <v>592</v>
      </c>
      <c r="EW119" s="591" t="s">
        <v>592</v>
      </c>
      <c r="EZ119" s="591" t="s">
        <v>592</v>
      </c>
      <c r="FC119" s="591" t="s">
        <v>592</v>
      </c>
      <c r="FF119" s="591" t="s">
        <v>592</v>
      </c>
      <c r="FI119" s="591" t="s">
        <v>592</v>
      </c>
      <c r="FL119" s="591" t="s">
        <v>592</v>
      </c>
      <c r="FO119" s="591" t="s">
        <v>592</v>
      </c>
      <c r="FR119" s="591" t="s">
        <v>592</v>
      </c>
      <c r="FU119" s="591" t="s">
        <v>592</v>
      </c>
      <c r="FX119" s="591" t="s">
        <v>592</v>
      </c>
      <c r="GA119" s="591" t="s">
        <v>592</v>
      </c>
      <c r="GD119" s="591" t="s">
        <v>592</v>
      </c>
      <c r="GG119" s="591" t="s">
        <v>592</v>
      </c>
      <c r="GJ119" s="591" t="s">
        <v>592</v>
      </c>
      <c r="GM119" s="591" t="s">
        <v>592</v>
      </c>
      <c r="GP119" s="591" t="s">
        <v>592</v>
      </c>
      <c r="GS119" s="591" t="s">
        <v>592</v>
      </c>
      <c r="GV119" s="591" t="s">
        <v>592</v>
      </c>
      <c r="GY119" s="591" t="s">
        <v>592</v>
      </c>
      <c r="HB119" s="591" t="s">
        <v>592</v>
      </c>
      <c r="HE119" s="591" t="s">
        <v>592</v>
      </c>
      <c r="HH119" s="591" t="s">
        <v>592</v>
      </c>
      <c r="HK119" s="591" t="s">
        <v>592</v>
      </c>
      <c r="HN119" s="591" t="s">
        <v>592</v>
      </c>
      <c r="HQ119" s="591" t="s">
        <v>592</v>
      </c>
      <c r="HT119" s="591" t="s">
        <v>592</v>
      </c>
      <c r="HZ119" s="606" t="s">
        <v>592</v>
      </c>
      <c r="IA119" s="606" t="s">
        <v>592</v>
      </c>
      <c r="IB119" s="606" t="s">
        <v>592</v>
      </c>
      <c r="IC119" s="606" t="b">
        <v>1</v>
      </c>
    </row>
    <row r="120" spans="64:237" s="581" customFormat="1">
      <c r="BL120" s="590" t="s">
        <v>592</v>
      </c>
      <c r="CV120" s="590" t="s">
        <v>592</v>
      </c>
      <c r="DP120" s="591" t="s">
        <v>592</v>
      </c>
      <c r="DS120" s="591" t="s">
        <v>592</v>
      </c>
      <c r="DV120" s="591" t="s">
        <v>592</v>
      </c>
      <c r="DY120" s="591" t="s">
        <v>592</v>
      </c>
      <c r="EB120" s="591" t="s">
        <v>592</v>
      </c>
      <c r="EE120" s="591" t="s">
        <v>592</v>
      </c>
      <c r="EH120" s="591" t="s">
        <v>592</v>
      </c>
      <c r="EK120" s="591" t="s">
        <v>592</v>
      </c>
      <c r="EN120" s="591" t="s">
        <v>592</v>
      </c>
      <c r="EQ120" s="591" t="s">
        <v>592</v>
      </c>
      <c r="ET120" s="591" t="s">
        <v>592</v>
      </c>
      <c r="EW120" s="591" t="s">
        <v>592</v>
      </c>
      <c r="EZ120" s="591" t="s">
        <v>592</v>
      </c>
      <c r="FC120" s="591" t="s">
        <v>592</v>
      </c>
      <c r="FF120" s="591" t="s">
        <v>592</v>
      </c>
      <c r="FI120" s="591" t="s">
        <v>592</v>
      </c>
      <c r="FL120" s="591" t="s">
        <v>592</v>
      </c>
      <c r="FO120" s="591" t="s">
        <v>592</v>
      </c>
      <c r="FR120" s="591" t="s">
        <v>592</v>
      </c>
      <c r="FU120" s="591" t="s">
        <v>592</v>
      </c>
      <c r="FX120" s="591" t="s">
        <v>592</v>
      </c>
      <c r="GA120" s="591" t="s">
        <v>592</v>
      </c>
      <c r="GD120" s="591" t="s">
        <v>592</v>
      </c>
      <c r="GG120" s="591" t="s">
        <v>592</v>
      </c>
      <c r="GJ120" s="591" t="s">
        <v>592</v>
      </c>
      <c r="GM120" s="591" t="s">
        <v>592</v>
      </c>
      <c r="GP120" s="591" t="s">
        <v>592</v>
      </c>
      <c r="GS120" s="591" t="s">
        <v>592</v>
      </c>
      <c r="GV120" s="591" t="s">
        <v>592</v>
      </c>
      <c r="GY120" s="591" t="s">
        <v>592</v>
      </c>
      <c r="HB120" s="591" t="s">
        <v>592</v>
      </c>
      <c r="HE120" s="591" t="s">
        <v>592</v>
      </c>
      <c r="HH120" s="591" t="s">
        <v>592</v>
      </c>
      <c r="HK120" s="591" t="s">
        <v>592</v>
      </c>
      <c r="HN120" s="591" t="s">
        <v>592</v>
      </c>
      <c r="HQ120" s="591" t="s">
        <v>592</v>
      </c>
      <c r="HT120" s="591" t="s">
        <v>592</v>
      </c>
      <c r="HZ120" s="606" t="s">
        <v>592</v>
      </c>
      <c r="IA120" s="606" t="s">
        <v>592</v>
      </c>
      <c r="IB120" s="606" t="s">
        <v>592</v>
      </c>
      <c r="IC120" s="606" t="b">
        <v>1</v>
      </c>
    </row>
    <row r="121" spans="64:237" s="581" customFormat="1">
      <c r="BL121" s="590" t="s">
        <v>592</v>
      </c>
      <c r="CV121" s="590" t="s">
        <v>592</v>
      </c>
      <c r="DP121" s="591" t="s">
        <v>592</v>
      </c>
      <c r="DS121" s="591" t="s">
        <v>592</v>
      </c>
      <c r="DV121" s="591" t="s">
        <v>592</v>
      </c>
      <c r="DY121" s="591" t="s">
        <v>592</v>
      </c>
      <c r="EB121" s="591" t="s">
        <v>592</v>
      </c>
      <c r="EE121" s="591" t="s">
        <v>592</v>
      </c>
      <c r="EH121" s="591" t="s">
        <v>592</v>
      </c>
      <c r="EK121" s="591" t="s">
        <v>592</v>
      </c>
      <c r="EN121" s="591" t="s">
        <v>592</v>
      </c>
      <c r="EQ121" s="591" t="s">
        <v>592</v>
      </c>
      <c r="ET121" s="591" t="s">
        <v>592</v>
      </c>
      <c r="EW121" s="591" t="s">
        <v>592</v>
      </c>
      <c r="EZ121" s="591" t="s">
        <v>592</v>
      </c>
      <c r="FC121" s="591" t="s">
        <v>592</v>
      </c>
      <c r="FF121" s="591" t="s">
        <v>592</v>
      </c>
      <c r="FI121" s="591" t="s">
        <v>592</v>
      </c>
      <c r="FL121" s="591" t="s">
        <v>592</v>
      </c>
      <c r="FO121" s="591" t="s">
        <v>592</v>
      </c>
      <c r="FR121" s="591" t="s">
        <v>592</v>
      </c>
      <c r="FU121" s="591" t="s">
        <v>592</v>
      </c>
      <c r="FX121" s="591" t="s">
        <v>592</v>
      </c>
      <c r="GA121" s="591" t="s">
        <v>592</v>
      </c>
      <c r="GD121" s="591" t="s">
        <v>592</v>
      </c>
      <c r="GG121" s="591" t="s">
        <v>592</v>
      </c>
      <c r="GJ121" s="591" t="s">
        <v>592</v>
      </c>
      <c r="GM121" s="591" t="s">
        <v>592</v>
      </c>
      <c r="GP121" s="591" t="s">
        <v>592</v>
      </c>
      <c r="GS121" s="591" t="s">
        <v>592</v>
      </c>
      <c r="GV121" s="591" t="s">
        <v>592</v>
      </c>
      <c r="GY121" s="591" t="s">
        <v>592</v>
      </c>
      <c r="HB121" s="591" t="s">
        <v>592</v>
      </c>
      <c r="HE121" s="591" t="s">
        <v>592</v>
      </c>
      <c r="HH121" s="591" t="s">
        <v>592</v>
      </c>
      <c r="HK121" s="591" t="s">
        <v>592</v>
      </c>
      <c r="HN121" s="591" t="s">
        <v>592</v>
      </c>
      <c r="HQ121" s="591" t="s">
        <v>592</v>
      </c>
      <c r="HT121" s="591" t="s">
        <v>592</v>
      </c>
      <c r="HZ121" s="606" t="s">
        <v>592</v>
      </c>
      <c r="IA121" s="606" t="s">
        <v>592</v>
      </c>
      <c r="IB121" s="606" t="s">
        <v>592</v>
      </c>
      <c r="IC121" s="606" t="b">
        <v>1</v>
      </c>
    </row>
    <row r="122" spans="64:237" s="581" customFormat="1">
      <c r="BL122" s="590" t="s">
        <v>592</v>
      </c>
      <c r="CV122" s="590" t="s">
        <v>592</v>
      </c>
      <c r="DP122" s="591" t="s">
        <v>592</v>
      </c>
      <c r="DS122" s="591" t="s">
        <v>592</v>
      </c>
      <c r="DV122" s="591" t="s">
        <v>592</v>
      </c>
      <c r="DY122" s="591" t="s">
        <v>592</v>
      </c>
      <c r="EB122" s="591" t="s">
        <v>592</v>
      </c>
      <c r="EE122" s="591" t="s">
        <v>592</v>
      </c>
      <c r="EH122" s="591" t="s">
        <v>592</v>
      </c>
      <c r="EK122" s="591" t="s">
        <v>592</v>
      </c>
      <c r="EN122" s="591" t="s">
        <v>592</v>
      </c>
      <c r="EQ122" s="591" t="s">
        <v>592</v>
      </c>
      <c r="ET122" s="591" t="s">
        <v>592</v>
      </c>
      <c r="EW122" s="591" t="s">
        <v>592</v>
      </c>
      <c r="EZ122" s="591" t="s">
        <v>592</v>
      </c>
      <c r="FC122" s="591" t="s">
        <v>592</v>
      </c>
      <c r="FF122" s="591" t="s">
        <v>592</v>
      </c>
      <c r="FI122" s="591" t="s">
        <v>592</v>
      </c>
      <c r="FL122" s="591" t="s">
        <v>592</v>
      </c>
      <c r="FO122" s="591" t="s">
        <v>592</v>
      </c>
      <c r="FR122" s="591" t="s">
        <v>592</v>
      </c>
      <c r="FU122" s="591" t="s">
        <v>592</v>
      </c>
      <c r="FX122" s="591" t="s">
        <v>592</v>
      </c>
      <c r="GA122" s="591" t="s">
        <v>592</v>
      </c>
      <c r="GD122" s="591" t="s">
        <v>592</v>
      </c>
      <c r="GG122" s="591" t="s">
        <v>592</v>
      </c>
      <c r="GJ122" s="591" t="s">
        <v>592</v>
      </c>
      <c r="GM122" s="591" t="s">
        <v>592</v>
      </c>
      <c r="GP122" s="591" t="s">
        <v>592</v>
      </c>
      <c r="GS122" s="591" t="s">
        <v>592</v>
      </c>
      <c r="GV122" s="591" t="s">
        <v>592</v>
      </c>
      <c r="GY122" s="591" t="s">
        <v>592</v>
      </c>
      <c r="HB122" s="591" t="s">
        <v>592</v>
      </c>
      <c r="HE122" s="591" t="s">
        <v>592</v>
      </c>
      <c r="HH122" s="591" t="s">
        <v>592</v>
      </c>
      <c r="HK122" s="591" t="s">
        <v>592</v>
      </c>
      <c r="HN122" s="591" t="s">
        <v>592</v>
      </c>
      <c r="HQ122" s="591" t="s">
        <v>592</v>
      </c>
      <c r="HT122" s="591" t="s">
        <v>592</v>
      </c>
      <c r="HZ122" s="606" t="s">
        <v>592</v>
      </c>
      <c r="IA122" s="606" t="s">
        <v>592</v>
      </c>
      <c r="IB122" s="606" t="s">
        <v>592</v>
      </c>
      <c r="IC122" s="606" t="b">
        <v>1</v>
      </c>
    </row>
    <row r="123" spans="64:237" s="581" customFormat="1">
      <c r="BL123" s="590" t="s">
        <v>592</v>
      </c>
      <c r="CV123" s="590" t="s">
        <v>592</v>
      </c>
      <c r="DP123" s="591" t="s">
        <v>592</v>
      </c>
      <c r="DS123" s="591" t="s">
        <v>592</v>
      </c>
      <c r="DV123" s="591" t="s">
        <v>592</v>
      </c>
      <c r="DY123" s="591" t="s">
        <v>592</v>
      </c>
      <c r="EB123" s="591" t="s">
        <v>592</v>
      </c>
      <c r="EE123" s="591" t="s">
        <v>592</v>
      </c>
      <c r="EH123" s="591" t="s">
        <v>592</v>
      </c>
      <c r="EK123" s="591" t="s">
        <v>592</v>
      </c>
      <c r="EN123" s="591" t="s">
        <v>592</v>
      </c>
      <c r="EQ123" s="591" t="s">
        <v>592</v>
      </c>
      <c r="ET123" s="591" t="s">
        <v>592</v>
      </c>
      <c r="EW123" s="591" t="s">
        <v>592</v>
      </c>
      <c r="EZ123" s="591" t="s">
        <v>592</v>
      </c>
      <c r="FC123" s="591" t="s">
        <v>592</v>
      </c>
      <c r="FF123" s="591" t="s">
        <v>592</v>
      </c>
      <c r="FI123" s="591" t="s">
        <v>592</v>
      </c>
      <c r="FL123" s="591" t="s">
        <v>592</v>
      </c>
      <c r="FO123" s="591" t="s">
        <v>592</v>
      </c>
      <c r="FR123" s="591" t="s">
        <v>592</v>
      </c>
      <c r="FU123" s="591" t="s">
        <v>592</v>
      </c>
      <c r="FX123" s="591" t="s">
        <v>592</v>
      </c>
      <c r="GA123" s="591" t="s">
        <v>592</v>
      </c>
      <c r="GD123" s="591" t="s">
        <v>592</v>
      </c>
      <c r="GG123" s="591" t="s">
        <v>592</v>
      </c>
      <c r="GJ123" s="591" t="s">
        <v>592</v>
      </c>
      <c r="GM123" s="591" t="s">
        <v>592</v>
      </c>
      <c r="GP123" s="591" t="s">
        <v>592</v>
      </c>
      <c r="GS123" s="591" t="s">
        <v>592</v>
      </c>
      <c r="GV123" s="591" t="s">
        <v>592</v>
      </c>
      <c r="GY123" s="591" t="s">
        <v>592</v>
      </c>
      <c r="HB123" s="591" t="s">
        <v>592</v>
      </c>
      <c r="HE123" s="591" t="s">
        <v>592</v>
      </c>
      <c r="HH123" s="591" t="s">
        <v>592</v>
      </c>
      <c r="HK123" s="591" t="s">
        <v>592</v>
      </c>
      <c r="HN123" s="591" t="s">
        <v>592</v>
      </c>
      <c r="HQ123" s="591" t="s">
        <v>592</v>
      </c>
      <c r="HT123" s="591" t="s">
        <v>592</v>
      </c>
      <c r="HZ123" s="606" t="s">
        <v>592</v>
      </c>
      <c r="IA123" s="606" t="s">
        <v>592</v>
      </c>
      <c r="IB123" s="606" t="s">
        <v>592</v>
      </c>
      <c r="IC123" s="606" t="b">
        <v>1</v>
      </c>
    </row>
    <row r="124" spans="64:237" s="581" customFormat="1">
      <c r="BL124" s="590" t="s">
        <v>592</v>
      </c>
      <c r="CV124" s="590" t="s">
        <v>592</v>
      </c>
      <c r="DP124" s="591" t="s">
        <v>592</v>
      </c>
      <c r="DS124" s="591" t="s">
        <v>592</v>
      </c>
      <c r="DV124" s="591" t="s">
        <v>592</v>
      </c>
      <c r="DY124" s="591" t="s">
        <v>592</v>
      </c>
      <c r="EB124" s="591" t="s">
        <v>592</v>
      </c>
      <c r="EE124" s="591" t="s">
        <v>592</v>
      </c>
      <c r="EH124" s="591" t="s">
        <v>592</v>
      </c>
      <c r="EK124" s="591" t="s">
        <v>592</v>
      </c>
      <c r="EN124" s="591" t="s">
        <v>592</v>
      </c>
      <c r="EQ124" s="591" t="s">
        <v>592</v>
      </c>
      <c r="ET124" s="591" t="s">
        <v>592</v>
      </c>
      <c r="EW124" s="591" t="s">
        <v>592</v>
      </c>
      <c r="EZ124" s="591" t="s">
        <v>592</v>
      </c>
      <c r="FC124" s="591" t="s">
        <v>592</v>
      </c>
      <c r="FF124" s="591" t="s">
        <v>592</v>
      </c>
      <c r="FI124" s="591" t="s">
        <v>592</v>
      </c>
      <c r="FL124" s="591" t="s">
        <v>592</v>
      </c>
      <c r="FO124" s="591" t="s">
        <v>592</v>
      </c>
      <c r="FR124" s="591" t="s">
        <v>592</v>
      </c>
      <c r="FU124" s="591" t="s">
        <v>592</v>
      </c>
      <c r="FX124" s="591" t="s">
        <v>592</v>
      </c>
      <c r="GA124" s="591" t="s">
        <v>592</v>
      </c>
      <c r="GD124" s="591" t="s">
        <v>592</v>
      </c>
      <c r="GG124" s="591" t="s">
        <v>592</v>
      </c>
      <c r="GJ124" s="591" t="s">
        <v>592</v>
      </c>
      <c r="GM124" s="591" t="s">
        <v>592</v>
      </c>
      <c r="GP124" s="591" t="s">
        <v>592</v>
      </c>
      <c r="GS124" s="591" t="s">
        <v>592</v>
      </c>
      <c r="GV124" s="591" t="s">
        <v>592</v>
      </c>
      <c r="GY124" s="591" t="s">
        <v>592</v>
      </c>
      <c r="HB124" s="591" t="s">
        <v>592</v>
      </c>
      <c r="HE124" s="591" t="s">
        <v>592</v>
      </c>
      <c r="HH124" s="591" t="s">
        <v>592</v>
      </c>
      <c r="HK124" s="591" t="s">
        <v>592</v>
      </c>
      <c r="HN124" s="591" t="s">
        <v>592</v>
      </c>
      <c r="HQ124" s="591" t="s">
        <v>592</v>
      </c>
      <c r="HT124" s="591" t="s">
        <v>592</v>
      </c>
      <c r="HZ124" s="606" t="s">
        <v>592</v>
      </c>
      <c r="IA124" s="606" t="s">
        <v>592</v>
      </c>
      <c r="IB124" s="606" t="s">
        <v>592</v>
      </c>
      <c r="IC124" s="606" t="b">
        <v>1</v>
      </c>
    </row>
    <row r="125" spans="64:237" s="581" customFormat="1">
      <c r="BL125" s="590" t="s">
        <v>592</v>
      </c>
      <c r="CV125" s="590" t="s">
        <v>592</v>
      </c>
      <c r="DP125" s="591" t="s">
        <v>592</v>
      </c>
      <c r="DS125" s="591" t="s">
        <v>592</v>
      </c>
      <c r="DV125" s="591" t="s">
        <v>592</v>
      </c>
      <c r="DY125" s="591" t="s">
        <v>592</v>
      </c>
      <c r="EB125" s="591" t="s">
        <v>592</v>
      </c>
      <c r="EE125" s="591" t="s">
        <v>592</v>
      </c>
      <c r="EH125" s="591" t="s">
        <v>592</v>
      </c>
      <c r="EK125" s="591" t="s">
        <v>592</v>
      </c>
      <c r="EN125" s="591" t="s">
        <v>592</v>
      </c>
      <c r="EQ125" s="591" t="s">
        <v>592</v>
      </c>
      <c r="ET125" s="591" t="s">
        <v>592</v>
      </c>
      <c r="EW125" s="591" t="s">
        <v>592</v>
      </c>
      <c r="EZ125" s="591" t="s">
        <v>592</v>
      </c>
      <c r="FC125" s="591" t="s">
        <v>592</v>
      </c>
      <c r="FF125" s="591" t="s">
        <v>592</v>
      </c>
      <c r="FI125" s="591" t="s">
        <v>592</v>
      </c>
      <c r="FL125" s="591" t="s">
        <v>592</v>
      </c>
      <c r="FO125" s="591" t="s">
        <v>592</v>
      </c>
      <c r="FR125" s="591" t="s">
        <v>592</v>
      </c>
      <c r="FU125" s="591" t="s">
        <v>592</v>
      </c>
      <c r="FX125" s="591" t="s">
        <v>592</v>
      </c>
      <c r="GA125" s="591" t="s">
        <v>592</v>
      </c>
      <c r="GD125" s="591" t="s">
        <v>592</v>
      </c>
      <c r="GG125" s="591" t="s">
        <v>592</v>
      </c>
      <c r="GJ125" s="591" t="s">
        <v>592</v>
      </c>
      <c r="GM125" s="591" t="s">
        <v>592</v>
      </c>
      <c r="GP125" s="591" t="s">
        <v>592</v>
      </c>
      <c r="GS125" s="591" t="s">
        <v>592</v>
      </c>
      <c r="GV125" s="591" t="s">
        <v>592</v>
      </c>
      <c r="GY125" s="591" t="s">
        <v>592</v>
      </c>
      <c r="HB125" s="591" t="s">
        <v>592</v>
      </c>
      <c r="HE125" s="591" t="s">
        <v>592</v>
      </c>
      <c r="HH125" s="591" t="s">
        <v>592</v>
      </c>
      <c r="HK125" s="591" t="s">
        <v>592</v>
      </c>
      <c r="HN125" s="591" t="s">
        <v>592</v>
      </c>
      <c r="HQ125" s="591" t="s">
        <v>592</v>
      </c>
      <c r="HT125" s="591" t="s">
        <v>592</v>
      </c>
      <c r="HZ125" s="606" t="s">
        <v>592</v>
      </c>
      <c r="IA125" s="606" t="s">
        <v>592</v>
      </c>
      <c r="IB125" s="606" t="s">
        <v>592</v>
      </c>
      <c r="IC125" s="606" t="b">
        <v>1</v>
      </c>
    </row>
    <row r="126" spans="64:237" s="581" customFormat="1">
      <c r="BL126" s="590" t="s">
        <v>592</v>
      </c>
      <c r="CV126" s="590" t="s">
        <v>592</v>
      </c>
      <c r="DP126" s="591" t="s">
        <v>592</v>
      </c>
      <c r="DS126" s="591" t="s">
        <v>592</v>
      </c>
      <c r="DV126" s="591" t="s">
        <v>592</v>
      </c>
      <c r="DY126" s="591" t="s">
        <v>592</v>
      </c>
      <c r="EB126" s="591" t="s">
        <v>592</v>
      </c>
      <c r="EE126" s="591" t="s">
        <v>592</v>
      </c>
      <c r="EH126" s="591" t="s">
        <v>592</v>
      </c>
      <c r="EK126" s="591" t="s">
        <v>592</v>
      </c>
      <c r="EN126" s="591" t="s">
        <v>592</v>
      </c>
      <c r="EQ126" s="591" t="s">
        <v>592</v>
      </c>
      <c r="ET126" s="591" t="s">
        <v>592</v>
      </c>
      <c r="EW126" s="591" t="s">
        <v>592</v>
      </c>
      <c r="EZ126" s="591" t="s">
        <v>592</v>
      </c>
      <c r="FC126" s="591" t="s">
        <v>592</v>
      </c>
      <c r="FF126" s="591" t="s">
        <v>592</v>
      </c>
      <c r="FI126" s="591" t="s">
        <v>592</v>
      </c>
      <c r="FL126" s="591" t="s">
        <v>592</v>
      </c>
      <c r="FO126" s="591" t="s">
        <v>592</v>
      </c>
      <c r="FR126" s="591" t="s">
        <v>592</v>
      </c>
      <c r="FU126" s="591" t="s">
        <v>592</v>
      </c>
      <c r="FX126" s="591" t="s">
        <v>592</v>
      </c>
      <c r="GA126" s="591" t="s">
        <v>592</v>
      </c>
      <c r="GD126" s="591" t="s">
        <v>592</v>
      </c>
      <c r="GG126" s="591" t="s">
        <v>592</v>
      </c>
      <c r="GJ126" s="591" t="s">
        <v>592</v>
      </c>
      <c r="GM126" s="591" t="s">
        <v>592</v>
      </c>
      <c r="GP126" s="591" t="s">
        <v>592</v>
      </c>
      <c r="GS126" s="591" t="s">
        <v>592</v>
      </c>
      <c r="GV126" s="591" t="s">
        <v>592</v>
      </c>
      <c r="GY126" s="591" t="s">
        <v>592</v>
      </c>
      <c r="HB126" s="591" t="s">
        <v>592</v>
      </c>
      <c r="HE126" s="591" t="s">
        <v>592</v>
      </c>
      <c r="HH126" s="591" t="s">
        <v>592</v>
      </c>
      <c r="HK126" s="591" t="s">
        <v>592</v>
      </c>
      <c r="HN126" s="591" t="s">
        <v>592</v>
      </c>
      <c r="HQ126" s="591" t="s">
        <v>592</v>
      </c>
      <c r="HT126" s="591" t="s">
        <v>592</v>
      </c>
      <c r="HZ126" s="606" t="s">
        <v>592</v>
      </c>
      <c r="IA126" s="606" t="s">
        <v>592</v>
      </c>
      <c r="IB126" s="606" t="s">
        <v>592</v>
      </c>
      <c r="IC126" s="606" t="b">
        <v>1</v>
      </c>
    </row>
    <row r="127" spans="64:237" s="581" customFormat="1">
      <c r="BL127" s="590" t="s">
        <v>592</v>
      </c>
      <c r="CV127" s="590" t="s">
        <v>592</v>
      </c>
      <c r="DP127" s="591" t="s">
        <v>592</v>
      </c>
      <c r="DS127" s="591" t="s">
        <v>592</v>
      </c>
      <c r="DV127" s="591" t="s">
        <v>592</v>
      </c>
      <c r="DY127" s="591" t="s">
        <v>592</v>
      </c>
      <c r="EB127" s="591" t="s">
        <v>592</v>
      </c>
      <c r="EE127" s="591" t="s">
        <v>592</v>
      </c>
      <c r="EH127" s="591" t="s">
        <v>592</v>
      </c>
      <c r="EK127" s="591" t="s">
        <v>592</v>
      </c>
      <c r="EN127" s="591" t="s">
        <v>592</v>
      </c>
      <c r="EQ127" s="591" t="s">
        <v>592</v>
      </c>
      <c r="ET127" s="591" t="s">
        <v>592</v>
      </c>
      <c r="EW127" s="591" t="s">
        <v>592</v>
      </c>
      <c r="EZ127" s="591" t="s">
        <v>592</v>
      </c>
      <c r="FC127" s="591" t="s">
        <v>592</v>
      </c>
      <c r="FF127" s="591" t="s">
        <v>592</v>
      </c>
      <c r="FI127" s="591" t="s">
        <v>592</v>
      </c>
      <c r="FL127" s="591" t="s">
        <v>592</v>
      </c>
      <c r="FO127" s="591" t="s">
        <v>592</v>
      </c>
      <c r="FR127" s="591" t="s">
        <v>592</v>
      </c>
      <c r="FU127" s="591" t="s">
        <v>592</v>
      </c>
      <c r="FX127" s="591" t="s">
        <v>592</v>
      </c>
      <c r="GA127" s="591" t="s">
        <v>592</v>
      </c>
      <c r="GD127" s="591" t="s">
        <v>592</v>
      </c>
      <c r="GG127" s="591" t="s">
        <v>592</v>
      </c>
      <c r="GJ127" s="591" t="s">
        <v>592</v>
      </c>
      <c r="GM127" s="591" t="s">
        <v>592</v>
      </c>
      <c r="GP127" s="591" t="s">
        <v>592</v>
      </c>
      <c r="GS127" s="591" t="s">
        <v>592</v>
      </c>
      <c r="GV127" s="591" t="s">
        <v>592</v>
      </c>
      <c r="GY127" s="591" t="s">
        <v>592</v>
      </c>
      <c r="HB127" s="591" t="s">
        <v>592</v>
      </c>
      <c r="HE127" s="591" t="s">
        <v>592</v>
      </c>
      <c r="HH127" s="591" t="s">
        <v>592</v>
      </c>
      <c r="HK127" s="591" t="s">
        <v>592</v>
      </c>
      <c r="HN127" s="591" t="s">
        <v>592</v>
      </c>
      <c r="HQ127" s="591" t="s">
        <v>592</v>
      </c>
      <c r="HT127" s="591" t="s">
        <v>592</v>
      </c>
      <c r="HZ127" s="606" t="s">
        <v>592</v>
      </c>
      <c r="IA127" s="606" t="s">
        <v>592</v>
      </c>
      <c r="IB127" s="606" t="s">
        <v>592</v>
      </c>
      <c r="IC127" s="606" t="b">
        <v>1</v>
      </c>
    </row>
    <row r="128" spans="64:237" s="581" customFormat="1">
      <c r="BL128" s="590" t="s">
        <v>592</v>
      </c>
      <c r="CV128" s="590" t="s">
        <v>592</v>
      </c>
      <c r="DP128" s="591" t="s">
        <v>592</v>
      </c>
      <c r="DS128" s="591" t="s">
        <v>592</v>
      </c>
      <c r="DV128" s="591" t="s">
        <v>592</v>
      </c>
      <c r="DY128" s="591" t="s">
        <v>592</v>
      </c>
      <c r="EB128" s="591" t="s">
        <v>592</v>
      </c>
      <c r="EE128" s="591" t="s">
        <v>592</v>
      </c>
      <c r="EH128" s="591" t="s">
        <v>592</v>
      </c>
      <c r="EK128" s="591" t="s">
        <v>592</v>
      </c>
      <c r="EN128" s="591" t="s">
        <v>592</v>
      </c>
      <c r="EQ128" s="591" t="s">
        <v>592</v>
      </c>
      <c r="ET128" s="591" t="s">
        <v>592</v>
      </c>
      <c r="EW128" s="591" t="s">
        <v>592</v>
      </c>
      <c r="EZ128" s="591" t="s">
        <v>592</v>
      </c>
      <c r="FC128" s="591" t="s">
        <v>592</v>
      </c>
      <c r="FF128" s="591" t="s">
        <v>592</v>
      </c>
      <c r="FI128" s="591" t="s">
        <v>592</v>
      </c>
      <c r="FL128" s="591" t="s">
        <v>592</v>
      </c>
      <c r="FO128" s="591" t="s">
        <v>592</v>
      </c>
      <c r="FR128" s="591" t="s">
        <v>592</v>
      </c>
      <c r="FU128" s="591" t="s">
        <v>592</v>
      </c>
      <c r="FX128" s="591" t="s">
        <v>592</v>
      </c>
      <c r="GA128" s="591" t="s">
        <v>592</v>
      </c>
      <c r="GD128" s="591" t="s">
        <v>592</v>
      </c>
      <c r="GG128" s="591" t="s">
        <v>592</v>
      </c>
      <c r="GJ128" s="591" t="s">
        <v>592</v>
      </c>
      <c r="GM128" s="591" t="s">
        <v>592</v>
      </c>
      <c r="GP128" s="591" t="s">
        <v>592</v>
      </c>
      <c r="GS128" s="591" t="s">
        <v>592</v>
      </c>
      <c r="GV128" s="591" t="s">
        <v>592</v>
      </c>
      <c r="GY128" s="591" t="s">
        <v>592</v>
      </c>
      <c r="HB128" s="591" t="s">
        <v>592</v>
      </c>
      <c r="HE128" s="591" t="s">
        <v>592</v>
      </c>
      <c r="HH128" s="591" t="s">
        <v>592</v>
      </c>
      <c r="HK128" s="591" t="s">
        <v>592</v>
      </c>
      <c r="HN128" s="591" t="s">
        <v>592</v>
      </c>
      <c r="HQ128" s="591" t="s">
        <v>592</v>
      </c>
      <c r="HT128" s="591" t="s">
        <v>592</v>
      </c>
      <c r="HZ128" s="606" t="s">
        <v>592</v>
      </c>
      <c r="IA128" s="606" t="s">
        <v>592</v>
      </c>
      <c r="IB128" s="606" t="s">
        <v>592</v>
      </c>
      <c r="IC128" s="606" t="b">
        <v>1</v>
      </c>
    </row>
    <row r="129" spans="64:237" s="581" customFormat="1">
      <c r="BL129" s="590" t="s">
        <v>592</v>
      </c>
      <c r="CV129" s="590" t="s">
        <v>592</v>
      </c>
      <c r="DP129" s="591" t="s">
        <v>592</v>
      </c>
      <c r="DS129" s="591" t="s">
        <v>592</v>
      </c>
      <c r="DV129" s="591" t="s">
        <v>592</v>
      </c>
      <c r="DY129" s="591" t="s">
        <v>592</v>
      </c>
      <c r="EB129" s="591" t="s">
        <v>592</v>
      </c>
      <c r="EE129" s="591" t="s">
        <v>592</v>
      </c>
      <c r="EH129" s="591" t="s">
        <v>592</v>
      </c>
      <c r="EK129" s="591" t="s">
        <v>592</v>
      </c>
      <c r="EN129" s="591" t="s">
        <v>592</v>
      </c>
      <c r="EQ129" s="591" t="s">
        <v>592</v>
      </c>
      <c r="ET129" s="591" t="s">
        <v>592</v>
      </c>
      <c r="EW129" s="591" t="s">
        <v>592</v>
      </c>
      <c r="EZ129" s="591" t="s">
        <v>592</v>
      </c>
      <c r="FC129" s="591" t="s">
        <v>592</v>
      </c>
      <c r="FF129" s="591" t="s">
        <v>592</v>
      </c>
      <c r="FI129" s="591" t="s">
        <v>592</v>
      </c>
      <c r="FL129" s="591" t="s">
        <v>592</v>
      </c>
      <c r="FO129" s="591" t="s">
        <v>592</v>
      </c>
      <c r="FR129" s="591" t="s">
        <v>592</v>
      </c>
      <c r="FU129" s="591" t="s">
        <v>592</v>
      </c>
      <c r="FX129" s="591" t="s">
        <v>592</v>
      </c>
      <c r="GA129" s="591" t="s">
        <v>592</v>
      </c>
      <c r="GD129" s="591" t="s">
        <v>592</v>
      </c>
      <c r="GG129" s="591" t="s">
        <v>592</v>
      </c>
      <c r="GJ129" s="591" t="s">
        <v>592</v>
      </c>
      <c r="GM129" s="591" t="s">
        <v>592</v>
      </c>
      <c r="GP129" s="591" t="s">
        <v>592</v>
      </c>
      <c r="GS129" s="591" t="s">
        <v>592</v>
      </c>
      <c r="GV129" s="591" t="s">
        <v>592</v>
      </c>
      <c r="GY129" s="591" t="s">
        <v>592</v>
      </c>
      <c r="HB129" s="591" t="s">
        <v>592</v>
      </c>
      <c r="HE129" s="591" t="s">
        <v>592</v>
      </c>
      <c r="HH129" s="591" t="s">
        <v>592</v>
      </c>
      <c r="HK129" s="591" t="s">
        <v>592</v>
      </c>
      <c r="HN129" s="591" t="s">
        <v>592</v>
      </c>
      <c r="HQ129" s="591" t="s">
        <v>592</v>
      </c>
      <c r="HT129" s="591" t="s">
        <v>592</v>
      </c>
      <c r="HZ129" s="606" t="s">
        <v>592</v>
      </c>
      <c r="IA129" s="606" t="s">
        <v>592</v>
      </c>
      <c r="IB129" s="606" t="s">
        <v>592</v>
      </c>
      <c r="IC129" s="606" t="b">
        <v>1</v>
      </c>
    </row>
    <row r="130" spans="64:237" s="581" customFormat="1">
      <c r="BL130" s="590" t="s">
        <v>592</v>
      </c>
      <c r="CV130" s="590" t="s">
        <v>592</v>
      </c>
      <c r="DP130" s="591" t="s">
        <v>592</v>
      </c>
      <c r="DS130" s="591" t="s">
        <v>592</v>
      </c>
      <c r="DV130" s="591" t="s">
        <v>592</v>
      </c>
      <c r="DY130" s="591" t="s">
        <v>592</v>
      </c>
      <c r="EB130" s="591" t="s">
        <v>592</v>
      </c>
      <c r="EE130" s="591" t="s">
        <v>592</v>
      </c>
      <c r="EH130" s="591" t="s">
        <v>592</v>
      </c>
      <c r="EK130" s="591" t="s">
        <v>592</v>
      </c>
      <c r="EN130" s="591" t="s">
        <v>592</v>
      </c>
      <c r="EQ130" s="591" t="s">
        <v>592</v>
      </c>
      <c r="ET130" s="591" t="s">
        <v>592</v>
      </c>
      <c r="EW130" s="591" t="s">
        <v>592</v>
      </c>
      <c r="EZ130" s="591" t="s">
        <v>592</v>
      </c>
      <c r="FC130" s="591" t="s">
        <v>592</v>
      </c>
      <c r="FF130" s="591" t="s">
        <v>592</v>
      </c>
      <c r="FI130" s="591" t="s">
        <v>592</v>
      </c>
      <c r="FL130" s="591" t="s">
        <v>592</v>
      </c>
      <c r="FO130" s="591" t="s">
        <v>592</v>
      </c>
      <c r="FR130" s="591" t="s">
        <v>592</v>
      </c>
      <c r="FU130" s="591" t="s">
        <v>592</v>
      </c>
      <c r="FX130" s="591" t="s">
        <v>592</v>
      </c>
      <c r="GA130" s="591" t="s">
        <v>592</v>
      </c>
      <c r="GD130" s="591" t="s">
        <v>592</v>
      </c>
      <c r="GG130" s="591" t="s">
        <v>592</v>
      </c>
      <c r="GJ130" s="591" t="s">
        <v>592</v>
      </c>
      <c r="GM130" s="591" t="s">
        <v>592</v>
      </c>
      <c r="GP130" s="591" t="s">
        <v>592</v>
      </c>
      <c r="GS130" s="591" t="s">
        <v>592</v>
      </c>
      <c r="GV130" s="591" t="s">
        <v>592</v>
      </c>
      <c r="GY130" s="591" t="s">
        <v>592</v>
      </c>
      <c r="HB130" s="591" t="s">
        <v>592</v>
      </c>
      <c r="HE130" s="591" t="s">
        <v>592</v>
      </c>
      <c r="HH130" s="591" t="s">
        <v>592</v>
      </c>
      <c r="HK130" s="591" t="s">
        <v>592</v>
      </c>
      <c r="HN130" s="591" t="s">
        <v>592</v>
      </c>
      <c r="HQ130" s="591" t="s">
        <v>592</v>
      </c>
      <c r="HT130" s="591" t="s">
        <v>592</v>
      </c>
      <c r="HZ130" s="606" t="s">
        <v>592</v>
      </c>
      <c r="IA130" s="606" t="s">
        <v>592</v>
      </c>
      <c r="IB130" s="606" t="s">
        <v>592</v>
      </c>
      <c r="IC130" s="606" t="b">
        <v>1</v>
      </c>
    </row>
    <row r="131" spans="64:237" s="581" customFormat="1">
      <c r="BL131" s="590" t="s">
        <v>592</v>
      </c>
      <c r="CV131" s="590" t="s">
        <v>592</v>
      </c>
      <c r="DP131" s="591" t="s">
        <v>592</v>
      </c>
      <c r="DS131" s="591" t="s">
        <v>592</v>
      </c>
      <c r="DV131" s="591" t="s">
        <v>592</v>
      </c>
      <c r="DY131" s="591" t="s">
        <v>592</v>
      </c>
      <c r="EB131" s="591" t="s">
        <v>592</v>
      </c>
      <c r="EE131" s="591" t="s">
        <v>592</v>
      </c>
      <c r="EH131" s="591" t="s">
        <v>592</v>
      </c>
      <c r="EK131" s="591" t="s">
        <v>592</v>
      </c>
      <c r="EN131" s="591" t="s">
        <v>592</v>
      </c>
      <c r="EQ131" s="591" t="s">
        <v>592</v>
      </c>
      <c r="ET131" s="591" t="s">
        <v>592</v>
      </c>
      <c r="EW131" s="591" t="s">
        <v>592</v>
      </c>
      <c r="EZ131" s="591" t="s">
        <v>592</v>
      </c>
      <c r="FC131" s="591" t="s">
        <v>592</v>
      </c>
      <c r="FF131" s="591" t="s">
        <v>592</v>
      </c>
      <c r="FI131" s="591" t="s">
        <v>592</v>
      </c>
      <c r="FL131" s="591" t="s">
        <v>592</v>
      </c>
      <c r="FO131" s="591" t="s">
        <v>592</v>
      </c>
      <c r="FR131" s="591" t="s">
        <v>592</v>
      </c>
      <c r="FU131" s="591" t="s">
        <v>592</v>
      </c>
      <c r="FX131" s="591" t="s">
        <v>592</v>
      </c>
      <c r="GA131" s="591" t="s">
        <v>592</v>
      </c>
      <c r="GD131" s="591" t="s">
        <v>592</v>
      </c>
      <c r="GG131" s="591" t="s">
        <v>592</v>
      </c>
      <c r="GJ131" s="591" t="s">
        <v>592</v>
      </c>
      <c r="GM131" s="591" t="s">
        <v>592</v>
      </c>
      <c r="GP131" s="591" t="s">
        <v>592</v>
      </c>
      <c r="GS131" s="591" t="s">
        <v>592</v>
      </c>
      <c r="GV131" s="591" t="s">
        <v>592</v>
      </c>
      <c r="GY131" s="591" t="s">
        <v>592</v>
      </c>
      <c r="HB131" s="591" t="s">
        <v>592</v>
      </c>
      <c r="HE131" s="591" t="s">
        <v>592</v>
      </c>
      <c r="HH131" s="591" t="s">
        <v>592</v>
      </c>
      <c r="HK131" s="591" t="s">
        <v>592</v>
      </c>
      <c r="HN131" s="591" t="s">
        <v>592</v>
      </c>
      <c r="HQ131" s="591" t="s">
        <v>592</v>
      </c>
      <c r="HT131" s="591" t="s">
        <v>592</v>
      </c>
      <c r="HZ131" s="606" t="s">
        <v>592</v>
      </c>
      <c r="IA131" s="606" t="s">
        <v>592</v>
      </c>
      <c r="IB131" s="606" t="s">
        <v>592</v>
      </c>
      <c r="IC131" s="606" t="b">
        <v>1</v>
      </c>
    </row>
    <row r="132" spans="64:237" s="581" customFormat="1">
      <c r="BL132" s="590" t="s">
        <v>592</v>
      </c>
      <c r="CV132" s="590" t="s">
        <v>592</v>
      </c>
      <c r="DP132" s="591" t="s">
        <v>592</v>
      </c>
      <c r="DS132" s="591" t="s">
        <v>592</v>
      </c>
      <c r="DV132" s="591" t="s">
        <v>592</v>
      </c>
      <c r="DY132" s="591" t="s">
        <v>592</v>
      </c>
      <c r="EB132" s="591" t="s">
        <v>592</v>
      </c>
      <c r="EE132" s="591" t="s">
        <v>592</v>
      </c>
      <c r="EH132" s="591" t="s">
        <v>592</v>
      </c>
      <c r="EK132" s="591" t="s">
        <v>592</v>
      </c>
      <c r="EN132" s="591" t="s">
        <v>592</v>
      </c>
      <c r="EQ132" s="591" t="s">
        <v>592</v>
      </c>
      <c r="ET132" s="591" t="s">
        <v>592</v>
      </c>
      <c r="EW132" s="591" t="s">
        <v>592</v>
      </c>
      <c r="EZ132" s="591" t="s">
        <v>592</v>
      </c>
      <c r="FC132" s="591" t="s">
        <v>592</v>
      </c>
      <c r="FF132" s="591" t="s">
        <v>592</v>
      </c>
      <c r="FI132" s="591" t="s">
        <v>592</v>
      </c>
      <c r="FL132" s="591" t="s">
        <v>592</v>
      </c>
      <c r="FO132" s="591" t="s">
        <v>592</v>
      </c>
      <c r="FR132" s="591" t="s">
        <v>592</v>
      </c>
      <c r="FU132" s="591" t="s">
        <v>592</v>
      </c>
      <c r="FX132" s="591" t="s">
        <v>592</v>
      </c>
      <c r="GA132" s="591" t="s">
        <v>592</v>
      </c>
      <c r="GD132" s="591" t="s">
        <v>592</v>
      </c>
      <c r="GG132" s="591" t="s">
        <v>592</v>
      </c>
      <c r="GJ132" s="591" t="s">
        <v>592</v>
      </c>
      <c r="GM132" s="591" t="s">
        <v>592</v>
      </c>
      <c r="GP132" s="591" t="s">
        <v>592</v>
      </c>
      <c r="GS132" s="591" t="s">
        <v>592</v>
      </c>
      <c r="GV132" s="591" t="s">
        <v>592</v>
      </c>
      <c r="GY132" s="591" t="s">
        <v>592</v>
      </c>
      <c r="HB132" s="591" t="s">
        <v>592</v>
      </c>
      <c r="HE132" s="591" t="s">
        <v>592</v>
      </c>
      <c r="HH132" s="591" t="s">
        <v>592</v>
      </c>
      <c r="HK132" s="591" t="s">
        <v>592</v>
      </c>
      <c r="HN132" s="591" t="s">
        <v>592</v>
      </c>
      <c r="HQ132" s="591" t="s">
        <v>592</v>
      </c>
      <c r="HT132" s="591" t="s">
        <v>592</v>
      </c>
      <c r="HZ132" s="606" t="s">
        <v>592</v>
      </c>
      <c r="IA132" s="606" t="s">
        <v>592</v>
      </c>
      <c r="IB132" s="606" t="s">
        <v>592</v>
      </c>
      <c r="IC132" s="606" t="b">
        <v>1</v>
      </c>
    </row>
    <row r="133" spans="64:237" s="581" customFormat="1">
      <c r="BL133" s="590" t="s">
        <v>592</v>
      </c>
      <c r="CV133" s="590" t="s">
        <v>592</v>
      </c>
      <c r="DP133" s="591" t="s">
        <v>592</v>
      </c>
      <c r="DS133" s="591" t="s">
        <v>592</v>
      </c>
      <c r="DV133" s="591" t="s">
        <v>592</v>
      </c>
      <c r="DY133" s="591" t="s">
        <v>592</v>
      </c>
      <c r="EB133" s="591" t="s">
        <v>592</v>
      </c>
      <c r="EE133" s="591" t="s">
        <v>592</v>
      </c>
      <c r="EH133" s="591" t="s">
        <v>592</v>
      </c>
      <c r="EK133" s="591" t="s">
        <v>592</v>
      </c>
      <c r="EN133" s="591" t="s">
        <v>592</v>
      </c>
      <c r="EQ133" s="591" t="s">
        <v>592</v>
      </c>
      <c r="ET133" s="591" t="s">
        <v>592</v>
      </c>
      <c r="EW133" s="591" t="s">
        <v>592</v>
      </c>
      <c r="EZ133" s="591" t="s">
        <v>592</v>
      </c>
      <c r="FC133" s="591" t="s">
        <v>592</v>
      </c>
      <c r="FF133" s="591" t="s">
        <v>592</v>
      </c>
      <c r="FI133" s="591" t="s">
        <v>592</v>
      </c>
      <c r="FL133" s="591" t="s">
        <v>592</v>
      </c>
      <c r="FO133" s="591" t="s">
        <v>592</v>
      </c>
      <c r="FR133" s="591" t="s">
        <v>592</v>
      </c>
      <c r="FU133" s="591" t="s">
        <v>592</v>
      </c>
      <c r="FX133" s="591" t="s">
        <v>592</v>
      </c>
      <c r="GA133" s="591" t="s">
        <v>592</v>
      </c>
      <c r="GD133" s="591" t="s">
        <v>592</v>
      </c>
      <c r="GG133" s="591" t="s">
        <v>592</v>
      </c>
      <c r="GJ133" s="591" t="s">
        <v>592</v>
      </c>
      <c r="GM133" s="591" t="s">
        <v>592</v>
      </c>
      <c r="GP133" s="591" t="s">
        <v>592</v>
      </c>
      <c r="GS133" s="591" t="s">
        <v>592</v>
      </c>
      <c r="GV133" s="591" t="s">
        <v>592</v>
      </c>
      <c r="GY133" s="591" t="s">
        <v>592</v>
      </c>
      <c r="HB133" s="591" t="s">
        <v>592</v>
      </c>
      <c r="HE133" s="591" t="s">
        <v>592</v>
      </c>
      <c r="HH133" s="591" t="s">
        <v>592</v>
      </c>
      <c r="HK133" s="591" t="s">
        <v>592</v>
      </c>
      <c r="HN133" s="591" t="s">
        <v>592</v>
      </c>
      <c r="HQ133" s="591" t="s">
        <v>592</v>
      </c>
      <c r="HT133" s="591" t="s">
        <v>592</v>
      </c>
      <c r="HZ133" s="606" t="s">
        <v>592</v>
      </c>
      <c r="IA133" s="606" t="s">
        <v>592</v>
      </c>
      <c r="IB133" s="606" t="s">
        <v>592</v>
      </c>
      <c r="IC133" s="606" t="b">
        <v>1</v>
      </c>
    </row>
    <row r="134" spans="64:237" s="581" customFormat="1">
      <c r="BL134" s="590" t="s">
        <v>592</v>
      </c>
      <c r="CV134" s="590" t="s">
        <v>592</v>
      </c>
      <c r="DP134" s="591" t="s">
        <v>592</v>
      </c>
      <c r="DS134" s="591" t="s">
        <v>592</v>
      </c>
      <c r="DV134" s="591" t="s">
        <v>592</v>
      </c>
      <c r="DY134" s="591" t="s">
        <v>592</v>
      </c>
      <c r="EB134" s="591" t="s">
        <v>592</v>
      </c>
      <c r="EE134" s="591" t="s">
        <v>592</v>
      </c>
      <c r="EH134" s="591" t="s">
        <v>592</v>
      </c>
      <c r="EK134" s="591" t="s">
        <v>592</v>
      </c>
      <c r="EN134" s="591" t="s">
        <v>592</v>
      </c>
      <c r="EQ134" s="591" t="s">
        <v>592</v>
      </c>
      <c r="ET134" s="591" t="s">
        <v>592</v>
      </c>
      <c r="EW134" s="591" t="s">
        <v>592</v>
      </c>
      <c r="EZ134" s="591" t="s">
        <v>592</v>
      </c>
      <c r="FC134" s="591" t="s">
        <v>592</v>
      </c>
      <c r="FF134" s="591" t="s">
        <v>592</v>
      </c>
      <c r="FI134" s="591" t="s">
        <v>592</v>
      </c>
      <c r="FL134" s="591" t="s">
        <v>592</v>
      </c>
      <c r="FO134" s="591" t="s">
        <v>592</v>
      </c>
      <c r="FR134" s="591" t="s">
        <v>592</v>
      </c>
      <c r="FU134" s="591" t="s">
        <v>592</v>
      </c>
      <c r="FX134" s="591" t="s">
        <v>592</v>
      </c>
      <c r="GA134" s="591" t="s">
        <v>592</v>
      </c>
      <c r="GD134" s="591" t="s">
        <v>592</v>
      </c>
      <c r="GG134" s="591" t="s">
        <v>592</v>
      </c>
      <c r="GJ134" s="591" t="s">
        <v>592</v>
      </c>
      <c r="GM134" s="591" t="s">
        <v>592</v>
      </c>
      <c r="GP134" s="591" t="s">
        <v>592</v>
      </c>
      <c r="GS134" s="591" t="s">
        <v>592</v>
      </c>
      <c r="GV134" s="591" t="s">
        <v>592</v>
      </c>
      <c r="GY134" s="591" t="s">
        <v>592</v>
      </c>
      <c r="HB134" s="591" t="s">
        <v>592</v>
      </c>
      <c r="HE134" s="591" t="s">
        <v>592</v>
      </c>
      <c r="HH134" s="591" t="s">
        <v>592</v>
      </c>
      <c r="HK134" s="591" t="s">
        <v>592</v>
      </c>
      <c r="HN134" s="591" t="s">
        <v>592</v>
      </c>
      <c r="HQ134" s="591" t="s">
        <v>592</v>
      </c>
      <c r="HT134" s="591" t="s">
        <v>592</v>
      </c>
      <c r="HZ134" s="606" t="s">
        <v>592</v>
      </c>
      <c r="IA134" s="606" t="s">
        <v>592</v>
      </c>
      <c r="IB134" s="606" t="s">
        <v>592</v>
      </c>
      <c r="IC134" s="606" t="b">
        <v>1</v>
      </c>
    </row>
    <row r="135" spans="64:237" s="581" customFormat="1">
      <c r="BL135" s="590" t="s">
        <v>592</v>
      </c>
      <c r="CV135" s="590" t="s">
        <v>592</v>
      </c>
      <c r="DP135" s="591" t="s">
        <v>592</v>
      </c>
      <c r="DS135" s="591" t="s">
        <v>592</v>
      </c>
      <c r="DV135" s="591" t="s">
        <v>592</v>
      </c>
      <c r="DY135" s="591" t="s">
        <v>592</v>
      </c>
      <c r="EB135" s="591" t="s">
        <v>592</v>
      </c>
      <c r="EE135" s="591" t="s">
        <v>592</v>
      </c>
      <c r="EH135" s="591" t="s">
        <v>592</v>
      </c>
      <c r="EK135" s="591" t="s">
        <v>592</v>
      </c>
      <c r="EN135" s="591" t="s">
        <v>592</v>
      </c>
      <c r="EQ135" s="591" t="s">
        <v>592</v>
      </c>
      <c r="ET135" s="591" t="s">
        <v>592</v>
      </c>
      <c r="EW135" s="591" t="s">
        <v>592</v>
      </c>
      <c r="EZ135" s="591" t="s">
        <v>592</v>
      </c>
      <c r="FC135" s="591" t="s">
        <v>592</v>
      </c>
      <c r="FF135" s="591" t="s">
        <v>592</v>
      </c>
      <c r="FI135" s="591" t="s">
        <v>592</v>
      </c>
      <c r="FL135" s="591" t="s">
        <v>592</v>
      </c>
      <c r="FO135" s="591" t="s">
        <v>592</v>
      </c>
      <c r="FR135" s="591" t="s">
        <v>592</v>
      </c>
      <c r="FU135" s="591" t="s">
        <v>592</v>
      </c>
      <c r="FX135" s="591" t="s">
        <v>592</v>
      </c>
      <c r="GA135" s="591" t="s">
        <v>592</v>
      </c>
      <c r="GD135" s="591" t="s">
        <v>592</v>
      </c>
      <c r="GG135" s="591" t="s">
        <v>592</v>
      </c>
      <c r="GJ135" s="591" t="s">
        <v>592</v>
      </c>
      <c r="GM135" s="591" t="s">
        <v>592</v>
      </c>
      <c r="GP135" s="591" t="s">
        <v>592</v>
      </c>
      <c r="GS135" s="591" t="s">
        <v>592</v>
      </c>
      <c r="GV135" s="591" t="s">
        <v>592</v>
      </c>
      <c r="GY135" s="591" t="s">
        <v>592</v>
      </c>
      <c r="HB135" s="591" t="s">
        <v>592</v>
      </c>
      <c r="HE135" s="591" t="s">
        <v>592</v>
      </c>
      <c r="HH135" s="591" t="s">
        <v>592</v>
      </c>
      <c r="HK135" s="591" t="s">
        <v>592</v>
      </c>
      <c r="HN135" s="591" t="s">
        <v>592</v>
      </c>
      <c r="HQ135" s="591" t="s">
        <v>592</v>
      </c>
      <c r="HT135" s="591" t="s">
        <v>592</v>
      </c>
      <c r="HZ135" s="606" t="s">
        <v>592</v>
      </c>
      <c r="IA135" s="606" t="s">
        <v>592</v>
      </c>
      <c r="IB135" s="606" t="s">
        <v>592</v>
      </c>
      <c r="IC135" s="606" t="b">
        <v>1</v>
      </c>
    </row>
    <row r="136" spans="64:237" s="581" customFormat="1">
      <c r="BL136" s="590" t="s">
        <v>592</v>
      </c>
      <c r="CV136" s="590" t="s">
        <v>592</v>
      </c>
      <c r="DP136" s="591" t="s">
        <v>592</v>
      </c>
      <c r="DS136" s="591" t="s">
        <v>592</v>
      </c>
      <c r="DV136" s="591" t="s">
        <v>592</v>
      </c>
      <c r="DY136" s="591" t="s">
        <v>592</v>
      </c>
      <c r="EB136" s="591" t="s">
        <v>592</v>
      </c>
      <c r="EE136" s="591" t="s">
        <v>592</v>
      </c>
      <c r="EH136" s="591" t="s">
        <v>592</v>
      </c>
      <c r="EK136" s="591" t="s">
        <v>592</v>
      </c>
      <c r="EN136" s="591" t="s">
        <v>592</v>
      </c>
      <c r="EQ136" s="591" t="s">
        <v>592</v>
      </c>
      <c r="ET136" s="591" t="s">
        <v>592</v>
      </c>
      <c r="EW136" s="591" t="s">
        <v>592</v>
      </c>
      <c r="EZ136" s="591" t="s">
        <v>592</v>
      </c>
      <c r="FC136" s="591" t="s">
        <v>592</v>
      </c>
      <c r="FF136" s="591" t="s">
        <v>592</v>
      </c>
      <c r="FI136" s="591" t="s">
        <v>592</v>
      </c>
      <c r="FL136" s="591" t="s">
        <v>592</v>
      </c>
      <c r="FO136" s="591" t="s">
        <v>592</v>
      </c>
      <c r="FR136" s="591" t="s">
        <v>592</v>
      </c>
      <c r="FU136" s="591" t="s">
        <v>592</v>
      </c>
      <c r="FX136" s="591" t="s">
        <v>592</v>
      </c>
      <c r="GA136" s="591" t="s">
        <v>592</v>
      </c>
      <c r="GD136" s="591" t="s">
        <v>592</v>
      </c>
      <c r="GG136" s="591" t="s">
        <v>592</v>
      </c>
      <c r="GJ136" s="591" t="s">
        <v>592</v>
      </c>
      <c r="GM136" s="591" t="s">
        <v>592</v>
      </c>
      <c r="GP136" s="591" t="s">
        <v>592</v>
      </c>
      <c r="GS136" s="591" t="s">
        <v>592</v>
      </c>
      <c r="GV136" s="591" t="s">
        <v>592</v>
      </c>
      <c r="GY136" s="591" t="s">
        <v>592</v>
      </c>
      <c r="HB136" s="591" t="s">
        <v>592</v>
      </c>
      <c r="HE136" s="591" t="s">
        <v>592</v>
      </c>
      <c r="HH136" s="591" t="s">
        <v>592</v>
      </c>
      <c r="HK136" s="591" t="s">
        <v>592</v>
      </c>
      <c r="HN136" s="591" t="s">
        <v>592</v>
      </c>
      <c r="HQ136" s="591" t="s">
        <v>592</v>
      </c>
      <c r="HT136" s="591" t="s">
        <v>592</v>
      </c>
      <c r="HZ136" s="606" t="s">
        <v>592</v>
      </c>
      <c r="IA136" s="606" t="s">
        <v>592</v>
      </c>
      <c r="IB136" s="606" t="s">
        <v>592</v>
      </c>
      <c r="IC136" s="606" t="b">
        <v>1</v>
      </c>
    </row>
    <row r="137" spans="64:237" s="581" customFormat="1">
      <c r="BL137" s="590" t="s">
        <v>592</v>
      </c>
      <c r="CV137" s="590" t="s">
        <v>592</v>
      </c>
      <c r="DP137" s="591" t="s">
        <v>592</v>
      </c>
      <c r="DS137" s="591" t="s">
        <v>592</v>
      </c>
      <c r="DV137" s="591" t="s">
        <v>592</v>
      </c>
      <c r="DY137" s="591" t="s">
        <v>592</v>
      </c>
      <c r="EB137" s="591" t="s">
        <v>592</v>
      </c>
      <c r="EE137" s="591" t="s">
        <v>592</v>
      </c>
      <c r="EH137" s="591" t="s">
        <v>592</v>
      </c>
      <c r="EK137" s="591" t="s">
        <v>592</v>
      </c>
      <c r="EN137" s="591" t="s">
        <v>592</v>
      </c>
      <c r="EQ137" s="591" t="s">
        <v>592</v>
      </c>
      <c r="ET137" s="591" t="s">
        <v>592</v>
      </c>
      <c r="EW137" s="591" t="s">
        <v>592</v>
      </c>
      <c r="EZ137" s="591" t="s">
        <v>592</v>
      </c>
      <c r="FC137" s="591" t="s">
        <v>592</v>
      </c>
      <c r="FF137" s="591" t="s">
        <v>592</v>
      </c>
      <c r="FI137" s="591" t="s">
        <v>592</v>
      </c>
      <c r="FL137" s="591" t="s">
        <v>592</v>
      </c>
      <c r="FO137" s="591" t="s">
        <v>592</v>
      </c>
      <c r="FR137" s="591" t="s">
        <v>592</v>
      </c>
      <c r="FU137" s="591" t="s">
        <v>592</v>
      </c>
      <c r="FX137" s="591" t="s">
        <v>592</v>
      </c>
      <c r="GA137" s="591" t="s">
        <v>592</v>
      </c>
      <c r="GD137" s="591" t="s">
        <v>592</v>
      </c>
      <c r="GG137" s="591" t="s">
        <v>592</v>
      </c>
      <c r="GJ137" s="591" t="s">
        <v>592</v>
      </c>
      <c r="GM137" s="591" t="s">
        <v>592</v>
      </c>
      <c r="GP137" s="591" t="s">
        <v>592</v>
      </c>
      <c r="GS137" s="591" t="s">
        <v>592</v>
      </c>
      <c r="GV137" s="591" t="s">
        <v>592</v>
      </c>
      <c r="GY137" s="591" t="s">
        <v>592</v>
      </c>
      <c r="HB137" s="591" t="s">
        <v>592</v>
      </c>
      <c r="HE137" s="591" t="s">
        <v>592</v>
      </c>
      <c r="HH137" s="591" t="s">
        <v>592</v>
      </c>
      <c r="HK137" s="591" t="s">
        <v>592</v>
      </c>
      <c r="HN137" s="591" t="s">
        <v>592</v>
      </c>
      <c r="HQ137" s="591" t="s">
        <v>592</v>
      </c>
      <c r="HT137" s="591" t="s">
        <v>592</v>
      </c>
      <c r="HZ137" s="606" t="s">
        <v>592</v>
      </c>
      <c r="IA137" s="606" t="s">
        <v>592</v>
      </c>
      <c r="IB137" s="606" t="s">
        <v>592</v>
      </c>
      <c r="IC137" s="606" t="b">
        <v>1</v>
      </c>
    </row>
    <row r="138" spans="64:237" s="581" customFormat="1">
      <c r="BL138" s="590" t="s">
        <v>592</v>
      </c>
      <c r="CV138" s="590" t="s">
        <v>592</v>
      </c>
      <c r="DP138" s="591" t="s">
        <v>592</v>
      </c>
      <c r="DS138" s="591" t="s">
        <v>592</v>
      </c>
      <c r="DV138" s="591" t="s">
        <v>592</v>
      </c>
      <c r="DY138" s="591" t="s">
        <v>592</v>
      </c>
      <c r="EB138" s="591" t="s">
        <v>592</v>
      </c>
      <c r="EE138" s="591" t="s">
        <v>592</v>
      </c>
      <c r="EH138" s="591" t="s">
        <v>592</v>
      </c>
      <c r="EK138" s="591" t="s">
        <v>592</v>
      </c>
      <c r="EN138" s="591" t="s">
        <v>592</v>
      </c>
      <c r="EQ138" s="591" t="s">
        <v>592</v>
      </c>
      <c r="ET138" s="591" t="s">
        <v>592</v>
      </c>
      <c r="EW138" s="591" t="s">
        <v>592</v>
      </c>
      <c r="EZ138" s="591" t="s">
        <v>592</v>
      </c>
      <c r="FC138" s="591" t="s">
        <v>592</v>
      </c>
      <c r="FF138" s="591" t="s">
        <v>592</v>
      </c>
      <c r="FI138" s="591" t="s">
        <v>592</v>
      </c>
      <c r="FL138" s="591" t="s">
        <v>592</v>
      </c>
      <c r="FO138" s="591" t="s">
        <v>592</v>
      </c>
      <c r="FR138" s="591" t="s">
        <v>592</v>
      </c>
      <c r="FU138" s="591" t="s">
        <v>592</v>
      </c>
      <c r="FX138" s="591" t="s">
        <v>592</v>
      </c>
      <c r="GA138" s="591" t="s">
        <v>592</v>
      </c>
      <c r="GD138" s="591" t="s">
        <v>592</v>
      </c>
      <c r="GG138" s="591" t="s">
        <v>592</v>
      </c>
      <c r="GJ138" s="591" t="s">
        <v>592</v>
      </c>
      <c r="GM138" s="591" t="s">
        <v>592</v>
      </c>
      <c r="GP138" s="591" t="s">
        <v>592</v>
      </c>
      <c r="GS138" s="591" t="s">
        <v>592</v>
      </c>
      <c r="GV138" s="591" t="s">
        <v>592</v>
      </c>
      <c r="GY138" s="591" t="s">
        <v>592</v>
      </c>
      <c r="HB138" s="591" t="s">
        <v>592</v>
      </c>
      <c r="HE138" s="591" t="s">
        <v>592</v>
      </c>
      <c r="HH138" s="591" t="s">
        <v>592</v>
      </c>
      <c r="HK138" s="591" t="s">
        <v>592</v>
      </c>
      <c r="HN138" s="591" t="s">
        <v>592</v>
      </c>
      <c r="HQ138" s="591" t="s">
        <v>592</v>
      </c>
      <c r="HT138" s="591" t="s">
        <v>592</v>
      </c>
      <c r="HZ138" s="606" t="s">
        <v>592</v>
      </c>
      <c r="IA138" s="606" t="s">
        <v>592</v>
      </c>
      <c r="IB138" s="606" t="s">
        <v>592</v>
      </c>
      <c r="IC138" s="606" t="b">
        <v>1</v>
      </c>
    </row>
    <row r="139" spans="64:237" s="581" customFormat="1">
      <c r="BL139" s="590" t="s">
        <v>592</v>
      </c>
      <c r="CV139" s="590" t="s">
        <v>592</v>
      </c>
      <c r="DP139" s="591" t="s">
        <v>592</v>
      </c>
      <c r="DS139" s="591" t="s">
        <v>592</v>
      </c>
      <c r="DV139" s="591" t="s">
        <v>592</v>
      </c>
      <c r="DY139" s="591" t="s">
        <v>592</v>
      </c>
      <c r="EB139" s="591" t="s">
        <v>592</v>
      </c>
      <c r="EE139" s="591" t="s">
        <v>592</v>
      </c>
      <c r="EH139" s="591" t="s">
        <v>592</v>
      </c>
      <c r="EK139" s="591" t="s">
        <v>592</v>
      </c>
      <c r="EN139" s="591" t="s">
        <v>592</v>
      </c>
      <c r="EQ139" s="591" t="s">
        <v>592</v>
      </c>
      <c r="ET139" s="591" t="s">
        <v>592</v>
      </c>
      <c r="EW139" s="591" t="s">
        <v>592</v>
      </c>
      <c r="EZ139" s="591" t="s">
        <v>592</v>
      </c>
      <c r="FC139" s="591" t="s">
        <v>592</v>
      </c>
      <c r="FF139" s="591" t="s">
        <v>592</v>
      </c>
      <c r="FI139" s="591" t="s">
        <v>592</v>
      </c>
      <c r="FL139" s="591" t="s">
        <v>592</v>
      </c>
      <c r="FO139" s="591" t="s">
        <v>592</v>
      </c>
      <c r="FR139" s="591" t="s">
        <v>592</v>
      </c>
      <c r="FU139" s="591" t="s">
        <v>592</v>
      </c>
      <c r="FX139" s="591" t="s">
        <v>592</v>
      </c>
      <c r="GA139" s="591" t="s">
        <v>592</v>
      </c>
      <c r="GD139" s="591" t="s">
        <v>592</v>
      </c>
      <c r="GG139" s="591" t="s">
        <v>592</v>
      </c>
      <c r="GJ139" s="591" t="s">
        <v>592</v>
      </c>
      <c r="GM139" s="591" t="s">
        <v>592</v>
      </c>
      <c r="GP139" s="591" t="s">
        <v>592</v>
      </c>
      <c r="GS139" s="591" t="s">
        <v>592</v>
      </c>
      <c r="GV139" s="591" t="s">
        <v>592</v>
      </c>
      <c r="GY139" s="591" t="s">
        <v>592</v>
      </c>
      <c r="HB139" s="591" t="s">
        <v>592</v>
      </c>
      <c r="HE139" s="591" t="s">
        <v>592</v>
      </c>
      <c r="HH139" s="591" t="s">
        <v>592</v>
      </c>
      <c r="HK139" s="591" t="s">
        <v>592</v>
      </c>
      <c r="HN139" s="591" t="s">
        <v>592</v>
      </c>
      <c r="HQ139" s="591" t="s">
        <v>592</v>
      </c>
      <c r="HT139" s="591" t="s">
        <v>592</v>
      </c>
      <c r="HZ139" s="606" t="s">
        <v>592</v>
      </c>
      <c r="IA139" s="606" t="s">
        <v>592</v>
      </c>
      <c r="IB139" s="606" t="s">
        <v>592</v>
      </c>
      <c r="IC139" s="606" t="b">
        <v>1</v>
      </c>
    </row>
    <row r="140" spans="64:237" s="581" customFormat="1">
      <c r="BL140" s="590" t="s">
        <v>592</v>
      </c>
      <c r="CV140" s="590" t="s">
        <v>592</v>
      </c>
      <c r="DP140" s="591" t="s">
        <v>592</v>
      </c>
      <c r="DS140" s="591" t="s">
        <v>592</v>
      </c>
      <c r="DV140" s="591" t="s">
        <v>592</v>
      </c>
      <c r="DY140" s="591" t="s">
        <v>592</v>
      </c>
      <c r="EB140" s="591" t="s">
        <v>592</v>
      </c>
      <c r="EE140" s="591" t="s">
        <v>592</v>
      </c>
      <c r="EH140" s="591" t="s">
        <v>592</v>
      </c>
      <c r="EK140" s="591" t="s">
        <v>592</v>
      </c>
      <c r="EN140" s="591" t="s">
        <v>592</v>
      </c>
      <c r="EQ140" s="591" t="s">
        <v>592</v>
      </c>
      <c r="ET140" s="591" t="s">
        <v>592</v>
      </c>
      <c r="EW140" s="591" t="s">
        <v>592</v>
      </c>
      <c r="EZ140" s="591" t="s">
        <v>592</v>
      </c>
      <c r="FC140" s="591" t="s">
        <v>592</v>
      </c>
      <c r="FF140" s="591" t="s">
        <v>592</v>
      </c>
      <c r="FI140" s="591" t="s">
        <v>592</v>
      </c>
      <c r="FL140" s="591" t="s">
        <v>592</v>
      </c>
      <c r="FO140" s="591" t="s">
        <v>592</v>
      </c>
      <c r="FR140" s="591" t="s">
        <v>592</v>
      </c>
      <c r="FU140" s="591" t="s">
        <v>592</v>
      </c>
      <c r="FX140" s="591" t="s">
        <v>592</v>
      </c>
      <c r="GA140" s="591" t="s">
        <v>592</v>
      </c>
      <c r="GD140" s="591" t="s">
        <v>592</v>
      </c>
      <c r="GG140" s="591" t="s">
        <v>592</v>
      </c>
      <c r="GJ140" s="591" t="s">
        <v>592</v>
      </c>
      <c r="GM140" s="591" t="s">
        <v>592</v>
      </c>
      <c r="GP140" s="591" t="s">
        <v>592</v>
      </c>
      <c r="GS140" s="591" t="s">
        <v>592</v>
      </c>
      <c r="GV140" s="591" t="s">
        <v>592</v>
      </c>
      <c r="GY140" s="591" t="s">
        <v>592</v>
      </c>
      <c r="HB140" s="591" t="s">
        <v>592</v>
      </c>
      <c r="HE140" s="591" t="s">
        <v>592</v>
      </c>
      <c r="HH140" s="591" t="s">
        <v>592</v>
      </c>
      <c r="HK140" s="591" t="s">
        <v>592</v>
      </c>
      <c r="HN140" s="591" t="s">
        <v>592</v>
      </c>
      <c r="HQ140" s="591" t="s">
        <v>592</v>
      </c>
      <c r="HT140" s="591" t="s">
        <v>592</v>
      </c>
      <c r="HZ140" s="606" t="s">
        <v>592</v>
      </c>
      <c r="IA140" s="606" t="s">
        <v>592</v>
      </c>
      <c r="IB140" s="606" t="s">
        <v>592</v>
      </c>
      <c r="IC140" s="606" t="b">
        <v>1</v>
      </c>
    </row>
    <row r="141" spans="64:237" s="581" customFormat="1">
      <c r="BL141" s="590" t="s">
        <v>592</v>
      </c>
      <c r="CV141" s="590" t="s">
        <v>592</v>
      </c>
      <c r="DP141" s="591" t="s">
        <v>592</v>
      </c>
      <c r="DS141" s="591" t="s">
        <v>592</v>
      </c>
      <c r="DV141" s="591" t="s">
        <v>592</v>
      </c>
      <c r="DY141" s="591" t="s">
        <v>592</v>
      </c>
      <c r="EB141" s="591" t="s">
        <v>592</v>
      </c>
      <c r="EE141" s="591" t="s">
        <v>592</v>
      </c>
      <c r="EH141" s="591" t="s">
        <v>592</v>
      </c>
      <c r="EK141" s="591" t="s">
        <v>592</v>
      </c>
      <c r="EN141" s="591" t="s">
        <v>592</v>
      </c>
      <c r="EQ141" s="591" t="s">
        <v>592</v>
      </c>
      <c r="ET141" s="591" t="s">
        <v>592</v>
      </c>
      <c r="EW141" s="591" t="s">
        <v>592</v>
      </c>
      <c r="EZ141" s="591" t="s">
        <v>592</v>
      </c>
      <c r="FC141" s="591" t="s">
        <v>592</v>
      </c>
      <c r="FF141" s="591" t="s">
        <v>592</v>
      </c>
      <c r="FI141" s="591" t="s">
        <v>592</v>
      </c>
      <c r="FL141" s="591" t="s">
        <v>592</v>
      </c>
      <c r="FO141" s="591" t="s">
        <v>592</v>
      </c>
      <c r="FR141" s="591" t="s">
        <v>592</v>
      </c>
      <c r="FU141" s="591" t="s">
        <v>592</v>
      </c>
      <c r="FX141" s="591" t="s">
        <v>592</v>
      </c>
      <c r="GA141" s="591" t="s">
        <v>592</v>
      </c>
      <c r="GD141" s="591" t="s">
        <v>592</v>
      </c>
      <c r="GG141" s="591" t="s">
        <v>592</v>
      </c>
      <c r="GJ141" s="591" t="s">
        <v>592</v>
      </c>
      <c r="GM141" s="591" t="s">
        <v>592</v>
      </c>
      <c r="GP141" s="591" t="s">
        <v>592</v>
      </c>
      <c r="GS141" s="591" t="s">
        <v>592</v>
      </c>
      <c r="GV141" s="591" t="s">
        <v>592</v>
      </c>
      <c r="GY141" s="591" t="s">
        <v>592</v>
      </c>
      <c r="HB141" s="591" t="s">
        <v>592</v>
      </c>
      <c r="HE141" s="591" t="s">
        <v>592</v>
      </c>
      <c r="HH141" s="591" t="s">
        <v>592</v>
      </c>
      <c r="HK141" s="591" t="s">
        <v>592</v>
      </c>
      <c r="HN141" s="591" t="s">
        <v>592</v>
      </c>
      <c r="HQ141" s="591" t="s">
        <v>592</v>
      </c>
      <c r="HT141" s="591" t="s">
        <v>592</v>
      </c>
      <c r="HZ141" s="606" t="s">
        <v>592</v>
      </c>
      <c r="IA141" s="606" t="s">
        <v>592</v>
      </c>
      <c r="IB141" s="606" t="s">
        <v>592</v>
      </c>
      <c r="IC141" s="606" t="b">
        <v>1</v>
      </c>
    </row>
    <row r="142" spans="64:237" s="581" customFormat="1">
      <c r="BL142" s="590" t="s">
        <v>592</v>
      </c>
      <c r="CV142" s="590" t="s">
        <v>592</v>
      </c>
      <c r="DP142" s="591" t="s">
        <v>592</v>
      </c>
      <c r="DS142" s="591" t="s">
        <v>592</v>
      </c>
      <c r="DV142" s="591" t="s">
        <v>592</v>
      </c>
      <c r="DY142" s="591" t="s">
        <v>592</v>
      </c>
      <c r="EB142" s="591" t="s">
        <v>592</v>
      </c>
      <c r="EE142" s="591" t="s">
        <v>592</v>
      </c>
      <c r="EH142" s="591" t="s">
        <v>592</v>
      </c>
      <c r="EK142" s="591" t="s">
        <v>592</v>
      </c>
      <c r="EN142" s="591" t="s">
        <v>592</v>
      </c>
      <c r="EQ142" s="591" t="s">
        <v>592</v>
      </c>
      <c r="ET142" s="591" t="s">
        <v>592</v>
      </c>
      <c r="EW142" s="591" t="s">
        <v>592</v>
      </c>
      <c r="EZ142" s="591" t="s">
        <v>592</v>
      </c>
      <c r="FC142" s="591" t="s">
        <v>592</v>
      </c>
      <c r="FF142" s="591" t="s">
        <v>592</v>
      </c>
      <c r="FI142" s="591" t="s">
        <v>592</v>
      </c>
      <c r="FL142" s="591" t="s">
        <v>592</v>
      </c>
      <c r="FO142" s="591" t="s">
        <v>592</v>
      </c>
      <c r="FR142" s="591" t="s">
        <v>592</v>
      </c>
      <c r="FU142" s="591" t="s">
        <v>592</v>
      </c>
      <c r="FX142" s="591" t="s">
        <v>592</v>
      </c>
      <c r="GA142" s="591" t="s">
        <v>592</v>
      </c>
      <c r="GD142" s="591" t="s">
        <v>592</v>
      </c>
      <c r="GG142" s="591" t="s">
        <v>592</v>
      </c>
      <c r="GJ142" s="591" t="s">
        <v>592</v>
      </c>
      <c r="GM142" s="591" t="s">
        <v>592</v>
      </c>
      <c r="GP142" s="591" t="s">
        <v>592</v>
      </c>
      <c r="GS142" s="591" t="s">
        <v>592</v>
      </c>
      <c r="GV142" s="591" t="s">
        <v>592</v>
      </c>
      <c r="GY142" s="591" t="s">
        <v>592</v>
      </c>
      <c r="HB142" s="591" t="s">
        <v>592</v>
      </c>
      <c r="HE142" s="591" t="s">
        <v>592</v>
      </c>
      <c r="HH142" s="591" t="s">
        <v>592</v>
      </c>
      <c r="HK142" s="591" t="s">
        <v>592</v>
      </c>
      <c r="HN142" s="591" t="s">
        <v>592</v>
      </c>
      <c r="HQ142" s="591" t="s">
        <v>592</v>
      </c>
      <c r="HT142" s="591" t="s">
        <v>592</v>
      </c>
      <c r="HZ142" s="606" t="s">
        <v>592</v>
      </c>
      <c r="IA142" s="606" t="s">
        <v>592</v>
      </c>
      <c r="IB142" s="606" t="s">
        <v>592</v>
      </c>
      <c r="IC142" s="606" t="b">
        <v>1</v>
      </c>
    </row>
    <row r="143" spans="64:237" s="581" customFormat="1">
      <c r="BL143" s="590" t="s">
        <v>592</v>
      </c>
      <c r="CV143" s="590" t="s">
        <v>592</v>
      </c>
      <c r="DP143" s="591" t="s">
        <v>592</v>
      </c>
      <c r="DS143" s="591" t="s">
        <v>592</v>
      </c>
      <c r="DV143" s="591" t="s">
        <v>592</v>
      </c>
      <c r="DY143" s="591" t="s">
        <v>592</v>
      </c>
      <c r="EB143" s="591" t="s">
        <v>592</v>
      </c>
      <c r="EE143" s="591" t="s">
        <v>592</v>
      </c>
      <c r="EH143" s="591" t="s">
        <v>592</v>
      </c>
      <c r="EK143" s="591" t="s">
        <v>592</v>
      </c>
      <c r="EN143" s="591" t="s">
        <v>592</v>
      </c>
      <c r="EQ143" s="591" t="s">
        <v>592</v>
      </c>
      <c r="ET143" s="591" t="s">
        <v>592</v>
      </c>
      <c r="EW143" s="591" t="s">
        <v>592</v>
      </c>
      <c r="EZ143" s="591" t="s">
        <v>592</v>
      </c>
      <c r="FC143" s="591" t="s">
        <v>592</v>
      </c>
      <c r="FF143" s="591" t="s">
        <v>592</v>
      </c>
      <c r="FI143" s="591" t="s">
        <v>592</v>
      </c>
      <c r="FL143" s="591" t="s">
        <v>592</v>
      </c>
      <c r="FO143" s="591" t="s">
        <v>592</v>
      </c>
      <c r="FR143" s="591" t="s">
        <v>592</v>
      </c>
      <c r="FU143" s="591" t="s">
        <v>592</v>
      </c>
      <c r="FX143" s="591" t="s">
        <v>592</v>
      </c>
      <c r="GA143" s="591" t="s">
        <v>592</v>
      </c>
      <c r="GD143" s="591" t="s">
        <v>592</v>
      </c>
      <c r="GG143" s="591" t="s">
        <v>592</v>
      </c>
      <c r="GJ143" s="591" t="s">
        <v>592</v>
      </c>
      <c r="GM143" s="591" t="s">
        <v>592</v>
      </c>
      <c r="GP143" s="591" t="s">
        <v>592</v>
      </c>
      <c r="GS143" s="591" t="s">
        <v>592</v>
      </c>
      <c r="GV143" s="591" t="s">
        <v>592</v>
      </c>
      <c r="GY143" s="591" t="s">
        <v>592</v>
      </c>
      <c r="HB143" s="591" t="s">
        <v>592</v>
      </c>
      <c r="HE143" s="591" t="s">
        <v>592</v>
      </c>
      <c r="HH143" s="591" t="s">
        <v>592</v>
      </c>
      <c r="HK143" s="591" t="s">
        <v>592</v>
      </c>
      <c r="HN143" s="591" t="s">
        <v>592</v>
      </c>
      <c r="HQ143" s="591" t="s">
        <v>592</v>
      </c>
      <c r="HT143" s="591" t="s">
        <v>592</v>
      </c>
      <c r="HZ143" s="606" t="s">
        <v>592</v>
      </c>
      <c r="IA143" s="606" t="s">
        <v>592</v>
      </c>
      <c r="IB143" s="606" t="s">
        <v>592</v>
      </c>
      <c r="IC143" s="606" t="b">
        <v>1</v>
      </c>
    </row>
    <row r="144" spans="64:237" s="581" customFormat="1">
      <c r="BL144" s="590" t="s">
        <v>592</v>
      </c>
      <c r="CV144" s="590" t="s">
        <v>592</v>
      </c>
      <c r="DP144" s="591" t="s">
        <v>592</v>
      </c>
      <c r="DS144" s="591" t="s">
        <v>592</v>
      </c>
      <c r="DV144" s="591" t="s">
        <v>592</v>
      </c>
      <c r="DY144" s="591" t="s">
        <v>592</v>
      </c>
      <c r="EB144" s="591" t="s">
        <v>592</v>
      </c>
      <c r="EE144" s="591" t="s">
        <v>592</v>
      </c>
      <c r="EH144" s="591" t="s">
        <v>592</v>
      </c>
      <c r="EK144" s="591" t="s">
        <v>592</v>
      </c>
      <c r="EN144" s="591" t="s">
        <v>592</v>
      </c>
      <c r="EQ144" s="591" t="s">
        <v>592</v>
      </c>
      <c r="ET144" s="591" t="s">
        <v>592</v>
      </c>
      <c r="EW144" s="591" t="s">
        <v>592</v>
      </c>
      <c r="EZ144" s="591" t="s">
        <v>592</v>
      </c>
      <c r="FC144" s="591" t="s">
        <v>592</v>
      </c>
      <c r="FF144" s="591" t="s">
        <v>592</v>
      </c>
      <c r="FI144" s="591" t="s">
        <v>592</v>
      </c>
      <c r="FL144" s="591" t="s">
        <v>592</v>
      </c>
      <c r="FO144" s="591" t="s">
        <v>592</v>
      </c>
      <c r="FR144" s="591" t="s">
        <v>592</v>
      </c>
      <c r="FU144" s="591" t="s">
        <v>592</v>
      </c>
      <c r="FX144" s="591" t="s">
        <v>592</v>
      </c>
      <c r="GA144" s="591" t="s">
        <v>592</v>
      </c>
      <c r="GD144" s="591" t="s">
        <v>592</v>
      </c>
      <c r="GG144" s="591" t="s">
        <v>592</v>
      </c>
      <c r="GJ144" s="591" t="s">
        <v>592</v>
      </c>
      <c r="GM144" s="591" t="s">
        <v>592</v>
      </c>
      <c r="GP144" s="591" t="s">
        <v>592</v>
      </c>
      <c r="GS144" s="591" t="s">
        <v>592</v>
      </c>
      <c r="GV144" s="591" t="s">
        <v>592</v>
      </c>
      <c r="GY144" s="591" t="s">
        <v>592</v>
      </c>
      <c r="HB144" s="591" t="s">
        <v>592</v>
      </c>
      <c r="HE144" s="591" t="s">
        <v>592</v>
      </c>
      <c r="HH144" s="591" t="s">
        <v>592</v>
      </c>
      <c r="HK144" s="591" t="s">
        <v>592</v>
      </c>
      <c r="HN144" s="591" t="s">
        <v>592</v>
      </c>
      <c r="HQ144" s="591" t="s">
        <v>592</v>
      </c>
      <c r="HT144" s="591" t="s">
        <v>592</v>
      </c>
      <c r="HZ144" s="606" t="s">
        <v>592</v>
      </c>
      <c r="IA144" s="606" t="s">
        <v>592</v>
      </c>
      <c r="IB144" s="606" t="s">
        <v>592</v>
      </c>
      <c r="IC144" s="606" t="b">
        <v>1</v>
      </c>
    </row>
    <row r="145" spans="64:237" s="581" customFormat="1">
      <c r="BL145" s="590" t="s">
        <v>592</v>
      </c>
      <c r="CV145" s="590" t="s">
        <v>592</v>
      </c>
      <c r="DP145" s="591" t="s">
        <v>592</v>
      </c>
      <c r="DS145" s="591" t="s">
        <v>592</v>
      </c>
      <c r="DV145" s="591" t="s">
        <v>592</v>
      </c>
      <c r="DY145" s="591" t="s">
        <v>592</v>
      </c>
      <c r="EB145" s="591" t="s">
        <v>592</v>
      </c>
      <c r="EE145" s="591" t="s">
        <v>592</v>
      </c>
      <c r="EH145" s="591" t="s">
        <v>592</v>
      </c>
      <c r="EK145" s="591" t="s">
        <v>592</v>
      </c>
      <c r="EN145" s="591" t="s">
        <v>592</v>
      </c>
      <c r="EQ145" s="591" t="s">
        <v>592</v>
      </c>
      <c r="ET145" s="591" t="s">
        <v>592</v>
      </c>
      <c r="EW145" s="591" t="s">
        <v>592</v>
      </c>
      <c r="EZ145" s="591" t="s">
        <v>592</v>
      </c>
      <c r="FC145" s="591" t="s">
        <v>592</v>
      </c>
      <c r="FF145" s="591" t="s">
        <v>592</v>
      </c>
      <c r="FI145" s="591" t="s">
        <v>592</v>
      </c>
      <c r="FL145" s="591" t="s">
        <v>592</v>
      </c>
      <c r="FO145" s="591" t="s">
        <v>592</v>
      </c>
      <c r="FR145" s="591" t="s">
        <v>592</v>
      </c>
      <c r="FU145" s="591" t="s">
        <v>592</v>
      </c>
      <c r="FX145" s="591" t="s">
        <v>592</v>
      </c>
      <c r="GA145" s="591" t="s">
        <v>592</v>
      </c>
      <c r="GD145" s="591" t="s">
        <v>592</v>
      </c>
      <c r="GG145" s="591" t="s">
        <v>592</v>
      </c>
      <c r="GJ145" s="591" t="s">
        <v>592</v>
      </c>
      <c r="GM145" s="591" t="s">
        <v>592</v>
      </c>
      <c r="GP145" s="591" t="s">
        <v>592</v>
      </c>
      <c r="GS145" s="591" t="s">
        <v>592</v>
      </c>
      <c r="GV145" s="591" t="s">
        <v>592</v>
      </c>
      <c r="GY145" s="591" t="s">
        <v>592</v>
      </c>
      <c r="HB145" s="591" t="s">
        <v>592</v>
      </c>
      <c r="HE145" s="591" t="s">
        <v>592</v>
      </c>
      <c r="HH145" s="591" t="s">
        <v>592</v>
      </c>
      <c r="HK145" s="591" t="s">
        <v>592</v>
      </c>
      <c r="HN145" s="591" t="s">
        <v>592</v>
      </c>
      <c r="HQ145" s="591" t="s">
        <v>592</v>
      </c>
      <c r="HT145" s="591" t="s">
        <v>592</v>
      </c>
      <c r="HZ145" s="606" t="s">
        <v>592</v>
      </c>
      <c r="IA145" s="606" t="s">
        <v>592</v>
      </c>
      <c r="IB145" s="606" t="s">
        <v>592</v>
      </c>
      <c r="IC145" s="606" t="b">
        <v>1</v>
      </c>
    </row>
    <row r="146" spans="64:237" s="581" customFormat="1">
      <c r="BL146" s="590" t="s">
        <v>592</v>
      </c>
      <c r="CV146" s="590" t="s">
        <v>592</v>
      </c>
      <c r="DP146" s="591" t="s">
        <v>592</v>
      </c>
      <c r="DS146" s="591" t="s">
        <v>592</v>
      </c>
      <c r="DV146" s="591" t="s">
        <v>592</v>
      </c>
      <c r="DY146" s="591" t="s">
        <v>592</v>
      </c>
      <c r="EB146" s="591" t="s">
        <v>592</v>
      </c>
      <c r="EE146" s="591" t="s">
        <v>592</v>
      </c>
      <c r="EH146" s="591" t="s">
        <v>592</v>
      </c>
      <c r="EK146" s="591" t="s">
        <v>592</v>
      </c>
      <c r="EN146" s="591" t="s">
        <v>592</v>
      </c>
      <c r="EQ146" s="591" t="s">
        <v>592</v>
      </c>
      <c r="ET146" s="591" t="s">
        <v>592</v>
      </c>
      <c r="EW146" s="591" t="s">
        <v>592</v>
      </c>
      <c r="EZ146" s="591" t="s">
        <v>592</v>
      </c>
      <c r="FC146" s="591" t="s">
        <v>592</v>
      </c>
      <c r="FF146" s="591" t="s">
        <v>592</v>
      </c>
      <c r="FI146" s="591" t="s">
        <v>592</v>
      </c>
      <c r="FL146" s="591" t="s">
        <v>592</v>
      </c>
      <c r="FO146" s="591" t="s">
        <v>592</v>
      </c>
      <c r="FR146" s="591" t="s">
        <v>592</v>
      </c>
      <c r="FU146" s="591" t="s">
        <v>592</v>
      </c>
      <c r="FX146" s="591" t="s">
        <v>592</v>
      </c>
      <c r="GA146" s="591" t="s">
        <v>592</v>
      </c>
      <c r="GD146" s="591" t="s">
        <v>592</v>
      </c>
      <c r="GG146" s="591" t="s">
        <v>592</v>
      </c>
      <c r="GJ146" s="591" t="s">
        <v>592</v>
      </c>
      <c r="GM146" s="591" t="s">
        <v>592</v>
      </c>
      <c r="GP146" s="591" t="s">
        <v>592</v>
      </c>
      <c r="GS146" s="591" t="s">
        <v>592</v>
      </c>
      <c r="GV146" s="591" t="s">
        <v>592</v>
      </c>
      <c r="GY146" s="591" t="s">
        <v>592</v>
      </c>
      <c r="HB146" s="591" t="s">
        <v>592</v>
      </c>
      <c r="HE146" s="591" t="s">
        <v>592</v>
      </c>
      <c r="HH146" s="591" t="s">
        <v>592</v>
      </c>
      <c r="HK146" s="591" t="s">
        <v>592</v>
      </c>
      <c r="HN146" s="591" t="s">
        <v>592</v>
      </c>
      <c r="HQ146" s="591" t="s">
        <v>592</v>
      </c>
      <c r="HT146" s="591" t="s">
        <v>592</v>
      </c>
      <c r="HZ146" s="606" t="s">
        <v>592</v>
      </c>
      <c r="IA146" s="606" t="s">
        <v>592</v>
      </c>
      <c r="IB146" s="606" t="s">
        <v>592</v>
      </c>
      <c r="IC146" s="606" t="b">
        <v>1</v>
      </c>
    </row>
    <row r="147" spans="64:237" s="581" customFormat="1">
      <c r="BL147" s="590" t="s">
        <v>592</v>
      </c>
      <c r="CV147" s="590" t="s">
        <v>592</v>
      </c>
      <c r="DP147" s="591" t="s">
        <v>592</v>
      </c>
      <c r="DS147" s="591" t="s">
        <v>592</v>
      </c>
      <c r="DV147" s="591" t="s">
        <v>592</v>
      </c>
      <c r="DY147" s="591" t="s">
        <v>592</v>
      </c>
      <c r="EB147" s="591" t="s">
        <v>592</v>
      </c>
      <c r="EE147" s="591" t="s">
        <v>592</v>
      </c>
      <c r="EH147" s="591" t="s">
        <v>592</v>
      </c>
      <c r="EK147" s="591" t="s">
        <v>592</v>
      </c>
      <c r="EN147" s="591" t="s">
        <v>592</v>
      </c>
      <c r="EQ147" s="591" t="s">
        <v>592</v>
      </c>
      <c r="ET147" s="591" t="s">
        <v>592</v>
      </c>
      <c r="EW147" s="591" t="s">
        <v>592</v>
      </c>
      <c r="EZ147" s="591" t="s">
        <v>592</v>
      </c>
      <c r="FC147" s="591" t="s">
        <v>592</v>
      </c>
      <c r="FF147" s="591" t="s">
        <v>592</v>
      </c>
      <c r="FI147" s="591" t="s">
        <v>592</v>
      </c>
      <c r="FL147" s="591" t="s">
        <v>592</v>
      </c>
      <c r="FO147" s="591" t="s">
        <v>592</v>
      </c>
      <c r="FR147" s="591" t="s">
        <v>592</v>
      </c>
      <c r="FU147" s="591" t="s">
        <v>592</v>
      </c>
      <c r="FX147" s="591" t="s">
        <v>592</v>
      </c>
      <c r="GA147" s="591" t="s">
        <v>592</v>
      </c>
      <c r="GD147" s="591" t="s">
        <v>592</v>
      </c>
      <c r="GG147" s="591" t="s">
        <v>592</v>
      </c>
      <c r="GJ147" s="591" t="s">
        <v>592</v>
      </c>
      <c r="GM147" s="591" t="s">
        <v>592</v>
      </c>
      <c r="GP147" s="591" t="s">
        <v>592</v>
      </c>
      <c r="GS147" s="591" t="s">
        <v>592</v>
      </c>
      <c r="GV147" s="591" t="s">
        <v>592</v>
      </c>
      <c r="GY147" s="591" t="s">
        <v>592</v>
      </c>
      <c r="HB147" s="591" t="s">
        <v>592</v>
      </c>
      <c r="HE147" s="591" t="s">
        <v>592</v>
      </c>
      <c r="HH147" s="591" t="s">
        <v>592</v>
      </c>
      <c r="HK147" s="591" t="s">
        <v>592</v>
      </c>
      <c r="HN147" s="591" t="s">
        <v>592</v>
      </c>
      <c r="HQ147" s="591" t="s">
        <v>592</v>
      </c>
      <c r="HT147" s="591" t="s">
        <v>592</v>
      </c>
      <c r="HZ147" s="606" t="s">
        <v>592</v>
      </c>
      <c r="IA147" s="606" t="s">
        <v>592</v>
      </c>
      <c r="IB147" s="606" t="s">
        <v>592</v>
      </c>
      <c r="IC147" s="606" t="b">
        <v>1</v>
      </c>
    </row>
    <row r="148" spans="64:237" s="581" customFormat="1">
      <c r="BL148" s="590" t="s">
        <v>592</v>
      </c>
      <c r="CV148" s="590" t="s">
        <v>592</v>
      </c>
      <c r="DP148" s="591" t="s">
        <v>592</v>
      </c>
      <c r="DS148" s="591" t="s">
        <v>592</v>
      </c>
      <c r="DV148" s="591" t="s">
        <v>592</v>
      </c>
      <c r="DY148" s="591" t="s">
        <v>592</v>
      </c>
      <c r="EB148" s="591" t="s">
        <v>592</v>
      </c>
      <c r="EE148" s="591" t="s">
        <v>592</v>
      </c>
      <c r="EH148" s="591" t="s">
        <v>592</v>
      </c>
      <c r="EK148" s="591" t="s">
        <v>592</v>
      </c>
      <c r="EN148" s="591" t="s">
        <v>592</v>
      </c>
      <c r="EQ148" s="591" t="s">
        <v>592</v>
      </c>
      <c r="ET148" s="591" t="s">
        <v>592</v>
      </c>
      <c r="EW148" s="591" t="s">
        <v>592</v>
      </c>
      <c r="EZ148" s="591" t="s">
        <v>592</v>
      </c>
      <c r="FC148" s="591" t="s">
        <v>592</v>
      </c>
      <c r="FF148" s="591" t="s">
        <v>592</v>
      </c>
      <c r="FI148" s="591" t="s">
        <v>592</v>
      </c>
      <c r="FL148" s="591" t="s">
        <v>592</v>
      </c>
      <c r="FO148" s="591" t="s">
        <v>592</v>
      </c>
      <c r="FR148" s="591" t="s">
        <v>592</v>
      </c>
      <c r="FU148" s="591" t="s">
        <v>592</v>
      </c>
      <c r="FX148" s="591" t="s">
        <v>592</v>
      </c>
      <c r="GA148" s="591" t="s">
        <v>592</v>
      </c>
      <c r="GD148" s="591" t="s">
        <v>592</v>
      </c>
      <c r="GG148" s="591" t="s">
        <v>592</v>
      </c>
      <c r="GJ148" s="591" t="s">
        <v>592</v>
      </c>
      <c r="GM148" s="591" t="s">
        <v>592</v>
      </c>
      <c r="GP148" s="591" t="s">
        <v>592</v>
      </c>
      <c r="GS148" s="591" t="s">
        <v>592</v>
      </c>
      <c r="GV148" s="591" t="s">
        <v>592</v>
      </c>
      <c r="GY148" s="591" t="s">
        <v>592</v>
      </c>
      <c r="HB148" s="591" t="s">
        <v>592</v>
      </c>
      <c r="HE148" s="591" t="s">
        <v>592</v>
      </c>
      <c r="HH148" s="591" t="s">
        <v>592</v>
      </c>
      <c r="HK148" s="591" t="s">
        <v>592</v>
      </c>
      <c r="HN148" s="591" t="s">
        <v>592</v>
      </c>
      <c r="HQ148" s="591" t="s">
        <v>592</v>
      </c>
      <c r="HT148" s="591" t="s">
        <v>592</v>
      </c>
      <c r="HZ148" s="606" t="s">
        <v>592</v>
      </c>
      <c r="IA148" s="606" t="s">
        <v>592</v>
      </c>
      <c r="IB148" s="606" t="s">
        <v>592</v>
      </c>
      <c r="IC148" s="606" t="b">
        <v>1</v>
      </c>
    </row>
    <row r="149" spans="64:237" s="581" customFormat="1">
      <c r="BL149" s="590" t="s">
        <v>592</v>
      </c>
      <c r="CV149" s="590" t="s">
        <v>592</v>
      </c>
      <c r="DP149" s="591" t="s">
        <v>592</v>
      </c>
      <c r="DS149" s="591" t="s">
        <v>592</v>
      </c>
      <c r="DV149" s="591" t="s">
        <v>592</v>
      </c>
      <c r="DY149" s="591" t="s">
        <v>592</v>
      </c>
      <c r="EB149" s="591" t="s">
        <v>592</v>
      </c>
      <c r="EE149" s="591" t="s">
        <v>592</v>
      </c>
      <c r="EH149" s="591" t="s">
        <v>592</v>
      </c>
      <c r="EK149" s="591" t="s">
        <v>592</v>
      </c>
      <c r="EN149" s="591" t="s">
        <v>592</v>
      </c>
      <c r="EQ149" s="591" t="s">
        <v>592</v>
      </c>
      <c r="ET149" s="591" t="s">
        <v>592</v>
      </c>
      <c r="EW149" s="591" t="s">
        <v>592</v>
      </c>
      <c r="EZ149" s="591" t="s">
        <v>592</v>
      </c>
      <c r="FC149" s="591" t="s">
        <v>592</v>
      </c>
      <c r="FF149" s="591" t="s">
        <v>592</v>
      </c>
      <c r="FI149" s="591" t="s">
        <v>592</v>
      </c>
      <c r="FL149" s="591" t="s">
        <v>592</v>
      </c>
      <c r="FO149" s="591" t="s">
        <v>592</v>
      </c>
      <c r="FR149" s="591" t="s">
        <v>592</v>
      </c>
      <c r="FU149" s="591" t="s">
        <v>592</v>
      </c>
      <c r="FX149" s="591" t="s">
        <v>592</v>
      </c>
      <c r="GA149" s="591" t="s">
        <v>592</v>
      </c>
      <c r="GD149" s="591" t="s">
        <v>592</v>
      </c>
      <c r="GG149" s="591" t="s">
        <v>592</v>
      </c>
      <c r="GJ149" s="591" t="s">
        <v>592</v>
      </c>
      <c r="GM149" s="591" t="s">
        <v>592</v>
      </c>
      <c r="GP149" s="591" t="s">
        <v>592</v>
      </c>
      <c r="GS149" s="591" t="s">
        <v>592</v>
      </c>
      <c r="GV149" s="591" t="s">
        <v>592</v>
      </c>
      <c r="GY149" s="591" t="s">
        <v>592</v>
      </c>
      <c r="HB149" s="591" t="s">
        <v>592</v>
      </c>
      <c r="HE149" s="591" t="s">
        <v>592</v>
      </c>
      <c r="HH149" s="591" t="s">
        <v>592</v>
      </c>
      <c r="HK149" s="591" t="s">
        <v>592</v>
      </c>
      <c r="HN149" s="591" t="s">
        <v>592</v>
      </c>
      <c r="HQ149" s="591" t="s">
        <v>592</v>
      </c>
      <c r="HT149" s="591" t="s">
        <v>592</v>
      </c>
      <c r="HZ149" s="606" t="s">
        <v>592</v>
      </c>
      <c r="IA149" s="606" t="s">
        <v>592</v>
      </c>
      <c r="IB149" s="606" t="s">
        <v>592</v>
      </c>
      <c r="IC149" s="606" t="b">
        <v>1</v>
      </c>
    </row>
    <row r="150" spans="64:237" s="581" customFormat="1">
      <c r="BL150" s="590" t="s">
        <v>592</v>
      </c>
      <c r="CV150" s="590" t="s">
        <v>592</v>
      </c>
      <c r="DP150" s="591" t="s">
        <v>592</v>
      </c>
      <c r="DS150" s="591" t="s">
        <v>592</v>
      </c>
      <c r="DV150" s="591" t="s">
        <v>592</v>
      </c>
      <c r="DY150" s="591" t="s">
        <v>592</v>
      </c>
      <c r="EB150" s="591" t="s">
        <v>592</v>
      </c>
      <c r="EE150" s="591" t="s">
        <v>592</v>
      </c>
      <c r="EH150" s="591" t="s">
        <v>592</v>
      </c>
      <c r="EK150" s="591" t="s">
        <v>592</v>
      </c>
      <c r="EN150" s="591" t="s">
        <v>592</v>
      </c>
      <c r="EQ150" s="591" t="s">
        <v>592</v>
      </c>
      <c r="ET150" s="591" t="s">
        <v>592</v>
      </c>
      <c r="EW150" s="591" t="s">
        <v>592</v>
      </c>
      <c r="EZ150" s="591" t="s">
        <v>592</v>
      </c>
      <c r="FC150" s="591" t="s">
        <v>592</v>
      </c>
      <c r="FF150" s="591" t="s">
        <v>592</v>
      </c>
      <c r="FI150" s="591" t="s">
        <v>592</v>
      </c>
      <c r="FL150" s="591" t="s">
        <v>592</v>
      </c>
      <c r="FO150" s="591" t="s">
        <v>592</v>
      </c>
      <c r="FR150" s="591" t="s">
        <v>592</v>
      </c>
      <c r="FU150" s="591" t="s">
        <v>592</v>
      </c>
      <c r="FX150" s="591" t="s">
        <v>592</v>
      </c>
      <c r="GA150" s="591" t="s">
        <v>592</v>
      </c>
      <c r="GD150" s="591" t="s">
        <v>592</v>
      </c>
      <c r="GG150" s="591" t="s">
        <v>592</v>
      </c>
      <c r="GJ150" s="591" t="s">
        <v>592</v>
      </c>
      <c r="GM150" s="591" t="s">
        <v>592</v>
      </c>
      <c r="GP150" s="591" t="s">
        <v>592</v>
      </c>
      <c r="GS150" s="591" t="s">
        <v>592</v>
      </c>
      <c r="GV150" s="591" t="s">
        <v>592</v>
      </c>
      <c r="GY150" s="591" t="s">
        <v>592</v>
      </c>
      <c r="HB150" s="591" t="s">
        <v>592</v>
      </c>
      <c r="HE150" s="591" t="s">
        <v>592</v>
      </c>
      <c r="HH150" s="591" t="s">
        <v>592</v>
      </c>
      <c r="HK150" s="591" t="s">
        <v>592</v>
      </c>
      <c r="HN150" s="591" t="s">
        <v>592</v>
      </c>
      <c r="HQ150" s="591" t="s">
        <v>592</v>
      </c>
      <c r="HT150" s="591" t="s">
        <v>592</v>
      </c>
      <c r="HZ150" s="606" t="s">
        <v>592</v>
      </c>
      <c r="IA150" s="606" t="s">
        <v>592</v>
      </c>
      <c r="IB150" s="606" t="s">
        <v>592</v>
      </c>
      <c r="IC150" s="606" t="b">
        <v>1</v>
      </c>
    </row>
    <row r="151" spans="64:237" s="581" customFormat="1">
      <c r="BL151" s="590" t="s">
        <v>592</v>
      </c>
      <c r="CV151" s="590" t="s">
        <v>592</v>
      </c>
      <c r="DP151" s="591" t="s">
        <v>592</v>
      </c>
      <c r="DS151" s="591" t="s">
        <v>592</v>
      </c>
      <c r="DV151" s="591" t="s">
        <v>592</v>
      </c>
      <c r="DY151" s="591" t="s">
        <v>592</v>
      </c>
      <c r="EB151" s="591" t="s">
        <v>592</v>
      </c>
      <c r="EE151" s="591" t="s">
        <v>592</v>
      </c>
      <c r="EH151" s="591" t="s">
        <v>592</v>
      </c>
      <c r="EK151" s="591" t="s">
        <v>592</v>
      </c>
      <c r="EN151" s="591" t="s">
        <v>592</v>
      </c>
      <c r="EQ151" s="591" t="s">
        <v>592</v>
      </c>
      <c r="ET151" s="591" t="s">
        <v>592</v>
      </c>
      <c r="EW151" s="591" t="s">
        <v>592</v>
      </c>
      <c r="EZ151" s="591" t="s">
        <v>592</v>
      </c>
      <c r="FC151" s="591" t="s">
        <v>592</v>
      </c>
      <c r="FF151" s="591" t="s">
        <v>592</v>
      </c>
      <c r="FI151" s="591" t="s">
        <v>592</v>
      </c>
      <c r="FL151" s="591" t="s">
        <v>592</v>
      </c>
      <c r="FO151" s="591" t="s">
        <v>592</v>
      </c>
      <c r="FR151" s="591" t="s">
        <v>592</v>
      </c>
      <c r="FU151" s="591" t="s">
        <v>592</v>
      </c>
      <c r="FX151" s="591" t="s">
        <v>592</v>
      </c>
      <c r="GA151" s="591" t="s">
        <v>592</v>
      </c>
      <c r="GD151" s="591" t="s">
        <v>592</v>
      </c>
      <c r="GG151" s="591" t="s">
        <v>592</v>
      </c>
      <c r="GJ151" s="591" t="s">
        <v>592</v>
      </c>
      <c r="GM151" s="591" t="s">
        <v>592</v>
      </c>
      <c r="GP151" s="591" t="s">
        <v>592</v>
      </c>
      <c r="GS151" s="591" t="s">
        <v>592</v>
      </c>
      <c r="GV151" s="591" t="s">
        <v>592</v>
      </c>
      <c r="GY151" s="591" t="s">
        <v>592</v>
      </c>
      <c r="HB151" s="591" t="s">
        <v>592</v>
      </c>
      <c r="HE151" s="591" t="s">
        <v>592</v>
      </c>
      <c r="HH151" s="591" t="s">
        <v>592</v>
      </c>
      <c r="HK151" s="591" t="s">
        <v>592</v>
      </c>
      <c r="HN151" s="591" t="s">
        <v>592</v>
      </c>
      <c r="HQ151" s="591" t="s">
        <v>592</v>
      </c>
      <c r="HT151" s="591" t="s">
        <v>592</v>
      </c>
      <c r="HZ151" s="606" t="s">
        <v>592</v>
      </c>
      <c r="IA151" s="606" t="s">
        <v>592</v>
      </c>
      <c r="IB151" s="606" t="s">
        <v>592</v>
      </c>
      <c r="IC151" s="606" t="b">
        <v>1</v>
      </c>
    </row>
    <row r="152" spans="64:237" s="581" customFormat="1">
      <c r="BL152" s="590" t="s">
        <v>592</v>
      </c>
      <c r="CV152" s="590" t="s">
        <v>592</v>
      </c>
      <c r="DP152" s="591" t="s">
        <v>592</v>
      </c>
      <c r="DS152" s="591" t="s">
        <v>592</v>
      </c>
      <c r="DV152" s="591" t="s">
        <v>592</v>
      </c>
      <c r="DY152" s="591" t="s">
        <v>592</v>
      </c>
      <c r="EB152" s="591" t="s">
        <v>592</v>
      </c>
      <c r="EE152" s="591" t="s">
        <v>592</v>
      </c>
      <c r="EH152" s="591" t="s">
        <v>592</v>
      </c>
      <c r="EK152" s="591" t="s">
        <v>592</v>
      </c>
      <c r="EN152" s="591" t="s">
        <v>592</v>
      </c>
      <c r="EQ152" s="591" t="s">
        <v>592</v>
      </c>
      <c r="ET152" s="591" t="s">
        <v>592</v>
      </c>
      <c r="EW152" s="591" t="s">
        <v>592</v>
      </c>
      <c r="EZ152" s="591" t="s">
        <v>592</v>
      </c>
      <c r="FC152" s="591" t="s">
        <v>592</v>
      </c>
      <c r="FF152" s="591" t="s">
        <v>592</v>
      </c>
      <c r="FI152" s="591" t="s">
        <v>592</v>
      </c>
      <c r="FL152" s="591" t="s">
        <v>592</v>
      </c>
      <c r="FO152" s="591" t="s">
        <v>592</v>
      </c>
      <c r="FR152" s="591" t="s">
        <v>592</v>
      </c>
      <c r="FU152" s="591" t="s">
        <v>592</v>
      </c>
      <c r="FX152" s="591" t="s">
        <v>592</v>
      </c>
      <c r="GA152" s="591" t="s">
        <v>592</v>
      </c>
      <c r="GD152" s="591" t="s">
        <v>592</v>
      </c>
      <c r="GG152" s="591" t="s">
        <v>592</v>
      </c>
      <c r="GJ152" s="591" t="s">
        <v>592</v>
      </c>
      <c r="GM152" s="591" t="s">
        <v>592</v>
      </c>
      <c r="GP152" s="591" t="s">
        <v>592</v>
      </c>
      <c r="GS152" s="591" t="s">
        <v>592</v>
      </c>
      <c r="GV152" s="591" t="s">
        <v>592</v>
      </c>
      <c r="GY152" s="591" t="s">
        <v>592</v>
      </c>
      <c r="HB152" s="591" t="s">
        <v>592</v>
      </c>
      <c r="HE152" s="591" t="s">
        <v>592</v>
      </c>
      <c r="HH152" s="591" t="s">
        <v>592</v>
      </c>
      <c r="HK152" s="591" t="s">
        <v>592</v>
      </c>
      <c r="HN152" s="591" t="s">
        <v>592</v>
      </c>
      <c r="HQ152" s="591" t="s">
        <v>592</v>
      </c>
      <c r="HT152" s="591" t="s">
        <v>592</v>
      </c>
      <c r="HZ152" s="606" t="s">
        <v>592</v>
      </c>
      <c r="IA152" s="606" t="s">
        <v>592</v>
      </c>
      <c r="IB152" s="606" t="s">
        <v>592</v>
      </c>
      <c r="IC152" s="606" t="b">
        <v>1</v>
      </c>
    </row>
    <row r="153" spans="64:237" s="581" customFormat="1">
      <c r="BL153" s="590" t="s">
        <v>592</v>
      </c>
      <c r="CV153" s="590" t="s">
        <v>592</v>
      </c>
      <c r="DP153" s="591" t="s">
        <v>592</v>
      </c>
      <c r="DS153" s="591" t="s">
        <v>592</v>
      </c>
      <c r="DV153" s="591" t="s">
        <v>592</v>
      </c>
      <c r="DY153" s="591" t="s">
        <v>592</v>
      </c>
      <c r="EB153" s="591" t="s">
        <v>592</v>
      </c>
      <c r="EE153" s="591" t="s">
        <v>592</v>
      </c>
      <c r="EH153" s="591" t="s">
        <v>592</v>
      </c>
      <c r="EK153" s="591" t="s">
        <v>592</v>
      </c>
      <c r="EN153" s="591" t="s">
        <v>592</v>
      </c>
      <c r="EQ153" s="591" t="s">
        <v>592</v>
      </c>
      <c r="ET153" s="591" t="s">
        <v>592</v>
      </c>
      <c r="EW153" s="591" t="s">
        <v>592</v>
      </c>
      <c r="EZ153" s="591" t="s">
        <v>592</v>
      </c>
      <c r="FC153" s="591" t="s">
        <v>592</v>
      </c>
      <c r="FF153" s="591" t="s">
        <v>592</v>
      </c>
      <c r="FI153" s="591" t="s">
        <v>592</v>
      </c>
      <c r="FL153" s="591" t="s">
        <v>592</v>
      </c>
      <c r="FO153" s="591" t="s">
        <v>592</v>
      </c>
      <c r="FR153" s="591" t="s">
        <v>592</v>
      </c>
      <c r="FU153" s="591" t="s">
        <v>592</v>
      </c>
      <c r="FX153" s="591" t="s">
        <v>592</v>
      </c>
      <c r="GA153" s="591" t="s">
        <v>592</v>
      </c>
      <c r="GD153" s="591" t="s">
        <v>592</v>
      </c>
      <c r="GG153" s="591" t="s">
        <v>592</v>
      </c>
      <c r="GJ153" s="591" t="s">
        <v>592</v>
      </c>
      <c r="GM153" s="591" t="s">
        <v>592</v>
      </c>
      <c r="GP153" s="591" t="s">
        <v>592</v>
      </c>
      <c r="GS153" s="591" t="s">
        <v>592</v>
      </c>
      <c r="GV153" s="591" t="s">
        <v>592</v>
      </c>
      <c r="GY153" s="591" t="s">
        <v>592</v>
      </c>
      <c r="HB153" s="591" t="s">
        <v>592</v>
      </c>
      <c r="HE153" s="591" t="s">
        <v>592</v>
      </c>
      <c r="HH153" s="591" t="s">
        <v>592</v>
      </c>
      <c r="HK153" s="591" t="s">
        <v>592</v>
      </c>
      <c r="HN153" s="591" t="s">
        <v>592</v>
      </c>
      <c r="HQ153" s="591" t="s">
        <v>592</v>
      </c>
      <c r="HT153" s="591" t="s">
        <v>592</v>
      </c>
      <c r="HZ153" s="606" t="s">
        <v>592</v>
      </c>
      <c r="IA153" s="606" t="s">
        <v>592</v>
      </c>
      <c r="IB153" s="606" t="s">
        <v>592</v>
      </c>
      <c r="IC153" s="606" t="b">
        <v>1</v>
      </c>
    </row>
    <row r="154" spans="64:237" s="581" customFormat="1">
      <c r="BL154" s="590" t="s">
        <v>592</v>
      </c>
      <c r="CV154" s="590" t="s">
        <v>592</v>
      </c>
      <c r="DP154" s="591" t="s">
        <v>592</v>
      </c>
      <c r="DS154" s="591" t="s">
        <v>592</v>
      </c>
      <c r="DV154" s="591" t="s">
        <v>592</v>
      </c>
      <c r="DY154" s="591" t="s">
        <v>592</v>
      </c>
      <c r="EB154" s="591" t="s">
        <v>592</v>
      </c>
      <c r="EE154" s="591" t="s">
        <v>592</v>
      </c>
      <c r="EH154" s="591" t="s">
        <v>592</v>
      </c>
      <c r="EK154" s="591" t="s">
        <v>592</v>
      </c>
      <c r="EN154" s="591" t="s">
        <v>592</v>
      </c>
      <c r="EQ154" s="591" t="s">
        <v>592</v>
      </c>
      <c r="ET154" s="591" t="s">
        <v>592</v>
      </c>
      <c r="EW154" s="591" t="s">
        <v>592</v>
      </c>
      <c r="EZ154" s="591" t="s">
        <v>592</v>
      </c>
      <c r="FC154" s="591" t="s">
        <v>592</v>
      </c>
      <c r="FF154" s="591" t="s">
        <v>592</v>
      </c>
      <c r="FI154" s="591" t="s">
        <v>592</v>
      </c>
      <c r="FL154" s="591" t="s">
        <v>592</v>
      </c>
      <c r="FO154" s="591" t="s">
        <v>592</v>
      </c>
      <c r="FR154" s="591" t="s">
        <v>592</v>
      </c>
      <c r="FU154" s="591" t="s">
        <v>592</v>
      </c>
      <c r="FX154" s="591" t="s">
        <v>592</v>
      </c>
      <c r="GA154" s="591" t="s">
        <v>592</v>
      </c>
      <c r="GD154" s="591" t="s">
        <v>592</v>
      </c>
      <c r="GG154" s="591" t="s">
        <v>592</v>
      </c>
      <c r="GJ154" s="591" t="s">
        <v>592</v>
      </c>
      <c r="GM154" s="591" t="s">
        <v>592</v>
      </c>
      <c r="GP154" s="591" t="s">
        <v>592</v>
      </c>
      <c r="GS154" s="591" t="s">
        <v>592</v>
      </c>
      <c r="GV154" s="591" t="s">
        <v>592</v>
      </c>
      <c r="GY154" s="591" t="s">
        <v>592</v>
      </c>
      <c r="HB154" s="591" t="s">
        <v>592</v>
      </c>
      <c r="HE154" s="591" t="s">
        <v>592</v>
      </c>
      <c r="HH154" s="591" t="s">
        <v>592</v>
      </c>
      <c r="HK154" s="591" t="s">
        <v>592</v>
      </c>
      <c r="HN154" s="591" t="s">
        <v>592</v>
      </c>
      <c r="HQ154" s="591" t="s">
        <v>592</v>
      </c>
      <c r="HT154" s="591" t="s">
        <v>592</v>
      </c>
      <c r="HZ154" s="606" t="s">
        <v>592</v>
      </c>
      <c r="IA154" s="606" t="s">
        <v>592</v>
      </c>
      <c r="IB154" s="606" t="s">
        <v>592</v>
      </c>
      <c r="IC154" s="606" t="b">
        <v>1</v>
      </c>
    </row>
    <row r="155" spans="64:237" s="581" customFormat="1">
      <c r="BL155" s="590" t="s">
        <v>592</v>
      </c>
      <c r="CV155" s="590" t="s">
        <v>592</v>
      </c>
      <c r="DP155" s="591" t="s">
        <v>592</v>
      </c>
      <c r="DS155" s="591" t="s">
        <v>592</v>
      </c>
      <c r="DV155" s="591" t="s">
        <v>592</v>
      </c>
      <c r="DY155" s="591" t="s">
        <v>592</v>
      </c>
      <c r="EB155" s="591" t="s">
        <v>592</v>
      </c>
      <c r="EE155" s="591" t="s">
        <v>592</v>
      </c>
      <c r="EH155" s="591" t="s">
        <v>592</v>
      </c>
      <c r="EK155" s="591" t="s">
        <v>592</v>
      </c>
      <c r="EN155" s="591" t="s">
        <v>592</v>
      </c>
      <c r="EQ155" s="591" t="s">
        <v>592</v>
      </c>
      <c r="ET155" s="591" t="s">
        <v>592</v>
      </c>
      <c r="EW155" s="591" t="s">
        <v>592</v>
      </c>
      <c r="EZ155" s="591" t="s">
        <v>592</v>
      </c>
      <c r="FC155" s="591" t="s">
        <v>592</v>
      </c>
      <c r="FF155" s="591" t="s">
        <v>592</v>
      </c>
      <c r="FI155" s="591" t="s">
        <v>592</v>
      </c>
      <c r="FL155" s="591" t="s">
        <v>592</v>
      </c>
      <c r="FO155" s="591" t="s">
        <v>592</v>
      </c>
      <c r="FR155" s="591" t="s">
        <v>592</v>
      </c>
      <c r="FU155" s="591" t="s">
        <v>592</v>
      </c>
      <c r="FX155" s="591" t="s">
        <v>592</v>
      </c>
      <c r="GA155" s="591" t="s">
        <v>592</v>
      </c>
      <c r="GD155" s="591" t="s">
        <v>592</v>
      </c>
      <c r="GG155" s="591" t="s">
        <v>592</v>
      </c>
      <c r="GJ155" s="591" t="s">
        <v>592</v>
      </c>
      <c r="GM155" s="591" t="s">
        <v>592</v>
      </c>
      <c r="GP155" s="591" t="s">
        <v>592</v>
      </c>
      <c r="GS155" s="591" t="s">
        <v>592</v>
      </c>
      <c r="GV155" s="591" t="s">
        <v>592</v>
      </c>
      <c r="GY155" s="591" t="s">
        <v>592</v>
      </c>
      <c r="HB155" s="591" t="s">
        <v>592</v>
      </c>
      <c r="HE155" s="591" t="s">
        <v>592</v>
      </c>
      <c r="HH155" s="591" t="s">
        <v>592</v>
      </c>
      <c r="HK155" s="591" t="s">
        <v>592</v>
      </c>
      <c r="HN155" s="591" t="s">
        <v>592</v>
      </c>
      <c r="HQ155" s="591" t="s">
        <v>592</v>
      </c>
      <c r="HT155" s="591" t="s">
        <v>592</v>
      </c>
      <c r="HZ155" s="606" t="s">
        <v>592</v>
      </c>
      <c r="IA155" s="606" t="s">
        <v>592</v>
      </c>
      <c r="IB155" s="606" t="s">
        <v>592</v>
      </c>
      <c r="IC155" s="606" t="b">
        <v>1</v>
      </c>
    </row>
    <row r="156" spans="64:237" s="581" customFormat="1">
      <c r="BL156" s="590" t="s">
        <v>592</v>
      </c>
      <c r="CV156" s="590" t="s">
        <v>592</v>
      </c>
      <c r="DP156" s="591" t="s">
        <v>592</v>
      </c>
      <c r="DS156" s="591" t="s">
        <v>592</v>
      </c>
      <c r="DV156" s="591" t="s">
        <v>592</v>
      </c>
      <c r="DY156" s="591" t="s">
        <v>592</v>
      </c>
      <c r="EB156" s="591" t="s">
        <v>592</v>
      </c>
      <c r="EE156" s="591" t="s">
        <v>592</v>
      </c>
      <c r="EH156" s="591" t="s">
        <v>592</v>
      </c>
      <c r="EK156" s="591" t="s">
        <v>592</v>
      </c>
      <c r="EN156" s="591" t="s">
        <v>592</v>
      </c>
      <c r="EQ156" s="591" t="s">
        <v>592</v>
      </c>
      <c r="ET156" s="591" t="s">
        <v>592</v>
      </c>
      <c r="EW156" s="591" t="s">
        <v>592</v>
      </c>
      <c r="EZ156" s="591" t="s">
        <v>592</v>
      </c>
      <c r="FC156" s="591" t="s">
        <v>592</v>
      </c>
      <c r="FF156" s="591" t="s">
        <v>592</v>
      </c>
      <c r="FI156" s="591" t="s">
        <v>592</v>
      </c>
      <c r="FL156" s="591" t="s">
        <v>592</v>
      </c>
      <c r="FO156" s="591" t="s">
        <v>592</v>
      </c>
      <c r="FR156" s="591" t="s">
        <v>592</v>
      </c>
      <c r="FU156" s="591" t="s">
        <v>592</v>
      </c>
      <c r="FX156" s="591" t="s">
        <v>592</v>
      </c>
      <c r="GA156" s="591" t="s">
        <v>592</v>
      </c>
      <c r="GD156" s="591" t="s">
        <v>592</v>
      </c>
      <c r="GG156" s="591" t="s">
        <v>592</v>
      </c>
      <c r="GJ156" s="591" t="s">
        <v>592</v>
      </c>
      <c r="GM156" s="591" t="s">
        <v>592</v>
      </c>
      <c r="GP156" s="591" t="s">
        <v>592</v>
      </c>
      <c r="GS156" s="591" t="s">
        <v>592</v>
      </c>
      <c r="GV156" s="591" t="s">
        <v>592</v>
      </c>
      <c r="GY156" s="591" t="s">
        <v>592</v>
      </c>
      <c r="HB156" s="591" t="s">
        <v>592</v>
      </c>
      <c r="HE156" s="591" t="s">
        <v>592</v>
      </c>
      <c r="HH156" s="591" t="s">
        <v>592</v>
      </c>
      <c r="HK156" s="591" t="s">
        <v>592</v>
      </c>
      <c r="HN156" s="591" t="s">
        <v>592</v>
      </c>
      <c r="HQ156" s="591" t="s">
        <v>592</v>
      </c>
      <c r="HT156" s="591" t="s">
        <v>592</v>
      </c>
      <c r="HZ156" s="606" t="s">
        <v>592</v>
      </c>
      <c r="IA156" s="606" t="s">
        <v>592</v>
      </c>
      <c r="IB156" s="606" t="s">
        <v>592</v>
      </c>
      <c r="IC156" s="606" t="b">
        <v>1</v>
      </c>
    </row>
    <row r="157" spans="64:237" s="581" customFormat="1">
      <c r="BL157" s="590" t="s">
        <v>592</v>
      </c>
      <c r="CV157" s="590" t="s">
        <v>592</v>
      </c>
      <c r="DP157" s="591" t="s">
        <v>592</v>
      </c>
      <c r="DS157" s="591" t="s">
        <v>592</v>
      </c>
      <c r="DV157" s="591" t="s">
        <v>592</v>
      </c>
      <c r="DY157" s="591" t="s">
        <v>592</v>
      </c>
      <c r="EB157" s="591" t="s">
        <v>592</v>
      </c>
      <c r="EE157" s="591" t="s">
        <v>592</v>
      </c>
      <c r="EH157" s="591" t="s">
        <v>592</v>
      </c>
      <c r="EK157" s="591" t="s">
        <v>592</v>
      </c>
      <c r="EN157" s="591" t="s">
        <v>592</v>
      </c>
      <c r="EQ157" s="591" t="s">
        <v>592</v>
      </c>
      <c r="ET157" s="591" t="s">
        <v>592</v>
      </c>
      <c r="EW157" s="591" t="s">
        <v>592</v>
      </c>
      <c r="EZ157" s="591" t="s">
        <v>592</v>
      </c>
      <c r="FC157" s="591" t="s">
        <v>592</v>
      </c>
      <c r="FF157" s="591" t="s">
        <v>592</v>
      </c>
      <c r="FI157" s="591" t="s">
        <v>592</v>
      </c>
      <c r="FL157" s="591" t="s">
        <v>592</v>
      </c>
      <c r="FO157" s="591" t="s">
        <v>592</v>
      </c>
      <c r="FR157" s="591" t="s">
        <v>592</v>
      </c>
      <c r="FU157" s="591" t="s">
        <v>592</v>
      </c>
      <c r="FX157" s="591" t="s">
        <v>592</v>
      </c>
      <c r="GA157" s="591" t="s">
        <v>592</v>
      </c>
      <c r="GD157" s="591" t="s">
        <v>592</v>
      </c>
      <c r="GG157" s="591" t="s">
        <v>592</v>
      </c>
      <c r="GJ157" s="591" t="s">
        <v>592</v>
      </c>
      <c r="GM157" s="591" t="s">
        <v>592</v>
      </c>
      <c r="GP157" s="591" t="s">
        <v>592</v>
      </c>
      <c r="GS157" s="591" t="s">
        <v>592</v>
      </c>
      <c r="GV157" s="591" t="s">
        <v>592</v>
      </c>
      <c r="GY157" s="591" t="s">
        <v>592</v>
      </c>
      <c r="HB157" s="591" t="s">
        <v>592</v>
      </c>
      <c r="HE157" s="591" t="s">
        <v>592</v>
      </c>
      <c r="HH157" s="591" t="s">
        <v>592</v>
      </c>
      <c r="HK157" s="591" t="s">
        <v>592</v>
      </c>
      <c r="HN157" s="591" t="s">
        <v>592</v>
      </c>
      <c r="HQ157" s="591" t="s">
        <v>592</v>
      </c>
      <c r="HT157" s="591" t="s">
        <v>592</v>
      </c>
      <c r="HZ157" s="606" t="s">
        <v>592</v>
      </c>
      <c r="IA157" s="606" t="s">
        <v>592</v>
      </c>
      <c r="IB157" s="606" t="s">
        <v>592</v>
      </c>
      <c r="IC157" s="606" t="b">
        <v>1</v>
      </c>
    </row>
    <row r="158" spans="64:237" s="581" customFormat="1">
      <c r="BL158" s="590" t="s">
        <v>592</v>
      </c>
      <c r="CV158" s="590" t="s">
        <v>592</v>
      </c>
      <c r="DP158" s="591" t="s">
        <v>592</v>
      </c>
      <c r="DS158" s="591" t="s">
        <v>592</v>
      </c>
      <c r="DV158" s="591" t="s">
        <v>592</v>
      </c>
      <c r="DY158" s="591" t="s">
        <v>592</v>
      </c>
      <c r="EB158" s="591" t="s">
        <v>592</v>
      </c>
      <c r="EE158" s="591" t="s">
        <v>592</v>
      </c>
      <c r="EH158" s="591" t="s">
        <v>592</v>
      </c>
      <c r="EK158" s="591" t="s">
        <v>592</v>
      </c>
      <c r="EN158" s="591" t="s">
        <v>592</v>
      </c>
      <c r="EQ158" s="591" t="s">
        <v>592</v>
      </c>
      <c r="ET158" s="591" t="s">
        <v>592</v>
      </c>
      <c r="EW158" s="591" t="s">
        <v>592</v>
      </c>
      <c r="EZ158" s="591" t="s">
        <v>592</v>
      </c>
      <c r="FC158" s="591" t="s">
        <v>592</v>
      </c>
      <c r="FF158" s="591" t="s">
        <v>592</v>
      </c>
      <c r="FI158" s="591" t="s">
        <v>592</v>
      </c>
      <c r="FL158" s="591" t="s">
        <v>592</v>
      </c>
      <c r="FO158" s="591" t="s">
        <v>592</v>
      </c>
      <c r="FR158" s="591" t="s">
        <v>592</v>
      </c>
      <c r="FU158" s="591" t="s">
        <v>592</v>
      </c>
      <c r="FX158" s="591" t="s">
        <v>592</v>
      </c>
      <c r="GA158" s="591" t="s">
        <v>592</v>
      </c>
      <c r="GD158" s="591" t="s">
        <v>592</v>
      </c>
      <c r="GG158" s="591" t="s">
        <v>592</v>
      </c>
      <c r="GJ158" s="591" t="s">
        <v>592</v>
      </c>
      <c r="GM158" s="591" t="s">
        <v>592</v>
      </c>
      <c r="GP158" s="591" t="s">
        <v>592</v>
      </c>
      <c r="GS158" s="591" t="s">
        <v>592</v>
      </c>
      <c r="GV158" s="591" t="s">
        <v>592</v>
      </c>
      <c r="GY158" s="591" t="s">
        <v>592</v>
      </c>
      <c r="HB158" s="591" t="s">
        <v>592</v>
      </c>
      <c r="HE158" s="591" t="s">
        <v>592</v>
      </c>
      <c r="HH158" s="591" t="s">
        <v>592</v>
      </c>
      <c r="HK158" s="591" t="s">
        <v>592</v>
      </c>
      <c r="HN158" s="591" t="s">
        <v>592</v>
      </c>
      <c r="HQ158" s="591" t="s">
        <v>592</v>
      </c>
      <c r="HT158" s="591" t="s">
        <v>592</v>
      </c>
      <c r="HZ158" s="606" t="s">
        <v>592</v>
      </c>
      <c r="IA158" s="606" t="s">
        <v>592</v>
      </c>
      <c r="IB158" s="606" t="s">
        <v>592</v>
      </c>
      <c r="IC158" s="606" t="b">
        <v>1</v>
      </c>
    </row>
    <row r="159" spans="64:237" s="581" customFormat="1">
      <c r="BL159" s="590" t="s">
        <v>592</v>
      </c>
      <c r="CV159" s="590" t="s">
        <v>592</v>
      </c>
      <c r="DP159" s="591" t="s">
        <v>592</v>
      </c>
      <c r="DS159" s="591" t="s">
        <v>592</v>
      </c>
      <c r="DV159" s="591" t="s">
        <v>592</v>
      </c>
      <c r="DY159" s="591" t="s">
        <v>592</v>
      </c>
      <c r="EB159" s="591" t="s">
        <v>592</v>
      </c>
      <c r="EE159" s="591" t="s">
        <v>592</v>
      </c>
      <c r="EH159" s="591" t="s">
        <v>592</v>
      </c>
      <c r="EK159" s="591" t="s">
        <v>592</v>
      </c>
      <c r="EN159" s="591" t="s">
        <v>592</v>
      </c>
      <c r="EQ159" s="591" t="s">
        <v>592</v>
      </c>
      <c r="ET159" s="591" t="s">
        <v>592</v>
      </c>
      <c r="EW159" s="591" t="s">
        <v>592</v>
      </c>
      <c r="EZ159" s="591" t="s">
        <v>592</v>
      </c>
      <c r="FC159" s="591" t="s">
        <v>592</v>
      </c>
      <c r="FF159" s="591" t="s">
        <v>592</v>
      </c>
      <c r="FI159" s="591" t="s">
        <v>592</v>
      </c>
      <c r="FL159" s="591" t="s">
        <v>592</v>
      </c>
      <c r="FO159" s="591" t="s">
        <v>592</v>
      </c>
      <c r="FR159" s="591" t="s">
        <v>592</v>
      </c>
      <c r="FU159" s="591" t="s">
        <v>592</v>
      </c>
      <c r="FX159" s="591" t="s">
        <v>592</v>
      </c>
      <c r="GA159" s="591" t="s">
        <v>592</v>
      </c>
      <c r="GD159" s="591" t="s">
        <v>592</v>
      </c>
      <c r="GG159" s="591" t="s">
        <v>592</v>
      </c>
      <c r="GJ159" s="591" t="s">
        <v>592</v>
      </c>
      <c r="GM159" s="591" t="s">
        <v>592</v>
      </c>
      <c r="GP159" s="591" t="s">
        <v>592</v>
      </c>
      <c r="GS159" s="591" t="s">
        <v>592</v>
      </c>
      <c r="GV159" s="591" t="s">
        <v>592</v>
      </c>
      <c r="GY159" s="591" t="s">
        <v>592</v>
      </c>
      <c r="HB159" s="591" t="s">
        <v>592</v>
      </c>
      <c r="HE159" s="591" t="s">
        <v>592</v>
      </c>
      <c r="HH159" s="591" t="s">
        <v>592</v>
      </c>
      <c r="HK159" s="591" t="s">
        <v>592</v>
      </c>
      <c r="HN159" s="591" t="s">
        <v>592</v>
      </c>
      <c r="HQ159" s="591" t="s">
        <v>592</v>
      </c>
      <c r="HT159" s="591" t="s">
        <v>592</v>
      </c>
      <c r="HZ159" s="606" t="s">
        <v>592</v>
      </c>
      <c r="IA159" s="606" t="s">
        <v>592</v>
      </c>
      <c r="IB159" s="606" t="s">
        <v>592</v>
      </c>
      <c r="IC159" s="606" t="b">
        <v>1</v>
      </c>
    </row>
    <row r="160" spans="64:237" s="581" customFormat="1">
      <c r="BL160" s="590" t="s">
        <v>592</v>
      </c>
      <c r="CV160" s="590" t="s">
        <v>592</v>
      </c>
      <c r="DP160" s="591" t="s">
        <v>592</v>
      </c>
      <c r="DS160" s="591" t="s">
        <v>592</v>
      </c>
      <c r="DV160" s="591" t="s">
        <v>592</v>
      </c>
      <c r="DY160" s="591" t="s">
        <v>592</v>
      </c>
      <c r="EB160" s="591" t="s">
        <v>592</v>
      </c>
      <c r="EE160" s="591" t="s">
        <v>592</v>
      </c>
      <c r="EH160" s="591" t="s">
        <v>592</v>
      </c>
      <c r="EK160" s="591" t="s">
        <v>592</v>
      </c>
      <c r="EN160" s="591" t="s">
        <v>592</v>
      </c>
      <c r="EQ160" s="591" t="s">
        <v>592</v>
      </c>
      <c r="ET160" s="591" t="s">
        <v>592</v>
      </c>
      <c r="EW160" s="591" t="s">
        <v>592</v>
      </c>
      <c r="EZ160" s="591" t="s">
        <v>592</v>
      </c>
      <c r="FC160" s="591" t="s">
        <v>592</v>
      </c>
      <c r="FF160" s="591" t="s">
        <v>592</v>
      </c>
      <c r="FI160" s="591" t="s">
        <v>592</v>
      </c>
      <c r="FL160" s="591" t="s">
        <v>592</v>
      </c>
      <c r="FO160" s="591" t="s">
        <v>592</v>
      </c>
      <c r="FR160" s="591" t="s">
        <v>592</v>
      </c>
      <c r="FU160" s="591" t="s">
        <v>592</v>
      </c>
      <c r="FX160" s="591" t="s">
        <v>592</v>
      </c>
      <c r="GA160" s="591" t="s">
        <v>592</v>
      </c>
      <c r="GD160" s="591" t="s">
        <v>592</v>
      </c>
      <c r="GG160" s="591" t="s">
        <v>592</v>
      </c>
      <c r="GJ160" s="591" t="s">
        <v>592</v>
      </c>
      <c r="GM160" s="591" t="s">
        <v>592</v>
      </c>
      <c r="GP160" s="591" t="s">
        <v>592</v>
      </c>
      <c r="GS160" s="591" t="s">
        <v>592</v>
      </c>
      <c r="GV160" s="591" t="s">
        <v>592</v>
      </c>
      <c r="GY160" s="591" t="s">
        <v>592</v>
      </c>
      <c r="HB160" s="591" t="s">
        <v>592</v>
      </c>
      <c r="HE160" s="591" t="s">
        <v>592</v>
      </c>
      <c r="HH160" s="591" t="s">
        <v>592</v>
      </c>
      <c r="HK160" s="591" t="s">
        <v>592</v>
      </c>
      <c r="HN160" s="591" t="s">
        <v>592</v>
      </c>
      <c r="HQ160" s="591" t="s">
        <v>592</v>
      </c>
      <c r="HT160" s="591" t="s">
        <v>592</v>
      </c>
      <c r="HZ160" s="606" t="s">
        <v>592</v>
      </c>
      <c r="IA160" s="606" t="s">
        <v>592</v>
      </c>
      <c r="IB160" s="606" t="s">
        <v>592</v>
      </c>
      <c r="IC160" s="606" t="b">
        <v>1</v>
      </c>
    </row>
    <row r="161" spans="64:237" s="581" customFormat="1">
      <c r="BL161" s="590" t="s">
        <v>592</v>
      </c>
      <c r="CV161" s="590" t="s">
        <v>592</v>
      </c>
      <c r="DP161" s="591" t="s">
        <v>592</v>
      </c>
      <c r="DS161" s="591" t="s">
        <v>592</v>
      </c>
      <c r="DV161" s="591" t="s">
        <v>592</v>
      </c>
      <c r="DY161" s="591" t="s">
        <v>592</v>
      </c>
      <c r="EB161" s="591" t="s">
        <v>592</v>
      </c>
      <c r="EE161" s="591" t="s">
        <v>592</v>
      </c>
      <c r="EH161" s="591" t="s">
        <v>592</v>
      </c>
      <c r="EK161" s="591" t="s">
        <v>592</v>
      </c>
      <c r="EN161" s="591" t="s">
        <v>592</v>
      </c>
      <c r="EQ161" s="591" t="s">
        <v>592</v>
      </c>
      <c r="ET161" s="591" t="s">
        <v>592</v>
      </c>
      <c r="EW161" s="591" t="s">
        <v>592</v>
      </c>
      <c r="EZ161" s="591" t="s">
        <v>592</v>
      </c>
      <c r="FC161" s="591" t="s">
        <v>592</v>
      </c>
      <c r="FF161" s="591" t="s">
        <v>592</v>
      </c>
      <c r="FI161" s="591" t="s">
        <v>592</v>
      </c>
      <c r="FL161" s="591" t="s">
        <v>592</v>
      </c>
      <c r="FO161" s="591" t="s">
        <v>592</v>
      </c>
      <c r="FR161" s="591" t="s">
        <v>592</v>
      </c>
      <c r="FU161" s="591" t="s">
        <v>592</v>
      </c>
      <c r="FX161" s="591" t="s">
        <v>592</v>
      </c>
      <c r="GA161" s="591" t="s">
        <v>592</v>
      </c>
      <c r="GD161" s="591" t="s">
        <v>592</v>
      </c>
      <c r="GG161" s="591" t="s">
        <v>592</v>
      </c>
      <c r="GJ161" s="591" t="s">
        <v>592</v>
      </c>
      <c r="GM161" s="591" t="s">
        <v>592</v>
      </c>
      <c r="GP161" s="591" t="s">
        <v>592</v>
      </c>
      <c r="GS161" s="591" t="s">
        <v>592</v>
      </c>
      <c r="GV161" s="591" t="s">
        <v>592</v>
      </c>
      <c r="GY161" s="591" t="s">
        <v>592</v>
      </c>
      <c r="HB161" s="591" t="s">
        <v>592</v>
      </c>
      <c r="HE161" s="591" t="s">
        <v>592</v>
      </c>
      <c r="HH161" s="591" t="s">
        <v>592</v>
      </c>
      <c r="HK161" s="591" t="s">
        <v>592</v>
      </c>
      <c r="HN161" s="591" t="s">
        <v>592</v>
      </c>
      <c r="HQ161" s="591" t="s">
        <v>592</v>
      </c>
      <c r="HT161" s="591" t="s">
        <v>592</v>
      </c>
      <c r="HZ161" s="606" t="s">
        <v>592</v>
      </c>
      <c r="IA161" s="606" t="s">
        <v>592</v>
      </c>
      <c r="IB161" s="606" t="s">
        <v>592</v>
      </c>
      <c r="IC161" s="606" t="b">
        <v>1</v>
      </c>
    </row>
    <row r="162" spans="64:237" s="581" customFormat="1">
      <c r="BL162" s="590" t="s">
        <v>592</v>
      </c>
      <c r="CV162" s="590" t="s">
        <v>592</v>
      </c>
      <c r="DP162" s="591" t="s">
        <v>592</v>
      </c>
      <c r="DS162" s="591" t="s">
        <v>592</v>
      </c>
      <c r="DV162" s="591" t="s">
        <v>592</v>
      </c>
      <c r="DY162" s="591" t="s">
        <v>592</v>
      </c>
      <c r="EB162" s="591" t="s">
        <v>592</v>
      </c>
      <c r="EE162" s="591" t="s">
        <v>592</v>
      </c>
      <c r="EH162" s="591" t="s">
        <v>592</v>
      </c>
      <c r="EK162" s="591" t="s">
        <v>592</v>
      </c>
      <c r="EN162" s="591" t="s">
        <v>592</v>
      </c>
      <c r="EQ162" s="591" t="s">
        <v>592</v>
      </c>
      <c r="ET162" s="591" t="s">
        <v>592</v>
      </c>
      <c r="EW162" s="591" t="s">
        <v>592</v>
      </c>
      <c r="EZ162" s="591" t="s">
        <v>592</v>
      </c>
      <c r="FC162" s="591" t="s">
        <v>592</v>
      </c>
      <c r="FF162" s="591" t="s">
        <v>592</v>
      </c>
      <c r="FI162" s="591" t="s">
        <v>592</v>
      </c>
      <c r="FL162" s="591" t="s">
        <v>592</v>
      </c>
      <c r="FO162" s="591" t="s">
        <v>592</v>
      </c>
      <c r="FR162" s="591" t="s">
        <v>592</v>
      </c>
      <c r="FU162" s="591" t="s">
        <v>592</v>
      </c>
      <c r="FX162" s="591" t="s">
        <v>592</v>
      </c>
      <c r="GA162" s="591" t="s">
        <v>592</v>
      </c>
      <c r="GD162" s="591" t="s">
        <v>592</v>
      </c>
      <c r="GG162" s="591" t="s">
        <v>592</v>
      </c>
      <c r="GJ162" s="591" t="s">
        <v>592</v>
      </c>
      <c r="GM162" s="591" t="s">
        <v>592</v>
      </c>
      <c r="GP162" s="591" t="s">
        <v>592</v>
      </c>
      <c r="GS162" s="591" t="s">
        <v>592</v>
      </c>
      <c r="GV162" s="591" t="s">
        <v>592</v>
      </c>
      <c r="GY162" s="591" t="s">
        <v>592</v>
      </c>
      <c r="HB162" s="591" t="s">
        <v>592</v>
      </c>
      <c r="HE162" s="591" t="s">
        <v>592</v>
      </c>
      <c r="HH162" s="591" t="s">
        <v>592</v>
      </c>
      <c r="HK162" s="591" t="s">
        <v>592</v>
      </c>
      <c r="HN162" s="591" t="s">
        <v>592</v>
      </c>
      <c r="HQ162" s="591" t="s">
        <v>592</v>
      </c>
      <c r="HT162" s="591" t="s">
        <v>592</v>
      </c>
      <c r="HZ162" s="606" t="s">
        <v>592</v>
      </c>
      <c r="IA162" s="606" t="s">
        <v>592</v>
      </c>
      <c r="IB162" s="606" t="s">
        <v>592</v>
      </c>
      <c r="IC162" s="606" t="b">
        <v>1</v>
      </c>
    </row>
    <row r="163" spans="64:237" s="581" customFormat="1">
      <c r="BL163" s="590" t="s">
        <v>592</v>
      </c>
      <c r="CV163" s="590" t="s">
        <v>592</v>
      </c>
      <c r="DP163" s="591" t="s">
        <v>592</v>
      </c>
      <c r="DS163" s="591" t="s">
        <v>592</v>
      </c>
      <c r="DV163" s="591" t="s">
        <v>592</v>
      </c>
      <c r="DY163" s="591" t="s">
        <v>592</v>
      </c>
      <c r="EB163" s="591" t="s">
        <v>592</v>
      </c>
      <c r="EE163" s="591" t="s">
        <v>592</v>
      </c>
      <c r="EH163" s="591" t="s">
        <v>592</v>
      </c>
      <c r="EK163" s="591" t="s">
        <v>592</v>
      </c>
      <c r="EN163" s="591" t="s">
        <v>592</v>
      </c>
      <c r="EQ163" s="591" t="s">
        <v>592</v>
      </c>
      <c r="ET163" s="591" t="s">
        <v>592</v>
      </c>
      <c r="EW163" s="591" t="s">
        <v>592</v>
      </c>
      <c r="EZ163" s="591" t="s">
        <v>592</v>
      </c>
      <c r="FC163" s="591" t="s">
        <v>592</v>
      </c>
      <c r="FF163" s="591" t="s">
        <v>592</v>
      </c>
      <c r="FI163" s="591" t="s">
        <v>592</v>
      </c>
      <c r="FL163" s="591" t="s">
        <v>592</v>
      </c>
      <c r="FO163" s="591" t="s">
        <v>592</v>
      </c>
      <c r="FR163" s="591" t="s">
        <v>592</v>
      </c>
      <c r="FU163" s="591" t="s">
        <v>592</v>
      </c>
      <c r="FX163" s="591" t="s">
        <v>592</v>
      </c>
      <c r="GA163" s="591" t="s">
        <v>592</v>
      </c>
      <c r="GD163" s="591" t="s">
        <v>592</v>
      </c>
      <c r="GG163" s="591" t="s">
        <v>592</v>
      </c>
      <c r="GJ163" s="591" t="s">
        <v>592</v>
      </c>
      <c r="GM163" s="591" t="s">
        <v>592</v>
      </c>
      <c r="GP163" s="591" t="s">
        <v>592</v>
      </c>
      <c r="GS163" s="591" t="s">
        <v>592</v>
      </c>
      <c r="GV163" s="591" t="s">
        <v>592</v>
      </c>
      <c r="GY163" s="591" t="s">
        <v>592</v>
      </c>
      <c r="HB163" s="591" t="s">
        <v>592</v>
      </c>
      <c r="HE163" s="591" t="s">
        <v>592</v>
      </c>
      <c r="HH163" s="591" t="s">
        <v>592</v>
      </c>
      <c r="HK163" s="591" t="s">
        <v>592</v>
      </c>
      <c r="HN163" s="591" t="s">
        <v>592</v>
      </c>
      <c r="HQ163" s="591" t="s">
        <v>592</v>
      </c>
      <c r="HT163" s="591" t="s">
        <v>592</v>
      </c>
      <c r="HZ163" s="606" t="s">
        <v>592</v>
      </c>
      <c r="IA163" s="606" t="s">
        <v>592</v>
      </c>
      <c r="IB163" s="606" t="s">
        <v>592</v>
      </c>
      <c r="IC163" s="606" t="b">
        <v>1</v>
      </c>
    </row>
    <row r="164" spans="64:237" s="581" customFormat="1">
      <c r="BL164" s="590" t="s">
        <v>592</v>
      </c>
      <c r="CV164" s="590" t="s">
        <v>592</v>
      </c>
      <c r="DP164" s="591" t="s">
        <v>592</v>
      </c>
      <c r="DS164" s="591" t="s">
        <v>592</v>
      </c>
      <c r="DV164" s="591" t="s">
        <v>592</v>
      </c>
      <c r="DY164" s="591" t="s">
        <v>592</v>
      </c>
      <c r="EB164" s="591" t="s">
        <v>592</v>
      </c>
      <c r="EE164" s="591" t="s">
        <v>592</v>
      </c>
      <c r="EH164" s="591" t="s">
        <v>592</v>
      </c>
      <c r="EK164" s="591" t="s">
        <v>592</v>
      </c>
      <c r="EN164" s="591" t="s">
        <v>592</v>
      </c>
      <c r="EQ164" s="591" t="s">
        <v>592</v>
      </c>
      <c r="ET164" s="591" t="s">
        <v>592</v>
      </c>
      <c r="EW164" s="591" t="s">
        <v>592</v>
      </c>
      <c r="EZ164" s="591" t="s">
        <v>592</v>
      </c>
      <c r="FC164" s="591" t="s">
        <v>592</v>
      </c>
      <c r="FF164" s="591" t="s">
        <v>592</v>
      </c>
      <c r="FI164" s="591" t="s">
        <v>592</v>
      </c>
      <c r="FL164" s="591" t="s">
        <v>592</v>
      </c>
      <c r="FO164" s="591" t="s">
        <v>592</v>
      </c>
      <c r="FR164" s="591" t="s">
        <v>592</v>
      </c>
      <c r="FU164" s="591" t="s">
        <v>592</v>
      </c>
      <c r="FX164" s="591" t="s">
        <v>592</v>
      </c>
      <c r="GA164" s="591" t="s">
        <v>592</v>
      </c>
      <c r="GD164" s="591" t="s">
        <v>592</v>
      </c>
      <c r="GG164" s="591" t="s">
        <v>592</v>
      </c>
      <c r="GJ164" s="591" t="s">
        <v>592</v>
      </c>
      <c r="GM164" s="591" t="s">
        <v>592</v>
      </c>
      <c r="GP164" s="591" t="s">
        <v>592</v>
      </c>
      <c r="GS164" s="591" t="s">
        <v>592</v>
      </c>
      <c r="GV164" s="591" t="s">
        <v>592</v>
      </c>
      <c r="GY164" s="591" t="s">
        <v>592</v>
      </c>
      <c r="HB164" s="591" t="s">
        <v>592</v>
      </c>
      <c r="HE164" s="591" t="s">
        <v>592</v>
      </c>
      <c r="HH164" s="591" t="s">
        <v>592</v>
      </c>
      <c r="HK164" s="591" t="s">
        <v>592</v>
      </c>
      <c r="HN164" s="591" t="s">
        <v>592</v>
      </c>
      <c r="HQ164" s="591" t="s">
        <v>592</v>
      </c>
      <c r="HT164" s="591" t="s">
        <v>592</v>
      </c>
      <c r="HZ164" s="606" t="s">
        <v>592</v>
      </c>
      <c r="IA164" s="606" t="s">
        <v>592</v>
      </c>
      <c r="IB164" s="606" t="s">
        <v>592</v>
      </c>
      <c r="IC164" s="606" t="b">
        <v>1</v>
      </c>
    </row>
    <row r="165" spans="64:237" s="581" customFormat="1">
      <c r="BL165" s="590" t="s">
        <v>592</v>
      </c>
      <c r="CV165" s="590" t="s">
        <v>592</v>
      </c>
      <c r="DP165" s="591" t="s">
        <v>592</v>
      </c>
      <c r="DS165" s="591" t="s">
        <v>592</v>
      </c>
      <c r="DV165" s="591" t="s">
        <v>592</v>
      </c>
      <c r="DY165" s="591" t="s">
        <v>592</v>
      </c>
      <c r="EB165" s="591" t="s">
        <v>592</v>
      </c>
      <c r="EE165" s="591" t="s">
        <v>592</v>
      </c>
      <c r="EH165" s="591" t="s">
        <v>592</v>
      </c>
      <c r="EK165" s="591" t="s">
        <v>592</v>
      </c>
      <c r="EN165" s="591" t="s">
        <v>592</v>
      </c>
      <c r="EQ165" s="591" t="s">
        <v>592</v>
      </c>
      <c r="ET165" s="591" t="s">
        <v>592</v>
      </c>
      <c r="EW165" s="591" t="s">
        <v>592</v>
      </c>
      <c r="EZ165" s="591" t="s">
        <v>592</v>
      </c>
      <c r="FC165" s="591" t="s">
        <v>592</v>
      </c>
      <c r="FF165" s="591" t="s">
        <v>592</v>
      </c>
      <c r="FI165" s="591" t="s">
        <v>592</v>
      </c>
      <c r="FL165" s="591" t="s">
        <v>592</v>
      </c>
      <c r="FO165" s="591" t="s">
        <v>592</v>
      </c>
      <c r="FR165" s="591" t="s">
        <v>592</v>
      </c>
      <c r="FU165" s="591" t="s">
        <v>592</v>
      </c>
      <c r="FX165" s="591" t="s">
        <v>592</v>
      </c>
      <c r="GA165" s="591" t="s">
        <v>592</v>
      </c>
      <c r="GD165" s="591" t="s">
        <v>592</v>
      </c>
      <c r="GG165" s="591" t="s">
        <v>592</v>
      </c>
      <c r="GJ165" s="591" t="s">
        <v>592</v>
      </c>
      <c r="GM165" s="591" t="s">
        <v>592</v>
      </c>
      <c r="GP165" s="591" t="s">
        <v>592</v>
      </c>
      <c r="GS165" s="591" t="s">
        <v>592</v>
      </c>
      <c r="GV165" s="591" t="s">
        <v>592</v>
      </c>
      <c r="GY165" s="591" t="s">
        <v>592</v>
      </c>
      <c r="HB165" s="591" t="s">
        <v>592</v>
      </c>
      <c r="HE165" s="591" t="s">
        <v>592</v>
      </c>
      <c r="HH165" s="591" t="s">
        <v>592</v>
      </c>
      <c r="HK165" s="591" t="s">
        <v>592</v>
      </c>
      <c r="HN165" s="591" t="s">
        <v>592</v>
      </c>
      <c r="HQ165" s="591" t="s">
        <v>592</v>
      </c>
      <c r="HT165" s="591" t="s">
        <v>592</v>
      </c>
      <c r="HZ165" s="606" t="s">
        <v>592</v>
      </c>
      <c r="IA165" s="606" t="s">
        <v>592</v>
      </c>
      <c r="IB165" s="606" t="s">
        <v>592</v>
      </c>
      <c r="IC165" s="606" t="b">
        <v>1</v>
      </c>
    </row>
    <row r="166" spans="64:237" s="581" customFormat="1">
      <c r="BL166" s="590" t="s">
        <v>592</v>
      </c>
      <c r="CV166" s="590" t="s">
        <v>592</v>
      </c>
      <c r="DP166" s="591" t="s">
        <v>592</v>
      </c>
      <c r="DS166" s="591" t="s">
        <v>592</v>
      </c>
      <c r="DV166" s="591" t="s">
        <v>592</v>
      </c>
      <c r="DY166" s="591" t="s">
        <v>592</v>
      </c>
      <c r="EB166" s="591" t="s">
        <v>592</v>
      </c>
      <c r="EE166" s="591" t="s">
        <v>592</v>
      </c>
      <c r="EH166" s="591" t="s">
        <v>592</v>
      </c>
      <c r="EK166" s="591" t="s">
        <v>592</v>
      </c>
      <c r="EN166" s="591" t="s">
        <v>592</v>
      </c>
      <c r="EQ166" s="591" t="s">
        <v>592</v>
      </c>
      <c r="ET166" s="591" t="s">
        <v>592</v>
      </c>
      <c r="EW166" s="591" t="s">
        <v>592</v>
      </c>
      <c r="EZ166" s="591" t="s">
        <v>592</v>
      </c>
      <c r="FC166" s="591" t="s">
        <v>592</v>
      </c>
      <c r="FF166" s="591" t="s">
        <v>592</v>
      </c>
      <c r="FI166" s="591" t="s">
        <v>592</v>
      </c>
      <c r="FL166" s="591" t="s">
        <v>592</v>
      </c>
      <c r="FO166" s="591" t="s">
        <v>592</v>
      </c>
      <c r="FR166" s="591" t="s">
        <v>592</v>
      </c>
      <c r="FU166" s="591" t="s">
        <v>592</v>
      </c>
      <c r="FX166" s="591" t="s">
        <v>592</v>
      </c>
      <c r="GA166" s="591" t="s">
        <v>592</v>
      </c>
      <c r="GD166" s="591" t="s">
        <v>592</v>
      </c>
      <c r="GG166" s="591" t="s">
        <v>592</v>
      </c>
      <c r="GJ166" s="591" t="s">
        <v>592</v>
      </c>
      <c r="GM166" s="591" t="s">
        <v>592</v>
      </c>
      <c r="GP166" s="591" t="s">
        <v>592</v>
      </c>
      <c r="GS166" s="591" t="s">
        <v>592</v>
      </c>
      <c r="GV166" s="591" t="s">
        <v>592</v>
      </c>
      <c r="GY166" s="591" t="s">
        <v>592</v>
      </c>
      <c r="HB166" s="591" t="s">
        <v>592</v>
      </c>
      <c r="HE166" s="591" t="s">
        <v>592</v>
      </c>
      <c r="HH166" s="591" t="s">
        <v>592</v>
      </c>
      <c r="HK166" s="591" t="s">
        <v>592</v>
      </c>
      <c r="HN166" s="591" t="s">
        <v>592</v>
      </c>
      <c r="HQ166" s="591" t="s">
        <v>592</v>
      </c>
      <c r="HT166" s="591" t="s">
        <v>592</v>
      </c>
      <c r="HZ166" s="606" t="s">
        <v>592</v>
      </c>
      <c r="IA166" s="606" t="s">
        <v>592</v>
      </c>
      <c r="IB166" s="606" t="s">
        <v>592</v>
      </c>
      <c r="IC166" s="606" t="b">
        <v>1</v>
      </c>
    </row>
    <row r="167" spans="64:237" s="581" customFormat="1">
      <c r="BL167" s="590" t="s">
        <v>592</v>
      </c>
      <c r="CV167" s="590" t="s">
        <v>592</v>
      </c>
      <c r="DP167" s="591" t="s">
        <v>592</v>
      </c>
      <c r="DS167" s="591" t="s">
        <v>592</v>
      </c>
      <c r="DV167" s="591" t="s">
        <v>592</v>
      </c>
      <c r="DY167" s="591" t="s">
        <v>592</v>
      </c>
      <c r="EB167" s="591" t="s">
        <v>592</v>
      </c>
      <c r="EE167" s="591" t="s">
        <v>592</v>
      </c>
      <c r="EH167" s="591" t="s">
        <v>592</v>
      </c>
      <c r="EK167" s="591" t="s">
        <v>592</v>
      </c>
      <c r="EN167" s="591" t="s">
        <v>592</v>
      </c>
      <c r="EQ167" s="591" t="s">
        <v>592</v>
      </c>
      <c r="ET167" s="591" t="s">
        <v>592</v>
      </c>
      <c r="EW167" s="591" t="s">
        <v>592</v>
      </c>
      <c r="EZ167" s="591" t="s">
        <v>592</v>
      </c>
      <c r="FC167" s="591" t="s">
        <v>592</v>
      </c>
      <c r="FF167" s="591" t="s">
        <v>592</v>
      </c>
      <c r="FI167" s="591" t="s">
        <v>592</v>
      </c>
      <c r="FL167" s="591" t="s">
        <v>592</v>
      </c>
      <c r="FO167" s="591" t="s">
        <v>592</v>
      </c>
      <c r="FR167" s="591" t="s">
        <v>592</v>
      </c>
      <c r="FU167" s="591" t="s">
        <v>592</v>
      </c>
      <c r="FX167" s="591" t="s">
        <v>592</v>
      </c>
      <c r="GA167" s="591" t="s">
        <v>592</v>
      </c>
      <c r="GD167" s="591" t="s">
        <v>592</v>
      </c>
      <c r="GG167" s="591" t="s">
        <v>592</v>
      </c>
      <c r="GJ167" s="591" t="s">
        <v>592</v>
      </c>
      <c r="GM167" s="591" t="s">
        <v>592</v>
      </c>
      <c r="GP167" s="591" t="s">
        <v>592</v>
      </c>
      <c r="GS167" s="591" t="s">
        <v>592</v>
      </c>
      <c r="GV167" s="591" t="s">
        <v>592</v>
      </c>
      <c r="GY167" s="591" t="s">
        <v>592</v>
      </c>
      <c r="HB167" s="591" t="s">
        <v>592</v>
      </c>
      <c r="HE167" s="591" t="s">
        <v>592</v>
      </c>
      <c r="HH167" s="591" t="s">
        <v>592</v>
      </c>
      <c r="HK167" s="591" t="s">
        <v>592</v>
      </c>
      <c r="HN167" s="591" t="s">
        <v>592</v>
      </c>
      <c r="HQ167" s="591" t="s">
        <v>592</v>
      </c>
      <c r="HT167" s="591" t="s">
        <v>592</v>
      </c>
      <c r="HZ167" s="606" t="s">
        <v>592</v>
      </c>
      <c r="IA167" s="606" t="s">
        <v>592</v>
      </c>
      <c r="IB167" s="606" t="s">
        <v>592</v>
      </c>
      <c r="IC167" s="606" t="b">
        <v>1</v>
      </c>
    </row>
    <row r="168" spans="64:237" s="581" customFormat="1">
      <c r="BL168" s="590" t="s">
        <v>592</v>
      </c>
      <c r="CV168" s="590" t="s">
        <v>592</v>
      </c>
      <c r="DP168" s="591" t="s">
        <v>592</v>
      </c>
      <c r="DS168" s="591" t="s">
        <v>592</v>
      </c>
      <c r="DV168" s="591" t="s">
        <v>592</v>
      </c>
      <c r="DY168" s="591" t="s">
        <v>592</v>
      </c>
      <c r="EB168" s="591" t="s">
        <v>592</v>
      </c>
      <c r="EE168" s="591" t="s">
        <v>592</v>
      </c>
      <c r="EH168" s="591" t="s">
        <v>592</v>
      </c>
      <c r="EK168" s="591" t="s">
        <v>592</v>
      </c>
      <c r="EN168" s="591" t="s">
        <v>592</v>
      </c>
      <c r="EQ168" s="591" t="s">
        <v>592</v>
      </c>
      <c r="ET168" s="591" t="s">
        <v>592</v>
      </c>
      <c r="EW168" s="591" t="s">
        <v>592</v>
      </c>
      <c r="EZ168" s="591" t="s">
        <v>592</v>
      </c>
      <c r="FC168" s="591" t="s">
        <v>592</v>
      </c>
      <c r="FF168" s="591" t="s">
        <v>592</v>
      </c>
      <c r="FI168" s="591" t="s">
        <v>592</v>
      </c>
      <c r="FL168" s="591" t="s">
        <v>592</v>
      </c>
      <c r="FO168" s="591" t="s">
        <v>592</v>
      </c>
      <c r="FR168" s="591" t="s">
        <v>592</v>
      </c>
      <c r="FU168" s="591" t="s">
        <v>592</v>
      </c>
      <c r="FX168" s="591" t="s">
        <v>592</v>
      </c>
      <c r="GA168" s="591" t="s">
        <v>592</v>
      </c>
      <c r="GD168" s="591" t="s">
        <v>592</v>
      </c>
      <c r="GG168" s="591" t="s">
        <v>592</v>
      </c>
      <c r="GJ168" s="591" t="s">
        <v>592</v>
      </c>
      <c r="GM168" s="591" t="s">
        <v>592</v>
      </c>
      <c r="GP168" s="591" t="s">
        <v>592</v>
      </c>
      <c r="GS168" s="591" t="s">
        <v>592</v>
      </c>
      <c r="GV168" s="591" t="s">
        <v>592</v>
      </c>
      <c r="GY168" s="591" t="s">
        <v>592</v>
      </c>
      <c r="HB168" s="591" t="s">
        <v>592</v>
      </c>
      <c r="HE168" s="591" t="s">
        <v>592</v>
      </c>
      <c r="HH168" s="591" t="s">
        <v>592</v>
      </c>
      <c r="HK168" s="591" t="s">
        <v>592</v>
      </c>
      <c r="HN168" s="591" t="s">
        <v>592</v>
      </c>
      <c r="HQ168" s="591" t="s">
        <v>592</v>
      </c>
      <c r="HT168" s="591" t="s">
        <v>592</v>
      </c>
      <c r="HZ168" s="606" t="s">
        <v>592</v>
      </c>
      <c r="IA168" s="606" t="s">
        <v>592</v>
      </c>
      <c r="IB168" s="606" t="s">
        <v>592</v>
      </c>
      <c r="IC168" s="606" t="b">
        <v>1</v>
      </c>
    </row>
    <row r="169" spans="64:237" s="581" customFormat="1">
      <c r="BL169" s="590" t="s">
        <v>592</v>
      </c>
      <c r="CV169" s="590" t="s">
        <v>592</v>
      </c>
      <c r="DP169" s="591" t="s">
        <v>592</v>
      </c>
      <c r="DS169" s="591" t="s">
        <v>592</v>
      </c>
      <c r="DV169" s="591" t="s">
        <v>592</v>
      </c>
      <c r="DY169" s="591" t="s">
        <v>592</v>
      </c>
      <c r="EB169" s="591" t="s">
        <v>592</v>
      </c>
      <c r="EE169" s="591" t="s">
        <v>592</v>
      </c>
      <c r="EH169" s="591" t="s">
        <v>592</v>
      </c>
      <c r="EK169" s="591" t="s">
        <v>592</v>
      </c>
      <c r="EN169" s="591" t="s">
        <v>592</v>
      </c>
      <c r="EQ169" s="591" t="s">
        <v>592</v>
      </c>
      <c r="ET169" s="591" t="s">
        <v>592</v>
      </c>
      <c r="EW169" s="591" t="s">
        <v>592</v>
      </c>
      <c r="EZ169" s="591" t="s">
        <v>592</v>
      </c>
      <c r="FC169" s="591" t="s">
        <v>592</v>
      </c>
      <c r="FF169" s="591" t="s">
        <v>592</v>
      </c>
      <c r="FI169" s="591" t="s">
        <v>592</v>
      </c>
      <c r="FL169" s="591" t="s">
        <v>592</v>
      </c>
      <c r="FO169" s="591" t="s">
        <v>592</v>
      </c>
      <c r="FR169" s="591" t="s">
        <v>592</v>
      </c>
      <c r="FU169" s="591" t="s">
        <v>592</v>
      </c>
      <c r="FX169" s="591" t="s">
        <v>592</v>
      </c>
      <c r="GA169" s="591" t="s">
        <v>592</v>
      </c>
      <c r="GD169" s="591" t="s">
        <v>592</v>
      </c>
      <c r="GG169" s="591" t="s">
        <v>592</v>
      </c>
      <c r="GJ169" s="591" t="s">
        <v>592</v>
      </c>
      <c r="GM169" s="591" t="s">
        <v>592</v>
      </c>
      <c r="GP169" s="591" t="s">
        <v>592</v>
      </c>
      <c r="GS169" s="591" t="s">
        <v>592</v>
      </c>
      <c r="GV169" s="591" t="s">
        <v>592</v>
      </c>
      <c r="GY169" s="591" t="s">
        <v>592</v>
      </c>
      <c r="HB169" s="591" t="s">
        <v>592</v>
      </c>
      <c r="HE169" s="591" t="s">
        <v>592</v>
      </c>
      <c r="HH169" s="591" t="s">
        <v>592</v>
      </c>
      <c r="HK169" s="591" t="s">
        <v>592</v>
      </c>
      <c r="HN169" s="591" t="s">
        <v>592</v>
      </c>
      <c r="HQ169" s="591" t="s">
        <v>592</v>
      </c>
      <c r="HT169" s="591" t="s">
        <v>592</v>
      </c>
      <c r="HZ169" s="606" t="s">
        <v>592</v>
      </c>
      <c r="IA169" s="606" t="s">
        <v>592</v>
      </c>
      <c r="IB169" s="606" t="s">
        <v>592</v>
      </c>
      <c r="IC169" s="606" t="b">
        <v>1</v>
      </c>
    </row>
    <row r="170" spans="64:237" s="581" customFormat="1">
      <c r="BL170" s="590" t="s">
        <v>592</v>
      </c>
      <c r="CV170" s="590" t="s">
        <v>592</v>
      </c>
      <c r="DP170" s="591" t="s">
        <v>592</v>
      </c>
      <c r="DS170" s="591" t="s">
        <v>592</v>
      </c>
      <c r="DV170" s="591" t="s">
        <v>592</v>
      </c>
      <c r="DY170" s="591" t="s">
        <v>592</v>
      </c>
      <c r="EB170" s="591" t="s">
        <v>592</v>
      </c>
      <c r="EE170" s="591" t="s">
        <v>592</v>
      </c>
      <c r="EH170" s="591" t="s">
        <v>592</v>
      </c>
      <c r="EK170" s="591" t="s">
        <v>592</v>
      </c>
      <c r="EN170" s="591" t="s">
        <v>592</v>
      </c>
      <c r="EQ170" s="591" t="s">
        <v>592</v>
      </c>
      <c r="ET170" s="591" t="s">
        <v>592</v>
      </c>
      <c r="EW170" s="591" t="s">
        <v>592</v>
      </c>
      <c r="EZ170" s="591" t="s">
        <v>592</v>
      </c>
      <c r="FC170" s="591" t="s">
        <v>592</v>
      </c>
      <c r="FF170" s="591" t="s">
        <v>592</v>
      </c>
      <c r="FI170" s="591" t="s">
        <v>592</v>
      </c>
      <c r="FL170" s="591" t="s">
        <v>592</v>
      </c>
      <c r="FO170" s="591" t="s">
        <v>592</v>
      </c>
      <c r="FR170" s="591" t="s">
        <v>592</v>
      </c>
      <c r="FU170" s="591" t="s">
        <v>592</v>
      </c>
      <c r="FX170" s="591" t="s">
        <v>592</v>
      </c>
      <c r="GA170" s="591" t="s">
        <v>592</v>
      </c>
      <c r="GD170" s="591" t="s">
        <v>592</v>
      </c>
      <c r="GG170" s="591" t="s">
        <v>592</v>
      </c>
      <c r="GJ170" s="591" t="s">
        <v>592</v>
      </c>
      <c r="GM170" s="591" t="s">
        <v>592</v>
      </c>
      <c r="GP170" s="591" t="s">
        <v>592</v>
      </c>
      <c r="GS170" s="591" t="s">
        <v>592</v>
      </c>
      <c r="GV170" s="591" t="s">
        <v>592</v>
      </c>
      <c r="GY170" s="591" t="s">
        <v>592</v>
      </c>
      <c r="HB170" s="591" t="s">
        <v>592</v>
      </c>
      <c r="HE170" s="591" t="s">
        <v>592</v>
      </c>
      <c r="HH170" s="591" t="s">
        <v>592</v>
      </c>
      <c r="HK170" s="591" t="s">
        <v>592</v>
      </c>
      <c r="HN170" s="591" t="s">
        <v>592</v>
      </c>
      <c r="HQ170" s="591" t="s">
        <v>592</v>
      </c>
      <c r="HT170" s="591" t="s">
        <v>592</v>
      </c>
      <c r="HZ170" s="606" t="s">
        <v>592</v>
      </c>
      <c r="IA170" s="606" t="s">
        <v>592</v>
      </c>
      <c r="IB170" s="606" t="s">
        <v>592</v>
      </c>
      <c r="IC170" s="606" t="b">
        <v>1</v>
      </c>
    </row>
    <row r="171" spans="64:237" s="581" customFormat="1">
      <c r="BL171" s="590" t="s">
        <v>592</v>
      </c>
      <c r="CV171" s="590" t="s">
        <v>592</v>
      </c>
      <c r="DP171" s="591" t="s">
        <v>592</v>
      </c>
      <c r="DS171" s="591" t="s">
        <v>592</v>
      </c>
      <c r="DV171" s="591" t="s">
        <v>592</v>
      </c>
      <c r="DY171" s="591" t="s">
        <v>592</v>
      </c>
      <c r="EB171" s="591" t="s">
        <v>592</v>
      </c>
      <c r="EE171" s="591" t="s">
        <v>592</v>
      </c>
      <c r="EH171" s="591" t="s">
        <v>592</v>
      </c>
      <c r="EK171" s="591" t="s">
        <v>592</v>
      </c>
      <c r="EN171" s="591" t="s">
        <v>592</v>
      </c>
      <c r="EQ171" s="591" t="s">
        <v>592</v>
      </c>
      <c r="ET171" s="591" t="s">
        <v>592</v>
      </c>
      <c r="EW171" s="591" t="s">
        <v>592</v>
      </c>
      <c r="EZ171" s="591" t="s">
        <v>592</v>
      </c>
      <c r="FC171" s="591" t="s">
        <v>592</v>
      </c>
      <c r="FF171" s="591" t="s">
        <v>592</v>
      </c>
      <c r="FI171" s="591" t="s">
        <v>592</v>
      </c>
      <c r="FL171" s="591" t="s">
        <v>592</v>
      </c>
      <c r="FO171" s="591" t="s">
        <v>592</v>
      </c>
      <c r="FR171" s="591" t="s">
        <v>592</v>
      </c>
      <c r="FU171" s="591" t="s">
        <v>592</v>
      </c>
      <c r="FX171" s="591" t="s">
        <v>592</v>
      </c>
      <c r="GA171" s="591" t="s">
        <v>592</v>
      </c>
      <c r="GD171" s="591" t="s">
        <v>592</v>
      </c>
      <c r="GG171" s="591" t="s">
        <v>592</v>
      </c>
      <c r="GJ171" s="591" t="s">
        <v>592</v>
      </c>
      <c r="GM171" s="591" t="s">
        <v>592</v>
      </c>
      <c r="GP171" s="591" t="s">
        <v>592</v>
      </c>
      <c r="GS171" s="591" t="s">
        <v>592</v>
      </c>
      <c r="GV171" s="591" t="s">
        <v>592</v>
      </c>
      <c r="GY171" s="591" t="s">
        <v>592</v>
      </c>
      <c r="HB171" s="591" t="s">
        <v>592</v>
      </c>
      <c r="HE171" s="591" t="s">
        <v>592</v>
      </c>
      <c r="HH171" s="591" t="s">
        <v>592</v>
      </c>
      <c r="HK171" s="591" t="s">
        <v>592</v>
      </c>
      <c r="HN171" s="591" t="s">
        <v>592</v>
      </c>
      <c r="HQ171" s="591" t="s">
        <v>592</v>
      </c>
      <c r="HT171" s="591" t="s">
        <v>592</v>
      </c>
      <c r="HZ171" s="606" t="s">
        <v>592</v>
      </c>
      <c r="IA171" s="606" t="s">
        <v>592</v>
      </c>
      <c r="IB171" s="606" t="s">
        <v>592</v>
      </c>
      <c r="IC171" s="606" t="b">
        <v>1</v>
      </c>
    </row>
    <row r="172" spans="64:237" s="581" customFormat="1">
      <c r="BL172" s="590" t="s">
        <v>592</v>
      </c>
      <c r="CV172" s="590" t="s">
        <v>592</v>
      </c>
      <c r="DP172" s="591" t="s">
        <v>592</v>
      </c>
      <c r="DS172" s="591" t="s">
        <v>592</v>
      </c>
      <c r="DV172" s="591" t="s">
        <v>592</v>
      </c>
      <c r="DY172" s="591" t="s">
        <v>592</v>
      </c>
      <c r="EB172" s="591" t="s">
        <v>592</v>
      </c>
      <c r="EE172" s="591" t="s">
        <v>592</v>
      </c>
      <c r="EH172" s="591" t="s">
        <v>592</v>
      </c>
      <c r="EK172" s="591" t="s">
        <v>592</v>
      </c>
      <c r="EN172" s="591" t="s">
        <v>592</v>
      </c>
      <c r="EQ172" s="591" t="s">
        <v>592</v>
      </c>
      <c r="ET172" s="591" t="s">
        <v>592</v>
      </c>
      <c r="EW172" s="591" t="s">
        <v>592</v>
      </c>
      <c r="EZ172" s="591" t="s">
        <v>592</v>
      </c>
      <c r="FC172" s="591" t="s">
        <v>592</v>
      </c>
      <c r="FF172" s="591" t="s">
        <v>592</v>
      </c>
      <c r="FI172" s="591" t="s">
        <v>592</v>
      </c>
      <c r="FL172" s="591" t="s">
        <v>592</v>
      </c>
      <c r="FO172" s="591" t="s">
        <v>592</v>
      </c>
      <c r="FR172" s="591" t="s">
        <v>592</v>
      </c>
      <c r="FU172" s="591" t="s">
        <v>592</v>
      </c>
      <c r="FX172" s="591" t="s">
        <v>592</v>
      </c>
      <c r="GA172" s="591" t="s">
        <v>592</v>
      </c>
      <c r="GD172" s="591" t="s">
        <v>592</v>
      </c>
      <c r="GG172" s="591" t="s">
        <v>592</v>
      </c>
      <c r="GJ172" s="591" t="s">
        <v>592</v>
      </c>
      <c r="GM172" s="591" t="s">
        <v>592</v>
      </c>
      <c r="GP172" s="591" t="s">
        <v>592</v>
      </c>
      <c r="GS172" s="591" t="s">
        <v>592</v>
      </c>
      <c r="GV172" s="591" t="s">
        <v>592</v>
      </c>
      <c r="GY172" s="591" t="s">
        <v>592</v>
      </c>
      <c r="HB172" s="591" t="s">
        <v>592</v>
      </c>
      <c r="HE172" s="591" t="s">
        <v>592</v>
      </c>
      <c r="HH172" s="591" t="s">
        <v>592</v>
      </c>
      <c r="HK172" s="591" t="s">
        <v>592</v>
      </c>
      <c r="HN172" s="591" t="s">
        <v>592</v>
      </c>
      <c r="HQ172" s="591" t="s">
        <v>592</v>
      </c>
      <c r="HT172" s="591" t="s">
        <v>592</v>
      </c>
      <c r="HZ172" s="606" t="s">
        <v>592</v>
      </c>
      <c r="IA172" s="606" t="s">
        <v>592</v>
      </c>
      <c r="IB172" s="606" t="s">
        <v>592</v>
      </c>
      <c r="IC172" s="606" t="b">
        <v>1</v>
      </c>
    </row>
    <row r="173" spans="64:237" s="581" customFormat="1">
      <c r="BL173" s="590" t="s">
        <v>592</v>
      </c>
      <c r="CV173" s="590" t="s">
        <v>592</v>
      </c>
      <c r="DP173" s="591" t="s">
        <v>592</v>
      </c>
      <c r="DS173" s="591" t="s">
        <v>592</v>
      </c>
      <c r="DV173" s="591" t="s">
        <v>592</v>
      </c>
      <c r="DY173" s="591" t="s">
        <v>592</v>
      </c>
      <c r="EB173" s="591" t="s">
        <v>592</v>
      </c>
      <c r="EE173" s="591" t="s">
        <v>592</v>
      </c>
      <c r="EH173" s="591" t="s">
        <v>592</v>
      </c>
      <c r="EK173" s="591" t="s">
        <v>592</v>
      </c>
      <c r="EN173" s="591" t="s">
        <v>592</v>
      </c>
      <c r="EQ173" s="591" t="s">
        <v>592</v>
      </c>
      <c r="ET173" s="591" t="s">
        <v>592</v>
      </c>
      <c r="EW173" s="591" t="s">
        <v>592</v>
      </c>
      <c r="EZ173" s="591" t="s">
        <v>592</v>
      </c>
      <c r="FC173" s="591" t="s">
        <v>592</v>
      </c>
      <c r="FF173" s="591" t="s">
        <v>592</v>
      </c>
      <c r="FI173" s="591" t="s">
        <v>592</v>
      </c>
      <c r="FL173" s="591" t="s">
        <v>592</v>
      </c>
      <c r="FO173" s="591" t="s">
        <v>592</v>
      </c>
      <c r="FR173" s="591" t="s">
        <v>592</v>
      </c>
      <c r="FU173" s="591" t="s">
        <v>592</v>
      </c>
      <c r="FX173" s="591" t="s">
        <v>592</v>
      </c>
      <c r="GA173" s="591" t="s">
        <v>592</v>
      </c>
      <c r="GD173" s="591" t="s">
        <v>592</v>
      </c>
      <c r="GG173" s="591" t="s">
        <v>592</v>
      </c>
      <c r="GJ173" s="591" t="s">
        <v>592</v>
      </c>
      <c r="GM173" s="591" t="s">
        <v>592</v>
      </c>
      <c r="GP173" s="591" t="s">
        <v>592</v>
      </c>
      <c r="GS173" s="591" t="s">
        <v>592</v>
      </c>
      <c r="GV173" s="591" t="s">
        <v>592</v>
      </c>
      <c r="GY173" s="591" t="s">
        <v>592</v>
      </c>
      <c r="HB173" s="591" t="s">
        <v>592</v>
      </c>
      <c r="HE173" s="591" t="s">
        <v>592</v>
      </c>
      <c r="HH173" s="591" t="s">
        <v>592</v>
      </c>
      <c r="HK173" s="591" t="s">
        <v>592</v>
      </c>
      <c r="HN173" s="591" t="s">
        <v>592</v>
      </c>
      <c r="HQ173" s="591" t="s">
        <v>592</v>
      </c>
      <c r="HT173" s="591" t="s">
        <v>592</v>
      </c>
      <c r="HZ173" s="606" t="s">
        <v>592</v>
      </c>
      <c r="IA173" s="606" t="s">
        <v>592</v>
      </c>
      <c r="IB173" s="606" t="s">
        <v>592</v>
      </c>
      <c r="IC173" s="606" t="b">
        <v>1</v>
      </c>
    </row>
    <row r="174" spans="64:237" s="581" customFormat="1">
      <c r="BL174" s="590" t="s">
        <v>592</v>
      </c>
      <c r="CV174" s="590" t="s">
        <v>592</v>
      </c>
      <c r="DP174" s="591" t="s">
        <v>592</v>
      </c>
      <c r="DS174" s="591" t="s">
        <v>592</v>
      </c>
      <c r="DV174" s="591" t="s">
        <v>592</v>
      </c>
      <c r="DY174" s="591" t="s">
        <v>592</v>
      </c>
      <c r="EB174" s="591" t="s">
        <v>592</v>
      </c>
      <c r="EE174" s="591" t="s">
        <v>592</v>
      </c>
      <c r="EH174" s="591" t="s">
        <v>592</v>
      </c>
      <c r="EK174" s="591" t="s">
        <v>592</v>
      </c>
      <c r="EN174" s="591" t="s">
        <v>592</v>
      </c>
      <c r="EQ174" s="591" t="s">
        <v>592</v>
      </c>
      <c r="ET174" s="591" t="s">
        <v>592</v>
      </c>
      <c r="EW174" s="591" t="s">
        <v>592</v>
      </c>
      <c r="EZ174" s="591" t="s">
        <v>592</v>
      </c>
      <c r="FC174" s="591" t="s">
        <v>592</v>
      </c>
      <c r="FF174" s="591" t="s">
        <v>592</v>
      </c>
      <c r="FI174" s="591" t="s">
        <v>592</v>
      </c>
      <c r="FL174" s="591" t="s">
        <v>592</v>
      </c>
      <c r="FO174" s="591" t="s">
        <v>592</v>
      </c>
      <c r="FR174" s="591" t="s">
        <v>592</v>
      </c>
      <c r="FU174" s="591" t="s">
        <v>592</v>
      </c>
      <c r="FX174" s="591" t="s">
        <v>592</v>
      </c>
      <c r="GA174" s="591" t="s">
        <v>592</v>
      </c>
      <c r="GD174" s="591" t="s">
        <v>592</v>
      </c>
      <c r="GG174" s="591" t="s">
        <v>592</v>
      </c>
      <c r="GJ174" s="591" t="s">
        <v>592</v>
      </c>
      <c r="GM174" s="591" t="s">
        <v>592</v>
      </c>
      <c r="GP174" s="591" t="s">
        <v>592</v>
      </c>
      <c r="GS174" s="591" t="s">
        <v>592</v>
      </c>
      <c r="GV174" s="591" t="s">
        <v>592</v>
      </c>
      <c r="GY174" s="591" t="s">
        <v>592</v>
      </c>
      <c r="HB174" s="591" t="s">
        <v>592</v>
      </c>
      <c r="HE174" s="591" t="s">
        <v>592</v>
      </c>
      <c r="HH174" s="591" t="s">
        <v>592</v>
      </c>
      <c r="HK174" s="591" t="s">
        <v>592</v>
      </c>
      <c r="HN174" s="591" t="s">
        <v>592</v>
      </c>
      <c r="HQ174" s="591" t="s">
        <v>592</v>
      </c>
      <c r="HT174" s="591" t="s">
        <v>592</v>
      </c>
      <c r="HZ174" s="606" t="s">
        <v>592</v>
      </c>
      <c r="IA174" s="606" t="s">
        <v>592</v>
      </c>
      <c r="IB174" s="606" t="s">
        <v>592</v>
      </c>
      <c r="IC174" s="606" t="b">
        <v>1</v>
      </c>
    </row>
    <row r="175" spans="64:237" s="581" customFormat="1">
      <c r="BL175" s="590" t="s">
        <v>592</v>
      </c>
      <c r="CV175" s="590" t="s">
        <v>592</v>
      </c>
      <c r="DP175" s="591" t="s">
        <v>592</v>
      </c>
      <c r="DS175" s="591" t="s">
        <v>592</v>
      </c>
      <c r="DV175" s="591" t="s">
        <v>592</v>
      </c>
      <c r="DY175" s="591" t="s">
        <v>592</v>
      </c>
      <c r="EB175" s="591" t="s">
        <v>592</v>
      </c>
      <c r="EE175" s="591" t="s">
        <v>592</v>
      </c>
      <c r="EH175" s="591" t="s">
        <v>592</v>
      </c>
      <c r="EK175" s="591" t="s">
        <v>592</v>
      </c>
      <c r="EN175" s="591" t="s">
        <v>592</v>
      </c>
      <c r="EQ175" s="591" t="s">
        <v>592</v>
      </c>
      <c r="ET175" s="591" t="s">
        <v>592</v>
      </c>
      <c r="EW175" s="591" t="s">
        <v>592</v>
      </c>
      <c r="EZ175" s="591" t="s">
        <v>592</v>
      </c>
      <c r="FC175" s="591" t="s">
        <v>592</v>
      </c>
      <c r="FF175" s="591" t="s">
        <v>592</v>
      </c>
      <c r="FI175" s="591" t="s">
        <v>592</v>
      </c>
      <c r="FL175" s="591" t="s">
        <v>592</v>
      </c>
      <c r="FO175" s="591" t="s">
        <v>592</v>
      </c>
      <c r="FR175" s="591" t="s">
        <v>592</v>
      </c>
      <c r="FU175" s="591" t="s">
        <v>592</v>
      </c>
      <c r="FX175" s="591" t="s">
        <v>592</v>
      </c>
      <c r="GA175" s="591" t="s">
        <v>592</v>
      </c>
      <c r="GD175" s="591" t="s">
        <v>592</v>
      </c>
      <c r="GG175" s="591" t="s">
        <v>592</v>
      </c>
      <c r="GJ175" s="591" t="s">
        <v>592</v>
      </c>
      <c r="GM175" s="591" t="s">
        <v>592</v>
      </c>
      <c r="GP175" s="591" t="s">
        <v>592</v>
      </c>
      <c r="GS175" s="591" t="s">
        <v>592</v>
      </c>
      <c r="GV175" s="591" t="s">
        <v>592</v>
      </c>
      <c r="GY175" s="591" t="s">
        <v>592</v>
      </c>
      <c r="HB175" s="591" t="s">
        <v>592</v>
      </c>
      <c r="HE175" s="591" t="s">
        <v>592</v>
      </c>
      <c r="HH175" s="591" t="s">
        <v>592</v>
      </c>
      <c r="HK175" s="591" t="s">
        <v>592</v>
      </c>
      <c r="HN175" s="591" t="s">
        <v>592</v>
      </c>
      <c r="HQ175" s="591" t="s">
        <v>592</v>
      </c>
      <c r="HT175" s="591" t="s">
        <v>592</v>
      </c>
      <c r="HZ175" s="606" t="s">
        <v>592</v>
      </c>
      <c r="IA175" s="606" t="s">
        <v>592</v>
      </c>
      <c r="IB175" s="606" t="s">
        <v>592</v>
      </c>
      <c r="IC175" s="606" t="b">
        <v>1</v>
      </c>
    </row>
    <row r="176" spans="64:237" s="581" customFormat="1">
      <c r="BL176" s="590" t="s">
        <v>592</v>
      </c>
      <c r="CV176" s="590" t="s">
        <v>592</v>
      </c>
      <c r="DP176" s="591" t="s">
        <v>592</v>
      </c>
      <c r="DS176" s="591" t="s">
        <v>592</v>
      </c>
      <c r="DV176" s="591" t="s">
        <v>592</v>
      </c>
      <c r="DY176" s="591" t="s">
        <v>592</v>
      </c>
      <c r="EB176" s="591" t="s">
        <v>592</v>
      </c>
      <c r="EE176" s="591" t="s">
        <v>592</v>
      </c>
      <c r="EH176" s="591" t="s">
        <v>592</v>
      </c>
      <c r="EK176" s="591" t="s">
        <v>592</v>
      </c>
      <c r="EN176" s="591" t="s">
        <v>592</v>
      </c>
      <c r="EQ176" s="591" t="s">
        <v>592</v>
      </c>
      <c r="ET176" s="591" t="s">
        <v>592</v>
      </c>
      <c r="EW176" s="591" t="s">
        <v>592</v>
      </c>
      <c r="EZ176" s="591" t="s">
        <v>592</v>
      </c>
      <c r="FC176" s="591" t="s">
        <v>592</v>
      </c>
      <c r="FF176" s="591" t="s">
        <v>592</v>
      </c>
      <c r="FI176" s="591" t="s">
        <v>592</v>
      </c>
      <c r="FL176" s="591" t="s">
        <v>592</v>
      </c>
      <c r="FO176" s="591" t="s">
        <v>592</v>
      </c>
      <c r="FR176" s="591" t="s">
        <v>592</v>
      </c>
      <c r="FU176" s="591" t="s">
        <v>592</v>
      </c>
      <c r="FX176" s="591" t="s">
        <v>592</v>
      </c>
      <c r="GA176" s="591" t="s">
        <v>592</v>
      </c>
      <c r="GD176" s="591" t="s">
        <v>592</v>
      </c>
      <c r="GG176" s="591" t="s">
        <v>592</v>
      </c>
      <c r="GJ176" s="591" t="s">
        <v>592</v>
      </c>
      <c r="GM176" s="591" t="s">
        <v>592</v>
      </c>
      <c r="GP176" s="591" t="s">
        <v>592</v>
      </c>
      <c r="GS176" s="591" t="s">
        <v>592</v>
      </c>
      <c r="GV176" s="591" t="s">
        <v>592</v>
      </c>
      <c r="GY176" s="591" t="s">
        <v>592</v>
      </c>
      <c r="HB176" s="591" t="s">
        <v>592</v>
      </c>
      <c r="HE176" s="591" t="s">
        <v>592</v>
      </c>
      <c r="HH176" s="591" t="s">
        <v>592</v>
      </c>
      <c r="HK176" s="591" t="s">
        <v>592</v>
      </c>
      <c r="HN176" s="591" t="s">
        <v>592</v>
      </c>
      <c r="HQ176" s="591" t="s">
        <v>592</v>
      </c>
      <c r="HT176" s="591" t="s">
        <v>592</v>
      </c>
      <c r="HZ176" s="606" t="s">
        <v>592</v>
      </c>
      <c r="IA176" s="606" t="s">
        <v>592</v>
      </c>
      <c r="IB176" s="606" t="s">
        <v>592</v>
      </c>
      <c r="IC176" s="606" t="b">
        <v>1</v>
      </c>
    </row>
    <row r="177" spans="64:237" s="581" customFormat="1">
      <c r="BL177" s="590" t="s">
        <v>592</v>
      </c>
      <c r="CV177" s="590" t="s">
        <v>592</v>
      </c>
      <c r="DP177" s="591" t="s">
        <v>592</v>
      </c>
      <c r="DS177" s="591" t="s">
        <v>592</v>
      </c>
      <c r="DV177" s="591" t="s">
        <v>592</v>
      </c>
      <c r="DY177" s="591" t="s">
        <v>592</v>
      </c>
      <c r="EB177" s="591" t="s">
        <v>592</v>
      </c>
      <c r="EE177" s="591" t="s">
        <v>592</v>
      </c>
      <c r="EH177" s="591" t="s">
        <v>592</v>
      </c>
      <c r="EK177" s="591" t="s">
        <v>592</v>
      </c>
      <c r="EN177" s="591" t="s">
        <v>592</v>
      </c>
      <c r="EQ177" s="591" t="s">
        <v>592</v>
      </c>
      <c r="ET177" s="591" t="s">
        <v>592</v>
      </c>
      <c r="EW177" s="591" t="s">
        <v>592</v>
      </c>
      <c r="EZ177" s="591" t="s">
        <v>592</v>
      </c>
      <c r="FC177" s="591" t="s">
        <v>592</v>
      </c>
      <c r="FF177" s="591" t="s">
        <v>592</v>
      </c>
      <c r="FI177" s="591" t="s">
        <v>592</v>
      </c>
      <c r="FL177" s="591" t="s">
        <v>592</v>
      </c>
      <c r="FO177" s="591" t="s">
        <v>592</v>
      </c>
      <c r="FR177" s="591" t="s">
        <v>592</v>
      </c>
      <c r="FU177" s="591" t="s">
        <v>592</v>
      </c>
      <c r="FX177" s="591" t="s">
        <v>592</v>
      </c>
      <c r="GA177" s="591" t="s">
        <v>592</v>
      </c>
      <c r="GD177" s="591" t="s">
        <v>592</v>
      </c>
      <c r="GG177" s="591" t="s">
        <v>592</v>
      </c>
      <c r="GJ177" s="591" t="s">
        <v>592</v>
      </c>
      <c r="GM177" s="591" t="s">
        <v>592</v>
      </c>
      <c r="GP177" s="591" t="s">
        <v>592</v>
      </c>
      <c r="GS177" s="591" t="s">
        <v>592</v>
      </c>
      <c r="GV177" s="591" t="s">
        <v>592</v>
      </c>
      <c r="GY177" s="591" t="s">
        <v>592</v>
      </c>
      <c r="HB177" s="591" t="s">
        <v>592</v>
      </c>
      <c r="HE177" s="591" t="s">
        <v>592</v>
      </c>
      <c r="HH177" s="591" t="s">
        <v>592</v>
      </c>
      <c r="HK177" s="591" t="s">
        <v>592</v>
      </c>
      <c r="HN177" s="591" t="s">
        <v>592</v>
      </c>
      <c r="HQ177" s="591" t="s">
        <v>592</v>
      </c>
      <c r="HT177" s="591" t="s">
        <v>592</v>
      </c>
      <c r="HZ177" s="606" t="s">
        <v>592</v>
      </c>
      <c r="IA177" s="606" t="s">
        <v>592</v>
      </c>
      <c r="IB177" s="606" t="s">
        <v>592</v>
      </c>
      <c r="IC177" s="606" t="b">
        <v>1</v>
      </c>
    </row>
    <row r="178" spans="64:237" s="581" customFormat="1">
      <c r="BL178" s="590" t="s">
        <v>592</v>
      </c>
      <c r="CV178" s="590" t="s">
        <v>592</v>
      </c>
      <c r="DP178" s="591" t="s">
        <v>592</v>
      </c>
      <c r="DS178" s="591" t="s">
        <v>592</v>
      </c>
      <c r="DV178" s="591" t="s">
        <v>592</v>
      </c>
      <c r="DY178" s="591" t="s">
        <v>592</v>
      </c>
      <c r="EB178" s="591" t="s">
        <v>592</v>
      </c>
      <c r="EE178" s="591" t="s">
        <v>592</v>
      </c>
      <c r="EH178" s="591" t="s">
        <v>592</v>
      </c>
      <c r="EK178" s="591" t="s">
        <v>592</v>
      </c>
      <c r="EN178" s="591" t="s">
        <v>592</v>
      </c>
      <c r="EQ178" s="591" t="s">
        <v>592</v>
      </c>
      <c r="ET178" s="591" t="s">
        <v>592</v>
      </c>
      <c r="EW178" s="591" t="s">
        <v>592</v>
      </c>
      <c r="EZ178" s="591" t="s">
        <v>592</v>
      </c>
      <c r="FC178" s="591" t="s">
        <v>592</v>
      </c>
      <c r="FF178" s="591" t="s">
        <v>592</v>
      </c>
      <c r="FI178" s="591" t="s">
        <v>592</v>
      </c>
      <c r="FL178" s="591" t="s">
        <v>592</v>
      </c>
      <c r="FO178" s="591" t="s">
        <v>592</v>
      </c>
      <c r="FR178" s="591" t="s">
        <v>592</v>
      </c>
      <c r="FU178" s="591" t="s">
        <v>592</v>
      </c>
      <c r="FX178" s="591" t="s">
        <v>592</v>
      </c>
      <c r="GA178" s="591" t="s">
        <v>592</v>
      </c>
      <c r="GD178" s="591" t="s">
        <v>592</v>
      </c>
      <c r="GG178" s="591" t="s">
        <v>592</v>
      </c>
      <c r="GJ178" s="591" t="s">
        <v>592</v>
      </c>
      <c r="GM178" s="591" t="s">
        <v>592</v>
      </c>
      <c r="GP178" s="591" t="s">
        <v>592</v>
      </c>
      <c r="GS178" s="591" t="s">
        <v>592</v>
      </c>
      <c r="GV178" s="591" t="s">
        <v>592</v>
      </c>
      <c r="GY178" s="591" t="s">
        <v>592</v>
      </c>
      <c r="HB178" s="591" t="s">
        <v>592</v>
      </c>
      <c r="HE178" s="591" t="s">
        <v>592</v>
      </c>
      <c r="HH178" s="591" t="s">
        <v>592</v>
      </c>
      <c r="HK178" s="591" t="s">
        <v>592</v>
      </c>
      <c r="HN178" s="591" t="s">
        <v>592</v>
      </c>
      <c r="HQ178" s="591" t="s">
        <v>592</v>
      </c>
      <c r="HT178" s="591" t="s">
        <v>592</v>
      </c>
      <c r="HZ178" s="606" t="s">
        <v>592</v>
      </c>
      <c r="IA178" s="606" t="s">
        <v>592</v>
      </c>
      <c r="IB178" s="606" t="s">
        <v>592</v>
      </c>
      <c r="IC178" s="606" t="b">
        <v>1</v>
      </c>
    </row>
    <row r="179" spans="64:237" s="581" customFormat="1">
      <c r="BL179" s="590" t="s">
        <v>592</v>
      </c>
      <c r="CV179" s="590" t="s">
        <v>592</v>
      </c>
      <c r="DP179" s="591" t="s">
        <v>592</v>
      </c>
      <c r="DS179" s="591" t="s">
        <v>592</v>
      </c>
      <c r="DV179" s="591" t="s">
        <v>592</v>
      </c>
      <c r="DY179" s="591" t="s">
        <v>592</v>
      </c>
      <c r="EB179" s="591" t="s">
        <v>592</v>
      </c>
      <c r="EE179" s="591" t="s">
        <v>592</v>
      </c>
      <c r="EH179" s="591" t="s">
        <v>592</v>
      </c>
      <c r="EK179" s="591" t="s">
        <v>592</v>
      </c>
      <c r="EN179" s="591" t="s">
        <v>592</v>
      </c>
      <c r="EQ179" s="591" t="s">
        <v>592</v>
      </c>
      <c r="ET179" s="591" t="s">
        <v>592</v>
      </c>
      <c r="EW179" s="591" t="s">
        <v>592</v>
      </c>
      <c r="EZ179" s="591" t="s">
        <v>592</v>
      </c>
      <c r="FC179" s="591" t="s">
        <v>592</v>
      </c>
      <c r="FF179" s="591" t="s">
        <v>592</v>
      </c>
      <c r="FI179" s="591" t="s">
        <v>592</v>
      </c>
      <c r="FL179" s="591" t="s">
        <v>592</v>
      </c>
      <c r="FO179" s="591" t="s">
        <v>592</v>
      </c>
      <c r="FR179" s="591" t="s">
        <v>592</v>
      </c>
      <c r="FU179" s="591" t="s">
        <v>592</v>
      </c>
      <c r="FX179" s="591" t="s">
        <v>592</v>
      </c>
      <c r="GA179" s="591" t="s">
        <v>592</v>
      </c>
      <c r="GD179" s="591" t="s">
        <v>592</v>
      </c>
      <c r="GG179" s="591" t="s">
        <v>592</v>
      </c>
      <c r="GJ179" s="591" t="s">
        <v>592</v>
      </c>
      <c r="GM179" s="591" t="s">
        <v>592</v>
      </c>
      <c r="GP179" s="591" t="s">
        <v>592</v>
      </c>
      <c r="GS179" s="591" t="s">
        <v>592</v>
      </c>
      <c r="GV179" s="591" t="s">
        <v>592</v>
      </c>
      <c r="GY179" s="591" t="s">
        <v>592</v>
      </c>
      <c r="HB179" s="591" t="s">
        <v>592</v>
      </c>
      <c r="HE179" s="591" t="s">
        <v>592</v>
      </c>
      <c r="HH179" s="591" t="s">
        <v>592</v>
      </c>
      <c r="HK179" s="591" t="s">
        <v>592</v>
      </c>
      <c r="HN179" s="591" t="s">
        <v>592</v>
      </c>
      <c r="HQ179" s="591" t="s">
        <v>592</v>
      </c>
      <c r="HT179" s="591" t="s">
        <v>592</v>
      </c>
      <c r="HZ179" s="606" t="s">
        <v>592</v>
      </c>
      <c r="IA179" s="606" t="s">
        <v>592</v>
      </c>
      <c r="IB179" s="606" t="s">
        <v>592</v>
      </c>
      <c r="IC179" s="606" t="b">
        <v>1</v>
      </c>
    </row>
    <row r="180" spans="64:237" s="581" customFormat="1">
      <c r="BL180" s="590" t="s">
        <v>592</v>
      </c>
      <c r="CV180" s="590" t="s">
        <v>592</v>
      </c>
      <c r="DP180" s="591" t="s">
        <v>592</v>
      </c>
      <c r="DS180" s="591" t="s">
        <v>592</v>
      </c>
      <c r="DV180" s="591" t="s">
        <v>592</v>
      </c>
      <c r="DY180" s="591" t="s">
        <v>592</v>
      </c>
      <c r="EB180" s="591" t="s">
        <v>592</v>
      </c>
      <c r="EE180" s="591" t="s">
        <v>592</v>
      </c>
      <c r="EH180" s="591" t="s">
        <v>592</v>
      </c>
      <c r="EK180" s="591" t="s">
        <v>592</v>
      </c>
      <c r="EN180" s="591" t="s">
        <v>592</v>
      </c>
      <c r="EQ180" s="591" t="s">
        <v>592</v>
      </c>
      <c r="ET180" s="591" t="s">
        <v>592</v>
      </c>
      <c r="EW180" s="591" t="s">
        <v>592</v>
      </c>
      <c r="EZ180" s="591" t="s">
        <v>592</v>
      </c>
      <c r="FC180" s="591" t="s">
        <v>592</v>
      </c>
      <c r="FF180" s="591" t="s">
        <v>592</v>
      </c>
      <c r="FI180" s="591" t="s">
        <v>592</v>
      </c>
      <c r="FL180" s="591" t="s">
        <v>592</v>
      </c>
      <c r="FO180" s="591" t="s">
        <v>592</v>
      </c>
      <c r="FR180" s="591" t="s">
        <v>592</v>
      </c>
      <c r="FU180" s="591" t="s">
        <v>592</v>
      </c>
      <c r="FX180" s="591" t="s">
        <v>592</v>
      </c>
      <c r="GA180" s="591" t="s">
        <v>592</v>
      </c>
      <c r="GD180" s="591" t="s">
        <v>592</v>
      </c>
      <c r="GG180" s="591" t="s">
        <v>592</v>
      </c>
      <c r="GJ180" s="591" t="s">
        <v>592</v>
      </c>
      <c r="GM180" s="591" t="s">
        <v>592</v>
      </c>
      <c r="GP180" s="591" t="s">
        <v>592</v>
      </c>
      <c r="GS180" s="591" t="s">
        <v>592</v>
      </c>
      <c r="GV180" s="591" t="s">
        <v>592</v>
      </c>
      <c r="GY180" s="591" t="s">
        <v>592</v>
      </c>
      <c r="HB180" s="591" t="s">
        <v>592</v>
      </c>
      <c r="HE180" s="591" t="s">
        <v>592</v>
      </c>
      <c r="HH180" s="591" t="s">
        <v>592</v>
      </c>
      <c r="HK180" s="591" t="s">
        <v>592</v>
      </c>
      <c r="HN180" s="591" t="s">
        <v>592</v>
      </c>
      <c r="HQ180" s="591" t="s">
        <v>592</v>
      </c>
      <c r="HT180" s="591" t="s">
        <v>592</v>
      </c>
      <c r="HZ180" s="606" t="s">
        <v>592</v>
      </c>
      <c r="IA180" s="606" t="s">
        <v>592</v>
      </c>
      <c r="IB180" s="606" t="s">
        <v>592</v>
      </c>
      <c r="IC180" s="606" t="b">
        <v>1</v>
      </c>
    </row>
    <row r="181" spans="64:237" s="581" customFormat="1">
      <c r="BL181" s="590" t="s">
        <v>592</v>
      </c>
      <c r="CV181" s="590" t="s">
        <v>592</v>
      </c>
      <c r="DP181" s="591" t="s">
        <v>592</v>
      </c>
      <c r="DS181" s="591" t="s">
        <v>592</v>
      </c>
      <c r="DV181" s="591" t="s">
        <v>592</v>
      </c>
      <c r="DY181" s="591" t="s">
        <v>592</v>
      </c>
      <c r="EB181" s="591" t="s">
        <v>592</v>
      </c>
      <c r="EE181" s="591" t="s">
        <v>592</v>
      </c>
      <c r="EH181" s="591" t="s">
        <v>592</v>
      </c>
      <c r="EK181" s="591" t="s">
        <v>592</v>
      </c>
      <c r="EN181" s="591" t="s">
        <v>592</v>
      </c>
      <c r="EQ181" s="591" t="s">
        <v>592</v>
      </c>
      <c r="ET181" s="591" t="s">
        <v>592</v>
      </c>
      <c r="EW181" s="591" t="s">
        <v>592</v>
      </c>
      <c r="EZ181" s="591" t="s">
        <v>592</v>
      </c>
      <c r="FC181" s="591" t="s">
        <v>592</v>
      </c>
      <c r="FF181" s="591" t="s">
        <v>592</v>
      </c>
      <c r="FI181" s="591" t="s">
        <v>592</v>
      </c>
      <c r="FL181" s="591" t="s">
        <v>592</v>
      </c>
      <c r="FO181" s="591" t="s">
        <v>592</v>
      </c>
      <c r="FR181" s="591" t="s">
        <v>592</v>
      </c>
      <c r="FU181" s="591" t="s">
        <v>592</v>
      </c>
      <c r="FX181" s="591" t="s">
        <v>592</v>
      </c>
      <c r="GA181" s="591" t="s">
        <v>592</v>
      </c>
      <c r="GD181" s="591" t="s">
        <v>592</v>
      </c>
      <c r="GG181" s="591" t="s">
        <v>592</v>
      </c>
      <c r="GJ181" s="591" t="s">
        <v>592</v>
      </c>
      <c r="GM181" s="591" t="s">
        <v>592</v>
      </c>
      <c r="GP181" s="591" t="s">
        <v>592</v>
      </c>
      <c r="GS181" s="591" t="s">
        <v>592</v>
      </c>
      <c r="GV181" s="591" t="s">
        <v>592</v>
      </c>
      <c r="GY181" s="591" t="s">
        <v>592</v>
      </c>
      <c r="HB181" s="591" t="s">
        <v>592</v>
      </c>
      <c r="HE181" s="591" t="s">
        <v>592</v>
      </c>
      <c r="HH181" s="591" t="s">
        <v>592</v>
      </c>
      <c r="HK181" s="591" t="s">
        <v>592</v>
      </c>
      <c r="HN181" s="591" t="s">
        <v>592</v>
      </c>
      <c r="HQ181" s="591" t="s">
        <v>592</v>
      </c>
      <c r="HT181" s="591" t="s">
        <v>592</v>
      </c>
      <c r="HZ181" s="606" t="s">
        <v>592</v>
      </c>
      <c r="IA181" s="606" t="s">
        <v>592</v>
      </c>
      <c r="IB181" s="606" t="s">
        <v>592</v>
      </c>
      <c r="IC181" s="606" t="b">
        <v>1</v>
      </c>
    </row>
    <row r="182" spans="64:237" s="581" customFormat="1">
      <c r="BL182" s="590" t="s">
        <v>592</v>
      </c>
      <c r="CV182" s="590" t="s">
        <v>592</v>
      </c>
      <c r="DP182" s="591" t="s">
        <v>592</v>
      </c>
      <c r="DS182" s="591" t="s">
        <v>592</v>
      </c>
      <c r="DV182" s="591" t="s">
        <v>592</v>
      </c>
      <c r="DY182" s="591" t="s">
        <v>592</v>
      </c>
      <c r="EB182" s="591" t="s">
        <v>592</v>
      </c>
      <c r="EE182" s="591" t="s">
        <v>592</v>
      </c>
      <c r="EH182" s="591" t="s">
        <v>592</v>
      </c>
      <c r="EK182" s="591" t="s">
        <v>592</v>
      </c>
      <c r="EN182" s="591" t="s">
        <v>592</v>
      </c>
      <c r="EQ182" s="591" t="s">
        <v>592</v>
      </c>
      <c r="ET182" s="591" t="s">
        <v>592</v>
      </c>
      <c r="EW182" s="591" t="s">
        <v>592</v>
      </c>
      <c r="EZ182" s="591" t="s">
        <v>592</v>
      </c>
      <c r="FC182" s="591" t="s">
        <v>592</v>
      </c>
      <c r="FF182" s="591" t="s">
        <v>592</v>
      </c>
      <c r="FI182" s="591" t="s">
        <v>592</v>
      </c>
      <c r="FL182" s="591" t="s">
        <v>592</v>
      </c>
      <c r="FO182" s="591" t="s">
        <v>592</v>
      </c>
      <c r="FR182" s="591" t="s">
        <v>592</v>
      </c>
      <c r="FU182" s="591" t="s">
        <v>592</v>
      </c>
      <c r="FX182" s="591" t="s">
        <v>592</v>
      </c>
      <c r="GA182" s="591" t="s">
        <v>592</v>
      </c>
      <c r="GD182" s="591" t="s">
        <v>592</v>
      </c>
      <c r="GG182" s="591" t="s">
        <v>592</v>
      </c>
      <c r="GJ182" s="591" t="s">
        <v>592</v>
      </c>
      <c r="GM182" s="591" t="s">
        <v>592</v>
      </c>
      <c r="GP182" s="591" t="s">
        <v>592</v>
      </c>
      <c r="GS182" s="591" t="s">
        <v>592</v>
      </c>
      <c r="GV182" s="591" t="s">
        <v>592</v>
      </c>
      <c r="GY182" s="591" t="s">
        <v>592</v>
      </c>
      <c r="HB182" s="591" t="s">
        <v>592</v>
      </c>
      <c r="HE182" s="591" t="s">
        <v>592</v>
      </c>
      <c r="HH182" s="591" t="s">
        <v>592</v>
      </c>
      <c r="HK182" s="591" t="s">
        <v>592</v>
      </c>
      <c r="HN182" s="591" t="s">
        <v>592</v>
      </c>
      <c r="HQ182" s="591" t="s">
        <v>592</v>
      </c>
      <c r="HT182" s="591" t="s">
        <v>592</v>
      </c>
      <c r="HZ182" s="606" t="s">
        <v>592</v>
      </c>
      <c r="IA182" s="606" t="s">
        <v>592</v>
      </c>
      <c r="IB182" s="606" t="s">
        <v>592</v>
      </c>
      <c r="IC182" s="606" t="b">
        <v>1</v>
      </c>
    </row>
    <row r="183" spans="64:237" s="581" customFormat="1">
      <c r="BL183" s="590" t="s">
        <v>592</v>
      </c>
      <c r="CV183" s="590" t="s">
        <v>592</v>
      </c>
      <c r="DP183" s="591" t="s">
        <v>592</v>
      </c>
      <c r="DS183" s="591" t="s">
        <v>592</v>
      </c>
      <c r="DV183" s="591" t="s">
        <v>592</v>
      </c>
      <c r="DY183" s="591" t="s">
        <v>592</v>
      </c>
      <c r="EB183" s="591" t="s">
        <v>592</v>
      </c>
      <c r="EE183" s="591" t="s">
        <v>592</v>
      </c>
      <c r="EH183" s="591" t="s">
        <v>592</v>
      </c>
      <c r="EK183" s="591" t="s">
        <v>592</v>
      </c>
      <c r="EN183" s="591" t="s">
        <v>592</v>
      </c>
      <c r="EQ183" s="591" t="s">
        <v>592</v>
      </c>
      <c r="ET183" s="591" t="s">
        <v>592</v>
      </c>
      <c r="EW183" s="591" t="s">
        <v>592</v>
      </c>
      <c r="EZ183" s="591" t="s">
        <v>592</v>
      </c>
      <c r="FC183" s="591" t="s">
        <v>592</v>
      </c>
      <c r="FF183" s="591" t="s">
        <v>592</v>
      </c>
      <c r="FI183" s="591" t="s">
        <v>592</v>
      </c>
      <c r="FL183" s="591" t="s">
        <v>592</v>
      </c>
      <c r="FO183" s="591" t="s">
        <v>592</v>
      </c>
      <c r="FR183" s="591" t="s">
        <v>592</v>
      </c>
      <c r="FU183" s="591" t="s">
        <v>592</v>
      </c>
      <c r="FX183" s="591" t="s">
        <v>592</v>
      </c>
      <c r="GA183" s="591" t="s">
        <v>592</v>
      </c>
      <c r="GD183" s="591" t="s">
        <v>592</v>
      </c>
      <c r="GG183" s="591" t="s">
        <v>592</v>
      </c>
      <c r="GJ183" s="591" t="s">
        <v>592</v>
      </c>
      <c r="GM183" s="591" t="s">
        <v>592</v>
      </c>
      <c r="GP183" s="591" t="s">
        <v>592</v>
      </c>
      <c r="GS183" s="591" t="s">
        <v>592</v>
      </c>
      <c r="GV183" s="591" t="s">
        <v>592</v>
      </c>
      <c r="GY183" s="591" t="s">
        <v>592</v>
      </c>
      <c r="HB183" s="591" t="s">
        <v>592</v>
      </c>
      <c r="HE183" s="591" t="s">
        <v>592</v>
      </c>
      <c r="HH183" s="591" t="s">
        <v>592</v>
      </c>
      <c r="HK183" s="591" t="s">
        <v>592</v>
      </c>
      <c r="HN183" s="591" t="s">
        <v>592</v>
      </c>
      <c r="HQ183" s="591" t="s">
        <v>592</v>
      </c>
      <c r="HT183" s="591" t="s">
        <v>592</v>
      </c>
      <c r="HZ183" s="606" t="s">
        <v>592</v>
      </c>
      <c r="IA183" s="606" t="s">
        <v>592</v>
      </c>
      <c r="IB183" s="606" t="s">
        <v>592</v>
      </c>
      <c r="IC183" s="606" t="b">
        <v>1</v>
      </c>
    </row>
    <row r="184" spans="64:237" s="581" customFormat="1">
      <c r="BL184" s="590" t="s">
        <v>592</v>
      </c>
      <c r="CV184" s="590" t="s">
        <v>592</v>
      </c>
      <c r="DP184" s="591" t="s">
        <v>592</v>
      </c>
      <c r="DS184" s="591" t="s">
        <v>592</v>
      </c>
      <c r="DV184" s="591" t="s">
        <v>592</v>
      </c>
      <c r="DY184" s="591" t="s">
        <v>592</v>
      </c>
      <c r="EB184" s="591" t="s">
        <v>592</v>
      </c>
      <c r="EE184" s="591" t="s">
        <v>592</v>
      </c>
      <c r="EH184" s="591" t="s">
        <v>592</v>
      </c>
      <c r="EK184" s="591" t="s">
        <v>592</v>
      </c>
      <c r="EN184" s="591" t="s">
        <v>592</v>
      </c>
      <c r="EQ184" s="591" t="s">
        <v>592</v>
      </c>
      <c r="ET184" s="591" t="s">
        <v>592</v>
      </c>
      <c r="EW184" s="591" t="s">
        <v>592</v>
      </c>
      <c r="EZ184" s="591" t="s">
        <v>592</v>
      </c>
      <c r="FC184" s="591" t="s">
        <v>592</v>
      </c>
      <c r="FF184" s="591" t="s">
        <v>592</v>
      </c>
      <c r="FI184" s="591" t="s">
        <v>592</v>
      </c>
      <c r="FL184" s="591" t="s">
        <v>592</v>
      </c>
      <c r="FO184" s="591" t="s">
        <v>592</v>
      </c>
      <c r="FR184" s="591" t="s">
        <v>592</v>
      </c>
      <c r="FU184" s="591" t="s">
        <v>592</v>
      </c>
      <c r="FX184" s="591" t="s">
        <v>592</v>
      </c>
      <c r="GA184" s="591" t="s">
        <v>592</v>
      </c>
      <c r="GD184" s="591" t="s">
        <v>592</v>
      </c>
      <c r="GG184" s="591" t="s">
        <v>592</v>
      </c>
      <c r="GJ184" s="591" t="s">
        <v>592</v>
      </c>
      <c r="GM184" s="591" t="s">
        <v>592</v>
      </c>
      <c r="GP184" s="591" t="s">
        <v>592</v>
      </c>
      <c r="GS184" s="591" t="s">
        <v>592</v>
      </c>
      <c r="GV184" s="591" t="s">
        <v>592</v>
      </c>
      <c r="GY184" s="591" t="s">
        <v>592</v>
      </c>
      <c r="HB184" s="591" t="s">
        <v>592</v>
      </c>
      <c r="HE184" s="591" t="s">
        <v>592</v>
      </c>
      <c r="HH184" s="591" t="s">
        <v>592</v>
      </c>
      <c r="HK184" s="591" t="s">
        <v>592</v>
      </c>
      <c r="HN184" s="591" t="s">
        <v>592</v>
      </c>
      <c r="HQ184" s="591" t="s">
        <v>592</v>
      </c>
      <c r="HT184" s="591" t="s">
        <v>592</v>
      </c>
      <c r="HZ184" s="606" t="s">
        <v>592</v>
      </c>
      <c r="IA184" s="606" t="s">
        <v>592</v>
      </c>
      <c r="IB184" s="606" t="s">
        <v>592</v>
      </c>
      <c r="IC184" s="606" t="b">
        <v>1</v>
      </c>
    </row>
    <row r="185" spans="64:237" s="581" customFormat="1">
      <c r="BL185" s="590" t="s">
        <v>592</v>
      </c>
      <c r="CV185" s="590" t="s">
        <v>592</v>
      </c>
      <c r="DP185" s="591" t="s">
        <v>592</v>
      </c>
      <c r="DS185" s="591" t="s">
        <v>592</v>
      </c>
      <c r="DV185" s="591" t="s">
        <v>592</v>
      </c>
      <c r="DY185" s="591" t="s">
        <v>592</v>
      </c>
      <c r="EB185" s="591" t="s">
        <v>592</v>
      </c>
      <c r="EE185" s="591" t="s">
        <v>592</v>
      </c>
      <c r="EH185" s="591" t="s">
        <v>592</v>
      </c>
      <c r="EK185" s="591" t="s">
        <v>592</v>
      </c>
      <c r="EN185" s="591" t="s">
        <v>592</v>
      </c>
      <c r="EQ185" s="591" t="s">
        <v>592</v>
      </c>
      <c r="ET185" s="591" t="s">
        <v>592</v>
      </c>
      <c r="EW185" s="591" t="s">
        <v>592</v>
      </c>
      <c r="EZ185" s="591" t="s">
        <v>592</v>
      </c>
      <c r="FC185" s="591" t="s">
        <v>592</v>
      </c>
      <c r="FF185" s="591" t="s">
        <v>592</v>
      </c>
      <c r="FI185" s="591" t="s">
        <v>592</v>
      </c>
      <c r="FL185" s="591" t="s">
        <v>592</v>
      </c>
      <c r="FO185" s="591" t="s">
        <v>592</v>
      </c>
      <c r="FR185" s="591" t="s">
        <v>592</v>
      </c>
      <c r="FU185" s="591" t="s">
        <v>592</v>
      </c>
      <c r="FX185" s="591" t="s">
        <v>592</v>
      </c>
      <c r="GA185" s="591" t="s">
        <v>592</v>
      </c>
      <c r="GD185" s="591" t="s">
        <v>592</v>
      </c>
      <c r="GG185" s="591" t="s">
        <v>592</v>
      </c>
      <c r="GJ185" s="591" t="s">
        <v>592</v>
      </c>
      <c r="GM185" s="591" t="s">
        <v>592</v>
      </c>
      <c r="GP185" s="591" t="s">
        <v>592</v>
      </c>
      <c r="GS185" s="591" t="s">
        <v>592</v>
      </c>
      <c r="GV185" s="591" t="s">
        <v>592</v>
      </c>
      <c r="GY185" s="591" t="s">
        <v>592</v>
      </c>
      <c r="HB185" s="591" t="s">
        <v>592</v>
      </c>
      <c r="HE185" s="591" t="s">
        <v>592</v>
      </c>
      <c r="HH185" s="591" t="s">
        <v>592</v>
      </c>
      <c r="HK185" s="591" t="s">
        <v>592</v>
      </c>
      <c r="HN185" s="591" t="s">
        <v>592</v>
      </c>
      <c r="HQ185" s="591" t="s">
        <v>592</v>
      </c>
      <c r="HT185" s="591" t="s">
        <v>592</v>
      </c>
      <c r="HZ185" s="606" t="s">
        <v>592</v>
      </c>
      <c r="IA185" s="606" t="s">
        <v>592</v>
      </c>
      <c r="IB185" s="606" t="s">
        <v>592</v>
      </c>
      <c r="IC185" s="606" t="b">
        <v>1</v>
      </c>
    </row>
    <row r="186" spans="64:237" s="581" customFormat="1">
      <c r="BL186" s="590" t="s">
        <v>592</v>
      </c>
      <c r="CV186" s="590" t="s">
        <v>592</v>
      </c>
      <c r="DP186" s="591" t="s">
        <v>592</v>
      </c>
      <c r="DS186" s="591" t="s">
        <v>592</v>
      </c>
      <c r="DV186" s="591" t="s">
        <v>592</v>
      </c>
      <c r="DY186" s="591" t="s">
        <v>592</v>
      </c>
      <c r="EB186" s="591" t="s">
        <v>592</v>
      </c>
      <c r="EE186" s="591" t="s">
        <v>592</v>
      </c>
      <c r="EH186" s="591" t="s">
        <v>592</v>
      </c>
      <c r="EK186" s="591" t="s">
        <v>592</v>
      </c>
      <c r="EN186" s="591" t="s">
        <v>592</v>
      </c>
      <c r="EQ186" s="591" t="s">
        <v>592</v>
      </c>
      <c r="ET186" s="591" t="s">
        <v>592</v>
      </c>
      <c r="EW186" s="591" t="s">
        <v>592</v>
      </c>
      <c r="EZ186" s="591" t="s">
        <v>592</v>
      </c>
      <c r="FC186" s="591" t="s">
        <v>592</v>
      </c>
      <c r="FF186" s="591" t="s">
        <v>592</v>
      </c>
      <c r="FI186" s="591" t="s">
        <v>592</v>
      </c>
      <c r="FL186" s="591" t="s">
        <v>592</v>
      </c>
      <c r="FO186" s="591" t="s">
        <v>592</v>
      </c>
      <c r="FR186" s="591" t="s">
        <v>592</v>
      </c>
      <c r="FU186" s="591" t="s">
        <v>592</v>
      </c>
      <c r="FX186" s="591" t="s">
        <v>592</v>
      </c>
      <c r="GA186" s="591" t="s">
        <v>592</v>
      </c>
      <c r="GD186" s="591" t="s">
        <v>592</v>
      </c>
      <c r="GG186" s="591" t="s">
        <v>592</v>
      </c>
      <c r="GJ186" s="591" t="s">
        <v>592</v>
      </c>
      <c r="GM186" s="591" t="s">
        <v>592</v>
      </c>
      <c r="GP186" s="591" t="s">
        <v>592</v>
      </c>
      <c r="GS186" s="591" t="s">
        <v>592</v>
      </c>
      <c r="GV186" s="591" t="s">
        <v>592</v>
      </c>
      <c r="GY186" s="591" t="s">
        <v>592</v>
      </c>
      <c r="HB186" s="591" t="s">
        <v>592</v>
      </c>
      <c r="HE186" s="591" t="s">
        <v>592</v>
      </c>
      <c r="HH186" s="591" t="s">
        <v>592</v>
      </c>
      <c r="HK186" s="591" t="s">
        <v>592</v>
      </c>
      <c r="HN186" s="591" t="s">
        <v>592</v>
      </c>
      <c r="HQ186" s="591" t="s">
        <v>592</v>
      </c>
      <c r="HT186" s="591" t="s">
        <v>592</v>
      </c>
      <c r="HZ186" s="606" t="s">
        <v>592</v>
      </c>
      <c r="IA186" s="606" t="s">
        <v>592</v>
      </c>
      <c r="IB186" s="606" t="s">
        <v>592</v>
      </c>
      <c r="IC186" s="606" t="b">
        <v>1</v>
      </c>
    </row>
    <row r="187" spans="64:237" s="581" customFormat="1">
      <c r="BL187" s="590" t="s">
        <v>592</v>
      </c>
      <c r="CV187" s="590" t="s">
        <v>592</v>
      </c>
      <c r="DP187" s="591" t="s">
        <v>592</v>
      </c>
      <c r="DS187" s="591" t="s">
        <v>592</v>
      </c>
      <c r="DV187" s="591" t="s">
        <v>592</v>
      </c>
      <c r="DY187" s="591" t="s">
        <v>592</v>
      </c>
      <c r="EB187" s="591" t="s">
        <v>592</v>
      </c>
      <c r="EE187" s="591" t="s">
        <v>592</v>
      </c>
      <c r="EH187" s="591" t="s">
        <v>592</v>
      </c>
      <c r="EK187" s="591" t="s">
        <v>592</v>
      </c>
      <c r="EN187" s="591" t="s">
        <v>592</v>
      </c>
      <c r="EQ187" s="591" t="s">
        <v>592</v>
      </c>
      <c r="ET187" s="591" t="s">
        <v>592</v>
      </c>
      <c r="EW187" s="591" t="s">
        <v>592</v>
      </c>
      <c r="EZ187" s="591" t="s">
        <v>592</v>
      </c>
      <c r="FC187" s="591" t="s">
        <v>592</v>
      </c>
      <c r="FF187" s="591" t="s">
        <v>592</v>
      </c>
      <c r="FI187" s="591" t="s">
        <v>592</v>
      </c>
      <c r="FL187" s="591" t="s">
        <v>592</v>
      </c>
      <c r="FO187" s="591" t="s">
        <v>592</v>
      </c>
      <c r="FR187" s="591" t="s">
        <v>592</v>
      </c>
      <c r="FU187" s="591" t="s">
        <v>592</v>
      </c>
      <c r="FX187" s="591" t="s">
        <v>592</v>
      </c>
      <c r="GA187" s="591" t="s">
        <v>592</v>
      </c>
      <c r="GD187" s="591" t="s">
        <v>592</v>
      </c>
      <c r="GG187" s="591" t="s">
        <v>592</v>
      </c>
      <c r="GJ187" s="591" t="s">
        <v>592</v>
      </c>
      <c r="GM187" s="591" t="s">
        <v>592</v>
      </c>
      <c r="GP187" s="591" t="s">
        <v>592</v>
      </c>
      <c r="GS187" s="591" t="s">
        <v>592</v>
      </c>
      <c r="GV187" s="591" t="s">
        <v>592</v>
      </c>
      <c r="GY187" s="591" t="s">
        <v>592</v>
      </c>
      <c r="HB187" s="591" t="s">
        <v>592</v>
      </c>
      <c r="HE187" s="591" t="s">
        <v>592</v>
      </c>
      <c r="HH187" s="591" t="s">
        <v>592</v>
      </c>
      <c r="HK187" s="591" t="s">
        <v>592</v>
      </c>
      <c r="HN187" s="591" t="s">
        <v>592</v>
      </c>
      <c r="HQ187" s="591" t="s">
        <v>592</v>
      </c>
      <c r="HT187" s="591" t="s">
        <v>592</v>
      </c>
      <c r="HZ187" s="606" t="s">
        <v>592</v>
      </c>
      <c r="IA187" s="606" t="s">
        <v>592</v>
      </c>
      <c r="IB187" s="606" t="s">
        <v>592</v>
      </c>
      <c r="IC187" s="606" t="b">
        <v>1</v>
      </c>
    </row>
    <row r="188" spans="64:237" s="581" customFormat="1">
      <c r="BL188" s="590" t="s">
        <v>592</v>
      </c>
      <c r="CV188" s="590" t="s">
        <v>592</v>
      </c>
      <c r="DP188" s="591" t="s">
        <v>592</v>
      </c>
      <c r="DS188" s="591" t="s">
        <v>592</v>
      </c>
      <c r="DV188" s="591" t="s">
        <v>592</v>
      </c>
      <c r="DY188" s="591" t="s">
        <v>592</v>
      </c>
      <c r="EB188" s="591" t="s">
        <v>592</v>
      </c>
      <c r="EE188" s="591" t="s">
        <v>592</v>
      </c>
      <c r="EH188" s="591" t="s">
        <v>592</v>
      </c>
      <c r="EK188" s="591" t="s">
        <v>592</v>
      </c>
      <c r="EN188" s="591" t="s">
        <v>592</v>
      </c>
      <c r="EQ188" s="591" t="s">
        <v>592</v>
      </c>
      <c r="ET188" s="591" t="s">
        <v>592</v>
      </c>
      <c r="EW188" s="591" t="s">
        <v>592</v>
      </c>
      <c r="EZ188" s="591" t="s">
        <v>592</v>
      </c>
      <c r="FC188" s="591" t="s">
        <v>592</v>
      </c>
      <c r="FF188" s="591" t="s">
        <v>592</v>
      </c>
      <c r="FI188" s="591" t="s">
        <v>592</v>
      </c>
      <c r="FL188" s="591" t="s">
        <v>592</v>
      </c>
      <c r="FO188" s="591" t="s">
        <v>592</v>
      </c>
      <c r="FR188" s="591" t="s">
        <v>592</v>
      </c>
      <c r="FU188" s="591" t="s">
        <v>592</v>
      </c>
      <c r="FX188" s="591" t="s">
        <v>592</v>
      </c>
      <c r="GA188" s="591" t="s">
        <v>592</v>
      </c>
      <c r="GD188" s="591" t="s">
        <v>592</v>
      </c>
      <c r="GG188" s="591" t="s">
        <v>592</v>
      </c>
      <c r="GJ188" s="591" t="s">
        <v>592</v>
      </c>
      <c r="GM188" s="591" t="s">
        <v>592</v>
      </c>
      <c r="GP188" s="591" t="s">
        <v>592</v>
      </c>
      <c r="GS188" s="591" t="s">
        <v>592</v>
      </c>
      <c r="GV188" s="591" t="s">
        <v>592</v>
      </c>
      <c r="GY188" s="591" t="s">
        <v>592</v>
      </c>
      <c r="HB188" s="591" t="s">
        <v>592</v>
      </c>
      <c r="HE188" s="591" t="s">
        <v>592</v>
      </c>
      <c r="HH188" s="591" t="s">
        <v>592</v>
      </c>
      <c r="HK188" s="591" t="s">
        <v>592</v>
      </c>
      <c r="HN188" s="591" t="s">
        <v>592</v>
      </c>
      <c r="HQ188" s="591" t="s">
        <v>592</v>
      </c>
      <c r="HT188" s="591" t="s">
        <v>592</v>
      </c>
      <c r="HZ188" s="606" t="s">
        <v>592</v>
      </c>
      <c r="IA188" s="606" t="s">
        <v>592</v>
      </c>
      <c r="IB188" s="606" t="s">
        <v>592</v>
      </c>
      <c r="IC188" s="606" t="b">
        <v>1</v>
      </c>
    </row>
    <row r="189" spans="64:237" s="581" customFormat="1">
      <c r="BL189" s="590" t="s">
        <v>592</v>
      </c>
      <c r="CV189" s="590" t="s">
        <v>592</v>
      </c>
      <c r="DP189" s="591" t="s">
        <v>592</v>
      </c>
      <c r="DS189" s="591" t="s">
        <v>592</v>
      </c>
      <c r="DV189" s="591" t="s">
        <v>592</v>
      </c>
      <c r="DY189" s="591" t="s">
        <v>592</v>
      </c>
      <c r="EB189" s="591" t="s">
        <v>592</v>
      </c>
      <c r="EE189" s="591" t="s">
        <v>592</v>
      </c>
      <c r="EH189" s="591" t="s">
        <v>592</v>
      </c>
      <c r="EK189" s="591" t="s">
        <v>592</v>
      </c>
      <c r="EN189" s="591" t="s">
        <v>592</v>
      </c>
      <c r="EQ189" s="591" t="s">
        <v>592</v>
      </c>
      <c r="ET189" s="591" t="s">
        <v>592</v>
      </c>
      <c r="EW189" s="591" t="s">
        <v>592</v>
      </c>
      <c r="EZ189" s="591" t="s">
        <v>592</v>
      </c>
      <c r="FC189" s="591" t="s">
        <v>592</v>
      </c>
      <c r="FF189" s="591" t="s">
        <v>592</v>
      </c>
      <c r="FI189" s="591" t="s">
        <v>592</v>
      </c>
      <c r="FL189" s="591" t="s">
        <v>592</v>
      </c>
      <c r="FO189" s="591" t="s">
        <v>592</v>
      </c>
      <c r="FR189" s="591" t="s">
        <v>592</v>
      </c>
      <c r="FU189" s="591" t="s">
        <v>592</v>
      </c>
      <c r="FX189" s="591" t="s">
        <v>592</v>
      </c>
      <c r="GA189" s="591" t="s">
        <v>592</v>
      </c>
      <c r="GD189" s="591" t="s">
        <v>592</v>
      </c>
      <c r="GG189" s="591" t="s">
        <v>592</v>
      </c>
      <c r="GJ189" s="591" t="s">
        <v>592</v>
      </c>
      <c r="GM189" s="591" t="s">
        <v>592</v>
      </c>
      <c r="GP189" s="591" t="s">
        <v>592</v>
      </c>
      <c r="GS189" s="591" t="s">
        <v>592</v>
      </c>
      <c r="GV189" s="591" t="s">
        <v>592</v>
      </c>
      <c r="GY189" s="591" t="s">
        <v>592</v>
      </c>
      <c r="HB189" s="591" t="s">
        <v>592</v>
      </c>
      <c r="HE189" s="591" t="s">
        <v>592</v>
      </c>
      <c r="HH189" s="591" t="s">
        <v>592</v>
      </c>
      <c r="HK189" s="591" t="s">
        <v>592</v>
      </c>
      <c r="HN189" s="591" t="s">
        <v>592</v>
      </c>
      <c r="HQ189" s="591" t="s">
        <v>592</v>
      </c>
      <c r="HT189" s="591" t="s">
        <v>592</v>
      </c>
      <c r="HZ189" s="606" t="s">
        <v>592</v>
      </c>
      <c r="IA189" s="606" t="s">
        <v>592</v>
      </c>
      <c r="IB189" s="606" t="s">
        <v>592</v>
      </c>
      <c r="IC189" s="606" t="b">
        <v>1</v>
      </c>
    </row>
    <row r="190" spans="64:237" s="581" customFormat="1">
      <c r="BL190" s="590" t="s">
        <v>592</v>
      </c>
      <c r="CV190" s="590" t="s">
        <v>592</v>
      </c>
      <c r="DP190" s="591" t="s">
        <v>592</v>
      </c>
      <c r="DS190" s="591" t="s">
        <v>592</v>
      </c>
      <c r="DV190" s="591" t="s">
        <v>592</v>
      </c>
      <c r="DY190" s="591" t="s">
        <v>592</v>
      </c>
      <c r="EB190" s="591" t="s">
        <v>592</v>
      </c>
      <c r="EE190" s="591" t="s">
        <v>592</v>
      </c>
      <c r="EH190" s="591" t="s">
        <v>592</v>
      </c>
      <c r="EK190" s="591" t="s">
        <v>592</v>
      </c>
      <c r="EN190" s="591" t="s">
        <v>592</v>
      </c>
      <c r="EQ190" s="591" t="s">
        <v>592</v>
      </c>
      <c r="ET190" s="591" t="s">
        <v>592</v>
      </c>
      <c r="EW190" s="591" t="s">
        <v>592</v>
      </c>
      <c r="EZ190" s="591" t="s">
        <v>592</v>
      </c>
      <c r="FC190" s="591" t="s">
        <v>592</v>
      </c>
      <c r="FF190" s="591" t="s">
        <v>592</v>
      </c>
      <c r="FI190" s="591" t="s">
        <v>592</v>
      </c>
      <c r="FL190" s="591" t="s">
        <v>592</v>
      </c>
      <c r="FO190" s="591" t="s">
        <v>592</v>
      </c>
      <c r="FR190" s="591" t="s">
        <v>592</v>
      </c>
      <c r="FU190" s="591" t="s">
        <v>592</v>
      </c>
      <c r="FX190" s="591" t="s">
        <v>592</v>
      </c>
      <c r="GA190" s="591" t="s">
        <v>592</v>
      </c>
      <c r="GD190" s="591" t="s">
        <v>592</v>
      </c>
      <c r="GG190" s="591" t="s">
        <v>592</v>
      </c>
      <c r="GJ190" s="591" t="s">
        <v>592</v>
      </c>
      <c r="GM190" s="591" t="s">
        <v>592</v>
      </c>
      <c r="GP190" s="591" t="s">
        <v>592</v>
      </c>
      <c r="GS190" s="591" t="s">
        <v>592</v>
      </c>
      <c r="GV190" s="591" t="s">
        <v>592</v>
      </c>
      <c r="GY190" s="591" t="s">
        <v>592</v>
      </c>
      <c r="HB190" s="591" t="s">
        <v>592</v>
      </c>
      <c r="HE190" s="591" t="s">
        <v>592</v>
      </c>
      <c r="HH190" s="591" t="s">
        <v>592</v>
      </c>
      <c r="HK190" s="591" t="s">
        <v>592</v>
      </c>
      <c r="HN190" s="591" t="s">
        <v>592</v>
      </c>
      <c r="HQ190" s="591" t="s">
        <v>592</v>
      </c>
      <c r="HT190" s="591" t="s">
        <v>592</v>
      </c>
      <c r="HZ190" s="606" t="s">
        <v>592</v>
      </c>
      <c r="IA190" s="606" t="s">
        <v>592</v>
      </c>
      <c r="IB190" s="606" t="s">
        <v>592</v>
      </c>
      <c r="IC190" s="606" t="b">
        <v>1</v>
      </c>
    </row>
    <row r="191" spans="64:237" s="581" customFormat="1">
      <c r="BL191" s="590" t="s">
        <v>592</v>
      </c>
      <c r="CV191" s="590" t="s">
        <v>592</v>
      </c>
      <c r="DP191" s="591" t="s">
        <v>592</v>
      </c>
      <c r="DS191" s="591" t="s">
        <v>592</v>
      </c>
      <c r="DV191" s="591" t="s">
        <v>592</v>
      </c>
      <c r="DY191" s="591" t="s">
        <v>592</v>
      </c>
      <c r="EB191" s="591" t="s">
        <v>592</v>
      </c>
      <c r="EE191" s="591" t="s">
        <v>592</v>
      </c>
      <c r="EH191" s="591" t="s">
        <v>592</v>
      </c>
      <c r="EK191" s="591" t="s">
        <v>592</v>
      </c>
      <c r="EN191" s="591" t="s">
        <v>592</v>
      </c>
      <c r="EQ191" s="591" t="s">
        <v>592</v>
      </c>
      <c r="ET191" s="591" t="s">
        <v>592</v>
      </c>
      <c r="EW191" s="591" t="s">
        <v>592</v>
      </c>
      <c r="EZ191" s="591" t="s">
        <v>592</v>
      </c>
      <c r="FC191" s="591" t="s">
        <v>592</v>
      </c>
      <c r="FF191" s="591" t="s">
        <v>592</v>
      </c>
      <c r="FI191" s="591" t="s">
        <v>592</v>
      </c>
      <c r="FL191" s="591" t="s">
        <v>592</v>
      </c>
      <c r="FO191" s="591" t="s">
        <v>592</v>
      </c>
      <c r="FR191" s="591" t="s">
        <v>592</v>
      </c>
      <c r="FU191" s="591" t="s">
        <v>592</v>
      </c>
      <c r="FX191" s="591" t="s">
        <v>592</v>
      </c>
      <c r="GA191" s="591" t="s">
        <v>592</v>
      </c>
      <c r="GD191" s="591" t="s">
        <v>592</v>
      </c>
      <c r="GG191" s="591" t="s">
        <v>592</v>
      </c>
      <c r="GJ191" s="591" t="s">
        <v>592</v>
      </c>
      <c r="GM191" s="591" t="s">
        <v>592</v>
      </c>
      <c r="GP191" s="591" t="s">
        <v>592</v>
      </c>
      <c r="GS191" s="591" t="s">
        <v>592</v>
      </c>
      <c r="GV191" s="591" t="s">
        <v>592</v>
      </c>
      <c r="GY191" s="591" t="s">
        <v>592</v>
      </c>
      <c r="HB191" s="591" t="s">
        <v>592</v>
      </c>
      <c r="HE191" s="591" t="s">
        <v>592</v>
      </c>
      <c r="HH191" s="591" t="s">
        <v>592</v>
      </c>
      <c r="HK191" s="591" t="s">
        <v>592</v>
      </c>
      <c r="HN191" s="591" t="s">
        <v>592</v>
      </c>
      <c r="HQ191" s="591" t="s">
        <v>592</v>
      </c>
      <c r="HT191" s="591" t="s">
        <v>592</v>
      </c>
      <c r="HZ191" s="606" t="s">
        <v>592</v>
      </c>
      <c r="IA191" s="606" t="s">
        <v>592</v>
      </c>
      <c r="IB191" s="606" t="s">
        <v>592</v>
      </c>
      <c r="IC191" s="606" t="b">
        <v>1</v>
      </c>
    </row>
    <row r="192" spans="64:237" s="581" customFormat="1">
      <c r="BL192" s="590" t="s">
        <v>592</v>
      </c>
      <c r="CV192" s="590" t="s">
        <v>592</v>
      </c>
      <c r="DP192" s="591" t="s">
        <v>592</v>
      </c>
      <c r="DS192" s="591" t="s">
        <v>592</v>
      </c>
      <c r="DV192" s="591" t="s">
        <v>592</v>
      </c>
      <c r="DY192" s="591" t="s">
        <v>592</v>
      </c>
      <c r="EB192" s="591" t="s">
        <v>592</v>
      </c>
      <c r="EE192" s="591" t="s">
        <v>592</v>
      </c>
      <c r="EH192" s="591" t="s">
        <v>592</v>
      </c>
      <c r="EK192" s="591" t="s">
        <v>592</v>
      </c>
      <c r="EN192" s="591" t="s">
        <v>592</v>
      </c>
      <c r="EQ192" s="591" t="s">
        <v>592</v>
      </c>
      <c r="ET192" s="591" t="s">
        <v>592</v>
      </c>
      <c r="EW192" s="591" t="s">
        <v>592</v>
      </c>
      <c r="EZ192" s="591" t="s">
        <v>592</v>
      </c>
      <c r="FC192" s="591" t="s">
        <v>592</v>
      </c>
      <c r="FF192" s="591" t="s">
        <v>592</v>
      </c>
      <c r="FI192" s="591" t="s">
        <v>592</v>
      </c>
      <c r="FL192" s="591" t="s">
        <v>592</v>
      </c>
      <c r="FO192" s="591" t="s">
        <v>592</v>
      </c>
      <c r="FR192" s="591" t="s">
        <v>592</v>
      </c>
      <c r="FU192" s="591" t="s">
        <v>592</v>
      </c>
      <c r="FX192" s="591" t="s">
        <v>592</v>
      </c>
      <c r="GA192" s="591" t="s">
        <v>592</v>
      </c>
      <c r="GD192" s="591" t="s">
        <v>592</v>
      </c>
      <c r="GG192" s="591" t="s">
        <v>592</v>
      </c>
      <c r="GJ192" s="591" t="s">
        <v>592</v>
      </c>
      <c r="GM192" s="591" t="s">
        <v>592</v>
      </c>
      <c r="GP192" s="591" t="s">
        <v>592</v>
      </c>
      <c r="GS192" s="591" t="s">
        <v>592</v>
      </c>
      <c r="GV192" s="591" t="s">
        <v>592</v>
      </c>
      <c r="GY192" s="591" t="s">
        <v>592</v>
      </c>
      <c r="HB192" s="591" t="s">
        <v>592</v>
      </c>
      <c r="HE192" s="591" t="s">
        <v>592</v>
      </c>
      <c r="HH192" s="591" t="s">
        <v>592</v>
      </c>
      <c r="HK192" s="591" t="s">
        <v>592</v>
      </c>
      <c r="HN192" s="591" t="s">
        <v>592</v>
      </c>
      <c r="HQ192" s="591" t="s">
        <v>592</v>
      </c>
      <c r="HT192" s="591" t="s">
        <v>592</v>
      </c>
      <c r="HZ192" s="606" t="s">
        <v>592</v>
      </c>
      <c r="IA192" s="606" t="s">
        <v>592</v>
      </c>
      <c r="IB192" s="606" t="s">
        <v>592</v>
      </c>
      <c r="IC192" s="606" t="b">
        <v>1</v>
      </c>
    </row>
    <row r="193" spans="64:237" s="581" customFormat="1">
      <c r="BL193" s="590" t="s">
        <v>592</v>
      </c>
      <c r="CV193" s="590" t="s">
        <v>592</v>
      </c>
      <c r="DP193" s="591" t="s">
        <v>592</v>
      </c>
      <c r="DS193" s="591" t="s">
        <v>592</v>
      </c>
      <c r="DV193" s="591" t="s">
        <v>592</v>
      </c>
      <c r="DY193" s="591" t="s">
        <v>592</v>
      </c>
      <c r="EB193" s="591" t="s">
        <v>592</v>
      </c>
      <c r="EE193" s="591" t="s">
        <v>592</v>
      </c>
      <c r="EH193" s="591" t="s">
        <v>592</v>
      </c>
      <c r="EK193" s="591" t="s">
        <v>592</v>
      </c>
      <c r="EN193" s="591" t="s">
        <v>592</v>
      </c>
      <c r="EQ193" s="591" t="s">
        <v>592</v>
      </c>
      <c r="ET193" s="591" t="s">
        <v>592</v>
      </c>
      <c r="EW193" s="591" t="s">
        <v>592</v>
      </c>
      <c r="EZ193" s="591" t="s">
        <v>592</v>
      </c>
      <c r="FC193" s="591" t="s">
        <v>592</v>
      </c>
      <c r="FF193" s="591" t="s">
        <v>592</v>
      </c>
      <c r="FI193" s="591" t="s">
        <v>592</v>
      </c>
      <c r="FL193" s="591" t="s">
        <v>592</v>
      </c>
      <c r="FO193" s="591" t="s">
        <v>592</v>
      </c>
      <c r="FR193" s="591" t="s">
        <v>592</v>
      </c>
      <c r="FU193" s="591" t="s">
        <v>592</v>
      </c>
      <c r="FX193" s="591" t="s">
        <v>592</v>
      </c>
      <c r="GA193" s="591" t="s">
        <v>592</v>
      </c>
      <c r="GD193" s="591" t="s">
        <v>592</v>
      </c>
      <c r="GG193" s="591" t="s">
        <v>592</v>
      </c>
      <c r="GJ193" s="591" t="s">
        <v>592</v>
      </c>
      <c r="GM193" s="591" t="s">
        <v>592</v>
      </c>
      <c r="GP193" s="591" t="s">
        <v>592</v>
      </c>
      <c r="GS193" s="591" t="s">
        <v>592</v>
      </c>
      <c r="GV193" s="591" t="s">
        <v>592</v>
      </c>
      <c r="GY193" s="591" t="s">
        <v>592</v>
      </c>
      <c r="HB193" s="591" t="s">
        <v>592</v>
      </c>
      <c r="HE193" s="591" t="s">
        <v>592</v>
      </c>
      <c r="HH193" s="591" t="s">
        <v>592</v>
      </c>
      <c r="HK193" s="591" t="s">
        <v>592</v>
      </c>
      <c r="HN193" s="591" t="s">
        <v>592</v>
      </c>
      <c r="HQ193" s="591" t="s">
        <v>592</v>
      </c>
      <c r="HT193" s="591" t="s">
        <v>592</v>
      </c>
      <c r="HZ193" s="606" t="s">
        <v>592</v>
      </c>
      <c r="IA193" s="606" t="s">
        <v>592</v>
      </c>
      <c r="IB193" s="606" t="s">
        <v>592</v>
      </c>
      <c r="IC193" s="606" t="b">
        <v>1</v>
      </c>
    </row>
    <row r="194" spans="64:237" s="581" customFormat="1">
      <c r="BL194" s="590" t="s">
        <v>592</v>
      </c>
      <c r="CV194" s="590" t="s">
        <v>592</v>
      </c>
      <c r="DP194" s="591" t="s">
        <v>592</v>
      </c>
      <c r="DS194" s="591" t="s">
        <v>592</v>
      </c>
      <c r="DV194" s="591" t="s">
        <v>592</v>
      </c>
      <c r="DY194" s="591" t="s">
        <v>592</v>
      </c>
      <c r="EB194" s="591" t="s">
        <v>592</v>
      </c>
      <c r="EE194" s="591" t="s">
        <v>592</v>
      </c>
      <c r="EH194" s="591" t="s">
        <v>592</v>
      </c>
      <c r="EK194" s="591" t="s">
        <v>592</v>
      </c>
      <c r="EN194" s="591" t="s">
        <v>592</v>
      </c>
      <c r="EQ194" s="591" t="s">
        <v>592</v>
      </c>
      <c r="ET194" s="591" t="s">
        <v>592</v>
      </c>
      <c r="EW194" s="591" t="s">
        <v>592</v>
      </c>
      <c r="EZ194" s="591" t="s">
        <v>592</v>
      </c>
      <c r="FC194" s="591" t="s">
        <v>592</v>
      </c>
      <c r="FF194" s="591" t="s">
        <v>592</v>
      </c>
      <c r="FI194" s="591" t="s">
        <v>592</v>
      </c>
      <c r="FL194" s="591" t="s">
        <v>592</v>
      </c>
      <c r="FO194" s="591" t="s">
        <v>592</v>
      </c>
      <c r="FR194" s="591" t="s">
        <v>592</v>
      </c>
      <c r="FU194" s="591" t="s">
        <v>592</v>
      </c>
      <c r="FX194" s="591" t="s">
        <v>592</v>
      </c>
      <c r="GA194" s="591" t="s">
        <v>592</v>
      </c>
      <c r="GD194" s="591" t="s">
        <v>592</v>
      </c>
      <c r="GG194" s="591" t="s">
        <v>592</v>
      </c>
      <c r="GJ194" s="591" t="s">
        <v>592</v>
      </c>
      <c r="GM194" s="591" t="s">
        <v>592</v>
      </c>
      <c r="GP194" s="591" t="s">
        <v>592</v>
      </c>
      <c r="GS194" s="591" t="s">
        <v>592</v>
      </c>
      <c r="GV194" s="591" t="s">
        <v>592</v>
      </c>
      <c r="GY194" s="591" t="s">
        <v>592</v>
      </c>
      <c r="HB194" s="591" t="s">
        <v>592</v>
      </c>
      <c r="HE194" s="591" t="s">
        <v>592</v>
      </c>
      <c r="HH194" s="591" t="s">
        <v>592</v>
      </c>
      <c r="HK194" s="591" t="s">
        <v>592</v>
      </c>
      <c r="HN194" s="591" t="s">
        <v>592</v>
      </c>
      <c r="HQ194" s="591" t="s">
        <v>592</v>
      </c>
      <c r="HT194" s="591" t="s">
        <v>592</v>
      </c>
      <c r="HZ194" s="606" t="s">
        <v>592</v>
      </c>
      <c r="IA194" s="606" t="s">
        <v>592</v>
      </c>
      <c r="IB194" s="606" t="s">
        <v>592</v>
      </c>
      <c r="IC194" s="606" t="b">
        <v>1</v>
      </c>
    </row>
    <row r="195" spans="64:237" s="581" customFormat="1">
      <c r="BL195" s="590" t="s">
        <v>592</v>
      </c>
      <c r="CV195" s="590" t="s">
        <v>592</v>
      </c>
      <c r="DP195" s="591" t="s">
        <v>592</v>
      </c>
      <c r="DS195" s="591" t="s">
        <v>592</v>
      </c>
      <c r="DV195" s="591" t="s">
        <v>592</v>
      </c>
      <c r="DY195" s="591" t="s">
        <v>592</v>
      </c>
      <c r="EB195" s="591" t="s">
        <v>592</v>
      </c>
      <c r="EE195" s="591" t="s">
        <v>592</v>
      </c>
      <c r="EH195" s="591" t="s">
        <v>592</v>
      </c>
      <c r="EK195" s="591" t="s">
        <v>592</v>
      </c>
      <c r="EN195" s="591" t="s">
        <v>592</v>
      </c>
      <c r="EQ195" s="591" t="s">
        <v>592</v>
      </c>
      <c r="ET195" s="591" t="s">
        <v>592</v>
      </c>
      <c r="EW195" s="591" t="s">
        <v>592</v>
      </c>
      <c r="EZ195" s="591" t="s">
        <v>592</v>
      </c>
      <c r="FC195" s="591" t="s">
        <v>592</v>
      </c>
      <c r="FF195" s="591" t="s">
        <v>592</v>
      </c>
      <c r="FI195" s="591" t="s">
        <v>592</v>
      </c>
      <c r="FL195" s="591" t="s">
        <v>592</v>
      </c>
      <c r="FO195" s="591" t="s">
        <v>592</v>
      </c>
      <c r="FR195" s="591" t="s">
        <v>592</v>
      </c>
      <c r="FU195" s="591" t="s">
        <v>592</v>
      </c>
      <c r="FX195" s="591" t="s">
        <v>592</v>
      </c>
      <c r="GA195" s="591" t="s">
        <v>592</v>
      </c>
      <c r="GD195" s="591" t="s">
        <v>592</v>
      </c>
      <c r="GG195" s="591" t="s">
        <v>592</v>
      </c>
      <c r="GJ195" s="591" t="s">
        <v>592</v>
      </c>
      <c r="GM195" s="591" t="s">
        <v>592</v>
      </c>
      <c r="GP195" s="591" t="s">
        <v>592</v>
      </c>
      <c r="GS195" s="591" t="s">
        <v>592</v>
      </c>
      <c r="GV195" s="591" t="s">
        <v>592</v>
      </c>
      <c r="GY195" s="591" t="s">
        <v>592</v>
      </c>
      <c r="HB195" s="591" t="s">
        <v>592</v>
      </c>
      <c r="HE195" s="591" t="s">
        <v>592</v>
      </c>
      <c r="HH195" s="591" t="s">
        <v>592</v>
      </c>
      <c r="HK195" s="591" t="s">
        <v>592</v>
      </c>
      <c r="HN195" s="591" t="s">
        <v>592</v>
      </c>
      <c r="HQ195" s="591" t="s">
        <v>592</v>
      </c>
      <c r="HT195" s="591" t="s">
        <v>592</v>
      </c>
      <c r="HZ195" s="606" t="s">
        <v>592</v>
      </c>
      <c r="IA195" s="606" t="s">
        <v>592</v>
      </c>
      <c r="IB195" s="606" t="s">
        <v>592</v>
      </c>
      <c r="IC195" s="606" t="b">
        <v>1</v>
      </c>
    </row>
    <row r="196" spans="64:237" s="581" customFormat="1">
      <c r="BL196" s="590" t="s">
        <v>592</v>
      </c>
      <c r="CV196" s="590" t="s">
        <v>592</v>
      </c>
      <c r="DP196" s="591" t="s">
        <v>592</v>
      </c>
      <c r="DS196" s="591" t="s">
        <v>592</v>
      </c>
      <c r="DV196" s="591" t="s">
        <v>592</v>
      </c>
      <c r="DY196" s="591" t="s">
        <v>592</v>
      </c>
      <c r="EB196" s="591" t="s">
        <v>592</v>
      </c>
      <c r="EE196" s="591" t="s">
        <v>592</v>
      </c>
      <c r="EH196" s="591" t="s">
        <v>592</v>
      </c>
      <c r="EK196" s="591" t="s">
        <v>592</v>
      </c>
      <c r="EN196" s="591" t="s">
        <v>592</v>
      </c>
      <c r="EQ196" s="591" t="s">
        <v>592</v>
      </c>
      <c r="ET196" s="591" t="s">
        <v>592</v>
      </c>
      <c r="EW196" s="591" t="s">
        <v>592</v>
      </c>
      <c r="EZ196" s="591" t="s">
        <v>592</v>
      </c>
      <c r="FC196" s="591" t="s">
        <v>592</v>
      </c>
      <c r="FF196" s="591" t="s">
        <v>592</v>
      </c>
      <c r="FI196" s="591" t="s">
        <v>592</v>
      </c>
      <c r="FL196" s="591" t="s">
        <v>592</v>
      </c>
      <c r="FO196" s="591" t="s">
        <v>592</v>
      </c>
      <c r="FR196" s="591" t="s">
        <v>592</v>
      </c>
      <c r="FU196" s="591" t="s">
        <v>592</v>
      </c>
      <c r="FX196" s="591" t="s">
        <v>592</v>
      </c>
      <c r="GA196" s="591" t="s">
        <v>592</v>
      </c>
      <c r="GD196" s="591" t="s">
        <v>592</v>
      </c>
      <c r="GG196" s="591" t="s">
        <v>592</v>
      </c>
      <c r="GJ196" s="591" t="s">
        <v>592</v>
      </c>
      <c r="GM196" s="591" t="s">
        <v>592</v>
      </c>
      <c r="GP196" s="591" t="s">
        <v>592</v>
      </c>
      <c r="GS196" s="591" t="s">
        <v>592</v>
      </c>
      <c r="GV196" s="591" t="s">
        <v>592</v>
      </c>
      <c r="GY196" s="591" t="s">
        <v>592</v>
      </c>
      <c r="HB196" s="591" t="s">
        <v>592</v>
      </c>
      <c r="HE196" s="591" t="s">
        <v>592</v>
      </c>
      <c r="HH196" s="591" t="s">
        <v>592</v>
      </c>
      <c r="HK196" s="591" t="s">
        <v>592</v>
      </c>
      <c r="HN196" s="591" t="s">
        <v>592</v>
      </c>
      <c r="HQ196" s="591" t="s">
        <v>592</v>
      </c>
      <c r="HT196" s="591" t="s">
        <v>592</v>
      </c>
      <c r="HZ196" s="606" t="s">
        <v>592</v>
      </c>
      <c r="IA196" s="606" t="s">
        <v>592</v>
      </c>
      <c r="IB196" s="606" t="s">
        <v>592</v>
      </c>
      <c r="IC196" s="606" t="b">
        <v>1</v>
      </c>
    </row>
    <row r="197" spans="64:237" s="581" customFormat="1">
      <c r="BL197" s="590" t="s">
        <v>592</v>
      </c>
      <c r="CV197" s="590" t="s">
        <v>592</v>
      </c>
      <c r="DP197" s="591" t="s">
        <v>592</v>
      </c>
      <c r="DS197" s="591" t="s">
        <v>592</v>
      </c>
      <c r="DV197" s="591" t="s">
        <v>592</v>
      </c>
      <c r="DY197" s="591" t="s">
        <v>592</v>
      </c>
      <c r="EB197" s="591" t="s">
        <v>592</v>
      </c>
      <c r="EE197" s="591" t="s">
        <v>592</v>
      </c>
      <c r="EH197" s="591" t="s">
        <v>592</v>
      </c>
      <c r="EK197" s="591" t="s">
        <v>592</v>
      </c>
      <c r="EN197" s="591" t="s">
        <v>592</v>
      </c>
      <c r="EQ197" s="591" t="s">
        <v>592</v>
      </c>
      <c r="ET197" s="591" t="s">
        <v>592</v>
      </c>
      <c r="EW197" s="591" t="s">
        <v>592</v>
      </c>
      <c r="EZ197" s="591" t="s">
        <v>592</v>
      </c>
      <c r="FC197" s="591" t="s">
        <v>592</v>
      </c>
      <c r="FF197" s="591" t="s">
        <v>592</v>
      </c>
      <c r="FI197" s="591" t="s">
        <v>592</v>
      </c>
      <c r="FL197" s="591" t="s">
        <v>592</v>
      </c>
      <c r="FO197" s="591" t="s">
        <v>592</v>
      </c>
      <c r="FR197" s="591" t="s">
        <v>592</v>
      </c>
      <c r="FU197" s="591" t="s">
        <v>592</v>
      </c>
      <c r="FX197" s="591" t="s">
        <v>592</v>
      </c>
      <c r="GA197" s="591" t="s">
        <v>592</v>
      </c>
      <c r="GD197" s="591" t="s">
        <v>592</v>
      </c>
      <c r="GG197" s="591" t="s">
        <v>592</v>
      </c>
      <c r="GJ197" s="591" t="s">
        <v>592</v>
      </c>
      <c r="GM197" s="591" t="s">
        <v>592</v>
      </c>
      <c r="GP197" s="591" t="s">
        <v>592</v>
      </c>
      <c r="GS197" s="591" t="s">
        <v>592</v>
      </c>
      <c r="GV197" s="591" t="s">
        <v>592</v>
      </c>
      <c r="GY197" s="591" t="s">
        <v>592</v>
      </c>
      <c r="HB197" s="591" t="s">
        <v>592</v>
      </c>
      <c r="HE197" s="591" t="s">
        <v>592</v>
      </c>
      <c r="HH197" s="591" t="s">
        <v>592</v>
      </c>
      <c r="HK197" s="591" t="s">
        <v>592</v>
      </c>
      <c r="HN197" s="591" t="s">
        <v>592</v>
      </c>
      <c r="HQ197" s="591" t="s">
        <v>592</v>
      </c>
      <c r="HT197" s="591" t="s">
        <v>592</v>
      </c>
      <c r="HZ197" s="606" t="s">
        <v>592</v>
      </c>
      <c r="IA197" s="606" t="s">
        <v>592</v>
      </c>
      <c r="IB197" s="606" t="s">
        <v>592</v>
      </c>
      <c r="IC197" s="606" t="b">
        <v>1</v>
      </c>
    </row>
    <row r="198" spans="64:237" s="581" customFormat="1">
      <c r="BL198" s="590" t="s">
        <v>592</v>
      </c>
      <c r="CV198" s="590" t="s">
        <v>592</v>
      </c>
      <c r="DP198" s="591" t="s">
        <v>592</v>
      </c>
      <c r="DS198" s="591" t="s">
        <v>592</v>
      </c>
      <c r="DV198" s="591" t="s">
        <v>592</v>
      </c>
      <c r="DY198" s="591" t="s">
        <v>592</v>
      </c>
      <c r="EB198" s="591" t="s">
        <v>592</v>
      </c>
      <c r="EE198" s="591" t="s">
        <v>592</v>
      </c>
      <c r="EH198" s="591" t="s">
        <v>592</v>
      </c>
      <c r="EK198" s="591" t="s">
        <v>592</v>
      </c>
      <c r="EN198" s="591" t="s">
        <v>592</v>
      </c>
      <c r="EQ198" s="591" t="s">
        <v>592</v>
      </c>
      <c r="ET198" s="591" t="s">
        <v>592</v>
      </c>
      <c r="EW198" s="591" t="s">
        <v>592</v>
      </c>
      <c r="EZ198" s="591" t="s">
        <v>592</v>
      </c>
      <c r="FC198" s="591" t="s">
        <v>592</v>
      </c>
      <c r="FF198" s="591" t="s">
        <v>592</v>
      </c>
      <c r="FI198" s="591" t="s">
        <v>592</v>
      </c>
      <c r="FL198" s="591" t="s">
        <v>592</v>
      </c>
      <c r="FO198" s="591" t="s">
        <v>592</v>
      </c>
      <c r="FR198" s="591" t="s">
        <v>592</v>
      </c>
      <c r="FU198" s="591" t="s">
        <v>592</v>
      </c>
      <c r="FX198" s="591" t="s">
        <v>592</v>
      </c>
      <c r="GA198" s="591" t="s">
        <v>592</v>
      </c>
      <c r="GD198" s="591" t="s">
        <v>592</v>
      </c>
      <c r="GG198" s="591" t="s">
        <v>592</v>
      </c>
      <c r="GJ198" s="591" t="s">
        <v>592</v>
      </c>
      <c r="GM198" s="591" t="s">
        <v>592</v>
      </c>
      <c r="GP198" s="591" t="s">
        <v>592</v>
      </c>
      <c r="GS198" s="591" t="s">
        <v>592</v>
      </c>
      <c r="GV198" s="591" t="s">
        <v>592</v>
      </c>
      <c r="GY198" s="591" t="s">
        <v>592</v>
      </c>
      <c r="HB198" s="591" t="s">
        <v>592</v>
      </c>
      <c r="HE198" s="591" t="s">
        <v>592</v>
      </c>
      <c r="HH198" s="591" t="s">
        <v>592</v>
      </c>
      <c r="HK198" s="591" t="s">
        <v>592</v>
      </c>
      <c r="HN198" s="591" t="s">
        <v>592</v>
      </c>
      <c r="HQ198" s="591" t="s">
        <v>592</v>
      </c>
      <c r="HT198" s="591" t="s">
        <v>592</v>
      </c>
      <c r="HZ198" s="606" t="s">
        <v>592</v>
      </c>
      <c r="IA198" s="606" t="s">
        <v>592</v>
      </c>
      <c r="IB198" s="606" t="s">
        <v>592</v>
      </c>
      <c r="IC198" s="606" t="b">
        <v>1</v>
      </c>
    </row>
    <row r="199" spans="64:237" s="581" customFormat="1">
      <c r="BL199" s="590" t="s">
        <v>592</v>
      </c>
      <c r="CV199" s="590" t="s">
        <v>592</v>
      </c>
      <c r="DP199" s="591" t="s">
        <v>592</v>
      </c>
      <c r="DS199" s="591" t="s">
        <v>592</v>
      </c>
      <c r="DV199" s="591" t="s">
        <v>592</v>
      </c>
      <c r="DY199" s="591" t="s">
        <v>592</v>
      </c>
      <c r="EB199" s="591" t="s">
        <v>592</v>
      </c>
      <c r="EE199" s="591" t="s">
        <v>592</v>
      </c>
      <c r="EH199" s="591" t="s">
        <v>592</v>
      </c>
      <c r="EK199" s="591" t="s">
        <v>592</v>
      </c>
      <c r="EN199" s="591" t="s">
        <v>592</v>
      </c>
      <c r="EQ199" s="591" t="s">
        <v>592</v>
      </c>
      <c r="ET199" s="591" t="s">
        <v>592</v>
      </c>
      <c r="EW199" s="591" t="s">
        <v>592</v>
      </c>
      <c r="EZ199" s="591" t="s">
        <v>592</v>
      </c>
      <c r="FC199" s="591" t="s">
        <v>592</v>
      </c>
      <c r="FF199" s="591" t="s">
        <v>592</v>
      </c>
      <c r="FI199" s="591" t="s">
        <v>592</v>
      </c>
      <c r="FL199" s="591" t="s">
        <v>592</v>
      </c>
      <c r="FO199" s="591" t="s">
        <v>592</v>
      </c>
      <c r="FR199" s="591" t="s">
        <v>592</v>
      </c>
      <c r="FU199" s="591" t="s">
        <v>592</v>
      </c>
      <c r="FX199" s="591" t="s">
        <v>592</v>
      </c>
      <c r="GA199" s="591" t="s">
        <v>592</v>
      </c>
      <c r="GD199" s="591" t="s">
        <v>592</v>
      </c>
      <c r="GG199" s="591" t="s">
        <v>592</v>
      </c>
      <c r="GJ199" s="591" t="s">
        <v>592</v>
      </c>
      <c r="GM199" s="591" t="s">
        <v>592</v>
      </c>
      <c r="GP199" s="591" t="s">
        <v>592</v>
      </c>
      <c r="GS199" s="591" t="s">
        <v>592</v>
      </c>
      <c r="GV199" s="591" t="s">
        <v>592</v>
      </c>
      <c r="GY199" s="591" t="s">
        <v>592</v>
      </c>
      <c r="HB199" s="591" t="s">
        <v>592</v>
      </c>
      <c r="HE199" s="591" t="s">
        <v>592</v>
      </c>
      <c r="HH199" s="591" t="s">
        <v>592</v>
      </c>
      <c r="HK199" s="591" t="s">
        <v>592</v>
      </c>
      <c r="HN199" s="591" t="s">
        <v>592</v>
      </c>
      <c r="HQ199" s="591" t="s">
        <v>592</v>
      </c>
      <c r="HT199" s="591" t="s">
        <v>592</v>
      </c>
      <c r="HZ199" s="606" t="s">
        <v>592</v>
      </c>
      <c r="IA199" s="606" t="s">
        <v>592</v>
      </c>
      <c r="IB199" s="606" t="s">
        <v>592</v>
      </c>
      <c r="IC199" s="606" t="b">
        <v>1</v>
      </c>
    </row>
    <row r="200" spans="64:237" s="581" customFormat="1">
      <c r="BL200" s="590" t="s">
        <v>592</v>
      </c>
      <c r="CV200" s="590" t="s">
        <v>592</v>
      </c>
      <c r="DP200" s="591" t="s">
        <v>592</v>
      </c>
      <c r="DS200" s="591" t="s">
        <v>592</v>
      </c>
      <c r="DV200" s="591" t="s">
        <v>592</v>
      </c>
      <c r="DY200" s="591" t="s">
        <v>592</v>
      </c>
      <c r="EB200" s="591" t="s">
        <v>592</v>
      </c>
      <c r="EE200" s="591" t="s">
        <v>592</v>
      </c>
      <c r="EH200" s="591" t="s">
        <v>592</v>
      </c>
      <c r="EK200" s="591" t="s">
        <v>592</v>
      </c>
      <c r="EN200" s="591" t="s">
        <v>592</v>
      </c>
      <c r="EQ200" s="591" t="s">
        <v>592</v>
      </c>
      <c r="ET200" s="591" t="s">
        <v>592</v>
      </c>
      <c r="EW200" s="591" t="s">
        <v>592</v>
      </c>
      <c r="EZ200" s="591" t="s">
        <v>592</v>
      </c>
      <c r="FC200" s="591" t="s">
        <v>592</v>
      </c>
      <c r="FF200" s="591" t="s">
        <v>592</v>
      </c>
      <c r="FI200" s="591" t="s">
        <v>592</v>
      </c>
      <c r="FL200" s="591" t="s">
        <v>592</v>
      </c>
      <c r="FO200" s="591" t="s">
        <v>592</v>
      </c>
      <c r="FR200" s="591" t="s">
        <v>592</v>
      </c>
      <c r="FU200" s="591" t="s">
        <v>592</v>
      </c>
      <c r="FX200" s="591" t="s">
        <v>592</v>
      </c>
      <c r="GA200" s="591" t="s">
        <v>592</v>
      </c>
      <c r="GD200" s="591" t="s">
        <v>592</v>
      </c>
      <c r="GG200" s="591" t="s">
        <v>592</v>
      </c>
      <c r="GJ200" s="591" t="s">
        <v>592</v>
      </c>
      <c r="GM200" s="591" t="s">
        <v>592</v>
      </c>
      <c r="GP200" s="591" t="s">
        <v>592</v>
      </c>
      <c r="GS200" s="591" t="s">
        <v>592</v>
      </c>
      <c r="GV200" s="591" t="s">
        <v>592</v>
      </c>
      <c r="GY200" s="591" t="s">
        <v>592</v>
      </c>
      <c r="HB200" s="591" t="s">
        <v>592</v>
      </c>
      <c r="HE200" s="591" t="s">
        <v>592</v>
      </c>
      <c r="HH200" s="591" t="s">
        <v>592</v>
      </c>
      <c r="HK200" s="591" t="s">
        <v>592</v>
      </c>
      <c r="HN200" s="591" t="s">
        <v>592</v>
      </c>
      <c r="HQ200" s="591" t="s">
        <v>592</v>
      </c>
      <c r="HT200" s="591" t="s">
        <v>592</v>
      </c>
      <c r="HZ200" s="606" t="s">
        <v>592</v>
      </c>
      <c r="IA200" s="606" t="s">
        <v>592</v>
      </c>
      <c r="IB200" s="606" t="s">
        <v>592</v>
      </c>
      <c r="IC200" s="606" t="b">
        <v>1</v>
      </c>
    </row>
    <row r="201" spans="64:237" s="581" customFormat="1">
      <c r="BL201" s="590" t="s">
        <v>592</v>
      </c>
      <c r="CV201" s="590" t="s">
        <v>592</v>
      </c>
      <c r="DP201" s="591" t="s">
        <v>592</v>
      </c>
      <c r="DS201" s="591" t="s">
        <v>592</v>
      </c>
      <c r="DV201" s="591" t="s">
        <v>592</v>
      </c>
      <c r="DY201" s="591" t="s">
        <v>592</v>
      </c>
      <c r="EB201" s="591" t="s">
        <v>592</v>
      </c>
      <c r="EE201" s="591" t="s">
        <v>592</v>
      </c>
      <c r="EH201" s="591" t="s">
        <v>592</v>
      </c>
      <c r="EK201" s="591" t="s">
        <v>592</v>
      </c>
      <c r="EN201" s="591" t="s">
        <v>592</v>
      </c>
      <c r="EQ201" s="591" t="s">
        <v>592</v>
      </c>
      <c r="ET201" s="591" t="s">
        <v>592</v>
      </c>
      <c r="EW201" s="591" t="s">
        <v>592</v>
      </c>
      <c r="EZ201" s="591" t="s">
        <v>592</v>
      </c>
      <c r="FC201" s="591" t="s">
        <v>592</v>
      </c>
      <c r="FF201" s="591" t="s">
        <v>592</v>
      </c>
      <c r="FI201" s="591" t="s">
        <v>592</v>
      </c>
      <c r="FL201" s="591" t="s">
        <v>592</v>
      </c>
      <c r="FO201" s="591" t="s">
        <v>592</v>
      </c>
      <c r="FR201" s="591" t="s">
        <v>592</v>
      </c>
      <c r="FU201" s="591" t="s">
        <v>592</v>
      </c>
      <c r="FX201" s="591" t="s">
        <v>592</v>
      </c>
      <c r="GA201" s="591" t="s">
        <v>592</v>
      </c>
      <c r="GD201" s="591" t="s">
        <v>592</v>
      </c>
      <c r="GG201" s="591" t="s">
        <v>592</v>
      </c>
      <c r="GJ201" s="591" t="s">
        <v>592</v>
      </c>
      <c r="GM201" s="591" t="s">
        <v>592</v>
      </c>
      <c r="GP201" s="591" t="s">
        <v>592</v>
      </c>
      <c r="GS201" s="591" t="s">
        <v>592</v>
      </c>
      <c r="GV201" s="591" t="s">
        <v>592</v>
      </c>
      <c r="GY201" s="591" t="s">
        <v>592</v>
      </c>
      <c r="HB201" s="591" t="s">
        <v>592</v>
      </c>
      <c r="HE201" s="591" t="s">
        <v>592</v>
      </c>
      <c r="HH201" s="591" t="s">
        <v>592</v>
      </c>
      <c r="HK201" s="591" t="s">
        <v>592</v>
      </c>
      <c r="HN201" s="591" t="s">
        <v>592</v>
      </c>
      <c r="HQ201" s="591" t="s">
        <v>592</v>
      </c>
      <c r="HT201" s="591" t="s">
        <v>592</v>
      </c>
      <c r="HZ201" s="606" t="s">
        <v>592</v>
      </c>
      <c r="IA201" s="606" t="s">
        <v>592</v>
      </c>
      <c r="IB201" s="606" t="s">
        <v>592</v>
      </c>
      <c r="IC201" s="606" t="b">
        <v>1</v>
      </c>
    </row>
    <row r="202" spans="64:237" s="581" customFormat="1">
      <c r="BL202" s="590" t="s">
        <v>592</v>
      </c>
      <c r="CV202" s="590" t="s">
        <v>592</v>
      </c>
      <c r="DP202" s="591" t="s">
        <v>592</v>
      </c>
      <c r="DS202" s="591" t="s">
        <v>592</v>
      </c>
      <c r="DV202" s="591" t="s">
        <v>592</v>
      </c>
      <c r="DY202" s="591" t="s">
        <v>592</v>
      </c>
      <c r="EB202" s="591" t="s">
        <v>592</v>
      </c>
      <c r="EE202" s="591" t="s">
        <v>592</v>
      </c>
      <c r="EH202" s="591" t="s">
        <v>592</v>
      </c>
      <c r="EK202" s="591" t="s">
        <v>592</v>
      </c>
      <c r="EN202" s="591" t="s">
        <v>592</v>
      </c>
      <c r="EQ202" s="591" t="s">
        <v>592</v>
      </c>
      <c r="ET202" s="591" t="s">
        <v>592</v>
      </c>
      <c r="EW202" s="591" t="s">
        <v>592</v>
      </c>
      <c r="EZ202" s="591" t="s">
        <v>592</v>
      </c>
      <c r="FC202" s="591" t="s">
        <v>592</v>
      </c>
      <c r="FF202" s="591" t="s">
        <v>592</v>
      </c>
      <c r="FI202" s="591" t="s">
        <v>592</v>
      </c>
      <c r="FL202" s="591" t="s">
        <v>592</v>
      </c>
      <c r="FO202" s="591" t="s">
        <v>592</v>
      </c>
      <c r="FR202" s="591" t="s">
        <v>592</v>
      </c>
      <c r="FU202" s="591" t="s">
        <v>592</v>
      </c>
      <c r="FX202" s="591" t="s">
        <v>592</v>
      </c>
      <c r="GA202" s="591" t="s">
        <v>592</v>
      </c>
      <c r="GD202" s="591" t="s">
        <v>592</v>
      </c>
      <c r="GG202" s="591" t="s">
        <v>592</v>
      </c>
      <c r="GJ202" s="591" t="s">
        <v>592</v>
      </c>
      <c r="GM202" s="591" t="s">
        <v>592</v>
      </c>
      <c r="GP202" s="591" t="s">
        <v>592</v>
      </c>
      <c r="GS202" s="591" t="s">
        <v>592</v>
      </c>
      <c r="GV202" s="591" t="s">
        <v>592</v>
      </c>
      <c r="GY202" s="591" t="s">
        <v>592</v>
      </c>
      <c r="HB202" s="591" t="s">
        <v>592</v>
      </c>
      <c r="HE202" s="591" t="s">
        <v>592</v>
      </c>
      <c r="HH202" s="591" t="s">
        <v>592</v>
      </c>
      <c r="HK202" s="591" t="s">
        <v>592</v>
      </c>
      <c r="HN202" s="591" t="s">
        <v>592</v>
      </c>
      <c r="HQ202" s="591" t="s">
        <v>592</v>
      </c>
      <c r="HT202" s="591" t="s">
        <v>592</v>
      </c>
      <c r="HZ202" s="606" t="s">
        <v>592</v>
      </c>
      <c r="IA202" s="606" t="s">
        <v>592</v>
      </c>
      <c r="IB202" s="606" t="s">
        <v>592</v>
      </c>
      <c r="IC202" s="606" t="b">
        <v>1</v>
      </c>
    </row>
    <row r="203" spans="64:237" s="581" customFormat="1">
      <c r="BL203" s="590" t="s">
        <v>592</v>
      </c>
      <c r="CV203" s="590" t="s">
        <v>592</v>
      </c>
      <c r="DP203" s="591" t="s">
        <v>592</v>
      </c>
      <c r="DS203" s="591" t="s">
        <v>592</v>
      </c>
      <c r="DV203" s="591" t="s">
        <v>592</v>
      </c>
      <c r="DY203" s="591" t="s">
        <v>592</v>
      </c>
      <c r="EB203" s="591" t="s">
        <v>592</v>
      </c>
      <c r="EE203" s="591" t="s">
        <v>592</v>
      </c>
      <c r="EH203" s="591" t="s">
        <v>592</v>
      </c>
      <c r="EK203" s="591" t="s">
        <v>592</v>
      </c>
      <c r="EN203" s="591" t="s">
        <v>592</v>
      </c>
      <c r="EQ203" s="591" t="s">
        <v>592</v>
      </c>
      <c r="ET203" s="591" t="s">
        <v>592</v>
      </c>
      <c r="EW203" s="591" t="s">
        <v>592</v>
      </c>
      <c r="EZ203" s="591" t="s">
        <v>592</v>
      </c>
      <c r="FC203" s="591" t="s">
        <v>592</v>
      </c>
      <c r="FF203" s="591" t="s">
        <v>592</v>
      </c>
      <c r="FI203" s="591" t="s">
        <v>592</v>
      </c>
      <c r="FL203" s="591" t="s">
        <v>592</v>
      </c>
      <c r="FO203" s="591" t="s">
        <v>592</v>
      </c>
      <c r="FR203" s="591" t="s">
        <v>592</v>
      </c>
      <c r="FU203" s="591" t="s">
        <v>592</v>
      </c>
      <c r="FX203" s="591" t="s">
        <v>592</v>
      </c>
      <c r="GA203" s="591" t="s">
        <v>592</v>
      </c>
      <c r="GD203" s="591" t="s">
        <v>592</v>
      </c>
      <c r="GG203" s="591" t="s">
        <v>592</v>
      </c>
      <c r="GJ203" s="591" t="s">
        <v>592</v>
      </c>
      <c r="GM203" s="591" t="s">
        <v>592</v>
      </c>
      <c r="GP203" s="591" t="s">
        <v>592</v>
      </c>
      <c r="GS203" s="591" t="s">
        <v>592</v>
      </c>
      <c r="GV203" s="591" t="s">
        <v>592</v>
      </c>
      <c r="GY203" s="591" t="s">
        <v>592</v>
      </c>
      <c r="HB203" s="591" t="s">
        <v>592</v>
      </c>
      <c r="HE203" s="591" t="s">
        <v>592</v>
      </c>
      <c r="HH203" s="591" t="s">
        <v>592</v>
      </c>
      <c r="HK203" s="591" t="s">
        <v>592</v>
      </c>
      <c r="HN203" s="591" t="s">
        <v>592</v>
      </c>
      <c r="HQ203" s="591" t="s">
        <v>592</v>
      </c>
      <c r="HT203" s="591" t="s">
        <v>592</v>
      </c>
      <c r="HZ203" s="606" t="s">
        <v>592</v>
      </c>
      <c r="IA203" s="606" t="s">
        <v>592</v>
      </c>
      <c r="IB203" s="606" t="s">
        <v>592</v>
      </c>
      <c r="IC203" s="606" t="b">
        <v>1</v>
      </c>
    </row>
    <row r="204" spans="64:237" s="581" customFormat="1">
      <c r="BL204" s="590" t="s">
        <v>592</v>
      </c>
      <c r="CV204" s="590" t="s">
        <v>592</v>
      </c>
      <c r="DP204" s="591" t="s">
        <v>592</v>
      </c>
      <c r="DS204" s="591" t="s">
        <v>592</v>
      </c>
      <c r="DV204" s="591" t="s">
        <v>592</v>
      </c>
      <c r="DY204" s="591" t="s">
        <v>592</v>
      </c>
      <c r="EB204" s="591" t="s">
        <v>592</v>
      </c>
      <c r="EE204" s="591" t="s">
        <v>592</v>
      </c>
      <c r="EH204" s="591" t="s">
        <v>592</v>
      </c>
      <c r="EK204" s="591" t="s">
        <v>592</v>
      </c>
      <c r="EN204" s="591" t="s">
        <v>592</v>
      </c>
      <c r="EQ204" s="591" t="s">
        <v>592</v>
      </c>
      <c r="ET204" s="591" t="s">
        <v>592</v>
      </c>
      <c r="EW204" s="591" t="s">
        <v>592</v>
      </c>
      <c r="EZ204" s="591" t="s">
        <v>592</v>
      </c>
      <c r="FC204" s="591" t="s">
        <v>592</v>
      </c>
      <c r="FF204" s="591" t="s">
        <v>592</v>
      </c>
      <c r="FI204" s="591" t="s">
        <v>592</v>
      </c>
      <c r="FL204" s="591" t="s">
        <v>592</v>
      </c>
      <c r="FO204" s="591" t="s">
        <v>592</v>
      </c>
      <c r="FR204" s="591" t="s">
        <v>592</v>
      </c>
      <c r="FU204" s="591" t="s">
        <v>592</v>
      </c>
      <c r="FX204" s="591" t="s">
        <v>592</v>
      </c>
      <c r="GA204" s="591" t="s">
        <v>592</v>
      </c>
      <c r="GD204" s="591" t="s">
        <v>592</v>
      </c>
      <c r="GG204" s="591" t="s">
        <v>592</v>
      </c>
      <c r="GJ204" s="591" t="s">
        <v>592</v>
      </c>
      <c r="GM204" s="591" t="s">
        <v>592</v>
      </c>
      <c r="GP204" s="591" t="s">
        <v>592</v>
      </c>
      <c r="GS204" s="591" t="s">
        <v>592</v>
      </c>
      <c r="GV204" s="591" t="s">
        <v>592</v>
      </c>
      <c r="GY204" s="591" t="s">
        <v>592</v>
      </c>
      <c r="HB204" s="591" t="s">
        <v>592</v>
      </c>
      <c r="HE204" s="591" t="s">
        <v>592</v>
      </c>
      <c r="HH204" s="591" t="s">
        <v>592</v>
      </c>
      <c r="HK204" s="591" t="s">
        <v>592</v>
      </c>
      <c r="HN204" s="591" t="s">
        <v>592</v>
      </c>
      <c r="HQ204" s="591" t="s">
        <v>592</v>
      </c>
      <c r="HT204" s="591" t="s">
        <v>592</v>
      </c>
      <c r="HZ204" s="606" t="s">
        <v>592</v>
      </c>
      <c r="IA204" s="606" t="s">
        <v>592</v>
      </c>
      <c r="IB204" s="606" t="s">
        <v>592</v>
      </c>
      <c r="IC204" s="606" t="b">
        <v>1</v>
      </c>
    </row>
    <row r="205" spans="64:237" s="581" customFormat="1">
      <c r="BL205" s="590" t="s">
        <v>592</v>
      </c>
      <c r="CV205" s="590" t="s">
        <v>592</v>
      </c>
      <c r="DP205" s="591" t="s">
        <v>592</v>
      </c>
      <c r="DS205" s="591" t="s">
        <v>592</v>
      </c>
      <c r="DV205" s="591" t="s">
        <v>592</v>
      </c>
      <c r="DY205" s="591" t="s">
        <v>592</v>
      </c>
      <c r="EB205" s="591" t="s">
        <v>592</v>
      </c>
      <c r="EE205" s="591" t="s">
        <v>592</v>
      </c>
      <c r="EH205" s="591" t="s">
        <v>592</v>
      </c>
      <c r="EK205" s="591" t="s">
        <v>592</v>
      </c>
      <c r="EN205" s="591" t="s">
        <v>592</v>
      </c>
      <c r="EQ205" s="591" t="s">
        <v>592</v>
      </c>
      <c r="ET205" s="591" t="s">
        <v>592</v>
      </c>
      <c r="EW205" s="591" t="s">
        <v>592</v>
      </c>
      <c r="EZ205" s="591" t="s">
        <v>592</v>
      </c>
      <c r="FC205" s="591" t="s">
        <v>592</v>
      </c>
      <c r="FF205" s="591" t="s">
        <v>592</v>
      </c>
      <c r="FI205" s="591" t="s">
        <v>592</v>
      </c>
      <c r="FL205" s="591" t="s">
        <v>592</v>
      </c>
      <c r="FO205" s="591" t="s">
        <v>592</v>
      </c>
      <c r="FR205" s="591" t="s">
        <v>592</v>
      </c>
      <c r="FU205" s="591" t="s">
        <v>592</v>
      </c>
      <c r="FX205" s="591" t="s">
        <v>592</v>
      </c>
      <c r="GA205" s="591" t="s">
        <v>592</v>
      </c>
      <c r="GD205" s="591" t="s">
        <v>592</v>
      </c>
      <c r="GG205" s="591" t="s">
        <v>592</v>
      </c>
      <c r="GJ205" s="591" t="s">
        <v>592</v>
      </c>
      <c r="GM205" s="591" t="s">
        <v>592</v>
      </c>
      <c r="GP205" s="591" t="s">
        <v>592</v>
      </c>
      <c r="GS205" s="591" t="s">
        <v>592</v>
      </c>
      <c r="GV205" s="591" t="s">
        <v>592</v>
      </c>
      <c r="GY205" s="591" t="s">
        <v>592</v>
      </c>
      <c r="HB205" s="591" t="s">
        <v>592</v>
      </c>
      <c r="HE205" s="591" t="s">
        <v>592</v>
      </c>
      <c r="HH205" s="591" t="s">
        <v>592</v>
      </c>
      <c r="HK205" s="591" t="s">
        <v>592</v>
      </c>
      <c r="HN205" s="591" t="s">
        <v>592</v>
      </c>
      <c r="HQ205" s="591" t="s">
        <v>592</v>
      </c>
      <c r="HT205" s="591" t="s">
        <v>592</v>
      </c>
      <c r="HZ205" s="606" t="s">
        <v>592</v>
      </c>
      <c r="IA205" s="606" t="s">
        <v>592</v>
      </c>
      <c r="IB205" s="606" t="s">
        <v>592</v>
      </c>
      <c r="IC205" s="606" t="b">
        <v>1</v>
      </c>
    </row>
    <row r="206" spans="64:237" s="581" customFormat="1">
      <c r="BL206" s="590" t="s">
        <v>592</v>
      </c>
      <c r="CV206" s="590" t="s">
        <v>592</v>
      </c>
      <c r="DP206" s="591" t="s">
        <v>592</v>
      </c>
      <c r="DS206" s="591" t="s">
        <v>592</v>
      </c>
      <c r="DV206" s="591" t="s">
        <v>592</v>
      </c>
      <c r="DY206" s="591" t="s">
        <v>592</v>
      </c>
      <c r="EB206" s="591" t="s">
        <v>592</v>
      </c>
      <c r="EE206" s="591" t="s">
        <v>592</v>
      </c>
      <c r="EH206" s="591" t="s">
        <v>592</v>
      </c>
      <c r="EK206" s="591" t="s">
        <v>592</v>
      </c>
      <c r="EN206" s="591" t="s">
        <v>592</v>
      </c>
      <c r="EQ206" s="591" t="s">
        <v>592</v>
      </c>
      <c r="ET206" s="591" t="s">
        <v>592</v>
      </c>
      <c r="EW206" s="591" t="s">
        <v>592</v>
      </c>
      <c r="EZ206" s="591" t="s">
        <v>592</v>
      </c>
      <c r="FC206" s="591" t="s">
        <v>592</v>
      </c>
      <c r="FF206" s="591" t="s">
        <v>592</v>
      </c>
      <c r="FI206" s="591" t="s">
        <v>592</v>
      </c>
      <c r="FL206" s="591" t="s">
        <v>592</v>
      </c>
      <c r="FO206" s="591" t="s">
        <v>592</v>
      </c>
      <c r="FR206" s="591" t="s">
        <v>592</v>
      </c>
      <c r="FU206" s="591" t="s">
        <v>592</v>
      </c>
      <c r="FX206" s="591" t="s">
        <v>592</v>
      </c>
      <c r="GA206" s="591" t="s">
        <v>592</v>
      </c>
      <c r="GD206" s="591" t="s">
        <v>592</v>
      </c>
      <c r="GG206" s="591" t="s">
        <v>592</v>
      </c>
      <c r="GJ206" s="591" t="s">
        <v>592</v>
      </c>
      <c r="GM206" s="591" t="s">
        <v>592</v>
      </c>
      <c r="GP206" s="591" t="s">
        <v>592</v>
      </c>
      <c r="GS206" s="591" t="s">
        <v>592</v>
      </c>
      <c r="GV206" s="591" t="s">
        <v>592</v>
      </c>
      <c r="GY206" s="591" t="s">
        <v>592</v>
      </c>
      <c r="HB206" s="591" t="s">
        <v>592</v>
      </c>
      <c r="HE206" s="591" t="s">
        <v>592</v>
      </c>
      <c r="HH206" s="591" t="s">
        <v>592</v>
      </c>
      <c r="HK206" s="591" t="s">
        <v>592</v>
      </c>
      <c r="HN206" s="591" t="s">
        <v>592</v>
      </c>
      <c r="HQ206" s="591" t="s">
        <v>592</v>
      </c>
      <c r="HT206" s="591" t="s">
        <v>592</v>
      </c>
      <c r="HZ206" s="606" t="s">
        <v>592</v>
      </c>
      <c r="IA206" s="606" t="s">
        <v>592</v>
      </c>
      <c r="IB206" s="606" t="s">
        <v>592</v>
      </c>
      <c r="IC206" s="606" t="b">
        <v>1</v>
      </c>
    </row>
    <row r="207" spans="64:237" s="581" customFormat="1">
      <c r="BL207" s="590" t="s">
        <v>592</v>
      </c>
      <c r="CV207" s="590" t="s">
        <v>592</v>
      </c>
      <c r="DP207" s="591" t="s">
        <v>592</v>
      </c>
      <c r="DS207" s="591" t="s">
        <v>592</v>
      </c>
      <c r="DV207" s="591" t="s">
        <v>592</v>
      </c>
      <c r="DY207" s="591" t="s">
        <v>592</v>
      </c>
      <c r="EB207" s="591" t="s">
        <v>592</v>
      </c>
      <c r="EE207" s="591" t="s">
        <v>592</v>
      </c>
      <c r="EH207" s="591" t="s">
        <v>592</v>
      </c>
      <c r="EK207" s="591" t="s">
        <v>592</v>
      </c>
      <c r="EN207" s="591" t="s">
        <v>592</v>
      </c>
      <c r="EQ207" s="591" t="s">
        <v>592</v>
      </c>
      <c r="ET207" s="591" t="s">
        <v>592</v>
      </c>
      <c r="EW207" s="591" t="s">
        <v>592</v>
      </c>
      <c r="EZ207" s="591" t="s">
        <v>592</v>
      </c>
      <c r="FC207" s="591" t="s">
        <v>592</v>
      </c>
      <c r="FF207" s="591" t="s">
        <v>592</v>
      </c>
      <c r="FI207" s="591" t="s">
        <v>592</v>
      </c>
      <c r="FL207" s="591" t="s">
        <v>592</v>
      </c>
      <c r="FO207" s="591" t="s">
        <v>592</v>
      </c>
      <c r="FR207" s="591" t="s">
        <v>592</v>
      </c>
      <c r="FU207" s="591" t="s">
        <v>592</v>
      </c>
      <c r="FX207" s="591" t="s">
        <v>592</v>
      </c>
      <c r="GA207" s="591" t="s">
        <v>592</v>
      </c>
      <c r="GD207" s="591" t="s">
        <v>592</v>
      </c>
      <c r="GG207" s="591" t="s">
        <v>592</v>
      </c>
      <c r="GJ207" s="591" t="s">
        <v>592</v>
      </c>
      <c r="GM207" s="591" t="s">
        <v>592</v>
      </c>
      <c r="GP207" s="591" t="s">
        <v>592</v>
      </c>
      <c r="GS207" s="591" t="s">
        <v>592</v>
      </c>
      <c r="GV207" s="591" t="s">
        <v>592</v>
      </c>
      <c r="GY207" s="591" t="s">
        <v>592</v>
      </c>
      <c r="HB207" s="591" t="s">
        <v>592</v>
      </c>
      <c r="HE207" s="591" t="s">
        <v>592</v>
      </c>
      <c r="HH207" s="591" t="s">
        <v>592</v>
      </c>
      <c r="HK207" s="591" t="s">
        <v>592</v>
      </c>
      <c r="HN207" s="591" t="s">
        <v>592</v>
      </c>
      <c r="HQ207" s="591" t="s">
        <v>592</v>
      </c>
      <c r="HT207" s="591" t="s">
        <v>592</v>
      </c>
      <c r="HZ207" s="606" t="s">
        <v>592</v>
      </c>
      <c r="IA207" s="606" t="s">
        <v>592</v>
      </c>
      <c r="IB207" s="606" t="s">
        <v>592</v>
      </c>
      <c r="IC207" s="606" t="b">
        <v>1</v>
      </c>
    </row>
    <row r="208" spans="64:237" s="581" customFormat="1">
      <c r="BL208" s="590" t="s">
        <v>592</v>
      </c>
      <c r="CV208" s="590" t="s">
        <v>592</v>
      </c>
      <c r="DP208" s="591" t="s">
        <v>592</v>
      </c>
      <c r="DS208" s="591" t="s">
        <v>592</v>
      </c>
      <c r="DV208" s="591" t="s">
        <v>592</v>
      </c>
      <c r="DY208" s="591" t="s">
        <v>592</v>
      </c>
      <c r="EB208" s="591" t="s">
        <v>592</v>
      </c>
      <c r="EE208" s="591" t="s">
        <v>592</v>
      </c>
      <c r="EH208" s="591" t="s">
        <v>592</v>
      </c>
      <c r="EK208" s="591" t="s">
        <v>592</v>
      </c>
      <c r="EN208" s="591" t="s">
        <v>592</v>
      </c>
      <c r="EQ208" s="591" t="s">
        <v>592</v>
      </c>
      <c r="ET208" s="591" t="s">
        <v>592</v>
      </c>
      <c r="EW208" s="591" t="s">
        <v>592</v>
      </c>
      <c r="EZ208" s="591" t="s">
        <v>592</v>
      </c>
      <c r="FC208" s="591" t="s">
        <v>592</v>
      </c>
      <c r="FF208" s="591" t="s">
        <v>592</v>
      </c>
      <c r="FI208" s="591" t="s">
        <v>592</v>
      </c>
      <c r="FL208" s="591" t="s">
        <v>592</v>
      </c>
      <c r="FO208" s="591" t="s">
        <v>592</v>
      </c>
      <c r="FR208" s="591" t="s">
        <v>592</v>
      </c>
      <c r="FU208" s="591" t="s">
        <v>592</v>
      </c>
      <c r="FX208" s="591" t="s">
        <v>592</v>
      </c>
      <c r="GA208" s="591" t="s">
        <v>592</v>
      </c>
      <c r="GD208" s="591" t="s">
        <v>592</v>
      </c>
      <c r="GG208" s="591" t="s">
        <v>592</v>
      </c>
      <c r="GJ208" s="591" t="s">
        <v>592</v>
      </c>
      <c r="GM208" s="591" t="s">
        <v>592</v>
      </c>
      <c r="GP208" s="591" t="s">
        <v>592</v>
      </c>
      <c r="GS208" s="591" t="s">
        <v>592</v>
      </c>
      <c r="GV208" s="591" t="s">
        <v>592</v>
      </c>
      <c r="GY208" s="591" t="s">
        <v>592</v>
      </c>
      <c r="HB208" s="591" t="s">
        <v>592</v>
      </c>
      <c r="HE208" s="591" t="s">
        <v>592</v>
      </c>
      <c r="HH208" s="591" t="s">
        <v>592</v>
      </c>
      <c r="HK208" s="591" t="s">
        <v>592</v>
      </c>
      <c r="HN208" s="591" t="s">
        <v>592</v>
      </c>
      <c r="HQ208" s="591" t="s">
        <v>592</v>
      </c>
      <c r="HT208" s="591" t="s">
        <v>592</v>
      </c>
      <c r="HZ208" s="606" t="s">
        <v>592</v>
      </c>
      <c r="IA208" s="606" t="s">
        <v>592</v>
      </c>
      <c r="IB208" s="606" t="s">
        <v>592</v>
      </c>
      <c r="IC208" s="606" t="b">
        <v>1</v>
      </c>
    </row>
    <row r="209" spans="64:237" s="581" customFormat="1">
      <c r="BL209" s="590" t="s">
        <v>592</v>
      </c>
      <c r="CV209" s="590" t="s">
        <v>592</v>
      </c>
      <c r="DP209" s="591" t="s">
        <v>592</v>
      </c>
      <c r="DS209" s="591" t="s">
        <v>592</v>
      </c>
      <c r="DV209" s="591" t="s">
        <v>592</v>
      </c>
      <c r="DY209" s="591" t="s">
        <v>592</v>
      </c>
      <c r="EB209" s="591" t="s">
        <v>592</v>
      </c>
      <c r="EE209" s="591" t="s">
        <v>592</v>
      </c>
      <c r="EH209" s="591" t="s">
        <v>592</v>
      </c>
      <c r="EK209" s="591" t="s">
        <v>592</v>
      </c>
      <c r="EN209" s="591" t="s">
        <v>592</v>
      </c>
      <c r="EQ209" s="591" t="s">
        <v>592</v>
      </c>
      <c r="ET209" s="591" t="s">
        <v>592</v>
      </c>
      <c r="EW209" s="591" t="s">
        <v>592</v>
      </c>
      <c r="EZ209" s="591" t="s">
        <v>592</v>
      </c>
      <c r="FC209" s="591" t="s">
        <v>592</v>
      </c>
      <c r="FF209" s="591" t="s">
        <v>592</v>
      </c>
      <c r="FI209" s="591" t="s">
        <v>592</v>
      </c>
      <c r="FL209" s="591" t="s">
        <v>592</v>
      </c>
      <c r="FO209" s="591" t="s">
        <v>592</v>
      </c>
      <c r="FR209" s="591" t="s">
        <v>592</v>
      </c>
      <c r="FU209" s="591" t="s">
        <v>592</v>
      </c>
      <c r="FX209" s="591" t="s">
        <v>592</v>
      </c>
      <c r="GA209" s="591" t="s">
        <v>592</v>
      </c>
      <c r="GD209" s="591" t="s">
        <v>592</v>
      </c>
      <c r="GG209" s="591" t="s">
        <v>592</v>
      </c>
      <c r="GJ209" s="591" t="s">
        <v>592</v>
      </c>
      <c r="GM209" s="591" t="s">
        <v>592</v>
      </c>
      <c r="GP209" s="591" t="s">
        <v>592</v>
      </c>
      <c r="GS209" s="591" t="s">
        <v>592</v>
      </c>
      <c r="GV209" s="591" t="s">
        <v>592</v>
      </c>
      <c r="GY209" s="591" t="s">
        <v>592</v>
      </c>
      <c r="HB209" s="591" t="s">
        <v>592</v>
      </c>
      <c r="HE209" s="591" t="s">
        <v>592</v>
      </c>
      <c r="HH209" s="591" t="s">
        <v>592</v>
      </c>
      <c r="HK209" s="591" t="s">
        <v>592</v>
      </c>
      <c r="HN209" s="591" t="s">
        <v>592</v>
      </c>
      <c r="HQ209" s="591" t="s">
        <v>592</v>
      </c>
      <c r="HT209" s="591" t="s">
        <v>592</v>
      </c>
      <c r="HZ209" s="606" t="s">
        <v>592</v>
      </c>
      <c r="IA209" s="606" t="s">
        <v>592</v>
      </c>
      <c r="IB209" s="606" t="s">
        <v>592</v>
      </c>
      <c r="IC209" s="606" t="b">
        <v>1</v>
      </c>
    </row>
    <row r="210" spans="64:237" s="581" customFormat="1">
      <c r="BL210" s="590" t="s">
        <v>592</v>
      </c>
      <c r="CV210" s="590" t="s">
        <v>592</v>
      </c>
      <c r="DP210" s="591" t="s">
        <v>592</v>
      </c>
      <c r="DS210" s="591" t="s">
        <v>592</v>
      </c>
      <c r="DV210" s="591" t="s">
        <v>592</v>
      </c>
      <c r="DY210" s="591" t="s">
        <v>592</v>
      </c>
      <c r="EB210" s="591" t="s">
        <v>592</v>
      </c>
      <c r="EE210" s="591" t="s">
        <v>592</v>
      </c>
      <c r="EH210" s="591" t="s">
        <v>592</v>
      </c>
      <c r="EK210" s="591" t="s">
        <v>592</v>
      </c>
      <c r="EN210" s="591" t="s">
        <v>592</v>
      </c>
      <c r="EQ210" s="591" t="s">
        <v>592</v>
      </c>
      <c r="ET210" s="591" t="s">
        <v>592</v>
      </c>
      <c r="EW210" s="591" t="s">
        <v>592</v>
      </c>
      <c r="EZ210" s="591" t="s">
        <v>592</v>
      </c>
      <c r="FC210" s="591" t="s">
        <v>592</v>
      </c>
      <c r="FF210" s="591" t="s">
        <v>592</v>
      </c>
      <c r="FI210" s="591" t="s">
        <v>592</v>
      </c>
      <c r="FL210" s="591" t="s">
        <v>592</v>
      </c>
      <c r="FO210" s="591" t="s">
        <v>592</v>
      </c>
      <c r="FR210" s="591" t="s">
        <v>592</v>
      </c>
      <c r="FU210" s="591" t="s">
        <v>592</v>
      </c>
      <c r="FX210" s="591" t="s">
        <v>592</v>
      </c>
      <c r="GA210" s="591" t="s">
        <v>592</v>
      </c>
      <c r="GD210" s="591" t="s">
        <v>592</v>
      </c>
      <c r="GG210" s="591" t="s">
        <v>592</v>
      </c>
      <c r="GJ210" s="591" t="s">
        <v>592</v>
      </c>
      <c r="GM210" s="591" t="s">
        <v>592</v>
      </c>
      <c r="GP210" s="591" t="s">
        <v>592</v>
      </c>
      <c r="GS210" s="591" t="s">
        <v>592</v>
      </c>
      <c r="GV210" s="591" t="s">
        <v>592</v>
      </c>
      <c r="GY210" s="591" t="s">
        <v>592</v>
      </c>
      <c r="HB210" s="591" t="s">
        <v>592</v>
      </c>
      <c r="HE210" s="591" t="s">
        <v>592</v>
      </c>
      <c r="HH210" s="591" t="s">
        <v>592</v>
      </c>
      <c r="HK210" s="591" t="s">
        <v>592</v>
      </c>
      <c r="HN210" s="591" t="s">
        <v>592</v>
      </c>
      <c r="HQ210" s="591" t="s">
        <v>592</v>
      </c>
      <c r="HT210" s="591" t="s">
        <v>592</v>
      </c>
      <c r="HZ210" s="606" t="s">
        <v>592</v>
      </c>
      <c r="IA210" s="606" t="s">
        <v>592</v>
      </c>
      <c r="IB210" s="606" t="s">
        <v>592</v>
      </c>
      <c r="IC210" s="606" t="b">
        <v>1</v>
      </c>
    </row>
    <row r="211" spans="64:237" s="581" customFormat="1">
      <c r="BL211" s="590" t="s">
        <v>592</v>
      </c>
      <c r="CV211" s="590" t="s">
        <v>592</v>
      </c>
      <c r="DP211" s="591" t="s">
        <v>592</v>
      </c>
      <c r="DS211" s="591" t="s">
        <v>592</v>
      </c>
      <c r="DV211" s="591" t="s">
        <v>592</v>
      </c>
      <c r="DY211" s="591" t="s">
        <v>592</v>
      </c>
      <c r="EB211" s="591" t="s">
        <v>592</v>
      </c>
      <c r="EE211" s="591" t="s">
        <v>592</v>
      </c>
      <c r="EH211" s="591" t="s">
        <v>592</v>
      </c>
      <c r="EK211" s="591" t="s">
        <v>592</v>
      </c>
      <c r="EN211" s="591" t="s">
        <v>592</v>
      </c>
      <c r="EQ211" s="591" t="s">
        <v>592</v>
      </c>
      <c r="ET211" s="591" t="s">
        <v>592</v>
      </c>
      <c r="EW211" s="591" t="s">
        <v>592</v>
      </c>
      <c r="EZ211" s="591" t="s">
        <v>592</v>
      </c>
      <c r="FC211" s="591" t="s">
        <v>592</v>
      </c>
      <c r="FF211" s="591" t="s">
        <v>592</v>
      </c>
      <c r="FI211" s="591" t="s">
        <v>592</v>
      </c>
      <c r="FL211" s="591" t="s">
        <v>592</v>
      </c>
      <c r="FO211" s="591" t="s">
        <v>592</v>
      </c>
      <c r="FR211" s="591" t="s">
        <v>592</v>
      </c>
      <c r="FU211" s="591" t="s">
        <v>592</v>
      </c>
      <c r="FX211" s="591" t="s">
        <v>592</v>
      </c>
      <c r="GA211" s="591" t="s">
        <v>592</v>
      </c>
      <c r="GD211" s="591" t="s">
        <v>592</v>
      </c>
      <c r="GG211" s="591" t="s">
        <v>592</v>
      </c>
      <c r="GJ211" s="591" t="s">
        <v>592</v>
      </c>
      <c r="GM211" s="591" t="s">
        <v>592</v>
      </c>
      <c r="GP211" s="591" t="s">
        <v>592</v>
      </c>
      <c r="GS211" s="591" t="s">
        <v>592</v>
      </c>
      <c r="GV211" s="591" t="s">
        <v>592</v>
      </c>
      <c r="GY211" s="591" t="s">
        <v>592</v>
      </c>
      <c r="HB211" s="591" t="s">
        <v>592</v>
      </c>
      <c r="HE211" s="591" t="s">
        <v>592</v>
      </c>
      <c r="HH211" s="591" t="s">
        <v>592</v>
      </c>
      <c r="HK211" s="591" t="s">
        <v>592</v>
      </c>
      <c r="HN211" s="591" t="s">
        <v>592</v>
      </c>
      <c r="HQ211" s="591" t="s">
        <v>592</v>
      </c>
      <c r="HT211" s="591" t="s">
        <v>592</v>
      </c>
      <c r="HZ211" s="606" t="s">
        <v>592</v>
      </c>
      <c r="IA211" s="606" t="s">
        <v>592</v>
      </c>
      <c r="IB211" s="606" t="s">
        <v>592</v>
      </c>
      <c r="IC211" s="606" t="b">
        <v>1</v>
      </c>
    </row>
    <row r="212" spans="64:237" s="581" customFormat="1">
      <c r="BL212" s="590" t="s">
        <v>592</v>
      </c>
      <c r="CV212" s="590" t="s">
        <v>592</v>
      </c>
      <c r="DP212" s="591" t="s">
        <v>592</v>
      </c>
      <c r="DS212" s="591" t="s">
        <v>592</v>
      </c>
      <c r="DV212" s="591" t="s">
        <v>592</v>
      </c>
      <c r="DY212" s="591" t="s">
        <v>592</v>
      </c>
      <c r="EB212" s="591" t="s">
        <v>592</v>
      </c>
      <c r="EE212" s="591" t="s">
        <v>592</v>
      </c>
      <c r="EH212" s="591" t="s">
        <v>592</v>
      </c>
      <c r="EK212" s="591" t="s">
        <v>592</v>
      </c>
      <c r="EN212" s="591" t="s">
        <v>592</v>
      </c>
      <c r="EQ212" s="591" t="s">
        <v>592</v>
      </c>
      <c r="ET212" s="591" t="s">
        <v>592</v>
      </c>
      <c r="EW212" s="591" t="s">
        <v>592</v>
      </c>
      <c r="EZ212" s="591" t="s">
        <v>592</v>
      </c>
      <c r="FC212" s="591" t="s">
        <v>592</v>
      </c>
      <c r="FF212" s="591" t="s">
        <v>592</v>
      </c>
      <c r="FI212" s="591" t="s">
        <v>592</v>
      </c>
      <c r="FL212" s="591" t="s">
        <v>592</v>
      </c>
      <c r="FO212" s="591" t="s">
        <v>592</v>
      </c>
      <c r="FR212" s="591" t="s">
        <v>592</v>
      </c>
      <c r="FU212" s="591" t="s">
        <v>592</v>
      </c>
      <c r="FX212" s="591" t="s">
        <v>592</v>
      </c>
      <c r="GA212" s="591" t="s">
        <v>592</v>
      </c>
      <c r="GD212" s="591" t="s">
        <v>592</v>
      </c>
      <c r="GG212" s="591" t="s">
        <v>592</v>
      </c>
      <c r="GJ212" s="591" t="s">
        <v>592</v>
      </c>
      <c r="GM212" s="591" t="s">
        <v>592</v>
      </c>
      <c r="GP212" s="591" t="s">
        <v>592</v>
      </c>
      <c r="GS212" s="591" t="s">
        <v>592</v>
      </c>
      <c r="GV212" s="591" t="s">
        <v>592</v>
      </c>
      <c r="GY212" s="591" t="s">
        <v>592</v>
      </c>
      <c r="HB212" s="591" t="s">
        <v>592</v>
      </c>
      <c r="HE212" s="591" t="s">
        <v>592</v>
      </c>
      <c r="HH212" s="591" t="s">
        <v>592</v>
      </c>
      <c r="HK212" s="591" t="s">
        <v>592</v>
      </c>
      <c r="HN212" s="591" t="s">
        <v>592</v>
      </c>
      <c r="HQ212" s="591" t="s">
        <v>592</v>
      </c>
      <c r="HT212" s="591" t="s">
        <v>592</v>
      </c>
      <c r="HZ212" s="606" t="s">
        <v>592</v>
      </c>
      <c r="IA212" s="606" t="s">
        <v>592</v>
      </c>
      <c r="IB212" s="606" t="s">
        <v>592</v>
      </c>
      <c r="IC212" s="606" t="b">
        <v>1</v>
      </c>
    </row>
    <row r="213" spans="64:237" s="581" customFormat="1">
      <c r="BL213" s="590" t="s">
        <v>592</v>
      </c>
      <c r="CV213" s="590" t="s">
        <v>592</v>
      </c>
      <c r="DP213" s="591" t="s">
        <v>592</v>
      </c>
      <c r="DS213" s="591" t="s">
        <v>592</v>
      </c>
      <c r="DV213" s="591" t="s">
        <v>592</v>
      </c>
      <c r="DY213" s="591" t="s">
        <v>592</v>
      </c>
      <c r="EB213" s="591" t="s">
        <v>592</v>
      </c>
      <c r="EE213" s="591" t="s">
        <v>592</v>
      </c>
      <c r="EH213" s="591" t="s">
        <v>592</v>
      </c>
      <c r="EK213" s="591" t="s">
        <v>592</v>
      </c>
      <c r="EN213" s="591" t="s">
        <v>592</v>
      </c>
      <c r="EQ213" s="591" t="s">
        <v>592</v>
      </c>
      <c r="ET213" s="591" t="s">
        <v>592</v>
      </c>
      <c r="EW213" s="591" t="s">
        <v>592</v>
      </c>
      <c r="EZ213" s="591" t="s">
        <v>592</v>
      </c>
      <c r="FC213" s="591" t="s">
        <v>592</v>
      </c>
      <c r="FF213" s="591" t="s">
        <v>592</v>
      </c>
      <c r="FI213" s="591" t="s">
        <v>592</v>
      </c>
      <c r="FL213" s="591" t="s">
        <v>592</v>
      </c>
      <c r="FO213" s="591" t="s">
        <v>592</v>
      </c>
      <c r="FR213" s="591" t="s">
        <v>592</v>
      </c>
      <c r="FU213" s="591" t="s">
        <v>592</v>
      </c>
      <c r="FX213" s="591" t="s">
        <v>592</v>
      </c>
      <c r="GA213" s="591" t="s">
        <v>592</v>
      </c>
      <c r="GD213" s="591" t="s">
        <v>592</v>
      </c>
      <c r="GG213" s="591" t="s">
        <v>592</v>
      </c>
      <c r="GJ213" s="591" t="s">
        <v>592</v>
      </c>
      <c r="GM213" s="591" t="s">
        <v>592</v>
      </c>
      <c r="GP213" s="591" t="s">
        <v>592</v>
      </c>
      <c r="GS213" s="591" t="s">
        <v>592</v>
      </c>
      <c r="GV213" s="591" t="s">
        <v>592</v>
      </c>
      <c r="GY213" s="591" t="s">
        <v>592</v>
      </c>
      <c r="HB213" s="591" t="s">
        <v>592</v>
      </c>
      <c r="HE213" s="591" t="s">
        <v>592</v>
      </c>
      <c r="HH213" s="591" t="s">
        <v>592</v>
      </c>
      <c r="HK213" s="591" t="s">
        <v>592</v>
      </c>
      <c r="HN213" s="591" t="s">
        <v>592</v>
      </c>
      <c r="HQ213" s="591" t="s">
        <v>592</v>
      </c>
      <c r="HT213" s="591" t="s">
        <v>592</v>
      </c>
      <c r="HZ213" s="606" t="s">
        <v>592</v>
      </c>
      <c r="IA213" s="606" t="s">
        <v>592</v>
      </c>
      <c r="IB213" s="606" t="s">
        <v>592</v>
      </c>
      <c r="IC213" s="606" t="b">
        <v>1</v>
      </c>
    </row>
    <row r="214" spans="64:237" s="581" customFormat="1">
      <c r="BL214" s="590" t="s">
        <v>592</v>
      </c>
      <c r="CV214" s="590" t="s">
        <v>592</v>
      </c>
      <c r="DP214" s="591" t="s">
        <v>592</v>
      </c>
      <c r="DS214" s="591" t="s">
        <v>592</v>
      </c>
      <c r="DV214" s="591" t="s">
        <v>592</v>
      </c>
      <c r="DY214" s="591" t="s">
        <v>592</v>
      </c>
      <c r="EB214" s="591" t="s">
        <v>592</v>
      </c>
      <c r="EE214" s="591" t="s">
        <v>592</v>
      </c>
      <c r="EH214" s="591" t="s">
        <v>592</v>
      </c>
      <c r="EK214" s="591" t="s">
        <v>592</v>
      </c>
      <c r="EN214" s="591" t="s">
        <v>592</v>
      </c>
      <c r="EQ214" s="591" t="s">
        <v>592</v>
      </c>
      <c r="ET214" s="591" t="s">
        <v>592</v>
      </c>
      <c r="EW214" s="591" t="s">
        <v>592</v>
      </c>
      <c r="EZ214" s="591" t="s">
        <v>592</v>
      </c>
      <c r="FC214" s="591" t="s">
        <v>592</v>
      </c>
      <c r="FF214" s="591" t="s">
        <v>592</v>
      </c>
      <c r="FI214" s="591" t="s">
        <v>592</v>
      </c>
      <c r="FL214" s="591" t="s">
        <v>592</v>
      </c>
      <c r="FO214" s="591" t="s">
        <v>592</v>
      </c>
      <c r="FR214" s="591" t="s">
        <v>592</v>
      </c>
      <c r="FU214" s="591" t="s">
        <v>592</v>
      </c>
      <c r="FX214" s="591" t="s">
        <v>592</v>
      </c>
      <c r="GA214" s="591" t="s">
        <v>592</v>
      </c>
      <c r="GD214" s="591" t="s">
        <v>592</v>
      </c>
      <c r="GG214" s="591" t="s">
        <v>592</v>
      </c>
      <c r="GJ214" s="591" t="s">
        <v>592</v>
      </c>
      <c r="GM214" s="591" t="s">
        <v>592</v>
      </c>
      <c r="GP214" s="591" t="s">
        <v>592</v>
      </c>
      <c r="GS214" s="591" t="s">
        <v>592</v>
      </c>
      <c r="GV214" s="591" t="s">
        <v>592</v>
      </c>
      <c r="GY214" s="591" t="s">
        <v>592</v>
      </c>
      <c r="HB214" s="591" t="s">
        <v>592</v>
      </c>
      <c r="HE214" s="591" t="s">
        <v>592</v>
      </c>
      <c r="HH214" s="591" t="s">
        <v>592</v>
      </c>
      <c r="HK214" s="591" t="s">
        <v>592</v>
      </c>
      <c r="HN214" s="591" t="s">
        <v>592</v>
      </c>
      <c r="HQ214" s="591" t="s">
        <v>592</v>
      </c>
      <c r="HT214" s="591" t="s">
        <v>592</v>
      </c>
      <c r="HZ214" s="606" t="s">
        <v>592</v>
      </c>
      <c r="IA214" s="606" t="s">
        <v>592</v>
      </c>
      <c r="IB214" s="606" t="s">
        <v>592</v>
      </c>
      <c r="IC214" s="606" t="b">
        <v>1</v>
      </c>
    </row>
    <row r="215" spans="64:237" s="581" customFormat="1">
      <c r="BL215" s="590" t="s">
        <v>592</v>
      </c>
      <c r="CV215" s="590" t="s">
        <v>592</v>
      </c>
      <c r="DP215" s="591" t="s">
        <v>592</v>
      </c>
      <c r="DS215" s="591" t="s">
        <v>592</v>
      </c>
      <c r="DV215" s="591" t="s">
        <v>592</v>
      </c>
      <c r="DY215" s="591" t="s">
        <v>592</v>
      </c>
      <c r="EB215" s="591" t="s">
        <v>592</v>
      </c>
      <c r="EE215" s="591" t="s">
        <v>592</v>
      </c>
      <c r="EH215" s="591" t="s">
        <v>592</v>
      </c>
      <c r="EK215" s="591" t="s">
        <v>592</v>
      </c>
      <c r="EN215" s="591" t="s">
        <v>592</v>
      </c>
      <c r="EQ215" s="591" t="s">
        <v>592</v>
      </c>
      <c r="ET215" s="591" t="s">
        <v>592</v>
      </c>
      <c r="EW215" s="591" t="s">
        <v>592</v>
      </c>
      <c r="EZ215" s="591" t="s">
        <v>592</v>
      </c>
      <c r="FC215" s="591" t="s">
        <v>592</v>
      </c>
      <c r="FF215" s="591" t="s">
        <v>592</v>
      </c>
      <c r="FI215" s="591" t="s">
        <v>592</v>
      </c>
      <c r="FL215" s="591" t="s">
        <v>592</v>
      </c>
      <c r="FO215" s="591" t="s">
        <v>592</v>
      </c>
      <c r="FR215" s="591" t="s">
        <v>592</v>
      </c>
      <c r="FU215" s="591" t="s">
        <v>592</v>
      </c>
      <c r="FX215" s="591" t="s">
        <v>592</v>
      </c>
      <c r="GA215" s="591" t="s">
        <v>592</v>
      </c>
      <c r="GD215" s="591" t="s">
        <v>592</v>
      </c>
      <c r="GG215" s="591" t="s">
        <v>592</v>
      </c>
      <c r="GJ215" s="591" t="s">
        <v>592</v>
      </c>
      <c r="GM215" s="591" t="s">
        <v>592</v>
      </c>
      <c r="GP215" s="591" t="s">
        <v>592</v>
      </c>
      <c r="GS215" s="591" t="s">
        <v>592</v>
      </c>
      <c r="GV215" s="591" t="s">
        <v>592</v>
      </c>
      <c r="GY215" s="591" t="s">
        <v>592</v>
      </c>
      <c r="HB215" s="591" t="s">
        <v>592</v>
      </c>
      <c r="HE215" s="591" t="s">
        <v>592</v>
      </c>
      <c r="HH215" s="591" t="s">
        <v>592</v>
      </c>
      <c r="HK215" s="591" t="s">
        <v>592</v>
      </c>
      <c r="HN215" s="591" t="s">
        <v>592</v>
      </c>
      <c r="HQ215" s="591" t="s">
        <v>592</v>
      </c>
      <c r="HT215" s="591" t="s">
        <v>592</v>
      </c>
      <c r="HZ215" s="606" t="s">
        <v>592</v>
      </c>
      <c r="IA215" s="606" t="s">
        <v>592</v>
      </c>
      <c r="IB215" s="606" t="s">
        <v>592</v>
      </c>
      <c r="IC215" s="606" t="b">
        <v>1</v>
      </c>
    </row>
    <row r="216" spans="64:237" s="581" customFormat="1">
      <c r="BL216" s="590" t="s">
        <v>592</v>
      </c>
      <c r="CV216" s="590" t="s">
        <v>592</v>
      </c>
      <c r="DP216" s="591" t="s">
        <v>592</v>
      </c>
      <c r="DS216" s="591" t="s">
        <v>592</v>
      </c>
      <c r="DV216" s="591" t="s">
        <v>592</v>
      </c>
      <c r="DY216" s="591" t="s">
        <v>592</v>
      </c>
      <c r="EB216" s="591" t="s">
        <v>592</v>
      </c>
      <c r="EE216" s="591" t="s">
        <v>592</v>
      </c>
      <c r="EH216" s="591" t="s">
        <v>592</v>
      </c>
      <c r="EK216" s="591" t="s">
        <v>592</v>
      </c>
      <c r="EN216" s="591" t="s">
        <v>592</v>
      </c>
      <c r="EQ216" s="591" t="s">
        <v>592</v>
      </c>
      <c r="ET216" s="591" t="s">
        <v>592</v>
      </c>
      <c r="EW216" s="591" t="s">
        <v>592</v>
      </c>
      <c r="EZ216" s="591" t="s">
        <v>592</v>
      </c>
      <c r="FC216" s="591" t="s">
        <v>592</v>
      </c>
      <c r="FF216" s="591" t="s">
        <v>592</v>
      </c>
      <c r="FI216" s="591" t="s">
        <v>592</v>
      </c>
      <c r="FL216" s="591" t="s">
        <v>592</v>
      </c>
      <c r="FO216" s="591" t="s">
        <v>592</v>
      </c>
      <c r="FR216" s="591" t="s">
        <v>592</v>
      </c>
      <c r="FU216" s="591" t="s">
        <v>592</v>
      </c>
      <c r="FX216" s="591" t="s">
        <v>592</v>
      </c>
      <c r="GA216" s="591" t="s">
        <v>592</v>
      </c>
      <c r="GD216" s="591" t="s">
        <v>592</v>
      </c>
      <c r="GG216" s="591" t="s">
        <v>592</v>
      </c>
      <c r="GJ216" s="591" t="s">
        <v>592</v>
      </c>
      <c r="GM216" s="591" t="s">
        <v>592</v>
      </c>
      <c r="GP216" s="591" t="s">
        <v>592</v>
      </c>
      <c r="GS216" s="591" t="s">
        <v>592</v>
      </c>
      <c r="GV216" s="591" t="s">
        <v>592</v>
      </c>
      <c r="GY216" s="591" t="s">
        <v>592</v>
      </c>
      <c r="HB216" s="591" t="s">
        <v>592</v>
      </c>
      <c r="HE216" s="591" t="s">
        <v>592</v>
      </c>
      <c r="HH216" s="591" t="s">
        <v>592</v>
      </c>
      <c r="HK216" s="591" t="s">
        <v>592</v>
      </c>
      <c r="HN216" s="591" t="s">
        <v>592</v>
      </c>
      <c r="HQ216" s="591" t="s">
        <v>592</v>
      </c>
      <c r="HT216" s="591" t="s">
        <v>592</v>
      </c>
      <c r="HZ216" s="606" t="s">
        <v>592</v>
      </c>
      <c r="IA216" s="606" t="s">
        <v>592</v>
      </c>
      <c r="IB216" s="606" t="s">
        <v>592</v>
      </c>
      <c r="IC216" s="606" t="b">
        <v>1</v>
      </c>
    </row>
    <row r="217" spans="64:237" s="581" customFormat="1">
      <c r="BL217" s="590" t="s">
        <v>592</v>
      </c>
      <c r="CV217" s="590" t="s">
        <v>592</v>
      </c>
      <c r="DP217" s="591" t="s">
        <v>592</v>
      </c>
      <c r="DS217" s="591" t="s">
        <v>592</v>
      </c>
      <c r="DV217" s="591" t="s">
        <v>592</v>
      </c>
      <c r="DY217" s="591" t="s">
        <v>592</v>
      </c>
      <c r="EB217" s="591" t="s">
        <v>592</v>
      </c>
      <c r="EE217" s="591" t="s">
        <v>592</v>
      </c>
      <c r="EH217" s="591" t="s">
        <v>592</v>
      </c>
      <c r="EK217" s="591" t="s">
        <v>592</v>
      </c>
      <c r="EN217" s="591" t="s">
        <v>592</v>
      </c>
      <c r="EQ217" s="591" t="s">
        <v>592</v>
      </c>
      <c r="ET217" s="591" t="s">
        <v>592</v>
      </c>
      <c r="EW217" s="591" t="s">
        <v>592</v>
      </c>
      <c r="EZ217" s="591" t="s">
        <v>592</v>
      </c>
      <c r="FC217" s="591" t="s">
        <v>592</v>
      </c>
      <c r="FF217" s="591" t="s">
        <v>592</v>
      </c>
      <c r="FI217" s="591" t="s">
        <v>592</v>
      </c>
      <c r="FL217" s="591" t="s">
        <v>592</v>
      </c>
      <c r="FO217" s="591" t="s">
        <v>592</v>
      </c>
      <c r="FR217" s="591" t="s">
        <v>592</v>
      </c>
      <c r="FU217" s="591" t="s">
        <v>592</v>
      </c>
      <c r="FX217" s="591" t="s">
        <v>592</v>
      </c>
      <c r="GA217" s="591" t="s">
        <v>592</v>
      </c>
      <c r="GD217" s="591" t="s">
        <v>592</v>
      </c>
      <c r="GG217" s="591" t="s">
        <v>592</v>
      </c>
      <c r="GJ217" s="591" t="s">
        <v>592</v>
      </c>
      <c r="GM217" s="591" t="s">
        <v>592</v>
      </c>
      <c r="GP217" s="591" t="s">
        <v>592</v>
      </c>
      <c r="GS217" s="591" t="s">
        <v>592</v>
      </c>
      <c r="GV217" s="591" t="s">
        <v>592</v>
      </c>
      <c r="GY217" s="591" t="s">
        <v>592</v>
      </c>
      <c r="HB217" s="591" t="s">
        <v>592</v>
      </c>
      <c r="HE217" s="591" t="s">
        <v>592</v>
      </c>
      <c r="HH217" s="591" t="s">
        <v>592</v>
      </c>
      <c r="HK217" s="591" t="s">
        <v>592</v>
      </c>
      <c r="HN217" s="591" t="s">
        <v>592</v>
      </c>
      <c r="HQ217" s="591" t="s">
        <v>592</v>
      </c>
      <c r="HT217" s="591" t="s">
        <v>592</v>
      </c>
      <c r="HZ217" s="606" t="s">
        <v>592</v>
      </c>
      <c r="IA217" s="606" t="s">
        <v>592</v>
      </c>
      <c r="IB217" s="606" t="s">
        <v>592</v>
      </c>
      <c r="IC217" s="606" t="b">
        <v>1</v>
      </c>
    </row>
    <row r="218" spans="64:237" s="581" customFormat="1">
      <c r="BL218" s="590" t="s">
        <v>592</v>
      </c>
      <c r="CV218" s="590" t="s">
        <v>592</v>
      </c>
      <c r="DP218" s="591" t="s">
        <v>592</v>
      </c>
      <c r="DS218" s="591" t="s">
        <v>592</v>
      </c>
      <c r="DV218" s="591" t="s">
        <v>592</v>
      </c>
      <c r="DY218" s="591" t="s">
        <v>592</v>
      </c>
      <c r="EB218" s="591" t="s">
        <v>592</v>
      </c>
      <c r="EE218" s="591" t="s">
        <v>592</v>
      </c>
      <c r="EH218" s="591" t="s">
        <v>592</v>
      </c>
      <c r="EK218" s="591" t="s">
        <v>592</v>
      </c>
      <c r="EN218" s="591" t="s">
        <v>592</v>
      </c>
      <c r="EQ218" s="591" t="s">
        <v>592</v>
      </c>
      <c r="ET218" s="591" t="s">
        <v>592</v>
      </c>
      <c r="EW218" s="591" t="s">
        <v>592</v>
      </c>
      <c r="EZ218" s="591" t="s">
        <v>592</v>
      </c>
      <c r="FC218" s="591" t="s">
        <v>592</v>
      </c>
      <c r="FF218" s="591" t="s">
        <v>592</v>
      </c>
      <c r="FI218" s="591" t="s">
        <v>592</v>
      </c>
      <c r="FL218" s="591" t="s">
        <v>592</v>
      </c>
      <c r="FO218" s="591" t="s">
        <v>592</v>
      </c>
      <c r="FR218" s="591" t="s">
        <v>592</v>
      </c>
      <c r="FU218" s="591" t="s">
        <v>592</v>
      </c>
      <c r="FX218" s="591" t="s">
        <v>592</v>
      </c>
      <c r="GA218" s="591" t="s">
        <v>592</v>
      </c>
      <c r="GD218" s="591" t="s">
        <v>592</v>
      </c>
      <c r="GG218" s="591" t="s">
        <v>592</v>
      </c>
      <c r="GJ218" s="591" t="s">
        <v>592</v>
      </c>
      <c r="GM218" s="591" t="s">
        <v>592</v>
      </c>
      <c r="GP218" s="591" t="s">
        <v>592</v>
      </c>
      <c r="GS218" s="591" t="s">
        <v>592</v>
      </c>
      <c r="GV218" s="591" t="s">
        <v>592</v>
      </c>
      <c r="GY218" s="591" t="s">
        <v>592</v>
      </c>
      <c r="HB218" s="591" t="s">
        <v>592</v>
      </c>
      <c r="HE218" s="591" t="s">
        <v>592</v>
      </c>
      <c r="HH218" s="591" t="s">
        <v>592</v>
      </c>
      <c r="HK218" s="591" t="s">
        <v>592</v>
      </c>
      <c r="HN218" s="591" t="s">
        <v>592</v>
      </c>
      <c r="HQ218" s="591" t="s">
        <v>592</v>
      </c>
      <c r="HT218" s="591" t="s">
        <v>592</v>
      </c>
      <c r="HZ218" s="606" t="s">
        <v>592</v>
      </c>
      <c r="IA218" s="606" t="s">
        <v>592</v>
      </c>
      <c r="IB218" s="606" t="s">
        <v>592</v>
      </c>
      <c r="IC218" s="606" t="b">
        <v>1</v>
      </c>
    </row>
    <row r="219" spans="64:237" s="581" customFormat="1">
      <c r="BL219" s="590" t="s">
        <v>592</v>
      </c>
      <c r="CV219" s="590" t="s">
        <v>592</v>
      </c>
      <c r="DP219" s="591" t="s">
        <v>592</v>
      </c>
      <c r="DS219" s="591" t="s">
        <v>592</v>
      </c>
      <c r="DV219" s="591" t="s">
        <v>592</v>
      </c>
      <c r="DY219" s="591" t="s">
        <v>592</v>
      </c>
      <c r="EB219" s="591" t="s">
        <v>592</v>
      </c>
      <c r="EE219" s="591" t="s">
        <v>592</v>
      </c>
      <c r="EH219" s="591" t="s">
        <v>592</v>
      </c>
      <c r="EK219" s="591" t="s">
        <v>592</v>
      </c>
      <c r="EN219" s="591" t="s">
        <v>592</v>
      </c>
      <c r="EQ219" s="591" t="s">
        <v>592</v>
      </c>
      <c r="ET219" s="591" t="s">
        <v>592</v>
      </c>
      <c r="EW219" s="591" t="s">
        <v>592</v>
      </c>
      <c r="EZ219" s="591" t="s">
        <v>592</v>
      </c>
      <c r="FC219" s="591" t="s">
        <v>592</v>
      </c>
      <c r="FF219" s="591" t="s">
        <v>592</v>
      </c>
      <c r="FI219" s="591" t="s">
        <v>592</v>
      </c>
      <c r="FL219" s="591" t="s">
        <v>592</v>
      </c>
      <c r="FO219" s="591" t="s">
        <v>592</v>
      </c>
      <c r="FR219" s="591" t="s">
        <v>592</v>
      </c>
      <c r="FU219" s="591" t="s">
        <v>592</v>
      </c>
      <c r="FX219" s="591" t="s">
        <v>592</v>
      </c>
      <c r="GA219" s="591" t="s">
        <v>592</v>
      </c>
      <c r="GD219" s="591" t="s">
        <v>592</v>
      </c>
      <c r="GG219" s="591" t="s">
        <v>592</v>
      </c>
      <c r="GJ219" s="591" t="s">
        <v>592</v>
      </c>
      <c r="GM219" s="591" t="s">
        <v>592</v>
      </c>
      <c r="GP219" s="591" t="s">
        <v>592</v>
      </c>
      <c r="GS219" s="591" t="s">
        <v>592</v>
      </c>
      <c r="GV219" s="591" t="s">
        <v>592</v>
      </c>
      <c r="GY219" s="591" t="s">
        <v>592</v>
      </c>
      <c r="HB219" s="591" t="s">
        <v>592</v>
      </c>
      <c r="HE219" s="591" t="s">
        <v>592</v>
      </c>
      <c r="HH219" s="591" t="s">
        <v>592</v>
      </c>
      <c r="HK219" s="591" t="s">
        <v>592</v>
      </c>
      <c r="HN219" s="591" t="s">
        <v>592</v>
      </c>
      <c r="HQ219" s="591" t="s">
        <v>592</v>
      </c>
      <c r="HT219" s="591" t="s">
        <v>592</v>
      </c>
      <c r="HZ219" s="606" t="s">
        <v>592</v>
      </c>
      <c r="IA219" s="606" t="s">
        <v>592</v>
      </c>
      <c r="IB219" s="606" t="s">
        <v>592</v>
      </c>
      <c r="IC219" s="606" t="b">
        <v>1</v>
      </c>
    </row>
    <row r="220" spans="64:237" s="581" customFormat="1">
      <c r="BL220" s="590" t="s">
        <v>592</v>
      </c>
      <c r="CV220" s="590" t="s">
        <v>592</v>
      </c>
      <c r="DP220" s="591" t="s">
        <v>592</v>
      </c>
      <c r="DS220" s="591" t="s">
        <v>592</v>
      </c>
      <c r="DV220" s="591" t="s">
        <v>592</v>
      </c>
      <c r="DY220" s="591" t="s">
        <v>592</v>
      </c>
      <c r="EB220" s="591" t="s">
        <v>592</v>
      </c>
      <c r="EE220" s="591" t="s">
        <v>592</v>
      </c>
      <c r="EH220" s="591" t="s">
        <v>592</v>
      </c>
      <c r="EK220" s="591" t="s">
        <v>592</v>
      </c>
      <c r="EN220" s="591" t="s">
        <v>592</v>
      </c>
      <c r="EQ220" s="591" t="s">
        <v>592</v>
      </c>
      <c r="ET220" s="591" t="s">
        <v>592</v>
      </c>
      <c r="EW220" s="591" t="s">
        <v>592</v>
      </c>
      <c r="EZ220" s="591" t="s">
        <v>592</v>
      </c>
      <c r="FC220" s="591" t="s">
        <v>592</v>
      </c>
      <c r="FF220" s="591" t="s">
        <v>592</v>
      </c>
      <c r="FI220" s="591" t="s">
        <v>592</v>
      </c>
      <c r="FL220" s="591" t="s">
        <v>592</v>
      </c>
      <c r="FO220" s="591" t="s">
        <v>592</v>
      </c>
      <c r="FR220" s="591" t="s">
        <v>592</v>
      </c>
      <c r="FU220" s="591" t="s">
        <v>592</v>
      </c>
      <c r="FX220" s="591" t="s">
        <v>592</v>
      </c>
      <c r="GA220" s="591" t="s">
        <v>592</v>
      </c>
      <c r="GD220" s="591" t="s">
        <v>592</v>
      </c>
      <c r="GG220" s="591" t="s">
        <v>592</v>
      </c>
      <c r="GJ220" s="591" t="s">
        <v>592</v>
      </c>
      <c r="GM220" s="591" t="s">
        <v>592</v>
      </c>
      <c r="GP220" s="591" t="s">
        <v>592</v>
      </c>
      <c r="GS220" s="591" t="s">
        <v>592</v>
      </c>
      <c r="GV220" s="591" t="s">
        <v>592</v>
      </c>
      <c r="GY220" s="591" t="s">
        <v>592</v>
      </c>
      <c r="HB220" s="591" t="s">
        <v>592</v>
      </c>
      <c r="HE220" s="591" t="s">
        <v>592</v>
      </c>
      <c r="HH220" s="591" t="s">
        <v>592</v>
      </c>
      <c r="HK220" s="591" t="s">
        <v>592</v>
      </c>
      <c r="HN220" s="591" t="s">
        <v>592</v>
      </c>
      <c r="HQ220" s="591" t="s">
        <v>592</v>
      </c>
      <c r="HT220" s="591" t="s">
        <v>592</v>
      </c>
      <c r="HZ220" s="606" t="s">
        <v>592</v>
      </c>
      <c r="IA220" s="606" t="s">
        <v>592</v>
      </c>
      <c r="IB220" s="606" t="s">
        <v>592</v>
      </c>
      <c r="IC220" s="606" t="b">
        <v>1</v>
      </c>
    </row>
    <row r="221" spans="64:237" s="581" customFormat="1">
      <c r="BL221" s="590" t="s">
        <v>592</v>
      </c>
      <c r="CV221" s="590" t="s">
        <v>592</v>
      </c>
      <c r="DP221" s="591" t="s">
        <v>592</v>
      </c>
      <c r="DS221" s="591" t="s">
        <v>592</v>
      </c>
      <c r="DV221" s="591" t="s">
        <v>592</v>
      </c>
      <c r="DY221" s="591" t="s">
        <v>592</v>
      </c>
      <c r="EB221" s="591" t="s">
        <v>592</v>
      </c>
      <c r="EE221" s="591" t="s">
        <v>592</v>
      </c>
      <c r="EH221" s="591" t="s">
        <v>592</v>
      </c>
      <c r="EK221" s="591" t="s">
        <v>592</v>
      </c>
      <c r="EN221" s="591" t="s">
        <v>592</v>
      </c>
      <c r="EQ221" s="591" t="s">
        <v>592</v>
      </c>
      <c r="ET221" s="591" t="s">
        <v>592</v>
      </c>
      <c r="EW221" s="591" t="s">
        <v>592</v>
      </c>
      <c r="EZ221" s="591" t="s">
        <v>592</v>
      </c>
      <c r="FC221" s="591" t="s">
        <v>592</v>
      </c>
      <c r="FF221" s="591" t="s">
        <v>592</v>
      </c>
      <c r="FI221" s="591" t="s">
        <v>592</v>
      </c>
      <c r="FL221" s="591" t="s">
        <v>592</v>
      </c>
      <c r="FO221" s="591" t="s">
        <v>592</v>
      </c>
      <c r="FR221" s="591" t="s">
        <v>592</v>
      </c>
      <c r="FU221" s="591" t="s">
        <v>592</v>
      </c>
      <c r="FX221" s="591" t="s">
        <v>592</v>
      </c>
      <c r="GA221" s="591" t="s">
        <v>592</v>
      </c>
      <c r="GD221" s="591" t="s">
        <v>592</v>
      </c>
      <c r="GG221" s="591" t="s">
        <v>592</v>
      </c>
      <c r="GJ221" s="591" t="s">
        <v>592</v>
      </c>
      <c r="GM221" s="591" t="s">
        <v>592</v>
      </c>
      <c r="GP221" s="591" t="s">
        <v>592</v>
      </c>
      <c r="GS221" s="591" t="s">
        <v>592</v>
      </c>
      <c r="GV221" s="591" t="s">
        <v>592</v>
      </c>
      <c r="GY221" s="591" t="s">
        <v>592</v>
      </c>
      <c r="HB221" s="591" t="s">
        <v>592</v>
      </c>
      <c r="HE221" s="591" t="s">
        <v>592</v>
      </c>
      <c r="HH221" s="591" t="s">
        <v>592</v>
      </c>
      <c r="HK221" s="591" t="s">
        <v>592</v>
      </c>
      <c r="HN221" s="591" t="s">
        <v>592</v>
      </c>
      <c r="HQ221" s="591" t="s">
        <v>592</v>
      </c>
      <c r="HT221" s="591" t="s">
        <v>592</v>
      </c>
      <c r="HZ221" s="606" t="s">
        <v>592</v>
      </c>
      <c r="IA221" s="606" t="s">
        <v>592</v>
      </c>
      <c r="IB221" s="606" t="s">
        <v>592</v>
      </c>
      <c r="IC221" s="606" t="b">
        <v>1</v>
      </c>
    </row>
    <row r="222" spans="64:237" s="581" customFormat="1">
      <c r="BL222" s="590" t="s">
        <v>592</v>
      </c>
      <c r="CV222" s="590" t="s">
        <v>592</v>
      </c>
      <c r="DP222" s="591" t="s">
        <v>592</v>
      </c>
      <c r="DS222" s="591" t="s">
        <v>592</v>
      </c>
      <c r="DV222" s="591" t="s">
        <v>592</v>
      </c>
      <c r="DY222" s="591" t="s">
        <v>592</v>
      </c>
      <c r="EB222" s="591" t="s">
        <v>592</v>
      </c>
      <c r="EE222" s="591" t="s">
        <v>592</v>
      </c>
      <c r="EH222" s="591" t="s">
        <v>592</v>
      </c>
      <c r="EK222" s="591" t="s">
        <v>592</v>
      </c>
      <c r="EN222" s="591" t="s">
        <v>592</v>
      </c>
      <c r="EQ222" s="591" t="s">
        <v>592</v>
      </c>
      <c r="ET222" s="591" t="s">
        <v>592</v>
      </c>
      <c r="EW222" s="591" t="s">
        <v>592</v>
      </c>
      <c r="EZ222" s="591" t="s">
        <v>592</v>
      </c>
      <c r="FC222" s="591" t="s">
        <v>592</v>
      </c>
      <c r="FF222" s="591" t="s">
        <v>592</v>
      </c>
      <c r="FI222" s="591" t="s">
        <v>592</v>
      </c>
      <c r="FL222" s="591" t="s">
        <v>592</v>
      </c>
      <c r="FO222" s="591" t="s">
        <v>592</v>
      </c>
      <c r="FR222" s="591" t="s">
        <v>592</v>
      </c>
      <c r="FU222" s="591" t="s">
        <v>592</v>
      </c>
      <c r="FX222" s="591" t="s">
        <v>592</v>
      </c>
      <c r="GA222" s="591" t="s">
        <v>592</v>
      </c>
      <c r="GD222" s="591" t="s">
        <v>592</v>
      </c>
      <c r="GG222" s="591" t="s">
        <v>592</v>
      </c>
      <c r="GJ222" s="591" t="s">
        <v>592</v>
      </c>
      <c r="GM222" s="591" t="s">
        <v>592</v>
      </c>
      <c r="GP222" s="591" t="s">
        <v>592</v>
      </c>
      <c r="GS222" s="591" t="s">
        <v>592</v>
      </c>
      <c r="GV222" s="591" t="s">
        <v>592</v>
      </c>
      <c r="GY222" s="591" t="s">
        <v>592</v>
      </c>
      <c r="HB222" s="591" t="s">
        <v>592</v>
      </c>
      <c r="HE222" s="591" t="s">
        <v>592</v>
      </c>
      <c r="HH222" s="591" t="s">
        <v>592</v>
      </c>
      <c r="HK222" s="591" t="s">
        <v>592</v>
      </c>
      <c r="HN222" s="591" t="s">
        <v>592</v>
      </c>
      <c r="HQ222" s="591" t="s">
        <v>592</v>
      </c>
      <c r="HT222" s="591" t="s">
        <v>592</v>
      </c>
      <c r="HZ222" s="606" t="s">
        <v>592</v>
      </c>
      <c r="IA222" s="606" t="s">
        <v>592</v>
      </c>
      <c r="IB222" s="606" t="s">
        <v>592</v>
      </c>
      <c r="IC222" s="606" t="b">
        <v>1</v>
      </c>
    </row>
    <row r="223" spans="64:237" s="581" customFormat="1">
      <c r="BL223" s="590" t="s">
        <v>592</v>
      </c>
      <c r="CV223" s="590" t="s">
        <v>592</v>
      </c>
      <c r="DP223" s="591" t="s">
        <v>592</v>
      </c>
      <c r="DS223" s="591" t="s">
        <v>592</v>
      </c>
      <c r="DV223" s="591" t="s">
        <v>592</v>
      </c>
      <c r="DY223" s="591" t="s">
        <v>592</v>
      </c>
      <c r="EB223" s="591" t="s">
        <v>592</v>
      </c>
      <c r="EE223" s="591" t="s">
        <v>592</v>
      </c>
      <c r="EH223" s="591" t="s">
        <v>592</v>
      </c>
      <c r="EK223" s="591" t="s">
        <v>592</v>
      </c>
      <c r="EN223" s="591" t="s">
        <v>592</v>
      </c>
      <c r="EQ223" s="591" t="s">
        <v>592</v>
      </c>
      <c r="ET223" s="591" t="s">
        <v>592</v>
      </c>
      <c r="EW223" s="591" t="s">
        <v>592</v>
      </c>
      <c r="EZ223" s="591" t="s">
        <v>592</v>
      </c>
      <c r="FC223" s="591" t="s">
        <v>592</v>
      </c>
      <c r="FF223" s="591" t="s">
        <v>592</v>
      </c>
      <c r="FI223" s="591" t="s">
        <v>592</v>
      </c>
      <c r="FL223" s="591" t="s">
        <v>592</v>
      </c>
      <c r="FO223" s="591" t="s">
        <v>592</v>
      </c>
      <c r="FR223" s="591" t="s">
        <v>592</v>
      </c>
      <c r="FU223" s="591" t="s">
        <v>592</v>
      </c>
      <c r="FX223" s="591" t="s">
        <v>592</v>
      </c>
      <c r="GA223" s="591" t="s">
        <v>592</v>
      </c>
      <c r="GD223" s="591" t="s">
        <v>592</v>
      </c>
      <c r="GG223" s="591" t="s">
        <v>592</v>
      </c>
      <c r="GJ223" s="591" t="s">
        <v>592</v>
      </c>
      <c r="GM223" s="591" t="s">
        <v>592</v>
      </c>
      <c r="GP223" s="591" t="s">
        <v>592</v>
      </c>
      <c r="GS223" s="591" t="s">
        <v>592</v>
      </c>
      <c r="GV223" s="591" t="s">
        <v>592</v>
      </c>
      <c r="GY223" s="591" t="s">
        <v>592</v>
      </c>
      <c r="HB223" s="591" t="s">
        <v>592</v>
      </c>
      <c r="HE223" s="591" t="s">
        <v>592</v>
      </c>
      <c r="HH223" s="591" t="s">
        <v>592</v>
      </c>
      <c r="HK223" s="591" t="s">
        <v>592</v>
      </c>
      <c r="HN223" s="591" t="s">
        <v>592</v>
      </c>
      <c r="HQ223" s="591" t="s">
        <v>592</v>
      </c>
      <c r="HT223" s="591" t="s">
        <v>592</v>
      </c>
      <c r="HZ223" s="606" t="s">
        <v>592</v>
      </c>
      <c r="IA223" s="606" t="s">
        <v>592</v>
      </c>
      <c r="IB223" s="606" t="s">
        <v>592</v>
      </c>
      <c r="IC223" s="606" t="b">
        <v>1</v>
      </c>
    </row>
    <row r="224" spans="64:237" s="581" customFormat="1">
      <c r="BL224" s="590" t="s">
        <v>592</v>
      </c>
      <c r="CV224" s="590" t="s">
        <v>592</v>
      </c>
      <c r="DP224" s="591" t="s">
        <v>592</v>
      </c>
      <c r="DS224" s="591" t="s">
        <v>592</v>
      </c>
      <c r="DV224" s="591" t="s">
        <v>592</v>
      </c>
      <c r="DY224" s="591" t="s">
        <v>592</v>
      </c>
      <c r="EB224" s="591" t="s">
        <v>592</v>
      </c>
      <c r="EE224" s="591" t="s">
        <v>592</v>
      </c>
      <c r="EH224" s="591" t="s">
        <v>592</v>
      </c>
      <c r="EK224" s="591" t="s">
        <v>592</v>
      </c>
      <c r="EN224" s="591" t="s">
        <v>592</v>
      </c>
      <c r="EQ224" s="591" t="s">
        <v>592</v>
      </c>
      <c r="ET224" s="591" t="s">
        <v>592</v>
      </c>
      <c r="EW224" s="591" t="s">
        <v>592</v>
      </c>
      <c r="EZ224" s="591" t="s">
        <v>592</v>
      </c>
      <c r="FC224" s="591" t="s">
        <v>592</v>
      </c>
      <c r="FF224" s="591" t="s">
        <v>592</v>
      </c>
      <c r="FI224" s="591" t="s">
        <v>592</v>
      </c>
      <c r="FL224" s="591" t="s">
        <v>592</v>
      </c>
      <c r="FO224" s="591" t="s">
        <v>592</v>
      </c>
      <c r="FR224" s="591" t="s">
        <v>592</v>
      </c>
      <c r="FU224" s="591" t="s">
        <v>592</v>
      </c>
      <c r="FX224" s="591" t="s">
        <v>592</v>
      </c>
      <c r="GA224" s="591" t="s">
        <v>592</v>
      </c>
      <c r="GD224" s="591" t="s">
        <v>592</v>
      </c>
      <c r="GG224" s="591" t="s">
        <v>592</v>
      </c>
      <c r="GJ224" s="591" t="s">
        <v>592</v>
      </c>
      <c r="GM224" s="591" t="s">
        <v>592</v>
      </c>
      <c r="GP224" s="591" t="s">
        <v>592</v>
      </c>
      <c r="GS224" s="591" t="s">
        <v>592</v>
      </c>
      <c r="GV224" s="591" t="s">
        <v>592</v>
      </c>
      <c r="GY224" s="591" t="s">
        <v>592</v>
      </c>
      <c r="HB224" s="591" t="s">
        <v>592</v>
      </c>
      <c r="HE224" s="591" t="s">
        <v>592</v>
      </c>
      <c r="HH224" s="591" t="s">
        <v>592</v>
      </c>
      <c r="HK224" s="591" t="s">
        <v>592</v>
      </c>
      <c r="HN224" s="591" t="s">
        <v>592</v>
      </c>
      <c r="HQ224" s="591" t="s">
        <v>592</v>
      </c>
      <c r="HT224" s="591" t="s">
        <v>592</v>
      </c>
      <c r="HZ224" s="606" t="s">
        <v>592</v>
      </c>
      <c r="IA224" s="606" t="s">
        <v>592</v>
      </c>
      <c r="IB224" s="606" t="s">
        <v>592</v>
      </c>
      <c r="IC224" s="606" t="b">
        <v>1</v>
      </c>
    </row>
    <row r="225" spans="64:237" s="581" customFormat="1">
      <c r="BL225" s="590" t="s">
        <v>592</v>
      </c>
      <c r="CV225" s="590" t="s">
        <v>592</v>
      </c>
      <c r="DP225" s="591" t="s">
        <v>592</v>
      </c>
      <c r="DS225" s="591" t="s">
        <v>592</v>
      </c>
      <c r="DV225" s="591" t="s">
        <v>592</v>
      </c>
      <c r="DY225" s="591" t="s">
        <v>592</v>
      </c>
      <c r="EB225" s="591" t="s">
        <v>592</v>
      </c>
      <c r="EE225" s="591" t="s">
        <v>592</v>
      </c>
      <c r="EH225" s="591" t="s">
        <v>592</v>
      </c>
      <c r="EK225" s="591" t="s">
        <v>592</v>
      </c>
      <c r="EN225" s="591" t="s">
        <v>592</v>
      </c>
      <c r="EQ225" s="591" t="s">
        <v>592</v>
      </c>
      <c r="ET225" s="591" t="s">
        <v>592</v>
      </c>
      <c r="EW225" s="591" t="s">
        <v>592</v>
      </c>
      <c r="EZ225" s="591" t="s">
        <v>592</v>
      </c>
      <c r="FC225" s="591" t="s">
        <v>592</v>
      </c>
      <c r="FF225" s="591" t="s">
        <v>592</v>
      </c>
      <c r="FI225" s="591" t="s">
        <v>592</v>
      </c>
      <c r="FL225" s="591" t="s">
        <v>592</v>
      </c>
      <c r="FO225" s="591" t="s">
        <v>592</v>
      </c>
      <c r="FR225" s="591" t="s">
        <v>592</v>
      </c>
      <c r="FU225" s="591" t="s">
        <v>592</v>
      </c>
      <c r="FX225" s="591" t="s">
        <v>592</v>
      </c>
      <c r="GA225" s="591" t="s">
        <v>592</v>
      </c>
      <c r="GD225" s="591" t="s">
        <v>592</v>
      </c>
      <c r="GG225" s="591" t="s">
        <v>592</v>
      </c>
      <c r="GJ225" s="591" t="s">
        <v>592</v>
      </c>
      <c r="GM225" s="591" t="s">
        <v>592</v>
      </c>
      <c r="GP225" s="591" t="s">
        <v>592</v>
      </c>
      <c r="GS225" s="591" t="s">
        <v>592</v>
      </c>
      <c r="GV225" s="591" t="s">
        <v>592</v>
      </c>
      <c r="GY225" s="591" t="s">
        <v>592</v>
      </c>
      <c r="HB225" s="591" t="s">
        <v>592</v>
      </c>
      <c r="HE225" s="591" t="s">
        <v>592</v>
      </c>
      <c r="HH225" s="591" t="s">
        <v>592</v>
      </c>
      <c r="HK225" s="591" t="s">
        <v>592</v>
      </c>
      <c r="HN225" s="591" t="s">
        <v>592</v>
      </c>
      <c r="HQ225" s="591" t="s">
        <v>592</v>
      </c>
      <c r="HT225" s="591" t="s">
        <v>592</v>
      </c>
      <c r="HZ225" s="606" t="s">
        <v>592</v>
      </c>
      <c r="IA225" s="606" t="s">
        <v>592</v>
      </c>
      <c r="IB225" s="606" t="s">
        <v>592</v>
      </c>
      <c r="IC225" s="606" t="b">
        <v>1</v>
      </c>
    </row>
    <row r="226" spans="64:237" s="581" customFormat="1">
      <c r="BL226" s="590" t="s">
        <v>592</v>
      </c>
      <c r="CV226" s="590" t="s">
        <v>592</v>
      </c>
      <c r="DP226" s="591" t="s">
        <v>592</v>
      </c>
      <c r="DS226" s="591" t="s">
        <v>592</v>
      </c>
      <c r="DV226" s="591" t="s">
        <v>592</v>
      </c>
      <c r="DY226" s="591" t="s">
        <v>592</v>
      </c>
      <c r="EB226" s="591" t="s">
        <v>592</v>
      </c>
      <c r="EE226" s="591" t="s">
        <v>592</v>
      </c>
      <c r="EH226" s="591" t="s">
        <v>592</v>
      </c>
      <c r="EK226" s="591" t="s">
        <v>592</v>
      </c>
      <c r="EN226" s="591" t="s">
        <v>592</v>
      </c>
      <c r="EQ226" s="591" t="s">
        <v>592</v>
      </c>
      <c r="ET226" s="591" t="s">
        <v>592</v>
      </c>
      <c r="EW226" s="591" t="s">
        <v>592</v>
      </c>
      <c r="EZ226" s="591" t="s">
        <v>592</v>
      </c>
      <c r="FC226" s="591" t="s">
        <v>592</v>
      </c>
      <c r="FF226" s="591" t="s">
        <v>592</v>
      </c>
      <c r="FI226" s="591" t="s">
        <v>592</v>
      </c>
      <c r="FL226" s="591" t="s">
        <v>592</v>
      </c>
      <c r="FO226" s="591" t="s">
        <v>592</v>
      </c>
      <c r="FR226" s="591" t="s">
        <v>592</v>
      </c>
      <c r="FU226" s="591" t="s">
        <v>592</v>
      </c>
      <c r="FX226" s="591" t="s">
        <v>592</v>
      </c>
      <c r="GA226" s="591" t="s">
        <v>592</v>
      </c>
      <c r="GD226" s="591" t="s">
        <v>592</v>
      </c>
      <c r="GG226" s="591" t="s">
        <v>592</v>
      </c>
      <c r="GJ226" s="591" t="s">
        <v>592</v>
      </c>
      <c r="GM226" s="591" t="s">
        <v>592</v>
      </c>
      <c r="GP226" s="591" t="s">
        <v>592</v>
      </c>
      <c r="GS226" s="591" t="s">
        <v>592</v>
      </c>
      <c r="GV226" s="591" t="s">
        <v>592</v>
      </c>
      <c r="GY226" s="591" t="s">
        <v>592</v>
      </c>
      <c r="HB226" s="591" t="s">
        <v>592</v>
      </c>
      <c r="HE226" s="591" t="s">
        <v>592</v>
      </c>
      <c r="HH226" s="591" t="s">
        <v>592</v>
      </c>
      <c r="HK226" s="591" t="s">
        <v>592</v>
      </c>
      <c r="HN226" s="591" t="s">
        <v>592</v>
      </c>
      <c r="HQ226" s="591" t="s">
        <v>592</v>
      </c>
      <c r="HT226" s="591" t="s">
        <v>592</v>
      </c>
      <c r="HZ226" s="606" t="s">
        <v>592</v>
      </c>
      <c r="IA226" s="606" t="s">
        <v>592</v>
      </c>
      <c r="IB226" s="606" t="s">
        <v>592</v>
      </c>
      <c r="IC226" s="606" t="b">
        <v>1</v>
      </c>
    </row>
    <row r="227" spans="64:237" s="581" customFormat="1">
      <c r="BL227" s="590" t="s">
        <v>592</v>
      </c>
      <c r="CV227" s="590" t="s">
        <v>592</v>
      </c>
      <c r="DP227" s="591" t="s">
        <v>592</v>
      </c>
      <c r="DS227" s="591" t="s">
        <v>592</v>
      </c>
      <c r="DV227" s="591" t="s">
        <v>592</v>
      </c>
      <c r="DY227" s="591" t="s">
        <v>592</v>
      </c>
      <c r="EB227" s="591" t="s">
        <v>592</v>
      </c>
      <c r="EE227" s="591" t="s">
        <v>592</v>
      </c>
      <c r="EH227" s="591" t="s">
        <v>592</v>
      </c>
      <c r="EK227" s="591" t="s">
        <v>592</v>
      </c>
      <c r="EN227" s="591" t="s">
        <v>592</v>
      </c>
      <c r="EQ227" s="591" t="s">
        <v>592</v>
      </c>
      <c r="ET227" s="591" t="s">
        <v>592</v>
      </c>
      <c r="EW227" s="591" t="s">
        <v>592</v>
      </c>
      <c r="EZ227" s="591" t="s">
        <v>592</v>
      </c>
      <c r="FC227" s="591" t="s">
        <v>592</v>
      </c>
      <c r="FF227" s="591" t="s">
        <v>592</v>
      </c>
      <c r="FI227" s="591" t="s">
        <v>592</v>
      </c>
      <c r="FL227" s="591" t="s">
        <v>592</v>
      </c>
      <c r="FO227" s="591" t="s">
        <v>592</v>
      </c>
      <c r="FR227" s="591" t="s">
        <v>592</v>
      </c>
      <c r="FU227" s="591" t="s">
        <v>592</v>
      </c>
      <c r="FX227" s="591" t="s">
        <v>592</v>
      </c>
      <c r="GA227" s="591" t="s">
        <v>592</v>
      </c>
      <c r="GD227" s="591" t="s">
        <v>592</v>
      </c>
      <c r="GG227" s="591" t="s">
        <v>592</v>
      </c>
      <c r="GJ227" s="591" t="s">
        <v>592</v>
      </c>
      <c r="GM227" s="591" t="s">
        <v>592</v>
      </c>
      <c r="GP227" s="591" t="s">
        <v>592</v>
      </c>
      <c r="GS227" s="591" t="s">
        <v>592</v>
      </c>
      <c r="GV227" s="591" t="s">
        <v>592</v>
      </c>
      <c r="GY227" s="591" t="s">
        <v>592</v>
      </c>
      <c r="HB227" s="591" t="s">
        <v>592</v>
      </c>
      <c r="HE227" s="591" t="s">
        <v>592</v>
      </c>
      <c r="HH227" s="591" t="s">
        <v>592</v>
      </c>
      <c r="HK227" s="591" t="s">
        <v>592</v>
      </c>
      <c r="HN227" s="591" t="s">
        <v>592</v>
      </c>
      <c r="HQ227" s="591" t="s">
        <v>592</v>
      </c>
      <c r="HT227" s="591" t="s">
        <v>592</v>
      </c>
      <c r="HZ227" s="606" t="s">
        <v>592</v>
      </c>
      <c r="IA227" s="606" t="s">
        <v>592</v>
      </c>
      <c r="IB227" s="606" t="s">
        <v>592</v>
      </c>
      <c r="IC227" s="606" t="b">
        <v>1</v>
      </c>
    </row>
    <row r="228" spans="64:237" s="581" customFormat="1">
      <c r="BL228" s="590" t="s">
        <v>592</v>
      </c>
      <c r="CV228" s="590" t="s">
        <v>592</v>
      </c>
      <c r="DP228" s="591" t="s">
        <v>592</v>
      </c>
      <c r="DS228" s="591" t="s">
        <v>592</v>
      </c>
      <c r="DV228" s="591" t="s">
        <v>592</v>
      </c>
      <c r="DY228" s="591" t="s">
        <v>592</v>
      </c>
      <c r="EB228" s="591" t="s">
        <v>592</v>
      </c>
      <c r="EE228" s="591" t="s">
        <v>592</v>
      </c>
      <c r="EH228" s="591" t="s">
        <v>592</v>
      </c>
      <c r="EK228" s="591" t="s">
        <v>592</v>
      </c>
      <c r="EN228" s="591" t="s">
        <v>592</v>
      </c>
      <c r="EQ228" s="591" t="s">
        <v>592</v>
      </c>
      <c r="ET228" s="591" t="s">
        <v>592</v>
      </c>
      <c r="EW228" s="591" t="s">
        <v>592</v>
      </c>
      <c r="EZ228" s="591" t="s">
        <v>592</v>
      </c>
      <c r="FC228" s="591" t="s">
        <v>592</v>
      </c>
      <c r="FF228" s="591" t="s">
        <v>592</v>
      </c>
      <c r="FI228" s="591" t="s">
        <v>592</v>
      </c>
      <c r="FL228" s="591" t="s">
        <v>592</v>
      </c>
      <c r="FO228" s="591" t="s">
        <v>592</v>
      </c>
      <c r="FR228" s="591" t="s">
        <v>592</v>
      </c>
      <c r="FU228" s="591" t="s">
        <v>592</v>
      </c>
      <c r="FX228" s="591" t="s">
        <v>592</v>
      </c>
      <c r="GA228" s="591" t="s">
        <v>592</v>
      </c>
      <c r="GD228" s="591" t="s">
        <v>592</v>
      </c>
      <c r="GG228" s="591" t="s">
        <v>592</v>
      </c>
      <c r="GJ228" s="591" t="s">
        <v>592</v>
      </c>
      <c r="GM228" s="591" t="s">
        <v>592</v>
      </c>
      <c r="GP228" s="591" t="s">
        <v>592</v>
      </c>
      <c r="GS228" s="591" t="s">
        <v>592</v>
      </c>
      <c r="GV228" s="591" t="s">
        <v>592</v>
      </c>
      <c r="GY228" s="591" t="s">
        <v>592</v>
      </c>
      <c r="HB228" s="591" t="s">
        <v>592</v>
      </c>
      <c r="HE228" s="591" t="s">
        <v>592</v>
      </c>
      <c r="HH228" s="591" t="s">
        <v>592</v>
      </c>
      <c r="HK228" s="591" t="s">
        <v>592</v>
      </c>
      <c r="HN228" s="591" t="s">
        <v>592</v>
      </c>
      <c r="HQ228" s="591" t="s">
        <v>592</v>
      </c>
      <c r="HT228" s="591" t="s">
        <v>592</v>
      </c>
      <c r="HZ228" s="606" t="s">
        <v>592</v>
      </c>
      <c r="IA228" s="606" t="s">
        <v>592</v>
      </c>
      <c r="IB228" s="606" t="s">
        <v>592</v>
      </c>
      <c r="IC228" s="606" t="b">
        <v>1</v>
      </c>
    </row>
    <row r="229" spans="64:237" s="581" customFormat="1">
      <c r="BL229" s="590" t="s">
        <v>592</v>
      </c>
      <c r="CV229" s="590" t="s">
        <v>592</v>
      </c>
      <c r="DP229" s="591" t="s">
        <v>592</v>
      </c>
      <c r="DS229" s="591" t="s">
        <v>592</v>
      </c>
      <c r="DV229" s="591" t="s">
        <v>592</v>
      </c>
      <c r="DY229" s="591" t="s">
        <v>592</v>
      </c>
      <c r="EB229" s="591" t="s">
        <v>592</v>
      </c>
      <c r="EE229" s="591" t="s">
        <v>592</v>
      </c>
      <c r="EH229" s="591" t="s">
        <v>592</v>
      </c>
      <c r="EK229" s="591" t="s">
        <v>592</v>
      </c>
      <c r="EN229" s="591" t="s">
        <v>592</v>
      </c>
      <c r="EQ229" s="591" t="s">
        <v>592</v>
      </c>
      <c r="ET229" s="591" t="s">
        <v>592</v>
      </c>
      <c r="EW229" s="591" t="s">
        <v>592</v>
      </c>
      <c r="EZ229" s="591" t="s">
        <v>592</v>
      </c>
      <c r="FC229" s="591" t="s">
        <v>592</v>
      </c>
      <c r="FF229" s="591" t="s">
        <v>592</v>
      </c>
      <c r="FI229" s="591" t="s">
        <v>592</v>
      </c>
      <c r="FL229" s="591" t="s">
        <v>592</v>
      </c>
      <c r="FO229" s="591" t="s">
        <v>592</v>
      </c>
      <c r="FR229" s="591" t="s">
        <v>592</v>
      </c>
      <c r="FU229" s="591" t="s">
        <v>592</v>
      </c>
      <c r="FX229" s="591" t="s">
        <v>592</v>
      </c>
      <c r="GA229" s="591" t="s">
        <v>592</v>
      </c>
      <c r="GD229" s="591" t="s">
        <v>592</v>
      </c>
      <c r="GG229" s="591" t="s">
        <v>592</v>
      </c>
      <c r="GJ229" s="591" t="s">
        <v>592</v>
      </c>
      <c r="GM229" s="591" t="s">
        <v>592</v>
      </c>
      <c r="GP229" s="591" t="s">
        <v>592</v>
      </c>
      <c r="GS229" s="591" t="s">
        <v>592</v>
      </c>
      <c r="GV229" s="591" t="s">
        <v>592</v>
      </c>
      <c r="GY229" s="591" t="s">
        <v>592</v>
      </c>
      <c r="HB229" s="591" t="s">
        <v>592</v>
      </c>
      <c r="HE229" s="591" t="s">
        <v>592</v>
      </c>
      <c r="HH229" s="591" t="s">
        <v>592</v>
      </c>
      <c r="HK229" s="591" t="s">
        <v>592</v>
      </c>
      <c r="HN229" s="591" t="s">
        <v>592</v>
      </c>
      <c r="HQ229" s="591" t="s">
        <v>592</v>
      </c>
      <c r="HT229" s="591" t="s">
        <v>592</v>
      </c>
      <c r="HZ229" s="606" t="s">
        <v>592</v>
      </c>
      <c r="IA229" s="606" t="s">
        <v>592</v>
      </c>
      <c r="IB229" s="606" t="s">
        <v>592</v>
      </c>
      <c r="IC229" s="606" t="b">
        <v>1</v>
      </c>
    </row>
    <row r="230" spans="64:237" s="581" customFormat="1">
      <c r="BL230" s="590" t="s">
        <v>592</v>
      </c>
      <c r="CV230" s="590" t="s">
        <v>592</v>
      </c>
      <c r="DP230" s="591" t="s">
        <v>592</v>
      </c>
      <c r="DS230" s="591" t="s">
        <v>592</v>
      </c>
      <c r="DV230" s="591" t="s">
        <v>592</v>
      </c>
      <c r="DY230" s="591" t="s">
        <v>592</v>
      </c>
      <c r="EB230" s="591" t="s">
        <v>592</v>
      </c>
      <c r="EE230" s="591" t="s">
        <v>592</v>
      </c>
      <c r="EH230" s="591" t="s">
        <v>592</v>
      </c>
      <c r="EK230" s="591" t="s">
        <v>592</v>
      </c>
      <c r="EN230" s="591" t="s">
        <v>592</v>
      </c>
      <c r="EQ230" s="591" t="s">
        <v>592</v>
      </c>
      <c r="ET230" s="591" t="s">
        <v>592</v>
      </c>
      <c r="EW230" s="591" t="s">
        <v>592</v>
      </c>
      <c r="EZ230" s="591" t="s">
        <v>592</v>
      </c>
      <c r="FC230" s="591" t="s">
        <v>592</v>
      </c>
      <c r="FF230" s="591" t="s">
        <v>592</v>
      </c>
      <c r="FI230" s="591" t="s">
        <v>592</v>
      </c>
      <c r="FL230" s="591" t="s">
        <v>592</v>
      </c>
      <c r="FO230" s="591" t="s">
        <v>592</v>
      </c>
      <c r="FR230" s="591" t="s">
        <v>592</v>
      </c>
      <c r="FU230" s="591" t="s">
        <v>592</v>
      </c>
      <c r="FX230" s="591" t="s">
        <v>592</v>
      </c>
      <c r="GA230" s="591" t="s">
        <v>592</v>
      </c>
      <c r="GD230" s="591" t="s">
        <v>592</v>
      </c>
      <c r="GG230" s="591" t="s">
        <v>592</v>
      </c>
      <c r="GJ230" s="591" t="s">
        <v>592</v>
      </c>
      <c r="GM230" s="591" t="s">
        <v>592</v>
      </c>
      <c r="GP230" s="591" t="s">
        <v>592</v>
      </c>
      <c r="GS230" s="591" t="s">
        <v>592</v>
      </c>
      <c r="GV230" s="591" t="s">
        <v>592</v>
      </c>
      <c r="GY230" s="591" t="s">
        <v>592</v>
      </c>
      <c r="HB230" s="591" t="s">
        <v>592</v>
      </c>
      <c r="HE230" s="591" t="s">
        <v>592</v>
      </c>
      <c r="HH230" s="591" t="s">
        <v>592</v>
      </c>
      <c r="HK230" s="591" t="s">
        <v>592</v>
      </c>
      <c r="HN230" s="591" t="s">
        <v>592</v>
      </c>
      <c r="HQ230" s="591" t="s">
        <v>592</v>
      </c>
      <c r="HT230" s="591" t="s">
        <v>592</v>
      </c>
      <c r="HZ230" s="606" t="s">
        <v>592</v>
      </c>
      <c r="IA230" s="606" t="s">
        <v>592</v>
      </c>
      <c r="IB230" s="606" t="s">
        <v>592</v>
      </c>
      <c r="IC230" s="606" t="b">
        <v>1</v>
      </c>
    </row>
    <row r="231" spans="64:237" s="581" customFormat="1">
      <c r="BL231" s="590" t="s">
        <v>592</v>
      </c>
      <c r="CV231" s="590" t="s">
        <v>592</v>
      </c>
      <c r="DP231" s="591" t="s">
        <v>592</v>
      </c>
      <c r="DS231" s="591" t="s">
        <v>592</v>
      </c>
      <c r="DV231" s="591" t="s">
        <v>592</v>
      </c>
      <c r="DY231" s="591" t="s">
        <v>592</v>
      </c>
      <c r="EB231" s="591" t="s">
        <v>592</v>
      </c>
      <c r="EE231" s="591" t="s">
        <v>592</v>
      </c>
      <c r="EH231" s="591" t="s">
        <v>592</v>
      </c>
      <c r="EK231" s="591" t="s">
        <v>592</v>
      </c>
      <c r="EN231" s="591" t="s">
        <v>592</v>
      </c>
      <c r="EQ231" s="591" t="s">
        <v>592</v>
      </c>
      <c r="ET231" s="591" t="s">
        <v>592</v>
      </c>
      <c r="EW231" s="591" t="s">
        <v>592</v>
      </c>
      <c r="EZ231" s="591" t="s">
        <v>592</v>
      </c>
      <c r="FC231" s="591" t="s">
        <v>592</v>
      </c>
      <c r="FF231" s="591" t="s">
        <v>592</v>
      </c>
      <c r="FI231" s="591" t="s">
        <v>592</v>
      </c>
      <c r="FL231" s="591" t="s">
        <v>592</v>
      </c>
      <c r="FO231" s="591" t="s">
        <v>592</v>
      </c>
      <c r="FR231" s="591" t="s">
        <v>592</v>
      </c>
      <c r="FU231" s="591" t="s">
        <v>592</v>
      </c>
      <c r="FX231" s="591" t="s">
        <v>592</v>
      </c>
      <c r="GA231" s="591" t="s">
        <v>592</v>
      </c>
      <c r="GD231" s="591" t="s">
        <v>592</v>
      </c>
      <c r="GG231" s="591" t="s">
        <v>592</v>
      </c>
      <c r="GJ231" s="591" t="s">
        <v>592</v>
      </c>
      <c r="GM231" s="591" t="s">
        <v>592</v>
      </c>
      <c r="GP231" s="591" t="s">
        <v>592</v>
      </c>
      <c r="GS231" s="591" t="s">
        <v>592</v>
      </c>
      <c r="GV231" s="591" t="s">
        <v>592</v>
      </c>
      <c r="GY231" s="591" t="s">
        <v>592</v>
      </c>
      <c r="HB231" s="591" t="s">
        <v>592</v>
      </c>
      <c r="HE231" s="591" t="s">
        <v>592</v>
      </c>
      <c r="HH231" s="591" t="s">
        <v>592</v>
      </c>
      <c r="HK231" s="591" t="s">
        <v>592</v>
      </c>
      <c r="HN231" s="591" t="s">
        <v>592</v>
      </c>
      <c r="HQ231" s="591" t="s">
        <v>592</v>
      </c>
      <c r="HT231" s="591" t="s">
        <v>592</v>
      </c>
      <c r="HZ231" s="606" t="s">
        <v>592</v>
      </c>
      <c r="IA231" s="606" t="s">
        <v>592</v>
      </c>
      <c r="IB231" s="606" t="s">
        <v>592</v>
      </c>
      <c r="IC231" s="606" t="b">
        <v>1</v>
      </c>
    </row>
    <row r="232" spans="64:237" s="581" customFormat="1">
      <c r="BL232" s="590" t="s">
        <v>592</v>
      </c>
      <c r="CV232" s="590" t="s">
        <v>592</v>
      </c>
      <c r="DP232" s="591" t="s">
        <v>592</v>
      </c>
      <c r="DS232" s="591" t="s">
        <v>592</v>
      </c>
      <c r="DV232" s="591" t="s">
        <v>592</v>
      </c>
      <c r="DY232" s="591" t="s">
        <v>592</v>
      </c>
      <c r="EB232" s="591" t="s">
        <v>592</v>
      </c>
      <c r="EE232" s="591" t="s">
        <v>592</v>
      </c>
      <c r="EH232" s="591" t="s">
        <v>592</v>
      </c>
      <c r="EK232" s="591" t="s">
        <v>592</v>
      </c>
      <c r="EN232" s="591" t="s">
        <v>592</v>
      </c>
      <c r="EQ232" s="591" t="s">
        <v>592</v>
      </c>
      <c r="ET232" s="591" t="s">
        <v>592</v>
      </c>
      <c r="EW232" s="591" t="s">
        <v>592</v>
      </c>
      <c r="EZ232" s="591" t="s">
        <v>592</v>
      </c>
      <c r="FC232" s="591" t="s">
        <v>592</v>
      </c>
      <c r="FF232" s="591" t="s">
        <v>592</v>
      </c>
      <c r="FI232" s="591" t="s">
        <v>592</v>
      </c>
      <c r="FL232" s="591" t="s">
        <v>592</v>
      </c>
      <c r="FO232" s="591" t="s">
        <v>592</v>
      </c>
      <c r="FR232" s="591" t="s">
        <v>592</v>
      </c>
      <c r="FU232" s="591" t="s">
        <v>592</v>
      </c>
      <c r="FX232" s="591" t="s">
        <v>592</v>
      </c>
      <c r="GA232" s="591" t="s">
        <v>592</v>
      </c>
      <c r="GD232" s="591" t="s">
        <v>592</v>
      </c>
      <c r="GG232" s="591" t="s">
        <v>592</v>
      </c>
      <c r="GJ232" s="591" t="s">
        <v>592</v>
      </c>
      <c r="GM232" s="591" t="s">
        <v>592</v>
      </c>
      <c r="GP232" s="591" t="s">
        <v>592</v>
      </c>
      <c r="GS232" s="591" t="s">
        <v>592</v>
      </c>
      <c r="GV232" s="591" t="s">
        <v>592</v>
      </c>
      <c r="GY232" s="591" t="s">
        <v>592</v>
      </c>
      <c r="HB232" s="591" t="s">
        <v>592</v>
      </c>
      <c r="HE232" s="591" t="s">
        <v>592</v>
      </c>
      <c r="HH232" s="591" t="s">
        <v>592</v>
      </c>
      <c r="HK232" s="591" t="s">
        <v>592</v>
      </c>
      <c r="HN232" s="591" t="s">
        <v>592</v>
      </c>
      <c r="HQ232" s="591" t="s">
        <v>592</v>
      </c>
      <c r="HT232" s="591" t="s">
        <v>592</v>
      </c>
      <c r="HZ232" s="606" t="s">
        <v>592</v>
      </c>
      <c r="IA232" s="606" t="s">
        <v>592</v>
      </c>
      <c r="IB232" s="606" t="s">
        <v>592</v>
      </c>
      <c r="IC232" s="606" t="b">
        <v>1</v>
      </c>
    </row>
    <row r="233" spans="64:237" s="581" customFormat="1">
      <c r="BL233" s="590" t="s">
        <v>592</v>
      </c>
      <c r="CV233" s="590" t="s">
        <v>592</v>
      </c>
      <c r="DP233" s="591" t="s">
        <v>592</v>
      </c>
      <c r="DS233" s="591" t="s">
        <v>592</v>
      </c>
      <c r="DV233" s="591" t="s">
        <v>592</v>
      </c>
      <c r="DY233" s="591" t="s">
        <v>592</v>
      </c>
      <c r="EB233" s="591" t="s">
        <v>592</v>
      </c>
      <c r="EE233" s="591" t="s">
        <v>592</v>
      </c>
      <c r="EH233" s="591" t="s">
        <v>592</v>
      </c>
      <c r="EK233" s="591" t="s">
        <v>592</v>
      </c>
      <c r="EN233" s="591" t="s">
        <v>592</v>
      </c>
      <c r="EQ233" s="591" t="s">
        <v>592</v>
      </c>
      <c r="ET233" s="591" t="s">
        <v>592</v>
      </c>
      <c r="EW233" s="591" t="s">
        <v>592</v>
      </c>
      <c r="EZ233" s="591" t="s">
        <v>592</v>
      </c>
      <c r="FC233" s="591" t="s">
        <v>592</v>
      </c>
      <c r="FF233" s="591" t="s">
        <v>592</v>
      </c>
      <c r="FI233" s="591" t="s">
        <v>592</v>
      </c>
      <c r="FL233" s="591" t="s">
        <v>592</v>
      </c>
      <c r="FO233" s="591" t="s">
        <v>592</v>
      </c>
      <c r="FR233" s="591" t="s">
        <v>592</v>
      </c>
      <c r="FU233" s="591" t="s">
        <v>592</v>
      </c>
      <c r="FX233" s="591" t="s">
        <v>592</v>
      </c>
      <c r="GA233" s="591" t="s">
        <v>592</v>
      </c>
      <c r="GD233" s="591" t="s">
        <v>592</v>
      </c>
      <c r="GG233" s="591" t="s">
        <v>592</v>
      </c>
      <c r="GJ233" s="591" t="s">
        <v>592</v>
      </c>
      <c r="GM233" s="591" t="s">
        <v>592</v>
      </c>
      <c r="GP233" s="591" t="s">
        <v>592</v>
      </c>
      <c r="GS233" s="591" t="s">
        <v>592</v>
      </c>
      <c r="GV233" s="591" t="s">
        <v>592</v>
      </c>
      <c r="GY233" s="591" t="s">
        <v>592</v>
      </c>
      <c r="HB233" s="591" t="s">
        <v>592</v>
      </c>
      <c r="HE233" s="591" t="s">
        <v>592</v>
      </c>
      <c r="HH233" s="591" t="s">
        <v>592</v>
      </c>
      <c r="HK233" s="591" t="s">
        <v>592</v>
      </c>
      <c r="HN233" s="591" t="s">
        <v>592</v>
      </c>
      <c r="HQ233" s="591" t="s">
        <v>592</v>
      </c>
      <c r="HT233" s="591" t="s">
        <v>592</v>
      </c>
      <c r="HZ233" s="606" t="s">
        <v>592</v>
      </c>
      <c r="IA233" s="606" t="s">
        <v>592</v>
      </c>
      <c r="IB233" s="606" t="s">
        <v>592</v>
      </c>
      <c r="IC233" s="606" t="b">
        <v>1</v>
      </c>
    </row>
    <row r="234" spans="64:237" s="581" customFormat="1">
      <c r="BL234" s="590" t="s">
        <v>592</v>
      </c>
      <c r="CV234" s="590" t="s">
        <v>592</v>
      </c>
      <c r="DP234" s="591" t="s">
        <v>592</v>
      </c>
      <c r="DS234" s="591" t="s">
        <v>592</v>
      </c>
      <c r="DV234" s="591" t="s">
        <v>592</v>
      </c>
      <c r="DY234" s="591" t="s">
        <v>592</v>
      </c>
      <c r="EB234" s="591" t="s">
        <v>592</v>
      </c>
      <c r="EE234" s="591" t="s">
        <v>592</v>
      </c>
      <c r="EH234" s="591" t="s">
        <v>592</v>
      </c>
      <c r="EK234" s="591" t="s">
        <v>592</v>
      </c>
      <c r="EN234" s="591" t="s">
        <v>592</v>
      </c>
      <c r="EQ234" s="591" t="s">
        <v>592</v>
      </c>
      <c r="ET234" s="591" t="s">
        <v>592</v>
      </c>
      <c r="EW234" s="591" t="s">
        <v>592</v>
      </c>
      <c r="EZ234" s="591" t="s">
        <v>592</v>
      </c>
      <c r="FC234" s="591" t="s">
        <v>592</v>
      </c>
      <c r="FF234" s="591" t="s">
        <v>592</v>
      </c>
      <c r="FI234" s="591" t="s">
        <v>592</v>
      </c>
      <c r="FL234" s="591" t="s">
        <v>592</v>
      </c>
      <c r="FO234" s="591" t="s">
        <v>592</v>
      </c>
      <c r="FR234" s="591" t="s">
        <v>592</v>
      </c>
      <c r="FU234" s="591" t="s">
        <v>592</v>
      </c>
      <c r="FX234" s="591" t="s">
        <v>592</v>
      </c>
      <c r="GA234" s="591" t="s">
        <v>592</v>
      </c>
      <c r="GD234" s="591" t="s">
        <v>592</v>
      </c>
      <c r="GG234" s="591" t="s">
        <v>592</v>
      </c>
      <c r="GJ234" s="591" t="s">
        <v>592</v>
      </c>
      <c r="GM234" s="591" t="s">
        <v>592</v>
      </c>
      <c r="GP234" s="591" t="s">
        <v>592</v>
      </c>
      <c r="GS234" s="591" t="s">
        <v>592</v>
      </c>
      <c r="GV234" s="591" t="s">
        <v>592</v>
      </c>
      <c r="GY234" s="591" t="s">
        <v>592</v>
      </c>
      <c r="HB234" s="591" t="s">
        <v>592</v>
      </c>
      <c r="HE234" s="591" t="s">
        <v>592</v>
      </c>
      <c r="HH234" s="591" t="s">
        <v>592</v>
      </c>
      <c r="HK234" s="591" t="s">
        <v>592</v>
      </c>
      <c r="HN234" s="591" t="s">
        <v>592</v>
      </c>
      <c r="HQ234" s="591" t="s">
        <v>592</v>
      </c>
      <c r="HT234" s="591" t="s">
        <v>592</v>
      </c>
      <c r="HZ234" s="606" t="s">
        <v>592</v>
      </c>
      <c r="IA234" s="606" t="s">
        <v>592</v>
      </c>
      <c r="IB234" s="606" t="s">
        <v>592</v>
      </c>
      <c r="IC234" s="606" t="b">
        <v>1</v>
      </c>
    </row>
    <row r="235" spans="64:237" s="581" customFormat="1">
      <c r="BL235" s="590" t="s">
        <v>592</v>
      </c>
      <c r="CV235" s="590" t="s">
        <v>592</v>
      </c>
      <c r="DP235" s="591" t="s">
        <v>592</v>
      </c>
      <c r="DS235" s="591" t="s">
        <v>592</v>
      </c>
      <c r="DV235" s="591" t="s">
        <v>592</v>
      </c>
      <c r="DY235" s="591" t="s">
        <v>592</v>
      </c>
      <c r="EB235" s="591" t="s">
        <v>592</v>
      </c>
      <c r="EE235" s="591" t="s">
        <v>592</v>
      </c>
      <c r="EH235" s="591" t="s">
        <v>592</v>
      </c>
      <c r="EK235" s="591" t="s">
        <v>592</v>
      </c>
      <c r="EN235" s="591" t="s">
        <v>592</v>
      </c>
      <c r="EQ235" s="591" t="s">
        <v>592</v>
      </c>
      <c r="ET235" s="591" t="s">
        <v>592</v>
      </c>
      <c r="EW235" s="591" t="s">
        <v>592</v>
      </c>
      <c r="EZ235" s="591" t="s">
        <v>592</v>
      </c>
      <c r="FC235" s="591" t="s">
        <v>592</v>
      </c>
      <c r="FF235" s="591" t="s">
        <v>592</v>
      </c>
      <c r="FI235" s="591" t="s">
        <v>592</v>
      </c>
      <c r="FL235" s="591" t="s">
        <v>592</v>
      </c>
      <c r="FO235" s="591" t="s">
        <v>592</v>
      </c>
      <c r="FR235" s="591" t="s">
        <v>592</v>
      </c>
      <c r="FU235" s="591" t="s">
        <v>592</v>
      </c>
      <c r="FX235" s="591" t="s">
        <v>592</v>
      </c>
      <c r="GA235" s="591" t="s">
        <v>592</v>
      </c>
      <c r="GD235" s="591" t="s">
        <v>592</v>
      </c>
      <c r="GG235" s="591" t="s">
        <v>592</v>
      </c>
      <c r="GJ235" s="591" t="s">
        <v>592</v>
      </c>
      <c r="GM235" s="591" t="s">
        <v>592</v>
      </c>
      <c r="GP235" s="591" t="s">
        <v>592</v>
      </c>
      <c r="GS235" s="591" t="s">
        <v>592</v>
      </c>
      <c r="GV235" s="591" t="s">
        <v>592</v>
      </c>
      <c r="GY235" s="591" t="s">
        <v>592</v>
      </c>
      <c r="HB235" s="591" t="s">
        <v>592</v>
      </c>
      <c r="HE235" s="591" t="s">
        <v>592</v>
      </c>
      <c r="HH235" s="591" t="s">
        <v>592</v>
      </c>
      <c r="HK235" s="591" t="s">
        <v>592</v>
      </c>
      <c r="HN235" s="591" t="s">
        <v>592</v>
      </c>
      <c r="HQ235" s="591" t="s">
        <v>592</v>
      </c>
      <c r="HT235" s="591" t="s">
        <v>592</v>
      </c>
      <c r="HZ235" s="606" t="s">
        <v>592</v>
      </c>
      <c r="IA235" s="606" t="s">
        <v>592</v>
      </c>
      <c r="IB235" s="606" t="s">
        <v>592</v>
      </c>
      <c r="IC235" s="606" t="b">
        <v>1</v>
      </c>
    </row>
    <row r="236" spans="64:237" s="581" customFormat="1">
      <c r="BL236" s="590" t="s">
        <v>592</v>
      </c>
      <c r="CV236" s="590" t="s">
        <v>592</v>
      </c>
      <c r="DP236" s="591" t="s">
        <v>592</v>
      </c>
      <c r="DS236" s="591" t="s">
        <v>592</v>
      </c>
      <c r="DV236" s="591" t="s">
        <v>592</v>
      </c>
      <c r="DY236" s="591" t="s">
        <v>592</v>
      </c>
      <c r="EB236" s="591" t="s">
        <v>592</v>
      </c>
      <c r="EE236" s="591" t="s">
        <v>592</v>
      </c>
      <c r="EH236" s="591" t="s">
        <v>592</v>
      </c>
      <c r="EK236" s="591" t="s">
        <v>592</v>
      </c>
      <c r="EN236" s="591" t="s">
        <v>592</v>
      </c>
      <c r="EQ236" s="591" t="s">
        <v>592</v>
      </c>
      <c r="ET236" s="591" t="s">
        <v>592</v>
      </c>
      <c r="EW236" s="591" t="s">
        <v>592</v>
      </c>
      <c r="EZ236" s="591" t="s">
        <v>592</v>
      </c>
      <c r="FC236" s="591" t="s">
        <v>592</v>
      </c>
      <c r="FF236" s="591" t="s">
        <v>592</v>
      </c>
      <c r="FI236" s="591" t="s">
        <v>592</v>
      </c>
      <c r="FL236" s="591" t="s">
        <v>592</v>
      </c>
      <c r="FO236" s="591" t="s">
        <v>592</v>
      </c>
      <c r="FR236" s="591" t="s">
        <v>592</v>
      </c>
      <c r="FU236" s="591" t="s">
        <v>592</v>
      </c>
      <c r="FX236" s="591" t="s">
        <v>592</v>
      </c>
      <c r="GA236" s="591" t="s">
        <v>592</v>
      </c>
      <c r="GD236" s="591" t="s">
        <v>592</v>
      </c>
      <c r="GG236" s="591" t="s">
        <v>592</v>
      </c>
      <c r="GJ236" s="591" t="s">
        <v>592</v>
      </c>
      <c r="GM236" s="591" t="s">
        <v>592</v>
      </c>
      <c r="GP236" s="591" t="s">
        <v>592</v>
      </c>
      <c r="GS236" s="591" t="s">
        <v>592</v>
      </c>
      <c r="GV236" s="591" t="s">
        <v>592</v>
      </c>
      <c r="GY236" s="591" t="s">
        <v>592</v>
      </c>
      <c r="HB236" s="591" t="s">
        <v>592</v>
      </c>
      <c r="HE236" s="591" t="s">
        <v>592</v>
      </c>
      <c r="HH236" s="591" t="s">
        <v>592</v>
      </c>
      <c r="HK236" s="591" t="s">
        <v>592</v>
      </c>
      <c r="HN236" s="591" t="s">
        <v>592</v>
      </c>
      <c r="HQ236" s="591" t="s">
        <v>592</v>
      </c>
      <c r="HT236" s="591" t="s">
        <v>592</v>
      </c>
      <c r="HZ236" s="606" t="s">
        <v>592</v>
      </c>
      <c r="IA236" s="606" t="s">
        <v>592</v>
      </c>
      <c r="IB236" s="606" t="s">
        <v>592</v>
      </c>
      <c r="IC236" s="606" t="b">
        <v>1</v>
      </c>
    </row>
    <row r="237" spans="64:237" s="581" customFormat="1">
      <c r="BL237" s="590" t="s">
        <v>592</v>
      </c>
      <c r="CV237" s="590" t="s">
        <v>592</v>
      </c>
      <c r="DP237" s="591" t="s">
        <v>592</v>
      </c>
      <c r="DS237" s="591" t="s">
        <v>592</v>
      </c>
      <c r="DV237" s="591" t="s">
        <v>592</v>
      </c>
      <c r="DY237" s="591" t="s">
        <v>592</v>
      </c>
      <c r="EB237" s="591" t="s">
        <v>592</v>
      </c>
      <c r="EE237" s="591" t="s">
        <v>592</v>
      </c>
      <c r="EH237" s="591" t="s">
        <v>592</v>
      </c>
      <c r="EK237" s="591" t="s">
        <v>592</v>
      </c>
      <c r="EN237" s="591" t="s">
        <v>592</v>
      </c>
      <c r="EQ237" s="591" t="s">
        <v>592</v>
      </c>
      <c r="ET237" s="591" t="s">
        <v>592</v>
      </c>
      <c r="EW237" s="591" t="s">
        <v>592</v>
      </c>
      <c r="EZ237" s="591" t="s">
        <v>592</v>
      </c>
      <c r="FC237" s="591" t="s">
        <v>592</v>
      </c>
      <c r="FF237" s="591" t="s">
        <v>592</v>
      </c>
      <c r="FI237" s="591" t="s">
        <v>592</v>
      </c>
      <c r="FL237" s="591" t="s">
        <v>592</v>
      </c>
      <c r="FO237" s="591" t="s">
        <v>592</v>
      </c>
      <c r="FR237" s="591" t="s">
        <v>592</v>
      </c>
      <c r="FU237" s="591" t="s">
        <v>592</v>
      </c>
      <c r="FX237" s="591" t="s">
        <v>592</v>
      </c>
      <c r="GA237" s="591" t="s">
        <v>592</v>
      </c>
      <c r="GD237" s="591" t="s">
        <v>592</v>
      </c>
      <c r="GG237" s="591" t="s">
        <v>592</v>
      </c>
      <c r="GJ237" s="591" t="s">
        <v>592</v>
      </c>
      <c r="GM237" s="591" t="s">
        <v>592</v>
      </c>
      <c r="GP237" s="591" t="s">
        <v>592</v>
      </c>
      <c r="GS237" s="591" t="s">
        <v>592</v>
      </c>
      <c r="GV237" s="591" t="s">
        <v>592</v>
      </c>
      <c r="GY237" s="591" t="s">
        <v>592</v>
      </c>
      <c r="HB237" s="591" t="s">
        <v>592</v>
      </c>
      <c r="HE237" s="591" t="s">
        <v>592</v>
      </c>
      <c r="HH237" s="591" t="s">
        <v>592</v>
      </c>
      <c r="HK237" s="591" t="s">
        <v>592</v>
      </c>
      <c r="HN237" s="591" t="s">
        <v>592</v>
      </c>
      <c r="HQ237" s="591" t="s">
        <v>592</v>
      </c>
      <c r="HT237" s="591" t="s">
        <v>592</v>
      </c>
      <c r="HZ237" s="606" t="s">
        <v>592</v>
      </c>
      <c r="IA237" s="606" t="s">
        <v>592</v>
      </c>
      <c r="IB237" s="606" t="s">
        <v>592</v>
      </c>
      <c r="IC237" s="606" t="b">
        <v>1</v>
      </c>
    </row>
    <row r="238" spans="64:237" s="581" customFormat="1">
      <c r="BL238" s="590" t="s">
        <v>592</v>
      </c>
      <c r="CV238" s="590" t="s">
        <v>592</v>
      </c>
      <c r="DP238" s="591" t="s">
        <v>592</v>
      </c>
      <c r="DS238" s="591" t="s">
        <v>592</v>
      </c>
      <c r="DV238" s="591" t="s">
        <v>592</v>
      </c>
      <c r="DY238" s="591" t="s">
        <v>592</v>
      </c>
      <c r="EB238" s="591" t="s">
        <v>592</v>
      </c>
      <c r="EE238" s="591" t="s">
        <v>592</v>
      </c>
      <c r="EH238" s="591" t="s">
        <v>592</v>
      </c>
      <c r="EK238" s="591" t="s">
        <v>592</v>
      </c>
      <c r="EN238" s="591" t="s">
        <v>592</v>
      </c>
      <c r="EQ238" s="591" t="s">
        <v>592</v>
      </c>
      <c r="ET238" s="591" t="s">
        <v>592</v>
      </c>
      <c r="EW238" s="591" t="s">
        <v>592</v>
      </c>
      <c r="EZ238" s="591" t="s">
        <v>592</v>
      </c>
      <c r="FC238" s="591" t="s">
        <v>592</v>
      </c>
      <c r="FF238" s="591" t="s">
        <v>592</v>
      </c>
      <c r="FI238" s="591" t="s">
        <v>592</v>
      </c>
      <c r="FL238" s="591" t="s">
        <v>592</v>
      </c>
      <c r="FO238" s="591" t="s">
        <v>592</v>
      </c>
      <c r="FR238" s="591" t="s">
        <v>592</v>
      </c>
      <c r="FU238" s="591" t="s">
        <v>592</v>
      </c>
      <c r="FX238" s="591" t="s">
        <v>592</v>
      </c>
      <c r="GA238" s="591" t="s">
        <v>592</v>
      </c>
      <c r="GD238" s="591" t="s">
        <v>592</v>
      </c>
      <c r="GG238" s="591" t="s">
        <v>592</v>
      </c>
      <c r="GJ238" s="591" t="s">
        <v>592</v>
      </c>
      <c r="GM238" s="591" t="s">
        <v>592</v>
      </c>
      <c r="GP238" s="591" t="s">
        <v>592</v>
      </c>
      <c r="GS238" s="591" t="s">
        <v>592</v>
      </c>
      <c r="GV238" s="591" t="s">
        <v>592</v>
      </c>
      <c r="GY238" s="591" t="s">
        <v>592</v>
      </c>
      <c r="HB238" s="591" t="s">
        <v>592</v>
      </c>
      <c r="HE238" s="591" t="s">
        <v>592</v>
      </c>
      <c r="HH238" s="591" t="s">
        <v>592</v>
      </c>
      <c r="HK238" s="591" t="s">
        <v>592</v>
      </c>
      <c r="HN238" s="591" t="s">
        <v>592</v>
      </c>
      <c r="HQ238" s="591" t="s">
        <v>592</v>
      </c>
      <c r="HT238" s="591" t="s">
        <v>592</v>
      </c>
      <c r="HZ238" s="606" t="s">
        <v>592</v>
      </c>
      <c r="IA238" s="606" t="s">
        <v>592</v>
      </c>
      <c r="IB238" s="606" t="s">
        <v>592</v>
      </c>
      <c r="IC238" s="606" t="b">
        <v>1</v>
      </c>
    </row>
    <row r="239" spans="64:237" s="581" customFormat="1">
      <c r="BL239" s="590" t="s">
        <v>592</v>
      </c>
      <c r="CV239" s="590" t="s">
        <v>592</v>
      </c>
      <c r="DP239" s="591" t="s">
        <v>592</v>
      </c>
      <c r="DS239" s="591" t="s">
        <v>592</v>
      </c>
      <c r="DV239" s="591" t="s">
        <v>592</v>
      </c>
      <c r="DY239" s="591" t="s">
        <v>592</v>
      </c>
      <c r="EB239" s="591" t="s">
        <v>592</v>
      </c>
      <c r="EE239" s="591" t="s">
        <v>592</v>
      </c>
      <c r="EH239" s="591" t="s">
        <v>592</v>
      </c>
      <c r="EK239" s="591" t="s">
        <v>592</v>
      </c>
      <c r="EN239" s="591" t="s">
        <v>592</v>
      </c>
      <c r="EQ239" s="591" t="s">
        <v>592</v>
      </c>
      <c r="ET239" s="591" t="s">
        <v>592</v>
      </c>
      <c r="EW239" s="591" t="s">
        <v>592</v>
      </c>
      <c r="EZ239" s="591" t="s">
        <v>592</v>
      </c>
      <c r="FC239" s="591" t="s">
        <v>592</v>
      </c>
      <c r="FF239" s="591" t="s">
        <v>592</v>
      </c>
      <c r="FI239" s="591" t="s">
        <v>592</v>
      </c>
      <c r="FL239" s="591" t="s">
        <v>592</v>
      </c>
      <c r="FO239" s="591" t="s">
        <v>592</v>
      </c>
      <c r="FR239" s="591" t="s">
        <v>592</v>
      </c>
      <c r="FU239" s="591" t="s">
        <v>592</v>
      </c>
      <c r="FX239" s="591" t="s">
        <v>592</v>
      </c>
      <c r="GA239" s="591" t="s">
        <v>592</v>
      </c>
      <c r="GD239" s="591" t="s">
        <v>592</v>
      </c>
      <c r="GG239" s="591" t="s">
        <v>592</v>
      </c>
      <c r="GJ239" s="591" t="s">
        <v>592</v>
      </c>
      <c r="GM239" s="591" t="s">
        <v>592</v>
      </c>
      <c r="GP239" s="591" t="s">
        <v>592</v>
      </c>
      <c r="GS239" s="591" t="s">
        <v>592</v>
      </c>
      <c r="GV239" s="591" t="s">
        <v>592</v>
      </c>
      <c r="GY239" s="591" t="s">
        <v>592</v>
      </c>
      <c r="HB239" s="591" t="s">
        <v>592</v>
      </c>
      <c r="HE239" s="591" t="s">
        <v>592</v>
      </c>
      <c r="HH239" s="591" t="s">
        <v>592</v>
      </c>
      <c r="HK239" s="591" t="s">
        <v>592</v>
      </c>
      <c r="HN239" s="591" t="s">
        <v>592</v>
      </c>
      <c r="HQ239" s="591" t="s">
        <v>592</v>
      </c>
      <c r="HT239" s="591" t="s">
        <v>592</v>
      </c>
      <c r="HZ239" s="606" t="s">
        <v>592</v>
      </c>
      <c r="IA239" s="606" t="s">
        <v>592</v>
      </c>
      <c r="IB239" s="606" t="s">
        <v>592</v>
      </c>
      <c r="IC239" s="606" t="b">
        <v>1</v>
      </c>
    </row>
    <row r="240" spans="64:237" s="581" customFormat="1">
      <c r="BL240" s="590" t="s">
        <v>592</v>
      </c>
      <c r="CV240" s="590" t="s">
        <v>592</v>
      </c>
      <c r="DP240" s="591" t="s">
        <v>592</v>
      </c>
      <c r="DS240" s="591" t="s">
        <v>592</v>
      </c>
      <c r="DV240" s="591" t="s">
        <v>592</v>
      </c>
      <c r="DY240" s="591" t="s">
        <v>592</v>
      </c>
      <c r="EB240" s="591" t="s">
        <v>592</v>
      </c>
      <c r="EE240" s="591" t="s">
        <v>592</v>
      </c>
      <c r="EH240" s="591" t="s">
        <v>592</v>
      </c>
      <c r="EK240" s="591" t="s">
        <v>592</v>
      </c>
      <c r="EN240" s="591" t="s">
        <v>592</v>
      </c>
      <c r="EQ240" s="591" t="s">
        <v>592</v>
      </c>
      <c r="ET240" s="591" t="s">
        <v>592</v>
      </c>
      <c r="EW240" s="591" t="s">
        <v>592</v>
      </c>
      <c r="EZ240" s="591" t="s">
        <v>592</v>
      </c>
      <c r="FC240" s="591" t="s">
        <v>592</v>
      </c>
      <c r="FF240" s="591" t="s">
        <v>592</v>
      </c>
      <c r="FI240" s="591" t="s">
        <v>592</v>
      </c>
      <c r="FL240" s="591" t="s">
        <v>592</v>
      </c>
      <c r="FO240" s="591" t="s">
        <v>592</v>
      </c>
      <c r="FR240" s="591" t="s">
        <v>592</v>
      </c>
      <c r="FU240" s="591" t="s">
        <v>592</v>
      </c>
      <c r="FX240" s="591" t="s">
        <v>592</v>
      </c>
      <c r="GA240" s="591" t="s">
        <v>592</v>
      </c>
      <c r="GD240" s="591" t="s">
        <v>592</v>
      </c>
      <c r="GG240" s="591" t="s">
        <v>592</v>
      </c>
      <c r="GJ240" s="591" t="s">
        <v>592</v>
      </c>
      <c r="GM240" s="591" t="s">
        <v>592</v>
      </c>
      <c r="GP240" s="591" t="s">
        <v>592</v>
      </c>
      <c r="GS240" s="591" t="s">
        <v>592</v>
      </c>
      <c r="GV240" s="591" t="s">
        <v>592</v>
      </c>
      <c r="GY240" s="591" t="s">
        <v>592</v>
      </c>
      <c r="HB240" s="591" t="s">
        <v>592</v>
      </c>
      <c r="HE240" s="591" t="s">
        <v>592</v>
      </c>
      <c r="HH240" s="591" t="s">
        <v>592</v>
      </c>
      <c r="HK240" s="591" t="s">
        <v>592</v>
      </c>
      <c r="HN240" s="591" t="s">
        <v>592</v>
      </c>
      <c r="HQ240" s="591" t="s">
        <v>592</v>
      </c>
      <c r="HT240" s="591" t="s">
        <v>592</v>
      </c>
      <c r="HZ240" s="606" t="s">
        <v>592</v>
      </c>
      <c r="IA240" s="606" t="s">
        <v>592</v>
      </c>
      <c r="IB240" s="606" t="s">
        <v>592</v>
      </c>
      <c r="IC240" s="606" t="b">
        <v>1</v>
      </c>
    </row>
    <row r="241" spans="64:237" s="581" customFormat="1">
      <c r="BL241" s="590" t="s">
        <v>592</v>
      </c>
      <c r="CV241" s="590" t="s">
        <v>592</v>
      </c>
      <c r="DP241" s="591" t="s">
        <v>592</v>
      </c>
      <c r="DS241" s="591" t="s">
        <v>592</v>
      </c>
      <c r="DV241" s="591" t="s">
        <v>592</v>
      </c>
      <c r="DY241" s="591" t="s">
        <v>592</v>
      </c>
      <c r="EB241" s="591" t="s">
        <v>592</v>
      </c>
      <c r="EE241" s="591" t="s">
        <v>592</v>
      </c>
      <c r="EH241" s="591" t="s">
        <v>592</v>
      </c>
      <c r="EK241" s="591" t="s">
        <v>592</v>
      </c>
      <c r="EN241" s="591" t="s">
        <v>592</v>
      </c>
      <c r="EQ241" s="591" t="s">
        <v>592</v>
      </c>
      <c r="ET241" s="591" t="s">
        <v>592</v>
      </c>
      <c r="EW241" s="591" t="s">
        <v>592</v>
      </c>
      <c r="EZ241" s="591" t="s">
        <v>592</v>
      </c>
      <c r="FC241" s="591" t="s">
        <v>592</v>
      </c>
      <c r="FF241" s="591" t="s">
        <v>592</v>
      </c>
      <c r="FI241" s="591" t="s">
        <v>592</v>
      </c>
      <c r="FL241" s="591" t="s">
        <v>592</v>
      </c>
      <c r="FO241" s="591" t="s">
        <v>592</v>
      </c>
      <c r="FR241" s="591" t="s">
        <v>592</v>
      </c>
      <c r="FU241" s="591" t="s">
        <v>592</v>
      </c>
      <c r="FX241" s="591" t="s">
        <v>592</v>
      </c>
      <c r="GA241" s="591" t="s">
        <v>592</v>
      </c>
      <c r="GD241" s="591" t="s">
        <v>592</v>
      </c>
      <c r="GG241" s="591" t="s">
        <v>592</v>
      </c>
      <c r="GJ241" s="591" t="s">
        <v>592</v>
      </c>
      <c r="GM241" s="591" t="s">
        <v>592</v>
      </c>
      <c r="GP241" s="591" t="s">
        <v>592</v>
      </c>
      <c r="GS241" s="591" t="s">
        <v>592</v>
      </c>
      <c r="GV241" s="591" t="s">
        <v>592</v>
      </c>
      <c r="GY241" s="591" t="s">
        <v>592</v>
      </c>
      <c r="HB241" s="591" t="s">
        <v>592</v>
      </c>
      <c r="HE241" s="591" t="s">
        <v>592</v>
      </c>
      <c r="HH241" s="591" t="s">
        <v>592</v>
      </c>
      <c r="HK241" s="591" t="s">
        <v>592</v>
      </c>
      <c r="HN241" s="591" t="s">
        <v>592</v>
      </c>
      <c r="HQ241" s="591" t="s">
        <v>592</v>
      </c>
      <c r="HT241" s="591" t="s">
        <v>592</v>
      </c>
      <c r="HZ241" s="606" t="s">
        <v>592</v>
      </c>
      <c r="IA241" s="606" t="s">
        <v>592</v>
      </c>
      <c r="IB241" s="606" t="s">
        <v>592</v>
      </c>
      <c r="IC241" s="606" t="b">
        <v>1</v>
      </c>
    </row>
    <row r="242" spans="64:237" s="581" customFormat="1">
      <c r="BL242" s="590" t="s">
        <v>592</v>
      </c>
      <c r="CV242" s="590" t="s">
        <v>592</v>
      </c>
      <c r="DP242" s="591" t="s">
        <v>592</v>
      </c>
      <c r="DS242" s="591" t="s">
        <v>592</v>
      </c>
      <c r="DV242" s="591" t="s">
        <v>592</v>
      </c>
      <c r="DY242" s="591" t="s">
        <v>592</v>
      </c>
      <c r="EB242" s="591" t="s">
        <v>592</v>
      </c>
      <c r="EE242" s="591" t="s">
        <v>592</v>
      </c>
      <c r="EH242" s="591" t="s">
        <v>592</v>
      </c>
      <c r="EK242" s="591" t="s">
        <v>592</v>
      </c>
      <c r="EN242" s="591" t="s">
        <v>592</v>
      </c>
      <c r="EQ242" s="591" t="s">
        <v>592</v>
      </c>
      <c r="ET242" s="591" t="s">
        <v>592</v>
      </c>
      <c r="EW242" s="591" t="s">
        <v>592</v>
      </c>
      <c r="EZ242" s="591" t="s">
        <v>592</v>
      </c>
      <c r="FC242" s="591" t="s">
        <v>592</v>
      </c>
      <c r="FF242" s="591" t="s">
        <v>592</v>
      </c>
      <c r="FI242" s="591" t="s">
        <v>592</v>
      </c>
      <c r="FL242" s="591" t="s">
        <v>592</v>
      </c>
      <c r="FO242" s="591" t="s">
        <v>592</v>
      </c>
      <c r="FR242" s="591" t="s">
        <v>592</v>
      </c>
      <c r="FU242" s="591" t="s">
        <v>592</v>
      </c>
      <c r="FX242" s="591" t="s">
        <v>592</v>
      </c>
      <c r="GA242" s="591" t="s">
        <v>592</v>
      </c>
      <c r="GD242" s="591" t="s">
        <v>592</v>
      </c>
      <c r="GG242" s="591" t="s">
        <v>592</v>
      </c>
      <c r="GJ242" s="591" t="s">
        <v>592</v>
      </c>
      <c r="GM242" s="591" t="s">
        <v>592</v>
      </c>
      <c r="GP242" s="591" t="s">
        <v>592</v>
      </c>
      <c r="GS242" s="591" t="s">
        <v>592</v>
      </c>
      <c r="GV242" s="591" t="s">
        <v>592</v>
      </c>
      <c r="GY242" s="591" t="s">
        <v>592</v>
      </c>
      <c r="HB242" s="591" t="s">
        <v>592</v>
      </c>
      <c r="HE242" s="591" t="s">
        <v>592</v>
      </c>
      <c r="HH242" s="591" t="s">
        <v>592</v>
      </c>
      <c r="HK242" s="591" t="s">
        <v>592</v>
      </c>
      <c r="HN242" s="591" t="s">
        <v>592</v>
      </c>
      <c r="HQ242" s="591" t="s">
        <v>592</v>
      </c>
      <c r="HT242" s="591" t="s">
        <v>592</v>
      </c>
      <c r="HZ242" s="606" t="s">
        <v>592</v>
      </c>
      <c r="IA242" s="606" t="s">
        <v>592</v>
      </c>
      <c r="IB242" s="606" t="s">
        <v>592</v>
      </c>
      <c r="IC242" s="606" t="b">
        <v>1</v>
      </c>
    </row>
    <row r="243" spans="64:237" s="581" customFormat="1">
      <c r="BL243" s="590" t="s">
        <v>592</v>
      </c>
      <c r="CV243" s="590" t="s">
        <v>592</v>
      </c>
      <c r="DP243" s="591" t="s">
        <v>592</v>
      </c>
      <c r="DS243" s="591" t="s">
        <v>592</v>
      </c>
      <c r="DV243" s="591" t="s">
        <v>592</v>
      </c>
      <c r="DY243" s="591" t="s">
        <v>592</v>
      </c>
      <c r="EB243" s="591" t="s">
        <v>592</v>
      </c>
      <c r="EE243" s="591" t="s">
        <v>592</v>
      </c>
      <c r="EH243" s="591" t="s">
        <v>592</v>
      </c>
      <c r="EK243" s="591" t="s">
        <v>592</v>
      </c>
      <c r="EN243" s="591" t="s">
        <v>592</v>
      </c>
      <c r="EQ243" s="591" t="s">
        <v>592</v>
      </c>
      <c r="ET243" s="591" t="s">
        <v>592</v>
      </c>
      <c r="EW243" s="591" t="s">
        <v>592</v>
      </c>
      <c r="EZ243" s="591" t="s">
        <v>592</v>
      </c>
      <c r="FC243" s="591" t="s">
        <v>592</v>
      </c>
      <c r="FF243" s="591" t="s">
        <v>592</v>
      </c>
      <c r="FI243" s="591" t="s">
        <v>592</v>
      </c>
      <c r="FL243" s="591" t="s">
        <v>592</v>
      </c>
      <c r="FO243" s="591" t="s">
        <v>592</v>
      </c>
      <c r="FR243" s="591" t="s">
        <v>592</v>
      </c>
      <c r="FU243" s="591" t="s">
        <v>592</v>
      </c>
      <c r="FX243" s="591" t="s">
        <v>592</v>
      </c>
      <c r="GA243" s="591" t="s">
        <v>592</v>
      </c>
      <c r="GD243" s="591" t="s">
        <v>592</v>
      </c>
      <c r="GG243" s="591" t="s">
        <v>592</v>
      </c>
      <c r="GJ243" s="591" t="s">
        <v>592</v>
      </c>
      <c r="GM243" s="591" t="s">
        <v>592</v>
      </c>
      <c r="GP243" s="591" t="s">
        <v>592</v>
      </c>
      <c r="GS243" s="591" t="s">
        <v>592</v>
      </c>
      <c r="GV243" s="591" t="s">
        <v>592</v>
      </c>
      <c r="GY243" s="591" t="s">
        <v>592</v>
      </c>
      <c r="HB243" s="591" t="s">
        <v>592</v>
      </c>
      <c r="HE243" s="591" t="s">
        <v>592</v>
      </c>
      <c r="HH243" s="591" t="s">
        <v>592</v>
      </c>
      <c r="HK243" s="591" t="s">
        <v>592</v>
      </c>
      <c r="HN243" s="591" t="s">
        <v>592</v>
      </c>
      <c r="HQ243" s="591" t="s">
        <v>592</v>
      </c>
      <c r="HT243" s="591" t="s">
        <v>592</v>
      </c>
      <c r="HZ243" s="606" t="s">
        <v>592</v>
      </c>
      <c r="IA243" s="606" t="s">
        <v>592</v>
      </c>
      <c r="IB243" s="606" t="s">
        <v>592</v>
      </c>
      <c r="IC243" s="606" t="b">
        <v>1</v>
      </c>
    </row>
    <row r="244" spans="64:237" s="581" customFormat="1">
      <c r="BL244" s="590" t="s">
        <v>592</v>
      </c>
      <c r="CV244" s="590" t="s">
        <v>592</v>
      </c>
      <c r="DP244" s="591" t="s">
        <v>592</v>
      </c>
      <c r="DS244" s="591" t="s">
        <v>592</v>
      </c>
      <c r="DV244" s="591" t="s">
        <v>592</v>
      </c>
      <c r="DY244" s="591" t="s">
        <v>592</v>
      </c>
      <c r="EB244" s="591" t="s">
        <v>592</v>
      </c>
      <c r="EE244" s="591" t="s">
        <v>592</v>
      </c>
      <c r="EH244" s="591" t="s">
        <v>592</v>
      </c>
      <c r="EK244" s="591" t="s">
        <v>592</v>
      </c>
      <c r="EN244" s="591" t="s">
        <v>592</v>
      </c>
      <c r="EQ244" s="591" t="s">
        <v>592</v>
      </c>
      <c r="ET244" s="591" t="s">
        <v>592</v>
      </c>
      <c r="EW244" s="591" t="s">
        <v>592</v>
      </c>
      <c r="EZ244" s="591" t="s">
        <v>592</v>
      </c>
      <c r="FC244" s="591" t="s">
        <v>592</v>
      </c>
      <c r="FF244" s="591" t="s">
        <v>592</v>
      </c>
      <c r="FI244" s="591" t="s">
        <v>592</v>
      </c>
      <c r="FL244" s="591" t="s">
        <v>592</v>
      </c>
      <c r="FO244" s="591" t="s">
        <v>592</v>
      </c>
      <c r="FR244" s="591" t="s">
        <v>592</v>
      </c>
      <c r="FU244" s="591" t="s">
        <v>592</v>
      </c>
      <c r="FX244" s="591" t="s">
        <v>592</v>
      </c>
      <c r="GA244" s="591" t="s">
        <v>592</v>
      </c>
      <c r="GD244" s="591" t="s">
        <v>592</v>
      </c>
      <c r="GG244" s="591" t="s">
        <v>592</v>
      </c>
      <c r="GJ244" s="591" t="s">
        <v>592</v>
      </c>
      <c r="GM244" s="591" t="s">
        <v>592</v>
      </c>
      <c r="GP244" s="591" t="s">
        <v>592</v>
      </c>
      <c r="GS244" s="591" t="s">
        <v>592</v>
      </c>
      <c r="GV244" s="591" t="s">
        <v>592</v>
      </c>
      <c r="GY244" s="591" t="s">
        <v>592</v>
      </c>
      <c r="HB244" s="591" t="s">
        <v>592</v>
      </c>
      <c r="HE244" s="591" t="s">
        <v>592</v>
      </c>
      <c r="HH244" s="591" t="s">
        <v>592</v>
      </c>
      <c r="HK244" s="591" t="s">
        <v>592</v>
      </c>
      <c r="HN244" s="591" t="s">
        <v>592</v>
      </c>
      <c r="HQ244" s="591" t="s">
        <v>592</v>
      </c>
      <c r="HT244" s="591" t="s">
        <v>592</v>
      </c>
      <c r="HZ244" s="606" t="s">
        <v>592</v>
      </c>
      <c r="IA244" s="606" t="s">
        <v>592</v>
      </c>
      <c r="IB244" s="606" t="s">
        <v>592</v>
      </c>
      <c r="IC244" s="606" t="b">
        <v>1</v>
      </c>
    </row>
    <row r="245" spans="64:237" s="581" customFormat="1">
      <c r="BL245" s="590" t="s">
        <v>592</v>
      </c>
      <c r="CV245" s="590" t="s">
        <v>592</v>
      </c>
      <c r="DP245" s="591" t="s">
        <v>592</v>
      </c>
      <c r="DS245" s="591" t="s">
        <v>592</v>
      </c>
      <c r="DV245" s="591" t="s">
        <v>592</v>
      </c>
      <c r="DY245" s="591" t="s">
        <v>592</v>
      </c>
      <c r="EB245" s="591" t="s">
        <v>592</v>
      </c>
      <c r="EE245" s="591" t="s">
        <v>592</v>
      </c>
      <c r="EH245" s="591" t="s">
        <v>592</v>
      </c>
      <c r="EK245" s="591" t="s">
        <v>592</v>
      </c>
      <c r="EN245" s="591" t="s">
        <v>592</v>
      </c>
      <c r="EQ245" s="591" t="s">
        <v>592</v>
      </c>
      <c r="ET245" s="591" t="s">
        <v>592</v>
      </c>
      <c r="EW245" s="591" t="s">
        <v>592</v>
      </c>
      <c r="EZ245" s="591" t="s">
        <v>592</v>
      </c>
      <c r="FC245" s="591" t="s">
        <v>592</v>
      </c>
      <c r="FF245" s="591" t="s">
        <v>592</v>
      </c>
      <c r="FI245" s="591" t="s">
        <v>592</v>
      </c>
      <c r="FL245" s="591" t="s">
        <v>592</v>
      </c>
      <c r="FO245" s="591" t="s">
        <v>592</v>
      </c>
      <c r="FR245" s="591" t="s">
        <v>592</v>
      </c>
      <c r="FU245" s="591" t="s">
        <v>592</v>
      </c>
      <c r="FX245" s="591" t="s">
        <v>592</v>
      </c>
      <c r="GA245" s="591" t="s">
        <v>592</v>
      </c>
      <c r="GD245" s="591" t="s">
        <v>592</v>
      </c>
      <c r="GG245" s="591" t="s">
        <v>592</v>
      </c>
      <c r="GJ245" s="591" t="s">
        <v>592</v>
      </c>
      <c r="GM245" s="591" t="s">
        <v>592</v>
      </c>
      <c r="GP245" s="591" t="s">
        <v>592</v>
      </c>
      <c r="GS245" s="591" t="s">
        <v>592</v>
      </c>
      <c r="GV245" s="591" t="s">
        <v>592</v>
      </c>
      <c r="GY245" s="591" t="s">
        <v>592</v>
      </c>
      <c r="HB245" s="591" t="s">
        <v>592</v>
      </c>
      <c r="HE245" s="591" t="s">
        <v>592</v>
      </c>
      <c r="HH245" s="591" t="s">
        <v>592</v>
      </c>
      <c r="HK245" s="591" t="s">
        <v>592</v>
      </c>
      <c r="HN245" s="591" t="s">
        <v>592</v>
      </c>
      <c r="HQ245" s="591" t="s">
        <v>592</v>
      </c>
      <c r="HT245" s="591" t="s">
        <v>592</v>
      </c>
      <c r="HZ245" s="606" t="s">
        <v>592</v>
      </c>
      <c r="IA245" s="606" t="s">
        <v>592</v>
      </c>
      <c r="IB245" s="606" t="s">
        <v>592</v>
      </c>
      <c r="IC245" s="606" t="b">
        <v>1</v>
      </c>
    </row>
    <row r="246" spans="64:237" s="581" customFormat="1">
      <c r="BL246" s="590" t="s">
        <v>592</v>
      </c>
      <c r="CV246" s="590" t="s">
        <v>592</v>
      </c>
      <c r="DP246" s="591" t="s">
        <v>592</v>
      </c>
      <c r="DS246" s="591" t="s">
        <v>592</v>
      </c>
      <c r="DV246" s="591" t="s">
        <v>592</v>
      </c>
      <c r="DY246" s="591" t="s">
        <v>592</v>
      </c>
      <c r="EB246" s="591" t="s">
        <v>592</v>
      </c>
      <c r="EE246" s="591" t="s">
        <v>592</v>
      </c>
      <c r="EH246" s="591" t="s">
        <v>592</v>
      </c>
      <c r="EK246" s="591" t="s">
        <v>592</v>
      </c>
      <c r="EN246" s="591" t="s">
        <v>592</v>
      </c>
      <c r="EQ246" s="591" t="s">
        <v>592</v>
      </c>
      <c r="ET246" s="591" t="s">
        <v>592</v>
      </c>
      <c r="EW246" s="591" t="s">
        <v>592</v>
      </c>
      <c r="EZ246" s="591" t="s">
        <v>592</v>
      </c>
      <c r="FC246" s="591" t="s">
        <v>592</v>
      </c>
      <c r="FF246" s="591" t="s">
        <v>592</v>
      </c>
      <c r="FI246" s="591" t="s">
        <v>592</v>
      </c>
      <c r="FL246" s="591" t="s">
        <v>592</v>
      </c>
      <c r="FO246" s="591" t="s">
        <v>592</v>
      </c>
      <c r="FR246" s="591" t="s">
        <v>592</v>
      </c>
      <c r="FU246" s="591" t="s">
        <v>592</v>
      </c>
      <c r="FX246" s="591" t="s">
        <v>592</v>
      </c>
      <c r="GA246" s="591" t="s">
        <v>592</v>
      </c>
      <c r="GD246" s="591" t="s">
        <v>592</v>
      </c>
      <c r="GG246" s="591" t="s">
        <v>592</v>
      </c>
      <c r="GJ246" s="591" t="s">
        <v>592</v>
      </c>
      <c r="GM246" s="591" t="s">
        <v>592</v>
      </c>
      <c r="GP246" s="591" t="s">
        <v>592</v>
      </c>
      <c r="GS246" s="591" t="s">
        <v>592</v>
      </c>
      <c r="GV246" s="591" t="s">
        <v>592</v>
      </c>
      <c r="GY246" s="591" t="s">
        <v>592</v>
      </c>
      <c r="HB246" s="591" t="s">
        <v>592</v>
      </c>
      <c r="HE246" s="591" t="s">
        <v>592</v>
      </c>
      <c r="HH246" s="591" t="s">
        <v>592</v>
      </c>
      <c r="HK246" s="591" t="s">
        <v>592</v>
      </c>
      <c r="HN246" s="591" t="s">
        <v>592</v>
      </c>
      <c r="HQ246" s="591" t="s">
        <v>592</v>
      </c>
      <c r="HT246" s="591" t="s">
        <v>592</v>
      </c>
      <c r="HZ246" s="606" t="s">
        <v>592</v>
      </c>
      <c r="IA246" s="606" t="s">
        <v>592</v>
      </c>
      <c r="IB246" s="606" t="s">
        <v>592</v>
      </c>
      <c r="IC246" s="606" t="b">
        <v>1</v>
      </c>
    </row>
    <row r="247" spans="64:237" s="581" customFormat="1">
      <c r="BL247" s="590" t="s">
        <v>592</v>
      </c>
      <c r="CV247" s="590" t="s">
        <v>592</v>
      </c>
      <c r="DP247" s="591" t="s">
        <v>592</v>
      </c>
      <c r="DS247" s="591" t="s">
        <v>592</v>
      </c>
      <c r="DV247" s="591" t="s">
        <v>592</v>
      </c>
      <c r="DY247" s="591" t="s">
        <v>592</v>
      </c>
      <c r="EB247" s="591" t="s">
        <v>592</v>
      </c>
      <c r="EE247" s="591" t="s">
        <v>592</v>
      </c>
      <c r="EH247" s="591" t="s">
        <v>592</v>
      </c>
      <c r="EK247" s="591" t="s">
        <v>592</v>
      </c>
      <c r="EN247" s="591" t="s">
        <v>592</v>
      </c>
      <c r="EQ247" s="591" t="s">
        <v>592</v>
      </c>
      <c r="ET247" s="591" t="s">
        <v>592</v>
      </c>
      <c r="EW247" s="591" t="s">
        <v>592</v>
      </c>
      <c r="EZ247" s="591" t="s">
        <v>592</v>
      </c>
      <c r="FC247" s="591" t="s">
        <v>592</v>
      </c>
      <c r="FF247" s="591" t="s">
        <v>592</v>
      </c>
      <c r="FI247" s="591" t="s">
        <v>592</v>
      </c>
      <c r="FL247" s="591" t="s">
        <v>592</v>
      </c>
      <c r="FO247" s="591" t="s">
        <v>592</v>
      </c>
      <c r="FR247" s="591" t="s">
        <v>592</v>
      </c>
      <c r="FU247" s="591" t="s">
        <v>592</v>
      </c>
      <c r="FX247" s="591" t="s">
        <v>592</v>
      </c>
      <c r="GA247" s="591" t="s">
        <v>592</v>
      </c>
      <c r="GD247" s="591" t="s">
        <v>592</v>
      </c>
      <c r="GG247" s="591" t="s">
        <v>592</v>
      </c>
      <c r="GJ247" s="591" t="s">
        <v>592</v>
      </c>
      <c r="GM247" s="591" t="s">
        <v>592</v>
      </c>
      <c r="GP247" s="591" t="s">
        <v>592</v>
      </c>
      <c r="GS247" s="591" t="s">
        <v>592</v>
      </c>
      <c r="GV247" s="591" t="s">
        <v>592</v>
      </c>
      <c r="GY247" s="591" t="s">
        <v>592</v>
      </c>
      <c r="HB247" s="591" t="s">
        <v>592</v>
      </c>
      <c r="HE247" s="591" t="s">
        <v>592</v>
      </c>
      <c r="HH247" s="591" t="s">
        <v>592</v>
      </c>
      <c r="HK247" s="591" t="s">
        <v>592</v>
      </c>
      <c r="HN247" s="591" t="s">
        <v>592</v>
      </c>
      <c r="HQ247" s="591" t="s">
        <v>592</v>
      </c>
      <c r="HT247" s="591" t="s">
        <v>592</v>
      </c>
      <c r="HZ247" s="606" t="s">
        <v>592</v>
      </c>
      <c r="IA247" s="606" t="s">
        <v>592</v>
      </c>
      <c r="IB247" s="606" t="s">
        <v>592</v>
      </c>
      <c r="IC247" s="606" t="b">
        <v>1</v>
      </c>
    </row>
    <row r="248" spans="64:237" s="581" customFormat="1">
      <c r="BL248" s="590" t="s">
        <v>592</v>
      </c>
      <c r="CV248" s="590" t="s">
        <v>592</v>
      </c>
      <c r="DP248" s="591" t="s">
        <v>592</v>
      </c>
      <c r="DS248" s="591" t="s">
        <v>592</v>
      </c>
      <c r="DV248" s="591" t="s">
        <v>592</v>
      </c>
      <c r="DY248" s="591" t="s">
        <v>592</v>
      </c>
      <c r="EB248" s="591" t="s">
        <v>592</v>
      </c>
      <c r="EE248" s="591" t="s">
        <v>592</v>
      </c>
      <c r="EH248" s="591" t="s">
        <v>592</v>
      </c>
      <c r="EK248" s="591" t="s">
        <v>592</v>
      </c>
      <c r="EN248" s="591" t="s">
        <v>592</v>
      </c>
      <c r="EQ248" s="591" t="s">
        <v>592</v>
      </c>
      <c r="ET248" s="591" t="s">
        <v>592</v>
      </c>
      <c r="EW248" s="591" t="s">
        <v>592</v>
      </c>
      <c r="EZ248" s="591" t="s">
        <v>592</v>
      </c>
      <c r="FC248" s="591" t="s">
        <v>592</v>
      </c>
      <c r="FF248" s="591" t="s">
        <v>592</v>
      </c>
      <c r="FI248" s="591" t="s">
        <v>592</v>
      </c>
      <c r="FL248" s="591" t="s">
        <v>592</v>
      </c>
      <c r="FO248" s="591" t="s">
        <v>592</v>
      </c>
      <c r="FR248" s="591" t="s">
        <v>592</v>
      </c>
      <c r="FU248" s="591" t="s">
        <v>592</v>
      </c>
      <c r="FX248" s="591" t="s">
        <v>592</v>
      </c>
      <c r="GA248" s="591" t="s">
        <v>592</v>
      </c>
      <c r="GD248" s="591" t="s">
        <v>592</v>
      </c>
      <c r="GG248" s="591" t="s">
        <v>592</v>
      </c>
      <c r="GJ248" s="591" t="s">
        <v>592</v>
      </c>
      <c r="GM248" s="591" t="s">
        <v>592</v>
      </c>
      <c r="GP248" s="591" t="s">
        <v>592</v>
      </c>
      <c r="GS248" s="591" t="s">
        <v>592</v>
      </c>
      <c r="GV248" s="591" t="s">
        <v>592</v>
      </c>
      <c r="GY248" s="591" t="s">
        <v>592</v>
      </c>
      <c r="HB248" s="591" t="s">
        <v>592</v>
      </c>
      <c r="HE248" s="591" t="s">
        <v>592</v>
      </c>
      <c r="HH248" s="591" t="s">
        <v>592</v>
      </c>
      <c r="HK248" s="591" t="s">
        <v>592</v>
      </c>
      <c r="HN248" s="591" t="s">
        <v>592</v>
      </c>
      <c r="HQ248" s="591" t="s">
        <v>592</v>
      </c>
      <c r="HT248" s="591" t="s">
        <v>592</v>
      </c>
      <c r="HZ248" s="606" t="s">
        <v>592</v>
      </c>
      <c r="IA248" s="606" t="s">
        <v>592</v>
      </c>
      <c r="IB248" s="606" t="s">
        <v>592</v>
      </c>
      <c r="IC248" s="606" t="b">
        <v>1</v>
      </c>
    </row>
    <row r="249" spans="64:237" s="581" customFormat="1">
      <c r="BL249" s="590" t="s">
        <v>592</v>
      </c>
      <c r="CV249" s="590" t="s">
        <v>592</v>
      </c>
      <c r="DP249" s="591" t="s">
        <v>592</v>
      </c>
      <c r="DS249" s="591" t="s">
        <v>592</v>
      </c>
      <c r="DV249" s="591" t="s">
        <v>592</v>
      </c>
      <c r="DY249" s="591" t="s">
        <v>592</v>
      </c>
      <c r="EB249" s="591" t="s">
        <v>592</v>
      </c>
      <c r="EE249" s="591" t="s">
        <v>592</v>
      </c>
      <c r="EH249" s="591" t="s">
        <v>592</v>
      </c>
      <c r="EK249" s="591" t="s">
        <v>592</v>
      </c>
      <c r="EN249" s="591" t="s">
        <v>592</v>
      </c>
      <c r="EQ249" s="591" t="s">
        <v>592</v>
      </c>
      <c r="ET249" s="591" t="s">
        <v>592</v>
      </c>
      <c r="EW249" s="591" t="s">
        <v>592</v>
      </c>
      <c r="EZ249" s="591" t="s">
        <v>592</v>
      </c>
      <c r="FC249" s="591" t="s">
        <v>592</v>
      </c>
      <c r="FF249" s="591" t="s">
        <v>592</v>
      </c>
      <c r="FI249" s="591" t="s">
        <v>592</v>
      </c>
      <c r="FL249" s="591" t="s">
        <v>592</v>
      </c>
      <c r="FO249" s="591" t="s">
        <v>592</v>
      </c>
      <c r="FR249" s="591" t="s">
        <v>592</v>
      </c>
      <c r="FU249" s="591" t="s">
        <v>592</v>
      </c>
      <c r="FX249" s="591" t="s">
        <v>592</v>
      </c>
      <c r="GA249" s="591" t="s">
        <v>592</v>
      </c>
      <c r="GD249" s="591" t="s">
        <v>592</v>
      </c>
      <c r="GG249" s="591" t="s">
        <v>592</v>
      </c>
      <c r="GJ249" s="591" t="s">
        <v>592</v>
      </c>
      <c r="GM249" s="591" t="s">
        <v>592</v>
      </c>
      <c r="GP249" s="591" t="s">
        <v>592</v>
      </c>
      <c r="GS249" s="591" t="s">
        <v>592</v>
      </c>
      <c r="GV249" s="591" t="s">
        <v>592</v>
      </c>
      <c r="GY249" s="591" t="s">
        <v>592</v>
      </c>
      <c r="HB249" s="591" t="s">
        <v>592</v>
      </c>
      <c r="HE249" s="591" t="s">
        <v>592</v>
      </c>
      <c r="HH249" s="591" t="s">
        <v>592</v>
      </c>
      <c r="HK249" s="591" t="s">
        <v>592</v>
      </c>
      <c r="HN249" s="591" t="s">
        <v>592</v>
      </c>
      <c r="HQ249" s="591" t="s">
        <v>592</v>
      </c>
      <c r="HT249" s="591" t="s">
        <v>592</v>
      </c>
      <c r="HZ249" s="606" t="s">
        <v>592</v>
      </c>
      <c r="IA249" s="606" t="s">
        <v>592</v>
      </c>
      <c r="IB249" s="606" t="s">
        <v>592</v>
      </c>
      <c r="IC249" s="606" t="b">
        <v>1</v>
      </c>
    </row>
    <row r="250" spans="64:237" s="581" customFormat="1">
      <c r="BL250" s="590" t="s">
        <v>592</v>
      </c>
      <c r="CV250" s="590" t="s">
        <v>592</v>
      </c>
      <c r="DP250" s="591" t="s">
        <v>592</v>
      </c>
      <c r="DS250" s="591" t="s">
        <v>592</v>
      </c>
      <c r="DV250" s="591" t="s">
        <v>592</v>
      </c>
      <c r="DY250" s="591" t="s">
        <v>592</v>
      </c>
      <c r="EB250" s="591" t="s">
        <v>592</v>
      </c>
      <c r="EE250" s="591" t="s">
        <v>592</v>
      </c>
      <c r="EH250" s="591" t="s">
        <v>592</v>
      </c>
      <c r="EK250" s="591" t="s">
        <v>592</v>
      </c>
      <c r="EN250" s="591" t="s">
        <v>592</v>
      </c>
      <c r="EQ250" s="591" t="s">
        <v>592</v>
      </c>
      <c r="ET250" s="591" t="s">
        <v>592</v>
      </c>
      <c r="EW250" s="591" t="s">
        <v>592</v>
      </c>
      <c r="EZ250" s="591" t="s">
        <v>592</v>
      </c>
      <c r="FC250" s="591" t="s">
        <v>592</v>
      </c>
      <c r="FF250" s="591" t="s">
        <v>592</v>
      </c>
      <c r="FI250" s="591" t="s">
        <v>592</v>
      </c>
      <c r="FL250" s="591" t="s">
        <v>592</v>
      </c>
      <c r="FO250" s="591" t="s">
        <v>592</v>
      </c>
      <c r="FR250" s="591" t="s">
        <v>592</v>
      </c>
      <c r="FU250" s="591" t="s">
        <v>592</v>
      </c>
      <c r="FX250" s="591" t="s">
        <v>592</v>
      </c>
      <c r="GA250" s="591" t="s">
        <v>592</v>
      </c>
      <c r="GD250" s="591" t="s">
        <v>592</v>
      </c>
      <c r="GG250" s="591" t="s">
        <v>592</v>
      </c>
      <c r="GJ250" s="591" t="s">
        <v>592</v>
      </c>
      <c r="GM250" s="591" t="s">
        <v>592</v>
      </c>
      <c r="GP250" s="591" t="s">
        <v>592</v>
      </c>
      <c r="GS250" s="591" t="s">
        <v>592</v>
      </c>
      <c r="GV250" s="591" t="s">
        <v>592</v>
      </c>
      <c r="GY250" s="591" t="s">
        <v>592</v>
      </c>
      <c r="HB250" s="591" t="s">
        <v>592</v>
      </c>
      <c r="HE250" s="591" t="s">
        <v>592</v>
      </c>
      <c r="HH250" s="591" t="s">
        <v>592</v>
      </c>
      <c r="HK250" s="591" t="s">
        <v>592</v>
      </c>
      <c r="HN250" s="591" t="s">
        <v>592</v>
      </c>
      <c r="HQ250" s="591" t="s">
        <v>592</v>
      </c>
      <c r="HT250" s="591" t="s">
        <v>592</v>
      </c>
      <c r="HZ250" s="606" t="s">
        <v>592</v>
      </c>
      <c r="IA250" s="606" t="s">
        <v>592</v>
      </c>
      <c r="IB250" s="606" t="s">
        <v>592</v>
      </c>
      <c r="IC250" s="606" t="b">
        <v>1</v>
      </c>
    </row>
    <row r="251" spans="64:237" s="581" customFormat="1">
      <c r="BL251" s="590" t="s">
        <v>592</v>
      </c>
      <c r="CV251" s="590" t="s">
        <v>592</v>
      </c>
      <c r="DP251" s="591" t="s">
        <v>592</v>
      </c>
      <c r="DS251" s="591" t="s">
        <v>592</v>
      </c>
      <c r="DV251" s="591" t="s">
        <v>592</v>
      </c>
      <c r="DY251" s="591" t="s">
        <v>592</v>
      </c>
      <c r="EB251" s="591" t="s">
        <v>592</v>
      </c>
      <c r="EE251" s="591" t="s">
        <v>592</v>
      </c>
      <c r="EH251" s="591" t="s">
        <v>592</v>
      </c>
      <c r="EK251" s="591" t="s">
        <v>592</v>
      </c>
      <c r="EN251" s="591" t="s">
        <v>592</v>
      </c>
      <c r="EQ251" s="591" t="s">
        <v>592</v>
      </c>
      <c r="ET251" s="591" t="s">
        <v>592</v>
      </c>
      <c r="EW251" s="591" t="s">
        <v>592</v>
      </c>
      <c r="EZ251" s="591" t="s">
        <v>592</v>
      </c>
      <c r="FC251" s="591" t="s">
        <v>592</v>
      </c>
      <c r="FF251" s="591" t="s">
        <v>592</v>
      </c>
      <c r="FI251" s="591" t="s">
        <v>592</v>
      </c>
      <c r="FL251" s="591" t="s">
        <v>592</v>
      </c>
      <c r="FO251" s="591" t="s">
        <v>592</v>
      </c>
      <c r="FR251" s="591" t="s">
        <v>592</v>
      </c>
      <c r="FU251" s="591" t="s">
        <v>592</v>
      </c>
      <c r="FX251" s="591" t="s">
        <v>592</v>
      </c>
      <c r="GA251" s="591" t="s">
        <v>592</v>
      </c>
      <c r="GD251" s="591" t="s">
        <v>592</v>
      </c>
      <c r="GG251" s="591" t="s">
        <v>592</v>
      </c>
      <c r="GJ251" s="591" t="s">
        <v>592</v>
      </c>
      <c r="GM251" s="591" t="s">
        <v>592</v>
      </c>
      <c r="GP251" s="591" t="s">
        <v>592</v>
      </c>
      <c r="GS251" s="591" t="s">
        <v>592</v>
      </c>
      <c r="GV251" s="591" t="s">
        <v>592</v>
      </c>
      <c r="GY251" s="591" t="s">
        <v>592</v>
      </c>
      <c r="HB251" s="591" t="s">
        <v>592</v>
      </c>
      <c r="HE251" s="591" t="s">
        <v>592</v>
      </c>
      <c r="HH251" s="591" t="s">
        <v>592</v>
      </c>
      <c r="HK251" s="591" t="s">
        <v>592</v>
      </c>
      <c r="HN251" s="591" t="s">
        <v>592</v>
      </c>
      <c r="HQ251" s="591" t="s">
        <v>592</v>
      </c>
      <c r="HT251" s="591" t="s">
        <v>592</v>
      </c>
      <c r="HZ251" s="606" t="s">
        <v>592</v>
      </c>
      <c r="IA251" s="606" t="s">
        <v>592</v>
      </c>
      <c r="IB251" s="606" t="s">
        <v>592</v>
      </c>
      <c r="IC251" s="606" t="b">
        <v>1</v>
      </c>
    </row>
    <row r="252" spans="64:237" s="581" customFormat="1">
      <c r="BL252" s="590" t="s">
        <v>592</v>
      </c>
      <c r="CV252" s="590" t="s">
        <v>592</v>
      </c>
      <c r="DP252" s="591" t="s">
        <v>592</v>
      </c>
      <c r="DS252" s="591" t="s">
        <v>592</v>
      </c>
      <c r="DV252" s="591" t="s">
        <v>592</v>
      </c>
      <c r="DY252" s="591" t="s">
        <v>592</v>
      </c>
      <c r="EB252" s="591" t="s">
        <v>592</v>
      </c>
      <c r="EE252" s="591" t="s">
        <v>592</v>
      </c>
      <c r="EH252" s="591" t="s">
        <v>592</v>
      </c>
      <c r="EK252" s="591" t="s">
        <v>592</v>
      </c>
      <c r="EN252" s="591" t="s">
        <v>592</v>
      </c>
      <c r="EQ252" s="591" t="s">
        <v>592</v>
      </c>
      <c r="ET252" s="591" t="s">
        <v>592</v>
      </c>
      <c r="EW252" s="591" t="s">
        <v>592</v>
      </c>
      <c r="EZ252" s="591" t="s">
        <v>592</v>
      </c>
      <c r="FC252" s="591" t="s">
        <v>592</v>
      </c>
      <c r="FF252" s="591" t="s">
        <v>592</v>
      </c>
      <c r="FI252" s="591" t="s">
        <v>592</v>
      </c>
      <c r="FL252" s="591" t="s">
        <v>592</v>
      </c>
      <c r="FO252" s="591" t="s">
        <v>592</v>
      </c>
      <c r="FR252" s="591" t="s">
        <v>592</v>
      </c>
      <c r="FU252" s="591" t="s">
        <v>592</v>
      </c>
      <c r="FX252" s="591" t="s">
        <v>592</v>
      </c>
      <c r="GA252" s="591" t="s">
        <v>592</v>
      </c>
      <c r="GD252" s="591" t="s">
        <v>592</v>
      </c>
      <c r="GG252" s="591" t="s">
        <v>592</v>
      </c>
      <c r="GJ252" s="591" t="s">
        <v>592</v>
      </c>
      <c r="GM252" s="591" t="s">
        <v>592</v>
      </c>
      <c r="GP252" s="591" t="s">
        <v>592</v>
      </c>
      <c r="GS252" s="591" t="s">
        <v>592</v>
      </c>
      <c r="GV252" s="591" t="s">
        <v>592</v>
      </c>
      <c r="GY252" s="591" t="s">
        <v>592</v>
      </c>
      <c r="HB252" s="591" t="s">
        <v>592</v>
      </c>
      <c r="HE252" s="591" t="s">
        <v>592</v>
      </c>
      <c r="HH252" s="591" t="s">
        <v>592</v>
      </c>
      <c r="HK252" s="591" t="s">
        <v>592</v>
      </c>
      <c r="HN252" s="591" t="s">
        <v>592</v>
      </c>
      <c r="HQ252" s="591" t="s">
        <v>592</v>
      </c>
      <c r="HT252" s="591" t="s">
        <v>592</v>
      </c>
      <c r="HZ252" s="606" t="s">
        <v>592</v>
      </c>
      <c r="IA252" s="606" t="s">
        <v>592</v>
      </c>
      <c r="IB252" s="606" t="s">
        <v>592</v>
      </c>
      <c r="IC252" s="606" t="b">
        <v>1</v>
      </c>
    </row>
    <row r="253" spans="64:237" s="581" customFormat="1">
      <c r="BL253" s="590" t="s">
        <v>592</v>
      </c>
      <c r="CV253" s="590" t="s">
        <v>592</v>
      </c>
      <c r="DP253" s="591" t="s">
        <v>592</v>
      </c>
      <c r="DS253" s="591" t="s">
        <v>592</v>
      </c>
      <c r="DV253" s="591" t="s">
        <v>592</v>
      </c>
      <c r="DY253" s="591" t="s">
        <v>592</v>
      </c>
      <c r="EB253" s="591" t="s">
        <v>592</v>
      </c>
      <c r="EE253" s="591" t="s">
        <v>592</v>
      </c>
      <c r="EH253" s="591" t="s">
        <v>592</v>
      </c>
      <c r="EK253" s="591" t="s">
        <v>592</v>
      </c>
      <c r="EN253" s="591" t="s">
        <v>592</v>
      </c>
      <c r="EQ253" s="591" t="s">
        <v>592</v>
      </c>
      <c r="ET253" s="591" t="s">
        <v>592</v>
      </c>
      <c r="EW253" s="591" t="s">
        <v>592</v>
      </c>
      <c r="EZ253" s="591" t="s">
        <v>592</v>
      </c>
      <c r="FC253" s="591" t="s">
        <v>592</v>
      </c>
      <c r="FF253" s="591" t="s">
        <v>592</v>
      </c>
      <c r="FI253" s="591" t="s">
        <v>592</v>
      </c>
      <c r="FL253" s="591" t="s">
        <v>592</v>
      </c>
      <c r="FO253" s="591" t="s">
        <v>592</v>
      </c>
      <c r="FR253" s="591" t="s">
        <v>592</v>
      </c>
      <c r="FU253" s="591" t="s">
        <v>592</v>
      </c>
      <c r="FX253" s="591" t="s">
        <v>592</v>
      </c>
      <c r="GA253" s="591" t="s">
        <v>592</v>
      </c>
      <c r="GD253" s="591" t="s">
        <v>592</v>
      </c>
      <c r="GG253" s="591" t="s">
        <v>592</v>
      </c>
      <c r="GJ253" s="591" t="s">
        <v>592</v>
      </c>
      <c r="GM253" s="591" t="s">
        <v>592</v>
      </c>
      <c r="GP253" s="591" t="s">
        <v>592</v>
      </c>
      <c r="GS253" s="591" t="s">
        <v>592</v>
      </c>
      <c r="GV253" s="591" t="s">
        <v>592</v>
      </c>
      <c r="GY253" s="591" t="s">
        <v>592</v>
      </c>
      <c r="HB253" s="591" t="s">
        <v>592</v>
      </c>
      <c r="HE253" s="591" t="s">
        <v>592</v>
      </c>
      <c r="HH253" s="591" t="s">
        <v>592</v>
      </c>
      <c r="HK253" s="591" t="s">
        <v>592</v>
      </c>
      <c r="HN253" s="591" t="s">
        <v>592</v>
      </c>
      <c r="HQ253" s="591" t="s">
        <v>592</v>
      </c>
      <c r="HT253" s="591" t="s">
        <v>592</v>
      </c>
      <c r="HZ253" s="606" t="s">
        <v>592</v>
      </c>
      <c r="IA253" s="606" t="s">
        <v>592</v>
      </c>
      <c r="IB253" s="606" t="s">
        <v>592</v>
      </c>
      <c r="IC253" s="606" t="b">
        <v>1</v>
      </c>
    </row>
    <row r="254" spans="64:237" s="581" customFormat="1">
      <c r="BL254" s="590" t="s">
        <v>592</v>
      </c>
      <c r="CV254" s="590" t="s">
        <v>592</v>
      </c>
      <c r="DP254" s="591" t="s">
        <v>592</v>
      </c>
      <c r="DS254" s="591" t="s">
        <v>592</v>
      </c>
      <c r="DV254" s="591" t="s">
        <v>592</v>
      </c>
      <c r="DY254" s="591" t="s">
        <v>592</v>
      </c>
      <c r="EB254" s="591" t="s">
        <v>592</v>
      </c>
      <c r="EE254" s="591" t="s">
        <v>592</v>
      </c>
      <c r="EH254" s="591" t="s">
        <v>592</v>
      </c>
      <c r="EK254" s="591" t="s">
        <v>592</v>
      </c>
      <c r="EN254" s="591" t="s">
        <v>592</v>
      </c>
      <c r="EQ254" s="591" t="s">
        <v>592</v>
      </c>
      <c r="ET254" s="591" t="s">
        <v>592</v>
      </c>
      <c r="EW254" s="591" t="s">
        <v>592</v>
      </c>
      <c r="EZ254" s="591" t="s">
        <v>592</v>
      </c>
      <c r="FC254" s="591" t="s">
        <v>592</v>
      </c>
      <c r="FF254" s="591" t="s">
        <v>592</v>
      </c>
      <c r="FI254" s="591" t="s">
        <v>592</v>
      </c>
      <c r="FL254" s="591" t="s">
        <v>592</v>
      </c>
      <c r="FO254" s="591" t="s">
        <v>592</v>
      </c>
      <c r="FR254" s="591" t="s">
        <v>592</v>
      </c>
      <c r="FU254" s="591" t="s">
        <v>592</v>
      </c>
      <c r="FX254" s="591" t="s">
        <v>592</v>
      </c>
      <c r="GA254" s="591" t="s">
        <v>592</v>
      </c>
      <c r="GD254" s="591" t="s">
        <v>592</v>
      </c>
      <c r="GG254" s="591" t="s">
        <v>592</v>
      </c>
      <c r="GJ254" s="591" t="s">
        <v>592</v>
      </c>
      <c r="GM254" s="591" t="s">
        <v>592</v>
      </c>
      <c r="GP254" s="591" t="s">
        <v>592</v>
      </c>
      <c r="GS254" s="591" t="s">
        <v>592</v>
      </c>
      <c r="GV254" s="591" t="s">
        <v>592</v>
      </c>
      <c r="GY254" s="591" t="s">
        <v>592</v>
      </c>
      <c r="HB254" s="591" t="s">
        <v>592</v>
      </c>
      <c r="HE254" s="591" t="s">
        <v>592</v>
      </c>
      <c r="HH254" s="591" t="s">
        <v>592</v>
      </c>
      <c r="HK254" s="591" t="s">
        <v>592</v>
      </c>
      <c r="HN254" s="591" t="s">
        <v>592</v>
      </c>
      <c r="HQ254" s="591" t="s">
        <v>592</v>
      </c>
      <c r="HT254" s="591" t="s">
        <v>592</v>
      </c>
      <c r="HZ254" s="606" t="s">
        <v>592</v>
      </c>
      <c r="IA254" s="606" t="s">
        <v>592</v>
      </c>
      <c r="IB254" s="606" t="s">
        <v>592</v>
      </c>
      <c r="IC254" s="606" t="b">
        <v>1</v>
      </c>
    </row>
    <row r="255" spans="64:237" s="581" customFormat="1">
      <c r="BL255" s="590" t="s">
        <v>592</v>
      </c>
      <c r="CV255" s="590" t="s">
        <v>592</v>
      </c>
      <c r="DP255" s="591" t="s">
        <v>592</v>
      </c>
      <c r="DS255" s="591" t="s">
        <v>592</v>
      </c>
      <c r="DV255" s="591" t="s">
        <v>592</v>
      </c>
      <c r="DY255" s="591" t="s">
        <v>592</v>
      </c>
      <c r="EB255" s="591" t="s">
        <v>592</v>
      </c>
      <c r="EE255" s="591" t="s">
        <v>592</v>
      </c>
      <c r="EH255" s="591" t="s">
        <v>592</v>
      </c>
      <c r="EK255" s="591" t="s">
        <v>592</v>
      </c>
      <c r="EN255" s="591" t="s">
        <v>592</v>
      </c>
      <c r="EQ255" s="591" t="s">
        <v>592</v>
      </c>
      <c r="ET255" s="591" t="s">
        <v>592</v>
      </c>
      <c r="EW255" s="591" t="s">
        <v>592</v>
      </c>
      <c r="EZ255" s="591" t="s">
        <v>592</v>
      </c>
      <c r="FC255" s="591" t="s">
        <v>592</v>
      </c>
      <c r="FF255" s="591" t="s">
        <v>592</v>
      </c>
      <c r="FI255" s="591" t="s">
        <v>592</v>
      </c>
      <c r="FL255" s="591" t="s">
        <v>592</v>
      </c>
      <c r="FO255" s="591" t="s">
        <v>592</v>
      </c>
      <c r="FR255" s="591" t="s">
        <v>592</v>
      </c>
      <c r="FU255" s="591" t="s">
        <v>592</v>
      </c>
      <c r="FX255" s="591" t="s">
        <v>592</v>
      </c>
      <c r="GA255" s="591" t="s">
        <v>592</v>
      </c>
      <c r="GD255" s="591" t="s">
        <v>592</v>
      </c>
      <c r="GG255" s="591" t="s">
        <v>592</v>
      </c>
      <c r="GJ255" s="591" t="s">
        <v>592</v>
      </c>
      <c r="GM255" s="591" t="s">
        <v>592</v>
      </c>
      <c r="GP255" s="591" t="s">
        <v>592</v>
      </c>
      <c r="GS255" s="591" t="s">
        <v>592</v>
      </c>
      <c r="GV255" s="591" t="s">
        <v>592</v>
      </c>
      <c r="GY255" s="591" t="s">
        <v>592</v>
      </c>
      <c r="HB255" s="591" t="s">
        <v>592</v>
      </c>
      <c r="HE255" s="591" t="s">
        <v>592</v>
      </c>
      <c r="HH255" s="591" t="s">
        <v>592</v>
      </c>
      <c r="HK255" s="591" t="s">
        <v>592</v>
      </c>
      <c r="HN255" s="591" t="s">
        <v>592</v>
      </c>
      <c r="HQ255" s="591" t="s">
        <v>592</v>
      </c>
      <c r="HT255" s="591" t="s">
        <v>592</v>
      </c>
      <c r="HZ255" s="606" t="s">
        <v>592</v>
      </c>
      <c r="IA255" s="606" t="s">
        <v>592</v>
      </c>
      <c r="IB255" s="606" t="s">
        <v>592</v>
      </c>
      <c r="IC255" s="606" t="b">
        <v>1</v>
      </c>
    </row>
    <row r="256" spans="64:237" s="581" customFormat="1">
      <c r="BL256" s="590" t="s">
        <v>592</v>
      </c>
      <c r="CV256" s="590" t="s">
        <v>592</v>
      </c>
      <c r="DP256" s="591" t="s">
        <v>592</v>
      </c>
      <c r="DS256" s="591" t="s">
        <v>592</v>
      </c>
      <c r="DV256" s="591" t="s">
        <v>592</v>
      </c>
      <c r="DY256" s="591" t="s">
        <v>592</v>
      </c>
      <c r="EB256" s="591" t="s">
        <v>592</v>
      </c>
      <c r="EE256" s="591" t="s">
        <v>592</v>
      </c>
      <c r="EH256" s="591" t="s">
        <v>592</v>
      </c>
      <c r="EK256" s="591" t="s">
        <v>592</v>
      </c>
      <c r="EN256" s="591" t="s">
        <v>592</v>
      </c>
      <c r="EQ256" s="591" t="s">
        <v>592</v>
      </c>
      <c r="ET256" s="591" t="s">
        <v>592</v>
      </c>
      <c r="EW256" s="591" t="s">
        <v>592</v>
      </c>
      <c r="EZ256" s="591" t="s">
        <v>592</v>
      </c>
      <c r="FC256" s="591" t="s">
        <v>592</v>
      </c>
      <c r="FF256" s="591" t="s">
        <v>592</v>
      </c>
      <c r="FI256" s="591" t="s">
        <v>592</v>
      </c>
      <c r="FL256" s="591" t="s">
        <v>592</v>
      </c>
      <c r="FO256" s="591" t="s">
        <v>592</v>
      </c>
      <c r="FR256" s="591" t="s">
        <v>592</v>
      </c>
      <c r="FU256" s="591" t="s">
        <v>592</v>
      </c>
      <c r="FX256" s="591" t="s">
        <v>592</v>
      </c>
      <c r="GA256" s="591" t="s">
        <v>592</v>
      </c>
      <c r="GD256" s="591" t="s">
        <v>592</v>
      </c>
      <c r="GG256" s="591" t="s">
        <v>592</v>
      </c>
      <c r="GJ256" s="591" t="s">
        <v>592</v>
      </c>
      <c r="GM256" s="591" t="s">
        <v>592</v>
      </c>
      <c r="GP256" s="591" t="s">
        <v>592</v>
      </c>
      <c r="GS256" s="591" t="s">
        <v>592</v>
      </c>
      <c r="GV256" s="591" t="s">
        <v>592</v>
      </c>
      <c r="GY256" s="591" t="s">
        <v>592</v>
      </c>
      <c r="HB256" s="591" t="s">
        <v>592</v>
      </c>
      <c r="HE256" s="591" t="s">
        <v>592</v>
      </c>
      <c r="HH256" s="591" t="s">
        <v>592</v>
      </c>
      <c r="HK256" s="591" t="s">
        <v>592</v>
      </c>
      <c r="HN256" s="591" t="s">
        <v>592</v>
      </c>
      <c r="HQ256" s="591" t="s">
        <v>592</v>
      </c>
      <c r="HT256" s="591" t="s">
        <v>592</v>
      </c>
      <c r="HZ256" s="606" t="s">
        <v>592</v>
      </c>
      <c r="IA256" s="606" t="s">
        <v>592</v>
      </c>
      <c r="IB256" s="606" t="s">
        <v>592</v>
      </c>
      <c r="IC256" s="606" t="b">
        <v>1</v>
      </c>
    </row>
    <row r="257" spans="64:237" s="581" customFormat="1">
      <c r="BL257" s="590" t="s">
        <v>592</v>
      </c>
      <c r="CV257" s="590" t="s">
        <v>592</v>
      </c>
      <c r="DP257" s="591" t="s">
        <v>592</v>
      </c>
      <c r="DS257" s="591" t="s">
        <v>592</v>
      </c>
      <c r="DV257" s="591" t="s">
        <v>592</v>
      </c>
      <c r="DY257" s="591" t="s">
        <v>592</v>
      </c>
      <c r="EB257" s="591" t="s">
        <v>592</v>
      </c>
      <c r="EE257" s="591" t="s">
        <v>592</v>
      </c>
      <c r="EH257" s="591" t="s">
        <v>592</v>
      </c>
      <c r="EK257" s="591" t="s">
        <v>592</v>
      </c>
      <c r="EN257" s="591" t="s">
        <v>592</v>
      </c>
      <c r="EQ257" s="591" t="s">
        <v>592</v>
      </c>
      <c r="ET257" s="591" t="s">
        <v>592</v>
      </c>
      <c r="EW257" s="591" t="s">
        <v>592</v>
      </c>
      <c r="EZ257" s="591" t="s">
        <v>592</v>
      </c>
      <c r="FC257" s="591" t="s">
        <v>592</v>
      </c>
      <c r="FF257" s="591" t="s">
        <v>592</v>
      </c>
      <c r="FI257" s="591" t="s">
        <v>592</v>
      </c>
      <c r="FL257" s="591" t="s">
        <v>592</v>
      </c>
      <c r="FO257" s="591" t="s">
        <v>592</v>
      </c>
      <c r="FR257" s="591" t="s">
        <v>592</v>
      </c>
      <c r="FU257" s="591" t="s">
        <v>592</v>
      </c>
      <c r="FX257" s="591" t="s">
        <v>592</v>
      </c>
      <c r="GA257" s="591" t="s">
        <v>592</v>
      </c>
      <c r="GD257" s="591" t="s">
        <v>592</v>
      </c>
      <c r="GG257" s="591" t="s">
        <v>592</v>
      </c>
      <c r="GJ257" s="591" t="s">
        <v>592</v>
      </c>
      <c r="GM257" s="591" t="s">
        <v>592</v>
      </c>
      <c r="GP257" s="591" t="s">
        <v>592</v>
      </c>
      <c r="GS257" s="591" t="s">
        <v>592</v>
      </c>
      <c r="GV257" s="591" t="s">
        <v>592</v>
      </c>
      <c r="GY257" s="591" t="s">
        <v>592</v>
      </c>
      <c r="HB257" s="591" t="s">
        <v>592</v>
      </c>
      <c r="HE257" s="591" t="s">
        <v>592</v>
      </c>
      <c r="HH257" s="591" t="s">
        <v>592</v>
      </c>
      <c r="HK257" s="591" t="s">
        <v>592</v>
      </c>
      <c r="HN257" s="591" t="s">
        <v>592</v>
      </c>
      <c r="HQ257" s="591" t="s">
        <v>592</v>
      </c>
      <c r="HT257" s="591" t="s">
        <v>592</v>
      </c>
      <c r="HZ257" s="606" t="s">
        <v>592</v>
      </c>
      <c r="IA257" s="606" t="s">
        <v>592</v>
      </c>
      <c r="IB257" s="606" t="s">
        <v>592</v>
      </c>
      <c r="IC257" s="606" t="b">
        <v>1</v>
      </c>
    </row>
    <row r="258" spans="64:237" s="581" customFormat="1">
      <c r="BL258" s="590" t="s">
        <v>592</v>
      </c>
      <c r="CV258" s="590" t="s">
        <v>592</v>
      </c>
      <c r="DP258" s="591" t="s">
        <v>592</v>
      </c>
      <c r="DS258" s="591" t="s">
        <v>592</v>
      </c>
      <c r="DV258" s="591" t="s">
        <v>592</v>
      </c>
      <c r="DY258" s="591" t="s">
        <v>592</v>
      </c>
      <c r="EB258" s="591" t="s">
        <v>592</v>
      </c>
      <c r="EE258" s="591" t="s">
        <v>592</v>
      </c>
      <c r="EH258" s="591" t="s">
        <v>592</v>
      </c>
      <c r="EK258" s="591" t="s">
        <v>592</v>
      </c>
      <c r="EN258" s="591" t="s">
        <v>592</v>
      </c>
      <c r="EQ258" s="591" t="s">
        <v>592</v>
      </c>
      <c r="ET258" s="591" t="s">
        <v>592</v>
      </c>
      <c r="EW258" s="591" t="s">
        <v>592</v>
      </c>
      <c r="EZ258" s="591" t="s">
        <v>592</v>
      </c>
      <c r="FC258" s="591" t="s">
        <v>592</v>
      </c>
      <c r="FF258" s="591" t="s">
        <v>592</v>
      </c>
      <c r="FI258" s="591" t="s">
        <v>592</v>
      </c>
      <c r="FL258" s="591" t="s">
        <v>592</v>
      </c>
      <c r="FO258" s="591" t="s">
        <v>592</v>
      </c>
      <c r="FR258" s="591" t="s">
        <v>592</v>
      </c>
      <c r="FU258" s="591" t="s">
        <v>592</v>
      </c>
      <c r="FX258" s="591" t="s">
        <v>592</v>
      </c>
      <c r="GA258" s="591" t="s">
        <v>592</v>
      </c>
      <c r="GD258" s="591" t="s">
        <v>592</v>
      </c>
      <c r="GG258" s="591" t="s">
        <v>592</v>
      </c>
      <c r="GJ258" s="591" t="s">
        <v>592</v>
      </c>
      <c r="GM258" s="591" t="s">
        <v>592</v>
      </c>
      <c r="GP258" s="591" t="s">
        <v>592</v>
      </c>
      <c r="GS258" s="591" t="s">
        <v>592</v>
      </c>
      <c r="GV258" s="591" t="s">
        <v>592</v>
      </c>
      <c r="GY258" s="591" t="s">
        <v>592</v>
      </c>
      <c r="HB258" s="591" t="s">
        <v>592</v>
      </c>
      <c r="HE258" s="591" t="s">
        <v>592</v>
      </c>
      <c r="HH258" s="591" t="s">
        <v>592</v>
      </c>
      <c r="HK258" s="591" t="s">
        <v>592</v>
      </c>
      <c r="HN258" s="591" t="s">
        <v>592</v>
      </c>
      <c r="HQ258" s="591" t="s">
        <v>592</v>
      </c>
      <c r="HT258" s="591" t="s">
        <v>592</v>
      </c>
      <c r="HZ258" s="606" t="s">
        <v>592</v>
      </c>
      <c r="IA258" s="606" t="s">
        <v>592</v>
      </c>
      <c r="IB258" s="606" t="s">
        <v>592</v>
      </c>
      <c r="IC258" s="606" t="b">
        <v>1</v>
      </c>
    </row>
    <row r="259" spans="64:237" s="581" customFormat="1">
      <c r="BL259" s="590" t="s">
        <v>592</v>
      </c>
      <c r="CV259" s="590" t="s">
        <v>592</v>
      </c>
      <c r="DP259" s="591" t="s">
        <v>592</v>
      </c>
      <c r="DS259" s="591" t="s">
        <v>592</v>
      </c>
      <c r="DV259" s="591" t="s">
        <v>592</v>
      </c>
      <c r="DY259" s="591" t="s">
        <v>592</v>
      </c>
      <c r="EB259" s="591" t="s">
        <v>592</v>
      </c>
      <c r="EE259" s="591" t="s">
        <v>592</v>
      </c>
      <c r="EH259" s="591" t="s">
        <v>592</v>
      </c>
      <c r="EK259" s="591" t="s">
        <v>592</v>
      </c>
      <c r="EN259" s="591" t="s">
        <v>592</v>
      </c>
      <c r="EQ259" s="591" t="s">
        <v>592</v>
      </c>
      <c r="ET259" s="591" t="s">
        <v>592</v>
      </c>
      <c r="EW259" s="591" t="s">
        <v>592</v>
      </c>
      <c r="EZ259" s="591" t="s">
        <v>592</v>
      </c>
      <c r="FC259" s="591" t="s">
        <v>592</v>
      </c>
      <c r="FF259" s="591" t="s">
        <v>592</v>
      </c>
      <c r="FI259" s="591" t="s">
        <v>592</v>
      </c>
      <c r="FL259" s="591" t="s">
        <v>592</v>
      </c>
      <c r="FO259" s="591" t="s">
        <v>592</v>
      </c>
      <c r="FR259" s="591" t="s">
        <v>592</v>
      </c>
      <c r="FU259" s="591" t="s">
        <v>592</v>
      </c>
      <c r="FX259" s="591" t="s">
        <v>592</v>
      </c>
      <c r="GA259" s="591" t="s">
        <v>592</v>
      </c>
      <c r="GD259" s="591" t="s">
        <v>592</v>
      </c>
      <c r="GG259" s="591" t="s">
        <v>592</v>
      </c>
      <c r="GJ259" s="591" t="s">
        <v>592</v>
      </c>
      <c r="GM259" s="591" t="s">
        <v>592</v>
      </c>
      <c r="GP259" s="591" t="s">
        <v>592</v>
      </c>
      <c r="GS259" s="591" t="s">
        <v>592</v>
      </c>
      <c r="GV259" s="591" t="s">
        <v>592</v>
      </c>
      <c r="GY259" s="591" t="s">
        <v>592</v>
      </c>
      <c r="HB259" s="591" t="s">
        <v>592</v>
      </c>
      <c r="HE259" s="591" t="s">
        <v>592</v>
      </c>
      <c r="HH259" s="591" t="s">
        <v>592</v>
      </c>
      <c r="HK259" s="591" t="s">
        <v>592</v>
      </c>
      <c r="HN259" s="591" t="s">
        <v>592</v>
      </c>
      <c r="HQ259" s="591" t="s">
        <v>592</v>
      </c>
      <c r="HT259" s="591" t="s">
        <v>592</v>
      </c>
      <c r="HZ259" s="606" t="s">
        <v>592</v>
      </c>
      <c r="IA259" s="606" t="s">
        <v>592</v>
      </c>
      <c r="IB259" s="606" t="s">
        <v>592</v>
      </c>
      <c r="IC259" s="606" t="b">
        <v>1</v>
      </c>
    </row>
    <row r="260" spans="64:237" s="581" customFormat="1">
      <c r="BL260" s="590" t="s">
        <v>592</v>
      </c>
      <c r="CV260" s="590" t="s">
        <v>592</v>
      </c>
      <c r="DP260" s="591" t="s">
        <v>592</v>
      </c>
      <c r="DS260" s="591" t="s">
        <v>592</v>
      </c>
      <c r="DV260" s="591" t="s">
        <v>592</v>
      </c>
      <c r="DY260" s="591" t="s">
        <v>592</v>
      </c>
      <c r="EB260" s="591" t="s">
        <v>592</v>
      </c>
      <c r="EE260" s="591" t="s">
        <v>592</v>
      </c>
      <c r="EH260" s="591" t="s">
        <v>592</v>
      </c>
      <c r="EK260" s="591" t="s">
        <v>592</v>
      </c>
      <c r="EN260" s="591" t="s">
        <v>592</v>
      </c>
      <c r="EQ260" s="591" t="s">
        <v>592</v>
      </c>
      <c r="ET260" s="591" t="s">
        <v>592</v>
      </c>
      <c r="EW260" s="591" t="s">
        <v>592</v>
      </c>
      <c r="EZ260" s="591" t="s">
        <v>592</v>
      </c>
      <c r="FC260" s="591" t="s">
        <v>592</v>
      </c>
      <c r="FF260" s="591" t="s">
        <v>592</v>
      </c>
      <c r="FI260" s="591" t="s">
        <v>592</v>
      </c>
      <c r="FL260" s="591" t="s">
        <v>592</v>
      </c>
      <c r="FO260" s="591" t="s">
        <v>592</v>
      </c>
      <c r="FR260" s="591" t="s">
        <v>592</v>
      </c>
      <c r="FU260" s="591" t="s">
        <v>592</v>
      </c>
      <c r="FX260" s="591" t="s">
        <v>592</v>
      </c>
      <c r="GA260" s="591" t="s">
        <v>592</v>
      </c>
      <c r="GD260" s="591" t="s">
        <v>592</v>
      </c>
      <c r="GG260" s="591" t="s">
        <v>592</v>
      </c>
      <c r="GJ260" s="591" t="s">
        <v>592</v>
      </c>
      <c r="GM260" s="591" t="s">
        <v>592</v>
      </c>
      <c r="GP260" s="591" t="s">
        <v>592</v>
      </c>
      <c r="GS260" s="591" t="s">
        <v>592</v>
      </c>
      <c r="GV260" s="591" t="s">
        <v>592</v>
      </c>
      <c r="GY260" s="591" t="s">
        <v>592</v>
      </c>
      <c r="HB260" s="591" t="s">
        <v>592</v>
      </c>
      <c r="HE260" s="591" t="s">
        <v>592</v>
      </c>
      <c r="HH260" s="591" t="s">
        <v>592</v>
      </c>
      <c r="HK260" s="591" t="s">
        <v>592</v>
      </c>
      <c r="HN260" s="591" t="s">
        <v>592</v>
      </c>
      <c r="HQ260" s="591" t="s">
        <v>592</v>
      </c>
      <c r="HT260" s="591" t="s">
        <v>592</v>
      </c>
      <c r="HZ260" s="606" t="s">
        <v>592</v>
      </c>
      <c r="IA260" s="606" t="s">
        <v>592</v>
      </c>
      <c r="IB260" s="606" t="s">
        <v>592</v>
      </c>
      <c r="IC260" s="606" t="b">
        <v>1</v>
      </c>
    </row>
    <row r="261" spans="64:237" s="581" customFormat="1">
      <c r="BL261" s="590" t="s">
        <v>592</v>
      </c>
      <c r="CV261" s="590" t="s">
        <v>592</v>
      </c>
      <c r="DP261" s="591" t="s">
        <v>592</v>
      </c>
      <c r="DS261" s="591" t="s">
        <v>592</v>
      </c>
      <c r="DV261" s="591" t="s">
        <v>592</v>
      </c>
      <c r="DY261" s="591" t="s">
        <v>592</v>
      </c>
      <c r="EB261" s="591" t="s">
        <v>592</v>
      </c>
      <c r="EE261" s="591" t="s">
        <v>592</v>
      </c>
      <c r="EH261" s="591" t="s">
        <v>592</v>
      </c>
      <c r="EK261" s="591" t="s">
        <v>592</v>
      </c>
      <c r="EN261" s="591" t="s">
        <v>592</v>
      </c>
      <c r="EQ261" s="591" t="s">
        <v>592</v>
      </c>
      <c r="ET261" s="591" t="s">
        <v>592</v>
      </c>
      <c r="EW261" s="591" t="s">
        <v>592</v>
      </c>
      <c r="EZ261" s="591" t="s">
        <v>592</v>
      </c>
      <c r="FC261" s="591" t="s">
        <v>592</v>
      </c>
      <c r="FF261" s="591" t="s">
        <v>592</v>
      </c>
      <c r="FI261" s="591" t="s">
        <v>592</v>
      </c>
      <c r="FL261" s="591" t="s">
        <v>592</v>
      </c>
      <c r="FO261" s="591" t="s">
        <v>592</v>
      </c>
      <c r="FR261" s="591" t="s">
        <v>592</v>
      </c>
      <c r="FU261" s="591" t="s">
        <v>592</v>
      </c>
      <c r="FX261" s="591" t="s">
        <v>592</v>
      </c>
      <c r="GA261" s="591" t="s">
        <v>592</v>
      </c>
      <c r="GD261" s="591" t="s">
        <v>592</v>
      </c>
      <c r="GG261" s="591" t="s">
        <v>592</v>
      </c>
      <c r="GJ261" s="591" t="s">
        <v>592</v>
      </c>
      <c r="GM261" s="591" t="s">
        <v>592</v>
      </c>
      <c r="GP261" s="591" t="s">
        <v>592</v>
      </c>
      <c r="GS261" s="591" t="s">
        <v>592</v>
      </c>
      <c r="GV261" s="591" t="s">
        <v>592</v>
      </c>
      <c r="GY261" s="591" t="s">
        <v>592</v>
      </c>
      <c r="HB261" s="591" t="s">
        <v>592</v>
      </c>
      <c r="HE261" s="591" t="s">
        <v>592</v>
      </c>
      <c r="HH261" s="591" t="s">
        <v>592</v>
      </c>
      <c r="HK261" s="591" t="s">
        <v>592</v>
      </c>
      <c r="HN261" s="591" t="s">
        <v>592</v>
      </c>
      <c r="HQ261" s="591" t="s">
        <v>592</v>
      </c>
      <c r="HT261" s="591" t="s">
        <v>592</v>
      </c>
      <c r="HZ261" s="606" t="s">
        <v>592</v>
      </c>
      <c r="IA261" s="606" t="s">
        <v>592</v>
      </c>
      <c r="IB261" s="606" t="s">
        <v>592</v>
      </c>
      <c r="IC261" s="606" t="b">
        <v>1</v>
      </c>
    </row>
    <row r="262" spans="64:237" s="581" customFormat="1">
      <c r="BL262" s="590" t="s">
        <v>592</v>
      </c>
      <c r="CV262" s="590" t="s">
        <v>592</v>
      </c>
      <c r="DP262" s="591" t="s">
        <v>592</v>
      </c>
      <c r="DS262" s="591" t="s">
        <v>592</v>
      </c>
      <c r="DV262" s="591" t="s">
        <v>592</v>
      </c>
      <c r="DY262" s="591" t="s">
        <v>592</v>
      </c>
      <c r="EB262" s="591" t="s">
        <v>592</v>
      </c>
      <c r="EE262" s="591" t="s">
        <v>592</v>
      </c>
      <c r="EH262" s="591" t="s">
        <v>592</v>
      </c>
      <c r="EK262" s="591" t="s">
        <v>592</v>
      </c>
      <c r="EN262" s="591" t="s">
        <v>592</v>
      </c>
      <c r="EQ262" s="591" t="s">
        <v>592</v>
      </c>
      <c r="ET262" s="591" t="s">
        <v>592</v>
      </c>
      <c r="EW262" s="591" t="s">
        <v>592</v>
      </c>
      <c r="EZ262" s="591" t="s">
        <v>592</v>
      </c>
      <c r="FC262" s="591" t="s">
        <v>592</v>
      </c>
      <c r="FF262" s="591" t="s">
        <v>592</v>
      </c>
      <c r="FI262" s="591" t="s">
        <v>592</v>
      </c>
      <c r="FL262" s="591" t="s">
        <v>592</v>
      </c>
      <c r="FO262" s="591" t="s">
        <v>592</v>
      </c>
      <c r="FR262" s="591" t="s">
        <v>592</v>
      </c>
      <c r="FU262" s="591" t="s">
        <v>592</v>
      </c>
      <c r="FX262" s="591" t="s">
        <v>592</v>
      </c>
      <c r="GA262" s="591" t="s">
        <v>592</v>
      </c>
      <c r="GD262" s="591" t="s">
        <v>592</v>
      </c>
      <c r="GG262" s="591" t="s">
        <v>592</v>
      </c>
      <c r="GJ262" s="591" t="s">
        <v>592</v>
      </c>
      <c r="GM262" s="591" t="s">
        <v>592</v>
      </c>
      <c r="GP262" s="591" t="s">
        <v>592</v>
      </c>
      <c r="GS262" s="591" t="s">
        <v>592</v>
      </c>
      <c r="GV262" s="591" t="s">
        <v>592</v>
      </c>
      <c r="GY262" s="591" t="s">
        <v>592</v>
      </c>
      <c r="HB262" s="591" t="s">
        <v>592</v>
      </c>
      <c r="HE262" s="591" t="s">
        <v>592</v>
      </c>
      <c r="HH262" s="591" t="s">
        <v>592</v>
      </c>
      <c r="HK262" s="591" t="s">
        <v>592</v>
      </c>
      <c r="HN262" s="591" t="s">
        <v>592</v>
      </c>
      <c r="HQ262" s="591" t="s">
        <v>592</v>
      </c>
      <c r="HT262" s="591" t="s">
        <v>592</v>
      </c>
      <c r="HZ262" s="606" t="s">
        <v>592</v>
      </c>
      <c r="IA262" s="606" t="s">
        <v>592</v>
      </c>
      <c r="IB262" s="606" t="s">
        <v>592</v>
      </c>
      <c r="IC262" s="606" t="b">
        <v>1</v>
      </c>
    </row>
    <row r="263" spans="64:237" s="581" customFormat="1">
      <c r="BL263" s="590" t="s">
        <v>592</v>
      </c>
      <c r="CV263" s="590" t="s">
        <v>592</v>
      </c>
      <c r="DP263" s="591" t="s">
        <v>592</v>
      </c>
      <c r="DS263" s="591" t="s">
        <v>592</v>
      </c>
      <c r="DV263" s="591" t="s">
        <v>592</v>
      </c>
      <c r="DY263" s="591" t="s">
        <v>592</v>
      </c>
      <c r="EB263" s="591" t="s">
        <v>592</v>
      </c>
      <c r="EE263" s="591" t="s">
        <v>592</v>
      </c>
      <c r="EH263" s="591" t="s">
        <v>592</v>
      </c>
      <c r="EK263" s="591" t="s">
        <v>592</v>
      </c>
      <c r="EN263" s="591" t="s">
        <v>592</v>
      </c>
      <c r="EQ263" s="591" t="s">
        <v>592</v>
      </c>
      <c r="ET263" s="591" t="s">
        <v>592</v>
      </c>
      <c r="EW263" s="591" t="s">
        <v>592</v>
      </c>
      <c r="EZ263" s="591" t="s">
        <v>592</v>
      </c>
      <c r="FC263" s="591" t="s">
        <v>592</v>
      </c>
      <c r="FF263" s="591" t="s">
        <v>592</v>
      </c>
      <c r="FI263" s="591" t="s">
        <v>592</v>
      </c>
      <c r="FL263" s="591" t="s">
        <v>592</v>
      </c>
      <c r="FO263" s="591" t="s">
        <v>592</v>
      </c>
      <c r="FR263" s="591" t="s">
        <v>592</v>
      </c>
      <c r="FU263" s="591" t="s">
        <v>592</v>
      </c>
      <c r="FX263" s="591" t="s">
        <v>592</v>
      </c>
      <c r="GA263" s="591" t="s">
        <v>592</v>
      </c>
      <c r="GD263" s="591" t="s">
        <v>592</v>
      </c>
      <c r="GG263" s="591" t="s">
        <v>592</v>
      </c>
      <c r="GJ263" s="591" t="s">
        <v>592</v>
      </c>
      <c r="GM263" s="591" t="s">
        <v>592</v>
      </c>
      <c r="GP263" s="591" t="s">
        <v>592</v>
      </c>
      <c r="GS263" s="591" t="s">
        <v>592</v>
      </c>
      <c r="GV263" s="591" t="s">
        <v>592</v>
      </c>
      <c r="GY263" s="591" t="s">
        <v>592</v>
      </c>
      <c r="HB263" s="591" t="s">
        <v>592</v>
      </c>
      <c r="HE263" s="591" t="s">
        <v>592</v>
      </c>
      <c r="HH263" s="591" t="s">
        <v>592</v>
      </c>
      <c r="HK263" s="591" t="s">
        <v>592</v>
      </c>
      <c r="HN263" s="591" t="s">
        <v>592</v>
      </c>
      <c r="HQ263" s="591" t="s">
        <v>592</v>
      </c>
      <c r="HT263" s="591" t="s">
        <v>592</v>
      </c>
      <c r="HZ263" s="606" t="s">
        <v>592</v>
      </c>
      <c r="IA263" s="606" t="s">
        <v>592</v>
      </c>
      <c r="IB263" s="606" t="s">
        <v>592</v>
      </c>
      <c r="IC263" s="606" t="b">
        <v>1</v>
      </c>
    </row>
    <row r="264" spans="64:237" s="581" customFormat="1">
      <c r="BL264" s="590" t="s">
        <v>592</v>
      </c>
      <c r="CV264" s="590" t="s">
        <v>592</v>
      </c>
      <c r="DP264" s="591" t="s">
        <v>592</v>
      </c>
      <c r="DS264" s="591" t="s">
        <v>592</v>
      </c>
      <c r="DV264" s="591" t="s">
        <v>592</v>
      </c>
      <c r="DY264" s="591" t="s">
        <v>592</v>
      </c>
      <c r="EB264" s="591" t="s">
        <v>592</v>
      </c>
      <c r="EE264" s="591" t="s">
        <v>592</v>
      </c>
      <c r="EH264" s="591" t="s">
        <v>592</v>
      </c>
      <c r="EK264" s="591" t="s">
        <v>592</v>
      </c>
      <c r="EN264" s="591" t="s">
        <v>592</v>
      </c>
      <c r="EQ264" s="591" t="s">
        <v>592</v>
      </c>
      <c r="ET264" s="591" t="s">
        <v>592</v>
      </c>
      <c r="EW264" s="591" t="s">
        <v>592</v>
      </c>
      <c r="EZ264" s="591" t="s">
        <v>592</v>
      </c>
      <c r="FC264" s="591" t="s">
        <v>592</v>
      </c>
      <c r="FF264" s="591" t="s">
        <v>592</v>
      </c>
      <c r="FI264" s="591" t="s">
        <v>592</v>
      </c>
      <c r="FL264" s="591" t="s">
        <v>592</v>
      </c>
      <c r="FO264" s="591" t="s">
        <v>592</v>
      </c>
      <c r="FR264" s="591" t="s">
        <v>592</v>
      </c>
      <c r="FU264" s="591" t="s">
        <v>592</v>
      </c>
      <c r="FX264" s="591" t="s">
        <v>592</v>
      </c>
      <c r="GA264" s="591" t="s">
        <v>592</v>
      </c>
      <c r="GD264" s="591" t="s">
        <v>592</v>
      </c>
      <c r="GG264" s="591" t="s">
        <v>592</v>
      </c>
      <c r="GJ264" s="591" t="s">
        <v>592</v>
      </c>
      <c r="GM264" s="591" t="s">
        <v>592</v>
      </c>
      <c r="GP264" s="591" t="s">
        <v>592</v>
      </c>
      <c r="GS264" s="591" t="s">
        <v>592</v>
      </c>
      <c r="GV264" s="591" t="s">
        <v>592</v>
      </c>
      <c r="GY264" s="591" t="s">
        <v>592</v>
      </c>
      <c r="HB264" s="591" t="s">
        <v>592</v>
      </c>
      <c r="HE264" s="591" t="s">
        <v>592</v>
      </c>
      <c r="HH264" s="591" t="s">
        <v>592</v>
      </c>
      <c r="HK264" s="591" t="s">
        <v>592</v>
      </c>
      <c r="HN264" s="591" t="s">
        <v>592</v>
      </c>
      <c r="HQ264" s="591" t="s">
        <v>592</v>
      </c>
      <c r="HT264" s="591" t="s">
        <v>592</v>
      </c>
      <c r="HZ264" s="606" t="s">
        <v>592</v>
      </c>
      <c r="IA264" s="606" t="s">
        <v>592</v>
      </c>
      <c r="IB264" s="606" t="s">
        <v>592</v>
      </c>
      <c r="IC264" s="606" t="b">
        <v>1</v>
      </c>
    </row>
    <row r="265" spans="64:237" s="581" customFormat="1">
      <c r="BL265" s="590" t="s">
        <v>592</v>
      </c>
      <c r="CV265" s="590" t="s">
        <v>592</v>
      </c>
      <c r="DP265" s="591" t="s">
        <v>592</v>
      </c>
      <c r="DS265" s="591" t="s">
        <v>592</v>
      </c>
      <c r="DV265" s="591" t="s">
        <v>592</v>
      </c>
      <c r="DY265" s="591" t="s">
        <v>592</v>
      </c>
      <c r="EB265" s="591" t="s">
        <v>592</v>
      </c>
      <c r="EE265" s="591" t="s">
        <v>592</v>
      </c>
      <c r="EH265" s="591" t="s">
        <v>592</v>
      </c>
      <c r="EK265" s="591" t="s">
        <v>592</v>
      </c>
      <c r="EN265" s="591" t="s">
        <v>592</v>
      </c>
      <c r="EQ265" s="591" t="s">
        <v>592</v>
      </c>
      <c r="ET265" s="591" t="s">
        <v>592</v>
      </c>
      <c r="EW265" s="591" t="s">
        <v>592</v>
      </c>
      <c r="EZ265" s="591" t="s">
        <v>592</v>
      </c>
      <c r="FC265" s="591" t="s">
        <v>592</v>
      </c>
      <c r="FF265" s="591" t="s">
        <v>592</v>
      </c>
      <c r="FI265" s="591" t="s">
        <v>592</v>
      </c>
      <c r="FL265" s="591" t="s">
        <v>592</v>
      </c>
      <c r="FO265" s="591" t="s">
        <v>592</v>
      </c>
      <c r="FR265" s="591" t="s">
        <v>592</v>
      </c>
      <c r="FU265" s="591" t="s">
        <v>592</v>
      </c>
      <c r="FX265" s="591" t="s">
        <v>592</v>
      </c>
      <c r="GA265" s="591" t="s">
        <v>592</v>
      </c>
      <c r="GD265" s="591" t="s">
        <v>592</v>
      </c>
      <c r="GG265" s="591" t="s">
        <v>592</v>
      </c>
      <c r="GJ265" s="591" t="s">
        <v>592</v>
      </c>
      <c r="GM265" s="591" t="s">
        <v>592</v>
      </c>
      <c r="GP265" s="591" t="s">
        <v>592</v>
      </c>
      <c r="GS265" s="591" t="s">
        <v>592</v>
      </c>
      <c r="GV265" s="591" t="s">
        <v>592</v>
      </c>
      <c r="GY265" s="591" t="s">
        <v>592</v>
      </c>
      <c r="HB265" s="591" t="s">
        <v>592</v>
      </c>
      <c r="HE265" s="591" t="s">
        <v>592</v>
      </c>
      <c r="HH265" s="591" t="s">
        <v>592</v>
      </c>
      <c r="HK265" s="591" t="s">
        <v>592</v>
      </c>
      <c r="HN265" s="591" t="s">
        <v>592</v>
      </c>
      <c r="HQ265" s="591" t="s">
        <v>592</v>
      </c>
      <c r="HT265" s="591" t="s">
        <v>592</v>
      </c>
      <c r="HZ265" s="606" t="s">
        <v>592</v>
      </c>
      <c r="IA265" s="606" t="s">
        <v>592</v>
      </c>
      <c r="IB265" s="606" t="s">
        <v>592</v>
      </c>
      <c r="IC265" s="606" t="b">
        <v>1</v>
      </c>
    </row>
    <row r="266" spans="64:237" s="581" customFormat="1">
      <c r="BL266" s="590" t="s">
        <v>592</v>
      </c>
      <c r="CV266" s="590" t="s">
        <v>592</v>
      </c>
      <c r="DP266" s="591" t="s">
        <v>592</v>
      </c>
      <c r="DS266" s="591" t="s">
        <v>592</v>
      </c>
      <c r="DV266" s="591" t="s">
        <v>592</v>
      </c>
      <c r="DY266" s="591" t="s">
        <v>592</v>
      </c>
      <c r="EB266" s="591" t="s">
        <v>592</v>
      </c>
      <c r="EE266" s="591" t="s">
        <v>592</v>
      </c>
      <c r="EH266" s="591" t="s">
        <v>592</v>
      </c>
      <c r="EK266" s="591" t="s">
        <v>592</v>
      </c>
      <c r="EN266" s="591" t="s">
        <v>592</v>
      </c>
      <c r="EQ266" s="591" t="s">
        <v>592</v>
      </c>
      <c r="ET266" s="591" t="s">
        <v>592</v>
      </c>
      <c r="EW266" s="591" t="s">
        <v>592</v>
      </c>
      <c r="EZ266" s="591" t="s">
        <v>592</v>
      </c>
      <c r="FC266" s="591" t="s">
        <v>592</v>
      </c>
      <c r="FF266" s="591" t="s">
        <v>592</v>
      </c>
      <c r="FI266" s="591" t="s">
        <v>592</v>
      </c>
      <c r="FL266" s="591" t="s">
        <v>592</v>
      </c>
      <c r="FO266" s="591" t="s">
        <v>592</v>
      </c>
      <c r="FR266" s="591" t="s">
        <v>592</v>
      </c>
      <c r="FU266" s="591" t="s">
        <v>592</v>
      </c>
      <c r="FX266" s="591" t="s">
        <v>592</v>
      </c>
      <c r="GA266" s="591" t="s">
        <v>592</v>
      </c>
      <c r="GD266" s="591" t="s">
        <v>592</v>
      </c>
      <c r="GG266" s="591" t="s">
        <v>592</v>
      </c>
      <c r="GJ266" s="591" t="s">
        <v>592</v>
      </c>
      <c r="GM266" s="591" t="s">
        <v>592</v>
      </c>
      <c r="GP266" s="591" t="s">
        <v>592</v>
      </c>
      <c r="GS266" s="591" t="s">
        <v>592</v>
      </c>
      <c r="GV266" s="591" t="s">
        <v>592</v>
      </c>
      <c r="GY266" s="591" t="s">
        <v>592</v>
      </c>
      <c r="HB266" s="591" t="s">
        <v>592</v>
      </c>
      <c r="HE266" s="591" t="s">
        <v>592</v>
      </c>
      <c r="HH266" s="591" t="s">
        <v>592</v>
      </c>
      <c r="HK266" s="591" t="s">
        <v>592</v>
      </c>
      <c r="HN266" s="591" t="s">
        <v>592</v>
      </c>
      <c r="HQ266" s="591" t="s">
        <v>592</v>
      </c>
      <c r="HT266" s="591" t="s">
        <v>592</v>
      </c>
      <c r="HZ266" s="606" t="s">
        <v>592</v>
      </c>
      <c r="IA266" s="606" t="s">
        <v>592</v>
      </c>
      <c r="IB266" s="606" t="s">
        <v>592</v>
      </c>
      <c r="IC266" s="606" t="b">
        <v>1</v>
      </c>
    </row>
    <row r="267" spans="64:237" s="581" customFormat="1">
      <c r="BL267" s="590" t="s">
        <v>592</v>
      </c>
      <c r="CV267" s="590" t="s">
        <v>592</v>
      </c>
      <c r="DP267" s="591" t="s">
        <v>592</v>
      </c>
      <c r="DS267" s="591" t="s">
        <v>592</v>
      </c>
      <c r="DV267" s="591" t="s">
        <v>592</v>
      </c>
      <c r="DY267" s="591" t="s">
        <v>592</v>
      </c>
      <c r="EB267" s="591" t="s">
        <v>592</v>
      </c>
      <c r="EE267" s="591" t="s">
        <v>592</v>
      </c>
      <c r="EH267" s="591" t="s">
        <v>592</v>
      </c>
      <c r="EK267" s="591" t="s">
        <v>592</v>
      </c>
      <c r="EN267" s="591" t="s">
        <v>592</v>
      </c>
      <c r="EQ267" s="591" t="s">
        <v>592</v>
      </c>
      <c r="ET267" s="591" t="s">
        <v>592</v>
      </c>
      <c r="EW267" s="591" t="s">
        <v>592</v>
      </c>
      <c r="EZ267" s="591" t="s">
        <v>592</v>
      </c>
      <c r="FC267" s="591" t="s">
        <v>592</v>
      </c>
      <c r="FF267" s="591" t="s">
        <v>592</v>
      </c>
      <c r="FI267" s="591" t="s">
        <v>592</v>
      </c>
      <c r="FL267" s="591" t="s">
        <v>592</v>
      </c>
      <c r="FO267" s="591" t="s">
        <v>592</v>
      </c>
      <c r="FR267" s="591" t="s">
        <v>592</v>
      </c>
      <c r="FU267" s="591" t="s">
        <v>592</v>
      </c>
      <c r="FX267" s="591" t="s">
        <v>592</v>
      </c>
      <c r="GA267" s="591" t="s">
        <v>592</v>
      </c>
      <c r="GD267" s="591" t="s">
        <v>592</v>
      </c>
      <c r="GG267" s="591" t="s">
        <v>592</v>
      </c>
      <c r="GJ267" s="591" t="s">
        <v>592</v>
      </c>
      <c r="GM267" s="591" t="s">
        <v>592</v>
      </c>
      <c r="GP267" s="591" t="s">
        <v>592</v>
      </c>
      <c r="GS267" s="591" t="s">
        <v>592</v>
      </c>
      <c r="GV267" s="591" t="s">
        <v>592</v>
      </c>
      <c r="GY267" s="591" t="s">
        <v>592</v>
      </c>
      <c r="HB267" s="591" t="s">
        <v>592</v>
      </c>
      <c r="HE267" s="591" t="s">
        <v>592</v>
      </c>
      <c r="HH267" s="591" t="s">
        <v>592</v>
      </c>
      <c r="HK267" s="591" t="s">
        <v>592</v>
      </c>
      <c r="HN267" s="591" t="s">
        <v>592</v>
      </c>
      <c r="HQ267" s="591" t="s">
        <v>592</v>
      </c>
      <c r="HT267" s="591" t="s">
        <v>592</v>
      </c>
      <c r="HZ267" s="606" t="s">
        <v>592</v>
      </c>
      <c r="IA267" s="606" t="s">
        <v>592</v>
      </c>
      <c r="IB267" s="606" t="s">
        <v>592</v>
      </c>
      <c r="IC267" s="606" t="b">
        <v>1</v>
      </c>
    </row>
    <row r="268" spans="64:237" s="581" customFormat="1">
      <c r="BL268" s="590" t="s">
        <v>592</v>
      </c>
      <c r="CV268" s="590" t="s">
        <v>592</v>
      </c>
      <c r="DP268" s="591" t="s">
        <v>592</v>
      </c>
      <c r="DS268" s="591" t="s">
        <v>592</v>
      </c>
      <c r="DV268" s="591" t="s">
        <v>592</v>
      </c>
      <c r="DY268" s="591" t="s">
        <v>592</v>
      </c>
      <c r="EB268" s="591" t="s">
        <v>592</v>
      </c>
      <c r="EE268" s="591" t="s">
        <v>592</v>
      </c>
      <c r="EH268" s="591" t="s">
        <v>592</v>
      </c>
      <c r="EK268" s="591" t="s">
        <v>592</v>
      </c>
      <c r="EN268" s="591" t="s">
        <v>592</v>
      </c>
      <c r="EQ268" s="591" t="s">
        <v>592</v>
      </c>
      <c r="ET268" s="591" t="s">
        <v>592</v>
      </c>
      <c r="EW268" s="591" t="s">
        <v>592</v>
      </c>
      <c r="EZ268" s="591" t="s">
        <v>592</v>
      </c>
      <c r="FC268" s="591" t="s">
        <v>592</v>
      </c>
      <c r="FF268" s="591" t="s">
        <v>592</v>
      </c>
      <c r="FI268" s="591" t="s">
        <v>592</v>
      </c>
      <c r="FL268" s="591" t="s">
        <v>592</v>
      </c>
      <c r="FO268" s="591" t="s">
        <v>592</v>
      </c>
      <c r="FR268" s="591" t="s">
        <v>592</v>
      </c>
      <c r="FU268" s="591" t="s">
        <v>592</v>
      </c>
      <c r="FX268" s="591" t="s">
        <v>592</v>
      </c>
      <c r="GA268" s="591" t="s">
        <v>592</v>
      </c>
      <c r="GD268" s="591" t="s">
        <v>592</v>
      </c>
      <c r="GG268" s="591" t="s">
        <v>592</v>
      </c>
      <c r="GJ268" s="591" t="s">
        <v>592</v>
      </c>
      <c r="GM268" s="591" t="s">
        <v>592</v>
      </c>
      <c r="GP268" s="591" t="s">
        <v>592</v>
      </c>
      <c r="GS268" s="591" t="s">
        <v>592</v>
      </c>
      <c r="GV268" s="591" t="s">
        <v>592</v>
      </c>
      <c r="GY268" s="591" t="s">
        <v>592</v>
      </c>
      <c r="HB268" s="591" t="s">
        <v>592</v>
      </c>
      <c r="HE268" s="591" t="s">
        <v>592</v>
      </c>
      <c r="HH268" s="591" t="s">
        <v>592</v>
      </c>
      <c r="HK268" s="591" t="s">
        <v>592</v>
      </c>
      <c r="HN268" s="591" t="s">
        <v>592</v>
      </c>
      <c r="HQ268" s="591" t="s">
        <v>592</v>
      </c>
      <c r="HT268" s="591" t="s">
        <v>592</v>
      </c>
      <c r="HZ268" s="606" t="s">
        <v>592</v>
      </c>
      <c r="IA268" s="606" t="s">
        <v>592</v>
      </c>
      <c r="IB268" s="606" t="s">
        <v>592</v>
      </c>
      <c r="IC268" s="606" t="b">
        <v>1</v>
      </c>
    </row>
    <row r="269" spans="64:237" s="581" customFormat="1">
      <c r="BL269" s="590" t="s">
        <v>592</v>
      </c>
      <c r="CV269" s="590" t="s">
        <v>592</v>
      </c>
      <c r="DP269" s="591" t="s">
        <v>592</v>
      </c>
      <c r="DS269" s="591" t="s">
        <v>592</v>
      </c>
      <c r="DV269" s="591" t="s">
        <v>592</v>
      </c>
      <c r="DY269" s="591" t="s">
        <v>592</v>
      </c>
      <c r="EB269" s="591" t="s">
        <v>592</v>
      </c>
      <c r="EE269" s="591" t="s">
        <v>592</v>
      </c>
      <c r="EH269" s="591" t="s">
        <v>592</v>
      </c>
      <c r="EK269" s="591" t="s">
        <v>592</v>
      </c>
      <c r="EN269" s="591" t="s">
        <v>592</v>
      </c>
      <c r="EQ269" s="591" t="s">
        <v>592</v>
      </c>
      <c r="ET269" s="591" t="s">
        <v>592</v>
      </c>
      <c r="EW269" s="591" t="s">
        <v>592</v>
      </c>
      <c r="EZ269" s="591" t="s">
        <v>592</v>
      </c>
      <c r="FC269" s="591" t="s">
        <v>592</v>
      </c>
      <c r="FF269" s="591" t="s">
        <v>592</v>
      </c>
      <c r="FI269" s="591" t="s">
        <v>592</v>
      </c>
      <c r="FL269" s="591" t="s">
        <v>592</v>
      </c>
      <c r="FO269" s="591" t="s">
        <v>592</v>
      </c>
      <c r="FR269" s="591" t="s">
        <v>592</v>
      </c>
      <c r="FU269" s="591" t="s">
        <v>592</v>
      </c>
      <c r="FX269" s="591" t="s">
        <v>592</v>
      </c>
      <c r="GA269" s="591" t="s">
        <v>592</v>
      </c>
      <c r="GD269" s="591" t="s">
        <v>592</v>
      </c>
      <c r="GG269" s="591" t="s">
        <v>592</v>
      </c>
      <c r="GJ269" s="591" t="s">
        <v>592</v>
      </c>
      <c r="GM269" s="591" t="s">
        <v>592</v>
      </c>
      <c r="GP269" s="591" t="s">
        <v>592</v>
      </c>
      <c r="GS269" s="591" t="s">
        <v>592</v>
      </c>
      <c r="GV269" s="591" t="s">
        <v>592</v>
      </c>
      <c r="GY269" s="591" t="s">
        <v>592</v>
      </c>
      <c r="HB269" s="591" t="s">
        <v>592</v>
      </c>
      <c r="HE269" s="591" t="s">
        <v>592</v>
      </c>
      <c r="HH269" s="591" t="s">
        <v>592</v>
      </c>
      <c r="HK269" s="591" t="s">
        <v>592</v>
      </c>
      <c r="HN269" s="591" t="s">
        <v>592</v>
      </c>
      <c r="HQ269" s="591" t="s">
        <v>592</v>
      </c>
      <c r="HT269" s="591" t="s">
        <v>592</v>
      </c>
      <c r="HZ269" s="606" t="s">
        <v>592</v>
      </c>
      <c r="IA269" s="606" t="s">
        <v>592</v>
      </c>
      <c r="IB269" s="606" t="s">
        <v>592</v>
      </c>
      <c r="IC269" s="606" t="b">
        <v>1</v>
      </c>
    </row>
    <row r="270" spans="64:237" s="581" customFormat="1">
      <c r="BL270" s="590" t="s">
        <v>592</v>
      </c>
      <c r="CV270" s="590" t="s">
        <v>592</v>
      </c>
      <c r="DP270" s="591" t="s">
        <v>592</v>
      </c>
      <c r="DS270" s="591" t="s">
        <v>592</v>
      </c>
      <c r="DV270" s="591" t="s">
        <v>592</v>
      </c>
      <c r="DY270" s="591" t="s">
        <v>592</v>
      </c>
      <c r="EB270" s="591" t="s">
        <v>592</v>
      </c>
      <c r="EE270" s="591" t="s">
        <v>592</v>
      </c>
      <c r="EH270" s="591" t="s">
        <v>592</v>
      </c>
      <c r="EK270" s="591" t="s">
        <v>592</v>
      </c>
      <c r="EN270" s="591" t="s">
        <v>592</v>
      </c>
      <c r="EQ270" s="591" t="s">
        <v>592</v>
      </c>
      <c r="ET270" s="591" t="s">
        <v>592</v>
      </c>
      <c r="EW270" s="591" t="s">
        <v>592</v>
      </c>
      <c r="EZ270" s="591" t="s">
        <v>592</v>
      </c>
      <c r="FC270" s="591" t="s">
        <v>592</v>
      </c>
      <c r="FF270" s="591" t="s">
        <v>592</v>
      </c>
      <c r="FI270" s="591" t="s">
        <v>592</v>
      </c>
      <c r="FL270" s="591" t="s">
        <v>592</v>
      </c>
      <c r="FO270" s="591" t="s">
        <v>592</v>
      </c>
      <c r="FR270" s="591" t="s">
        <v>592</v>
      </c>
      <c r="FU270" s="591" t="s">
        <v>592</v>
      </c>
      <c r="FX270" s="591" t="s">
        <v>592</v>
      </c>
      <c r="GA270" s="591" t="s">
        <v>592</v>
      </c>
      <c r="GD270" s="591" t="s">
        <v>592</v>
      </c>
      <c r="GG270" s="591" t="s">
        <v>592</v>
      </c>
      <c r="GJ270" s="591" t="s">
        <v>592</v>
      </c>
      <c r="GM270" s="591" t="s">
        <v>592</v>
      </c>
      <c r="GP270" s="591" t="s">
        <v>592</v>
      </c>
      <c r="GS270" s="591" t="s">
        <v>592</v>
      </c>
      <c r="GV270" s="591" t="s">
        <v>592</v>
      </c>
      <c r="GY270" s="591" t="s">
        <v>592</v>
      </c>
      <c r="HB270" s="591" t="s">
        <v>592</v>
      </c>
      <c r="HE270" s="591" t="s">
        <v>592</v>
      </c>
      <c r="HH270" s="591" t="s">
        <v>592</v>
      </c>
      <c r="HK270" s="591" t="s">
        <v>592</v>
      </c>
      <c r="HN270" s="591" t="s">
        <v>592</v>
      </c>
      <c r="HQ270" s="591" t="s">
        <v>592</v>
      </c>
      <c r="HT270" s="591" t="s">
        <v>592</v>
      </c>
      <c r="HZ270" s="606" t="s">
        <v>592</v>
      </c>
      <c r="IA270" s="606" t="s">
        <v>592</v>
      </c>
      <c r="IB270" s="606" t="s">
        <v>592</v>
      </c>
      <c r="IC270" s="606" t="b">
        <v>1</v>
      </c>
    </row>
    <row r="271" spans="64:237" s="581" customFormat="1">
      <c r="BL271" s="590" t="s">
        <v>592</v>
      </c>
      <c r="CV271" s="590" t="s">
        <v>592</v>
      </c>
      <c r="DP271" s="591" t="s">
        <v>592</v>
      </c>
      <c r="DS271" s="591" t="s">
        <v>592</v>
      </c>
      <c r="DV271" s="591" t="s">
        <v>592</v>
      </c>
      <c r="DY271" s="591" t="s">
        <v>592</v>
      </c>
      <c r="EB271" s="591" t="s">
        <v>592</v>
      </c>
      <c r="EE271" s="591" t="s">
        <v>592</v>
      </c>
      <c r="EH271" s="591" t="s">
        <v>592</v>
      </c>
      <c r="EK271" s="591" t="s">
        <v>592</v>
      </c>
      <c r="EN271" s="591" t="s">
        <v>592</v>
      </c>
      <c r="EQ271" s="591" t="s">
        <v>592</v>
      </c>
      <c r="ET271" s="591" t="s">
        <v>592</v>
      </c>
      <c r="EW271" s="591" t="s">
        <v>592</v>
      </c>
      <c r="EZ271" s="591" t="s">
        <v>592</v>
      </c>
      <c r="FC271" s="591" t="s">
        <v>592</v>
      </c>
      <c r="FF271" s="591" t="s">
        <v>592</v>
      </c>
      <c r="FI271" s="591" t="s">
        <v>592</v>
      </c>
      <c r="FL271" s="591" t="s">
        <v>592</v>
      </c>
      <c r="FO271" s="591" t="s">
        <v>592</v>
      </c>
      <c r="FR271" s="591" t="s">
        <v>592</v>
      </c>
      <c r="FU271" s="591" t="s">
        <v>592</v>
      </c>
      <c r="FX271" s="591" t="s">
        <v>592</v>
      </c>
      <c r="GA271" s="591" t="s">
        <v>592</v>
      </c>
      <c r="GD271" s="591" t="s">
        <v>592</v>
      </c>
      <c r="GG271" s="591" t="s">
        <v>592</v>
      </c>
      <c r="GJ271" s="591" t="s">
        <v>592</v>
      </c>
      <c r="GM271" s="591" t="s">
        <v>592</v>
      </c>
      <c r="GP271" s="591" t="s">
        <v>592</v>
      </c>
      <c r="GS271" s="591" t="s">
        <v>592</v>
      </c>
      <c r="GV271" s="591" t="s">
        <v>592</v>
      </c>
      <c r="GY271" s="591" t="s">
        <v>592</v>
      </c>
      <c r="HB271" s="591" t="s">
        <v>592</v>
      </c>
      <c r="HE271" s="591" t="s">
        <v>592</v>
      </c>
      <c r="HH271" s="591" t="s">
        <v>592</v>
      </c>
      <c r="HK271" s="591" t="s">
        <v>592</v>
      </c>
      <c r="HN271" s="591" t="s">
        <v>592</v>
      </c>
      <c r="HQ271" s="591" t="s">
        <v>592</v>
      </c>
      <c r="HT271" s="591" t="s">
        <v>592</v>
      </c>
      <c r="HZ271" s="606" t="s">
        <v>592</v>
      </c>
      <c r="IA271" s="606" t="s">
        <v>592</v>
      </c>
      <c r="IB271" s="606" t="s">
        <v>592</v>
      </c>
      <c r="IC271" s="606" t="b">
        <v>1</v>
      </c>
    </row>
    <row r="272" spans="64:237" s="581" customFormat="1">
      <c r="BL272" s="590" t="s">
        <v>592</v>
      </c>
      <c r="CV272" s="590" t="s">
        <v>592</v>
      </c>
      <c r="DP272" s="591" t="s">
        <v>592</v>
      </c>
      <c r="DS272" s="591" t="s">
        <v>592</v>
      </c>
      <c r="DV272" s="591" t="s">
        <v>592</v>
      </c>
      <c r="DY272" s="591" t="s">
        <v>592</v>
      </c>
      <c r="EB272" s="591" t="s">
        <v>592</v>
      </c>
      <c r="EE272" s="591" t="s">
        <v>592</v>
      </c>
      <c r="EH272" s="591" t="s">
        <v>592</v>
      </c>
      <c r="EK272" s="591" t="s">
        <v>592</v>
      </c>
      <c r="EN272" s="591" t="s">
        <v>592</v>
      </c>
      <c r="EQ272" s="591" t="s">
        <v>592</v>
      </c>
      <c r="ET272" s="591" t="s">
        <v>592</v>
      </c>
      <c r="EW272" s="591" t="s">
        <v>592</v>
      </c>
      <c r="EZ272" s="591" t="s">
        <v>592</v>
      </c>
      <c r="FC272" s="591" t="s">
        <v>592</v>
      </c>
      <c r="FF272" s="591" t="s">
        <v>592</v>
      </c>
      <c r="FI272" s="591" t="s">
        <v>592</v>
      </c>
      <c r="FL272" s="591" t="s">
        <v>592</v>
      </c>
      <c r="FO272" s="591" t="s">
        <v>592</v>
      </c>
      <c r="FR272" s="591" t="s">
        <v>592</v>
      </c>
      <c r="FU272" s="591" t="s">
        <v>592</v>
      </c>
      <c r="FX272" s="591" t="s">
        <v>592</v>
      </c>
      <c r="GA272" s="591" t="s">
        <v>592</v>
      </c>
      <c r="GD272" s="591" t="s">
        <v>592</v>
      </c>
      <c r="GG272" s="591" t="s">
        <v>592</v>
      </c>
      <c r="GJ272" s="591" t="s">
        <v>592</v>
      </c>
      <c r="GM272" s="591" t="s">
        <v>592</v>
      </c>
      <c r="GP272" s="591" t="s">
        <v>592</v>
      </c>
      <c r="GS272" s="591" t="s">
        <v>592</v>
      </c>
      <c r="GV272" s="591" t="s">
        <v>592</v>
      </c>
      <c r="GY272" s="591" t="s">
        <v>592</v>
      </c>
      <c r="HB272" s="591" t="s">
        <v>592</v>
      </c>
      <c r="HE272" s="591" t="s">
        <v>592</v>
      </c>
      <c r="HH272" s="591" t="s">
        <v>592</v>
      </c>
      <c r="HK272" s="591" t="s">
        <v>592</v>
      </c>
      <c r="HN272" s="591" t="s">
        <v>592</v>
      </c>
      <c r="HQ272" s="591" t="s">
        <v>592</v>
      </c>
      <c r="HT272" s="591" t="s">
        <v>592</v>
      </c>
      <c r="HZ272" s="606" t="s">
        <v>592</v>
      </c>
      <c r="IA272" s="606" t="s">
        <v>592</v>
      </c>
      <c r="IB272" s="606" t="s">
        <v>592</v>
      </c>
      <c r="IC272" s="606" t="b">
        <v>1</v>
      </c>
    </row>
    <row r="273" spans="64:237" s="581" customFormat="1">
      <c r="BL273" s="590" t="s">
        <v>592</v>
      </c>
      <c r="CV273" s="590" t="s">
        <v>592</v>
      </c>
      <c r="DP273" s="591" t="s">
        <v>592</v>
      </c>
      <c r="DS273" s="591" t="s">
        <v>592</v>
      </c>
      <c r="DV273" s="591" t="s">
        <v>592</v>
      </c>
      <c r="DY273" s="591" t="s">
        <v>592</v>
      </c>
      <c r="EB273" s="591" t="s">
        <v>592</v>
      </c>
      <c r="EE273" s="591" t="s">
        <v>592</v>
      </c>
      <c r="EH273" s="591" t="s">
        <v>592</v>
      </c>
      <c r="EK273" s="591" t="s">
        <v>592</v>
      </c>
      <c r="EN273" s="591" t="s">
        <v>592</v>
      </c>
      <c r="EQ273" s="591" t="s">
        <v>592</v>
      </c>
      <c r="ET273" s="591" t="s">
        <v>592</v>
      </c>
      <c r="EW273" s="591" t="s">
        <v>592</v>
      </c>
      <c r="EZ273" s="591" t="s">
        <v>592</v>
      </c>
      <c r="FC273" s="591" t="s">
        <v>592</v>
      </c>
      <c r="FF273" s="591" t="s">
        <v>592</v>
      </c>
      <c r="FI273" s="591" t="s">
        <v>592</v>
      </c>
      <c r="FL273" s="591" t="s">
        <v>592</v>
      </c>
      <c r="FO273" s="591" t="s">
        <v>592</v>
      </c>
      <c r="FR273" s="591" t="s">
        <v>592</v>
      </c>
      <c r="FU273" s="591" t="s">
        <v>592</v>
      </c>
      <c r="FX273" s="591" t="s">
        <v>592</v>
      </c>
      <c r="GA273" s="591" t="s">
        <v>592</v>
      </c>
      <c r="GD273" s="591" t="s">
        <v>592</v>
      </c>
      <c r="GG273" s="591" t="s">
        <v>592</v>
      </c>
      <c r="GJ273" s="591" t="s">
        <v>592</v>
      </c>
      <c r="GM273" s="591" t="s">
        <v>592</v>
      </c>
      <c r="GP273" s="591" t="s">
        <v>592</v>
      </c>
      <c r="GS273" s="591" t="s">
        <v>592</v>
      </c>
      <c r="GV273" s="591" t="s">
        <v>592</v>
      </c>
      <c r="GY273" s="591" t="s">
        <v>592</v>
      </c>
      <c r="HB273" s="591" t="s">
        <v>592</v>
      </c>
      <c r="HE273" s="591" t="s">
        <v>592</v>
      </c>
      <c r="HH273" s="591" t="s">
        <v>592</v>
      </c>
      <c r="HK273" s="591" t="s">
        <v>592</v>
      </c>
      <c r="HN273" s="591" t="s">
        <v>592</v>
      </c>
      <c r="HQ273" s="591" t="s">
        <v>592</v>
      </c>
      <c r="HT273" s="591" t="s">
        <v>592</v>
      </c>
      <c r="HZ273" s="606" t="s">
        <v>592</v>
      </c>
      <c r="IA273" s="606" t="s">
        <v>592</v>
      </c>
      <c r="IB273" s="606" t="s">
        <v>592</v>
      </c>
      <c r="IC273" s="606" t="b">
        <v>1</v>
      </c>
    </row>
    <row r="274" spans="64:237" s="581" customFormat="1">
      <c r="BL274" s="590" t="s">
        <v>592</v>
      </c>
      <c r="CV274" s="590" t="s">
        <v>592</v>
      </c>
      <c r="DP274" s="591" t="s">
        <v>592</v>
      </c>
      <c r="DS274" s="591" t="s">
        <v>592</v>
      </c>
      <c r="DV274" s="591" t="s">
        <v>592</v>
      </c>
      <c r="DY274" s="591" t="s">
        <v>592</v>
      </c>
      <c r="EB274" s="591" t="s">
        <v>592</v>
      </c>
      <c r="EE274" s="591" t="s">
        <v>592</v>
      </c>
      <c r="EH274" s="591" t="s">
        <v>592</v>
      </c>
      <c r="EK274" s="591" t="s">
        <v>592</v>
      </c>
      <c r="EN274" s="591" t="s">
        <v>592</v>
      </c>
      <c r="EQ274" s="591" t="s">
        <v>592</v>
      </c>
      <c r="ET274" s="591" t="s">
        <v>592</v>
      </c>
      <c r="EW274" s="591" t="s">
        <v>592</v>
      </c>
      <c r="EZ274" s="591" t="s">
        <v>592</v>
      </c>
      <c r="FC274" s="591" t="s">
        <v>592</v>
      </c>
      <c r="FF274" s="591" t="s">
        <v>592</v>
      </c>
      <c r="FI274" s="591" t="s">
        <v>592</v>
      </c>
      <c r="FL274" s="591" t="s">
        <v>592</v>
      </c>
      <c r="FO274" s="591" t="s">
        <v>592</v>
      </c>
      <c r="FR274" s="591" t="s">
        <v>592</v>
      </c>
      <c r="FU274" s="591" t="s">
        <v>592</v>
      </c>
      <c r="FX274" s="591" t="s">
        <v>592</v>
      </c>
      <c r="GA274" s="591" t="s">
        <v>592</v>
      </c>
      <c r="GD274" s="591" t="s">
        <v>592</v>
      </c>
      <c r="GG274" s="591" t="s">
        <v>592</v>
      </c>
      <c r="GJ274" s="591" t="s">
        <v>592</v>
      </c>
      <c r="GM274" s="591" t="s">
        <v>592</v>
      </c>
      <c r="GP274" s="591" t="s">
        <v>592</v>
      </c>
      <c r="GS274" s="591" t="s">
        <v>592</v>
      </c>
      <c r="GV274" s="591" t="s">
        <v>592</v>
      </c>
      <c r="GY274" s="591" t="s">
        <v>592</v>
      </c>
      <c r="HB274" s="591" t="s">
        <v>592</v>
      </c>
      <c r="HE274" s="591" t="s">
        <v>592</v>
      </c>
      <c r="HH274" s="591" t="s">
        <v>592</v>
      </c>
      <c r="HK274" s="591" t="s">
        <v>592</v>
      </c>
      <c r="HN274" s="591" t="s">
        <v>592</v>
      </c>
      <c r="HQ274" s="591" t="s">
        <v>592</v>
      </c>
      <c r="HT274" s="591" t="s">
        <v>592</v>
      </c>
      <c r="HZ274" s="606" t="s">
        <v>592</v>
      </c>
      <c r="IA274" s="606" t="s">
        <v>592</v>
      </c>
      <c r="IB274" s="606" t="s">
        <v>592</v>
      </c>
      <c r="IC274" s="606" t="b">
        <v>1</v>
      </c>
    </row>
    <row r="275" spans="64:237" s="581" customFormat="1">
      <c r="BL275" s="590" t="s">
        <v>592</v>
      </c>
      <c r="CV275" s="590" t="s">
        <v>592</v>
      </c>
      <c r="DP275" s="591" t="s">
        <v>592</v>
      </c>
      <c r="DS275" s="591" t="s">
        <v>592</v>
      </c>
      <c r="DV275" s="591" t="s">
        <v>592</v>
      </c>
      <c r="DY275" s="591" t="s">
        <v>592</v>
      </c>
      <c r="EB275" s="591" t="s">
        <v>592</v>
      </c>
      <c r="EE275" s="591" t="s">
        <v>592</v>
      </c>
      <c r="EH275" s="591" t="s">
        <v>592</v>
      </c>
      <c r="EK275" s="591" t="s">
        <v>592</v>
      </c>
      <c r="EN275" s="591" t="s">
        <v>592</v>
      </c>
      <c r="EQ275" s="591" t="s">
        <v>592</v>
      </c>
      <c r="ET275" s="591" t="s">
        <v>592</v>
      </c>
      <c r="EW275" s="591" t="s">
        <v>592</v>
      </c>
      <c r="EZ275" s="591" t="s">
        <v>592</v>
      </c>
      <c r="FC275" s="591" t="s">
        <v>592</v>
      </c>
      <c r="FF275" s="591" t="s">
        <v>592</v>
      </c>
      <c r="FI275" s="591" t="s">
        <v>592</v>
      </c>
      <c r="FL275" s="591" t="s">
        <v>592</v>
      </c>
      <c r="FO275" s="591" t="s">
        <v>592</v>
      </c>
      <c r="FR275" s="591" t="s">
        <v>592</v>
      </c>
      <c r="FU275" s="591" t="s">
        <v>592</v>
      </c>
      <c r="FX275" s="591" t="s">
        <v>592</v>
      </c>
      <c r="GA275" s="591" t="s">
        <v>592</v>
      </c>
      <c r="GD275" s="591" t="s">
        <v>592</v>
      </c>
      <c r="GG275" s="591" t="s">
        <v>592</v>
      </c>
      <c r="GJ275" s="591" t="s">
        <v>592</v>
      </c>
      <c r="GM275" s="591" t="s">
        <v>592</v>
      </c>
      <c r="GP275" s="591" t="s">
        <v>592</v>
      </c>
      <c r="GS275" s="591" t="s">
        <v>592</v>
      </c>
      <c r="GV275" s="591" t="s">
        <v>592</v>
      </c>
      <c r="GY275" s="591" t="s">
        <v>592</v>
      </c>
      <c r="HB275" s="591" t="s">
        <v>592</v>
      </c>
      <c r="HE275" s="591" t="s">
        <v>592</v>
      </c>
      <c r="HH275" s="591" t="s">
        <v>592</v>
      </c>
      <c r="HK275" s="591" t="s">
        <v>592</v>
      </c>
      <c r="HN275" s="591" t="s">
        <v>592</v>
      </c>
      <c r="HQ275" s="591" t="s">
        <v>592</v>
      </c>
      <c r="HT275" s="591" t="s">
        <v>592</v>
      </c>
      <c r="HZ275" s="606" t="s">
        <v>592</v>
      </c>
      <c r="IA275" s="606" t="s">
        <v>592</v>
      </c>
      <c r="IB275" s="606" t="s">
        <v>592</v>
      </c>
      <c r="IC275" s="606" t="b">
        <v>1</v>
      </c>
    </row>
    <row r="276" spans="64:237" s="581" customFormat="1">
      <c r="BL276" s="590" t="s">
        <v>592</v>
      </c>
      <c r="CV276" s="590" t="s">
        <v>592</v>
      </c>
      <c r="DP276" s="591" t="s">
        <v>592</v>
      </c>
      <c r="DS276" s="591" t="s">
        <v>592</v>
      </c>
      <c r="DV276" s="591" t="s">
        <v>592</v>
      </c>
      <c r="DY276" s="591" t="s">
        <v>592</v>
      </c>
      <c r="EB276" s="591" t="s">
        <v>592</v>
      </c>
      <c r="EE276" s="591" t="s">
        <v>592</v>
      </c>
      <c r="EH276" s="591" t="s">
        <v>592</v>
      </c>
      <c r="EK276" s="591" t="s">
        <v>592</v>
      </c>
      <c r="EN276" s="591" t="s">
        <v>592</v>
      </c>
      <c r="EQ276" s="591" t="s">
        <v>592</v>
      </c>
      <c r="ET276" s="591" t="s">
        <v>592</v>
      </c>
      <c r="EW276" s="591" t="s">
        <v>592</v>
      </c>
      <c r="EZ276" s="591" t="s">
        <v>592</v>
      </c>
      <c r="FC276" s="591" t="s">
        <v>592</v>
      </c>
      <c r="FF276" s="591" t="s">
        <v>592</v>
      </c>
      <c r="FI276" s="591" t="s">
        <v>592</v>
      </c>
      <c r="FL276" s="591" t="s">
        <v>592</v>
      </c>
      <c r="FO276" s="591" t="s">
        <v>592</v>
      </c>
      <c r="FR276" s="591" t="s">
        <v>592</v>
      </c>
      <c r="FU276" s="591" t="s">
        <v>592</v>
      </c>
      <c r="FX276" s="591" t="s">
        <v>592</v>
      </c>
      <c r="GA276" s="591" t="s">
        <v>592</v>
      </c>
      <c r="GD276" s="591" t="s">
        <v>592</v>
      </c>
      <c r="GG276" s="591" t="s">
        <v>592</v>
      </c>
      <c r="GJ276" s="591" t="s">
        <v>592</v>
      </c>
      <c r="GM276" s="591" t="s">
        <v>592</v>
      </c>
      <c r="GP276" s="591" t="s">
        <v>592</v>
      </c>
      <c r="GS276" s="591" t="s">
        <v>592</v>
      </c>
      <c r="GV276" s="591" t="s">
        <v>592</v>
      </c>
      <c r="GY276" s="591" t="s">
        <v>592</v>
      </c>
      <c r="HB276" s="591" t="s">
        <v>592</v>
      </c>
      <c r="HE276" s="591" t="s">
        <v>592</v>
      </c>
      <c r="HH276" s="591" t="s">
        <v>592</v>
      </c>
      <c r="HK276" s="591" t="s">
        <v>592</v>
      </c>
      <c r="HN276" s="591" t="s">
        <v>592</v>
      </c>
      <c r="HQ276" s="591" t="s">
        <v>592</v>
      </c>
      <c r="HT276" s="591" t="s">
        <v>592</v>
      </c>
      <c r="HZ276" s="606" t="s">
        <v>592</v>
      </c>
      <c r="IA276" s="606" t="s">
        <v>592</v>
      </c>
      <c r="IB276" s="606" t="s">
        <v>592</v>
      </c>
      <c r="IC276" s="606" t="b">
        <v>1</v>
      </c>
    </row>
    <row r="277" spans="64:237" s="581" customFormat="1">
      <c r="BL277" s="590" t="s">
        <v>592</v>
      </c>
      <c r="CV277" s="590" t="s">
        <v>592</v>
      </c>
      <c r="DP277" s="591" t="s">
        <v>592</v>
      </c>
      <c r="DS277" s="591" t="s">
        <v>592</v>
      </c>
      <c r="DV277" s="591" t="s">
        <v>592</v>
      </c>
      <c r="DY277" s="591" t="s">
        <v>592</v>
      </c>
      <c r="EB277" s="591" t="s">
        <v>592</v>
      </c>
      <c r="EE277" s="591" t="s">
        <v>592</v>
      </c>
      <c r="EH277" s="591" t="s">
        <v>592</v>
      </c>
      <c r="EK277" s="591" t="s">
        <v>592</v>
      </c>
      <c r="EN277" s="591" t="s">
        <v>592</v>
      </c>
      <c r="EQ277" s="591" t="s">
        <v>592</v>
      </c>
      <c r="ET277" s="591" t="s">
        <v>592</v>
      </c>
      <c r="EW277" s="591" t="s">
        <v>592</v>
      </c>
      <c r="EZ277" s="591" t="s">
        <v>592</v>
      </c>
      <c r="FC277" s="591" t="s">
        <v>592</v>
      </c>
      <c r="FF277" s="591" t="s">
        <v>592</v>
      </c>
      <c r="FI277" s="591" t="s">
        <v>592</v>
      </c>
      <c r="FL277" s="591" t="s">
        <v>592</v>
      </c>
      <c r="FO277" s="591" t="s">
        <v>592</v>
      </c>
      <c r="FR277" s="591" t="s">
        <v>592</v>
      </c>
      <c r="FU277" s="591" t="s">
        <v>592</v>
      </c>
      <c r="FX277" s="591" t="s">
        <v>592</v>
      </c>
      <c r="GA277" s="591" t="s">
        <v>592</v>
      </c>
      <c r="GD277" s="591" t="s">
        <v>592</v>
      </c>
      <c r="GG277" s="591" t="s">
        <v>592</v>
      </c>
      <c r="GJ277" s="591" t="s">
        <v>592</v>
      </c>
      <c r="GM277" s="591" t="s">
        <v>592</v>
      </c>
      <c r="GP277" s="591" t="s">
        <v>592</v>
      </c>
      <c r="GS277" s="591" t="s">
        <v>592</v>
      </c>
      <c r="GV277" s="591" t="s">
        <v>592</v>
      </c>
      <c r="GY277" s="591" t="s">
        <v>592</v>
      </c>
      <c r="HB277" s="591" t="s">
        <v>592</v>
      </c>
      <c r="HE277" s="591" t="s">
        <v>592</v>
      </c>
      <c r="HH277" s="591" t="s">
        <v>592</v>
      </c>
      <c r="HK277" s="591" t="s">
        <v>592</v>
      </c>
      <c r="HN277" s="591" t="s">
        <v>592</v>
      </c>
      <c r="HQ277" s="591" t="s">
        <v>592</v>
      </c>
      <c r="HT277" s="591" t="s">
        <v>592</v>
      </c>
      <c r="HZ277" s="606" t="s">
        <v>592</v>
      </c>
      <c r="IA277" s="606" t="s">
        <v>592</v>
      </c>
      <c r="IB277" s="606" t="s">
        <v>592</v>
      </c>
      <c r="IC277" s="606" t="b">
        <v>1</v>
      </c>
    </row>
    <row r="278" spans="64:237" s="581" customFormat="1">
      <c r="BL278" s="590" t="s">
        <v>592</v>
      </c>
      <c r="CV278" s="590" t="s">
        <v>592</v>
      </c>
      <c r="DP278" s="591" t="s">
        <v>592</v>
      </c>
      <c r="DS278" s="591" t="s">
        <v>592</v>
      </c>
      <c r="DV278" s="591" t="s">
        <v>592</v>
      </c>
      <c r="DY278" s="591" t="s">
        <v>592</v>
      </c>
      <c r="EB278" s="591" t="s">
        <v>592</v>
      </c>
      <c r="EE278" s="591" t="s">
        <v>592</v>
      </c>
      <c r="EH278" s="591" t="s">
        <v>592</v>
      </c>
      <c r="EK278" s="591" t="s">
        <v>592</v>
      </c>
      <c r="EN278" s="591" t="s">
        <v>592</v>
      </c>
      <c r="EQ278" s="591" t="s">
        <v>592</v>
      </c>
      <c r="ET278" s="591" t="s">
        <v>592</v>
      </c>
      <c r="EW278" s="591" t="s">
        <v>592</v>
      </c>
      <c r="EZ278" s="591" t="s">
        <v>592</v>
      </c>
      <c r="FC278" s="591" t="s">
        <v>592</v>
      </c>
      <c r="FF278" s="591" t="s">
        <v>592</v>
      </c>
      <c r="FI278" s="591" t="s">
        <v>592</v>
      </c>
      <c r="FL278" s="591" t="s">
        <v>592</v>
      </c>
      <c r="FO278" s="591" t="s">
        <v>592</v>
      </c>
      <c r="FR278" s="591" t="s">
        <v>592</v>
      </c>
      <c r="FU278" s="591" t="s">
        <v>592</v>
      </c>
      <c r="FX278" s="591" t="s">
        <v>592</v>
      </c>
      <c r="GA278" s="591" t="s">
        <v>592</v>
      </c>
      <c r="GD278" s="591" t="s">
        <v>592</v>
      </c>
      <c r="GG278" s="591" t="s">
        <v>592</v>
      </c>
      <c r="GJ278" s="591" t="s">
        <v>592</v>
      </c>
      <c r="GM278" s="591" t="s">
        <v>592</v>
      </c>
      <c r="GP278" s="591" t="s">
        <v>592</v>
      </c>
      <c r="GS278" s="591" t="s">
        <v>592</v>
      </c>
      <c r="GV278" s="591" t="s">
        <v>592</v>
      </c>
      <c r="GY278" s="591" t="s">
        <v>592</v>
      </c>
      <c r="HB278" s="591" t="s">
        <v>592</v>
      </c>
      <c r="HE278" s="591" t="s">
        <v>592</v>
      </c>
      <c r="HH278" s="591" t="s">
        <v>592</v>
      </c>
      <c r="HK278" s="591" t="s">
        <v>592</v>
      </c>
      <c r="HN278" s="591" t="s">
        <v>592</v>
      </c>
      <c r="HQ278" s="591" t="s">
        <v>592</v>
      </c>
      <c r="HT278" s="591" t="s">
        <v>592</v>
      </c>
      <c r="HZ278" s="606" t="s">
        <v>592</v>
      </c>
      <c r="IA278" s="606" t="s">
        <v>592</v>
      </c>
      <c r="IB278" s="606" t="s">
        <v>592</v>
      </c>
      <c r="IC278" s="606" t="b">
        <v>1</v>
      </c>
    </row>
    <row r="279" spans="64:237" s="581" customFormat="1">
      <c r="BL279" s="590" t="s">
        <v>592</v>
      </c>
      <c r="CV279" s="590" t="s">
        <v>592</v>
      </c>
      <c r="DP279" s="591" t="s">
        <v>592</v>
      </c>
      <c r="DS279" s="591" t="s">
        <v>592</v>
      </c>
      <c r="DV279" s="591" t="s">
        <v>592</v>
      </c>
      <c r="DY279" s="591" t="s">
        <v>592</v>
      </c>
      <c r="EB279" s="591" t="s">
        <v>592</v>
      </c>
      <c r="EE279" s="591" t="s">
        <v>592</v>
      </c>
      <c r="EH279" s="591" t="s">
        <v>592</v>
      </c>
      <c r="EK279" s="591" t="s">
        <v>592</v>
      </c>
      <c r="EN279" s="591" t="s">
        <v>592</v>
      </c>
      <c r="EQ279" s="591" t="s">
        <v>592</v>
      </c>
      <c r="ET279" s="591" t="s">
        <v>592</v>
      </c>
      <c r="EW279" s="591" t="s">
        <v>592</v>
      </c>
      <c r="EZ279" s="591" t="s">
        <v>592</v>
      </c>
      <c r="FC279" s="591" t="s">
        <v>592</v>
      </c>
      <c r="FF279" s="591" t="s">
        <v>592</v>
      </c>
      <c r="FI279" s="591" t="s">
        <v>592</v>
      </c>
      <c r="FL279" s="591" t="s">
        <v>592</v>
      </c>
      <c r="FO279" s="591" t="s">
        <v>592</v>
      </c>
      <c r="FR279" s="591" t="s">
        <v>592</v>
      </c>
      <c r="FU279" s="591" t="s">
        <v>592</v>
      </c>
      <c r="FX279" s="591" t="s">
        <v>592</v>
      </c>
      <c r="GA279" s="591" t="s">
        <v>592</v>
      </c>
      <c r="GD279" s="591" t="s">
        <v>592</v>
      </c>
      <c r="GG279" s="591" t="s">
        <v>592</v>
      </c>
      <c r="GJ279" s="591" t="s">
        <v>592</v>
      </c>
      <c r="GM279" s="591" t="s">
        <v>592</v>
      </c>
      <c r="GP279" s="591" t="s">
        <v>592</v>
      </c>
      <c r="GS279" s="591" t="s">
        <v>592</v>
      </c>
      <c r="GV279" s="591" t="s">
        <v>592</v>
      </c>
      <c r="GY279" s="591" t="s">
        <v>592</v>
      </c>
      <c r="HB279" s="591" t="s">
        <v>592</v>
      </c>
      <c r="HE279" s="591" t="s">
        <v>592</v>
      </c>
      <c r="HH279" s="591" t="s">
        <v>592</v>
      </c>
      <c r="HK279" s="591" t="s">
        <v>592</v>
      </c>
      <c r="HN279" s="591" t="s">
        <v>592</v>
      </c>
      <c r="HQ279" s="591" t="s">
        <v>592</v>
      </c>
      <c r="HT279" s="591" t="s">
        <v>592</v>
      </c>
      <c r="HZ279" s="606" t="s">
        <v>592</v>
      </c>
      <c r="IA279" s="606" t="s">
        <v>592</v>
      </c>
      <c r="IB279" s="606" t="s">
        <v>592</v>
      </c>
      <c r="IC279" s="606" t="b">
        <v>1</v>
      </c>
    </row>
    <row r="280" spans="64:237" s="581" customFormat="1">
      <c r="BL280" s="590" t="s">
        <v>592</v>
      </c>
      <c r="CV280" s="590" t="s">
        <v>592</v>
      </c>
      <c r="DP280" s="591" t="s">
        <v>592</v>
      </c>
      <c r="DS280" s="591" t="s">
        <v>592</v>
      </c>
      <c r="DV280" s="591" t="s">
        <v>592</v>
      </c>
      <c r="DY280" s="591" t="s">
        <v>592</v>
      </c>
      <c r="EB280" s="591" t="s">
        <v>592</v>
      </c>
      <c r="EE280" s="591" t="s">
        <v>592</v>
      </c>
      <c r="EH280" s="591" t="s">
        <v>592</v>
      </c>
      <c r="EK280" s="591" t="s">
        <v>592</v>
      </c>
      <c r="EN280" s="591" t="s">
        <v>592</v>
      </c>
      <c r="EQ280" s="591" t="s">
        <v>592</v>
      </c>
      <c r="ET280" s="591" t="s">
        <v>592</v>
      </c>
      <c r="EW280" s="591" t="s">
        <v>592</v>
      </c>
      <c r="EZ280" s="591" t="s">
        <v>592</v>
      </c>
      <c r="FC280" s="591" t="s">
        <v>592</v>
      </c>
      <c r="FF280" s="591" t="s">
        <v>592</v>
      </c>
      <c r="FI280" s="591" t="s">
        <v>592</v>
      </c>
      <c r="FL280" s="591" t="s">
        <v>592</v>
      </c>
      <c r="FO280" s="591" t="s">
        <v>592</v>
      </c>
      <c r="FR280" s="591" t="s">
        <v>592</v>
      </c>
      <c r="FU280" s="591" t="s">
        <v>592</v>
      </c>
      <c r="FX280" s="591" t="s">
        <v>592</v>
      </c>
      <c r="GA280" s="591" t="s">
        <v>592</v>
      </c>
      <c r="GD280" s="591" t="s">
        <v>592</v>
      </c>
      <c r="GG280" s="591" t="s">
        <v>592</v>
      </c>
      <c r="GJ280" s="591" t="s">
        <v>592</v>
      </c>
      <c r="GM280" s="591" t="s">
        <v>592</v>
      </c>
      <c r="GP280" s="591" t="s">
        <v>592</v>
      </c>
      <c r="GS280" s="591" t="s">
        <v>592</v>
      </c>
      <c r="GV280" s="591" t="s">
        <v>592</v>
      </c>
      <c r="GY280" s="591" t="s">
        <v>592</v>
      </c>
      <c r="HB280" s="591" t="s">
        <v>592</v>
      </c>
      <c r="HE280" s="591" t="s">
        <v>592</v>
      </c>
      <c r="HH280" s="591" t="s">
        <v>592</v>
      </c>
      <c r="HK280" s="591" t="s">
        <v>592</v>
      </c>
      <c r="HN280" s="591" t="s">
        <v>592</v>
      </c>
      <c r="HQ280" s="591" t="s">
        <v>592</v>
      </c>
      <c r="HT280" s="591" t="s">
        <v>592</v>
      </c>
      <c r="HZ280" s="606" t="s">
        <v>592</v>
      </c>
      <c r="IA280" s="606" t="s">
        <v>592</v>
      </c>
      <c r="IB280" s="606" t="s">
        <v>592</v>
      </c>
      <c r="IC280" s="606" t="b">
        <v>1</v>
      </c>
    </row>
    <row r="281" spans="64:237" s="581" customFormat="1">
      <c r="BL281" s="590" t="s">
        <v>592</v>
      </c>
      <c r="CV281" s="590" t="s">
        <v>592</v>
      </c>
      <c r="DP281" s="591" t="s">
        <v>592</v>
      </c>
      <c r="DS281" s="591" t="s">
        <v>592</v>
      </c>
      <c r="DV281" s="591" t="s">
        <v>592</v>
      </c>
      <c r="DY281" s="591" t="s">
        <v>592</v>
      </c>
      <c r="EB281" s="591" t="s">
        <v>592</v>
      </c>
      <c r="EE281" s="591" t="s">
        <v>592</v>
      </c>
      <c r="EH281" s="591" t="s">
        <v>592</v>
      </c>
      <c r="EK281" s="591" t="s">
        <v>592</v>
      </c>
      <c r="EN281" s="591" t="s">
        <v>592</v>
      </c>
      <c r="EQ281" s="591" t="s">
        <v>592</v>
      </c>
      <c r="ET281" s="591" t="s">
        <v>592</v>
      </c>
      <c r="EW281" s="591" t="s">
        <v>592</v>
      </c>
      <c r="EZ281" s="591" t="s">
        <v>592</v>
      </c>
      <c r="FC281" s="591" t="s">
        <v>592</v>
      </c>
      <c r="FF281" s="591" t="s">
        <v>592</v>
      </c>
      <c r="FI281" s="591" t="s">
        <v>592</v>
      </c>
      <c r="FL281" s="591" t="s">
        <v>592</v>
      </c>
      <c r="FO281" s="591" t="s">
        <v>592</v>
      </c>
      <c r="FR281" s="591" t="s">
        <v>592</v>
      </c>
      <c r="FU281" s="591" t="s">
        <v>592</v>
      </c>
      <c r="FX281" s="591" t="s">
        <v>592</v>
      </c>
      <c r="GA281" s="591" t="s">
        <v>592</v>
      </c>
      <c r="GD281" s="591" t="s">
        <v>592</v>
      </c>
      <c r="GG281" s="591" t="s">
        <v>592</v>
      </c>
      <c r="GJ281" s="591" t="s">
        <v>592</v>
      </c>
      <c r="GM281" s="591" t="s">
        <v>592</v>
      </c>
      <c r="GP281" s="591" t="s">
        <v>592</v>
      </c>
      <c r="GS281" s="591" t="s">
        <v>592</v>
      </c>
      <c r="GV281" s="591" t="s">
        <v>592</v>
      </c>
      <c r="GY281" s="591" t="s">
        <v>592</v>
      </c>
      <c r="HB281" s="591" t="s">
        <v>592</v>
      </c>
      <c r="HE281" s="591" t="s">
        <v>592</v>
      </c>
      <c r="HH281" s="591" t="s">
        <v>592</v>
      </c>
      <c r="HK281" s="591" t="s">
        <v>592</v>
      </c>
      <c r="HN281" s="591" t="s">
        <v>592</v>
      </c>
      <c r="HQ281" s="591" t="s">
        <v>592</v>
      </c>
      <c r="HT281" s="591" t="s">
        <v>592</v>
      </c>
      <c r="HZ281" s="606" t="s">
        <v>592</v>
      </c>
      <c r="IA281" s="606" t="s">
        <v>592</v>
      </c>
      <c r="IB281" s="606" t="s">
        <v>592</v>
      </c>
      <c r="IC281" s="606" t="b">
        <v>1</v>
      </c>
    </row>
    <row r="282" spans="64:237" s="581" customFormat="1">
      <c r="BL282" s="590" t="s">
        <v>592</v>
      </c>
      <c r="CV282" s="590" t="s">
        <v>592</v>
      </c>
      <c r="DP282" s="591" t="s">
        <v>592</v>
      </c>
      <c r="DS282" s="591" t="s">
        <v>592</v>
      </c>
      <c r="DV282" s="591" t="s">
        <v>592</v>
      </c>
      <c r="DY282" s="591" t="s">
        <v>592</v>
      </c>
      <c r="EB282" s="591" t="s">
        <v>592</v>
      </c>
      <c r="EE282" s="591" t="s">
        <v>592</v>
      </c>
      <c r="EH282" s="591" t="s">
        <v>592</v>
      </c>
      <c r="EK282" s="591" t="s">
        <v>592</v>
      </c>
      <c r="EN282" s="591" t="s">
        <v>592</v>
      </c>
      <c r="EQ282" s="591" t="s">
        <v>592</v>
      </c>
      <c r="ET282" s="591" t="s">
        <v>592</v>
      </c>
      <c r="EW282" s="591" t="s">
        <v>592</v>
      </c>
      <c r="EZ282" s="591" t="s">
        <v>592</v>
      </c>
      <c r="FC282" s="591" t="s">
        <v>592</v>
      </c>
      <c r="FF282" s="591" t="s">
        <v>592</v>
      </c>
      <c r="FI282" s="591" t="s">
        <v>592</v>
      </c>
      <c r="FL282" s="591" t="s">
        <v>592</v>
      </c>
      <c r="FO282" s="591" t="s">
        <v>592</v>
      </c>
      <c r="FR282" s="591" t="s">
        <v>592</v>
      </c>
      <c r="FU282" s="591" t="s">
        <v>592</v>
      </c>
      <c r="FX282" s="591" t="s">
        <v>592</v>
      </c>
      <c r="GA282" s="591" t="s">
        <v>592</v>
      </c>
      <c r="GD282" s="591" t="s">
        <v>592</v>
      </c>
      <c r="GG282" s="591" t="s">
        <v>592</v>
      </c>
      <c r="GJ282" s="591" t="s">
        <v>592</v>
      </c>
      <c r="GM282" s="591" t="s">
        <v>592</v>
      </c>
      <c r="GP282" s="591" t="s">
        <v>592</v>
      </c>
      <c r="GS282" s="591" t="s">
        <v>592</v>
      </c>
      <c r="GV282" s="591" t="s">
        <v>592</v>
      </c>
      <c r="GY282" s="591" t="s">
        <v>592</v>
      </c>
      <c r="HB282" s="591" t="s">
        <v>592</v>
      </c>
      <c r="HE282" s="591" t="s">
        <v>592</v>
      </c>
      <c r="HH282" s="591" t="s">
        <v>592</v>
      </c>
      <c r="HK282" s="591" t="s">
        <v>592</v>
      </c>
      <c r="HN282" s="591" t="s">
        <v>592</v>
      </c>
      <c r="HQ282" s="591" t="s">
        <v>592</v>
      </c>
      <c r="HT282" s="591" t="s">
        <v>592</v>
      </c>
      <c r="HZ282" s="606" t="s">
        <v>592</v>
      </c>
      <c r="IA282" s="606" t="s">
        <v>592</v>
      </c>
      <c r="IB282" s="606" t="s">
        <v>592</v>
      </c>
      <c r="IC282" s="606" t="b">
        <v>1</v>
      </c>
    </row>
    <row r="283" spans="64:237" s="581" customFormat="1">
      <c r="BL283" s="590" t="s">
        <v>592</v>
      </c>
      <c r="CV283" s="590" t="s">
        <v>592</v>
      </c>
      <c r="DP283" s="591" t="s">
        <v>592</v>
      </c>
      <c r="DS283" s="591" t="s">
        <v>592</v>
      </c>
      <c r="DV283" s="591" t="s">
        <v>592</v>
      </c>
      <c r="DY283" s="591" t="s">
        <v>592</v>
      </c>
      <c r="EB283" s="591" t="s">
        <v>592</v>
      </c>
      <c r="EE283" s="591" t="s">
        <v>592</v>
      </c>
      <c r="EH283" s="591" t="s">
        <v>592</v>
      </c>
      <c r="EK283" s="591" t="s">
        <v>592</v>
      </c>
      <c r="EN283" s="591" t="s">
        <v>592</v>
      </c>
      <c r="EQ283" s="591" t="s">
        <v>592</v>
      </c>
      <c r="ET283" s="591" t="s">
        <v>592</v>
      </c>
      <c r="EW283" s="591" t="s">
        <v>592</v>
      </c>
      <c r="EZ283" s="591" t="s">
        <v>592</v>
      </c>
      <c r="FC283" s="591" t="s">
        <v>592</v>
      </c>
      <c r="FF283" s="591" t="s">
        <v>592</v>
      </c>
      <c r="FI283" s="591" t="s">
        <v>592</v>
      </c>
      <c r="FL283" s="591" t="s">
        <v>592</v>
      </c>
      <c r="FO283" s="591" t="s">
        <v>592</v>
      </c>
      <c r="FR283" s="591" t="s">
        <v>592</v>
      </c>
      <c r="FU283" s="591" t="s">
        <v>592</v>
      </c>
      <c r="FX283" s="591" t="s">
        <v>592</v>
      </c>
      <c r="GA283" s="591" t="s">
        <v>592</v>
      </c>
      <c r="GD283" s="591" t="s">
        <v>592</v>
      </c>
      <c r="GG283" s="591" t="s">
        <v>592</v>
      </c>
      <c r="GJ283" s="591" t="s">
        <v>592</v>
      </c>
      <c r="GM283" s="591" t="s">
        <v>592</v>
      </c>
      <c r="GP283" s="591" t="s">
        <v>592</v>
      </c>
      <c r="GS283" s="591" t="s">
        <v>592</v>
      </c>
      <c r="GV283" s="591" t="s">
        <v>592</v>
      </c>
      <c r="GY283" s="591" t="s">
        <v>592</v>
      </c>
      <c r="HB283" s="591" t="s">
        <v>592</v>
      </c>
      <c r="HE283" s="591" t="s">
        <v>592</v>
      </c>
      <c r="HH283" s="591" t="s">
        <v>592</v>
      </c>
      <c r="HK283" s="591" t="s">
        <v>592</v>
      </c>
      <c r="HN283" s="591" t="s">
        <v>592</v>
      </c>
      <c r="HQ283" s="591" t="s">
        <v>592</v>
      </c>
      <c r="HT283" s="591" t="s">
        <v>592</v>
      </c>
      <c r="HZ283" s="606" t="s">
        <v>592</v>
      </c>
      <c r="IA283" s="606" t="s">
        <v>592</v>
      </c>
      <c r="IB283" s="606" t="s">
        <v>592</v>
      </c>
      <c r="IC283" s="606" t="b">
        <v>1</v>
      </c>
    </row>
    <row r="284" spans="64:237" s="581" customFormat="1">
      <c r="BL284" s="590" t="s">
        <v>592</v>
      </c>
      <c r="CV284" s="590" t="s">
        <v>592</v>
      </c>
      <c r="DP284" s="591" t="s">
        <v>592</v>
      </c>
      <c r="DS284" s="591" t="s">
        <v>592</v>
      </c>
      <c r="DV284" s="591" t="s">
        <v>592</v>
      </c>
      <c r="DY284" s="591" t="s">
        <v>592</v>
      </c>
      <c r="EB284" s="591" t="s">
        <v>592</v>
      </c>
      <c r="EE284" s="591" t="s">
        <v>592</v>
      </c>
      <c r="EH284" s="591" t="s">
        <v>592</v>
      </c>
      <c r="EK284" s="591" t="s">
        <v>592</v>
      </c>
      <c r="EN284" s="591" t="s">
        <v>592</v>
      </c>
      <c r="EQ284" s="591" t="s">
        <v>592</v>
      </c>
      <c r="ET284" s="591" t="s">
        <v>592</v>
      </c>
      <c r="EW284" s="591" t="s">
        <v>592</v>
      </c>
      <c r="EZ284" s="591" t="s">
        <v>592</v>
      </c>
      <c r="FC284" s="591" t="s">
        <v>592</v>
      </c>
      <c r="FF284" s="591" t="s">
        <v>592</v>
      </c>
      <c r="FI284" s="591" t="s">
        <v>592</v>
      </c>
      <c r="FL284" s="591" t="s">
        <v>592</v>
      </c>
      <c r="FO284" s="591" t="s">
        <v>592</v>
      </c>
      <c r="FR284" s="591" t="s">
        <v>592</v>
      </c>
      <c r="FU284" s="591" t="s">
        <v>592</v>
      </c>
      <c r="FX284" s="591" t="s">
        <v>592</v>
      </c>
      <c r="GA284" s="591" t="s">
        <v>592</v>
      </c>
      <c r="GD284" s="591" t="s">
        <v>592</v>
      </c>
      <c r="GG284" s="591" t="s">
        <v>592</v>
      </c>
      <c r="GJ284" s="591" t="s">
        <v>592</v>
      </c>
      <c r="GM284" s="591" t="s">
        <v>592</v>
      </c>
      <c r="GP284" s="591" t="s">
        <v>592</v>
      </c>
      <c r="GS284" s="591" t="s">
        <v>592</v>
      </c>
      <c r="GV284" s="591" t="s">
        <v>592</v>
      </c>
      <c r="GY284" s="591" t="s">
        <v>592</v>
      </c>
      <c r="HB284" s="591" t="s">
        <v>592</v>
      </c>
      <c r="HE284" s="591" t="s">
        <v>592</v>
      </c>
      <c r="HH284" s="591" t="s">
        <v>592</v>
      </c>
      <c r="HK284" s="591" t="s">
        <v>592</v>
      </c>
      <c r="HN284" s="591" t="s">
        <v>592</v>
      </c>
      <c r="HQ284" s="591" t="s">
        <v>592</v>
      </c>
      <c r="HT284" s="591" t="s">
        <v>592</v>
      </c>
      <c r="HZ284" s="606" t="s">
        <v>592</v>
      </c>
      <c r="IA284" s="606" t="s">
        <v>592</v>
      </c>
      <c r="IB284" s="606" t="s">
        <v>592</v>
      </c>
      <c r="IC284" s="606" t="b">
        <v>1</v>
      </c>
    </row>
    <row r="285" spans="64:237" s="581" customFormat="1">
      <c r="BL285" s="590" t="s">
        <v>592</v>
      </c>
      <c r="CV285" s="590" t="s">
        <v>592</v>
      </c>
      <c r="DP285" s="591" t="s">
        <v>592</v>
      </c>
      <c r="DS285" s="591" t="s">
        <v>592</v>
      </c>
      <c r="DV285" s="591" t="s">
        <v>592</v>
      </c>
      <c r="DY285" s="591" t="s">
        <v>592</v>
      </c>
      <c r="EB285" s="591" t="s">
        <v>592</v>
      </c>
      <c r="EE285" s="591" t="s">
        <v>592</v>
      </c>
      <c r="EH285" s="591" t="s">
        <v>592</v>
      </c>
      <c r="EK285" s="591" t="s">
        <v>592</v>
      </c>
      <c r="EN285" s="591" t="s">
        <v>592</v>
      </c>
      <c r="EQ285" s="591" t="s">
        <v>592</v>
      </c>
      <c r="ET285" s="591" t="s">
        <v>592</v>
      </c>
      <c r="EW285" s="591" t="s">
        <v>592</v>
      </c>
      <c r="EZ285" s="591" t="s">
        <v>592</v>
      </c>
      <c r="FC285" s="591" t="s">
        <v>592</v>
      </c>
      <c r="FF285" s="591" t="s">
        <v>592</v>
      </c>
      <c r="FI285" s="591" t="s">
        <v>592</v>
      </c>
      <c r="FL285" s="591" t="s">
        <v>592</v>
      </c>
      <c r="FO285" s="591" t="s">
        <v>592</v>
      </c>
      <c r="FR285" s="591" t="s">
        <v>592</v>
      </c>
      <c r="FU285" s="591" t="s">
        <v>592</v>
      </c>
      <c r="FX285" s="591" t="s">
        <v>592</v>
      </c>
      <c r="GA285" s="591" t="s">
        <v>592</v>
      </c>
      <c r="GD285" s="591" t="s">
        <v>592</v>
      </c>
      <c r="GG285" s="591" t="s">
        <v>592</v>
      </c>
      <c r="GJ285" s="591" t="s">
        <v>592</v>
      </c>
      <c r="GM285" s="591" t="s">
        <v>592</v>
      </c>
      <c r="GP285" s="591" t="s">
        <v>592</v>
      </c>
      <c r="GS285" s="591" t="s">
        <v>592</v>
      </c>
      <c r="GV285" s="591" t="s">
        <v>592</v>
      </c>
      <c r="GY285" s="591" t="s">
        <v>592</v>
      </c>
      <c r="HB285" s="591" t="s">
        <v>592</v>
      </c>
      <c r="HE285" s="591" t="s">
        <v>592</v>
      </c>
      <c r="HH285" s="591" t="s">
        <v>592</v>
      </c>
      <c r="HK285" s="591" t="s">
        <v>592</v>
      </c>
      <c r="HN285" s="591" t="s">
        <v>592</v>
      </c>
      <c r="HQ285" s="591" t="s">
        <v>592</v>
      </c>
      <c r="HT285" s="591" t="s">
        <v>592</v>
      </c>
      <c r="HZ285" s="606" t="s">
        <v>592</v>
      </c>
      <c r="IA285" s="606" t="s">
        <v>592</v>
      </c>
      <c r="IB285" s="606" t="s">
        <v>592</v>
      </c>
      <c r="IC285" s="606" t="b">
        <v>1</v>
      </c>
    </row>
    <row r="286" spans="64:237" s="581" customFormat="1">
      <c r="BL286" s="590" t="s">
        <v>592</v>
      </c>
      <c r="CV286" s="590" t="s">
        <v>592</v>
      </c>
      <c r="DP286" s="591" t="s">
        <v>592</v>
      </c>
      <c r="DS286" s="591" t="s">
        <v>592</v>
      </c>
      <c r="DV286" s="591" t="s">
        <v>592</v>
      </c>
      <c r="DY286" s="591" t="s">
        <v>592</v>
      </c>
      <c r="EB286" s="591" t="s">
        <v>592</v>
      </c>
      <c r="EE286" s="591" t="s">
        <v>592</v>
      </c>
      <c r="EH286" s="591" t="s">
        <v>592</v>
      </c>
      <c r="EK286" s="591" t="s">
        <v>592</v>
      </c>
      <c r="EN286" s="591" t="s">
        <v>592</v>
      </c>
      <c r="EQ286" s="591" t="s">
        <v>592</v>
      </c>
      <c r="ET286" s="591" t="s">
        <v>592</v>
      </c>
      <c r="EW286" s="591" t="s">
        <v>592</v>
      </c>
      <c r="EZ286" s="591" t="s">
        <v>592</v>
      </c>
      <c r="FC286" s="591" t="s">
        <v>592</v>
      </c>
      <c r="FF286" s="591" t="s">
        <v>592</v>
      </c>
      <c r="FI286" s="591" t="s">
        <v>592</v>
      </c>
      <c r="FL286" s="591" t="s">
        <v>592</v>
      </c>
      <c r="FO286" s="591" t="s">
        <v>592</v>
      </c>
      <c r="FR286" s="591" t="s">
        <v>592</v>
      </c>
      <c r="FU286" s="591" t="s">
        <v>592</v>
      </c>
      <c r="FX286" s="591" t="s">
        <v>592</v>
      </c>
      <c r="GA286" s="591" t="s">
        <v>592</v>
      </c>
      <c r="GD286" s="591" t="s">
        <v>592</v>
      </c>
      <c r="GG286" s="591" t="s">
        <v>592</v>
      </c>
      <c r="GJ286" s="591" t="s">
        <v>592</v>
      </c>
      <c r="GM286" s="591" t="s">
        <v>592</v>
      </c>
      <c r="GP286" s="591" t="s">
        <v>592</v>
      </c>
      <c r="GS286" s="591" t="s">
        <v>592</v>
      </c>
      <c r="GV286" s="591" t="s">
        <v>592</v>
      </c>
      <c r="GY286" s="591" t="s">
        <v>592</v>
      </c>
      <c r="HB286" s="591" t="s">
        <v>592</v>
      </c>
      <c r="HE286" s="591" t="s">
        <v>592</v>
      </c>
      <c r="HH286" s="591" t="s">
        <v>592</v>
      </c>
      <c r="HK286" s="591" t="s">
        <v>592</v>
      </c>
      <c r="HN286" s="591" t="s">
        <v>592</v>
      </c>
      <c r="HQ286" s="591" t="s">
        <v>592</v>
      </c>
      <c r="HT286" s="591" t="s">
        <v>592</v>
      </c>
      <c r="HZ286" s="606" t="s">
        <v>592</v>
      </c>
      <c r="IA286" s="606" t="s">
        <v>592</v>
      </c>
      <c r="IB286" s="606" t="s">
        <v>592</v>
      </c>
      <c r="IC286" s="606" t="b">
        <v>1</v>
      </c>
    </row>
    <row r="287" spans="64:237" s="581" customFormat="1">
      <c r="BL287" s="590" t="s">
        <v>592</v>
      </c>
      <c r="CV287" s="590" t="s">
        <v>592</v>
      </c>
      <c r="DP287" s="591" t="s">
        <v>592</v>
      </c>
      <c r="DS287" s="591" t="s">
        <v>592</v>
      </c>
      <c r="DV287" s="591" t="s">
        <v>592</v>
      </c>
      <c r="DY287" s="591" t="s">
        <v>592</v>
      </c>
      <c r="EB287" s="591" t="s">
        <v>592</v>
      </c>
      <c r="EE287" s="591" t="s">
        <v>592</v>
      </c>
      <c r="EH287" s="591" t="s">
        <v>592</v>
      </c>
      <c r="EK287" s="591" t="s">
        <v>592</v>
      </c>
      <c r="EN287" s="591" t="s">
        <v>592</v>
      </c>
      <c r="EQ287" s="591" t="s">
        <v>592</v>
      </c>
      <c r="ET287" s="591" t="s">
        <v>592</v>
      </c>
      <c r="EW287" s="591" t="s">
        <v>592</v>
      </c>
      <c r="EZ287" s="591" t="s">
        <v>592</v>
      </c>
      <c r="FC287" s="591" t="s">
        <v>592</v>
      </c>
      <c r="FF287" s="591" t="s">
        <v>592</v>
      </c>
      <c r="FI287" s="591" t="s">
        <v>592</v>
      </c>
      <c r="FL287" s="591" t="s">
        <v>592</v>
      </c>
      <c r="FO287" s="591" t="s">
        <v>592</v>
      </c>
      <c r="FR287" s="591" t="s">
        <v>592</v>
      </c>
      <c r="FU287" s="591" t="s">
        <v>592</v>
      </c>
      <c r="FX287" s="591" t="s">
        <v>592</v>
      </c>
      <c r="GA287" s="591" t="s">
        <v>592</v>
      </c>
      <c r="GD287" s="591" t="s">
        <v>592</v>
      </c>
      <c r="GG287" s="591" t="s">
        <v>592</v>
      </c>
      <c r="GJ287" s="591" t="s">
        <v>592</v>
      </c>
      <c r="GM287" s="591" t="s">
        <v>592</v>
      </c>
      <c r="GP287" s="591" t="s">
        <v>592</v>
      </c>
      <c r="GS287" s="591" t="s">
        <v>592</v>
      </c>
      <c r="GV287" s="591" t="s">
        <v>592</v>
      </c>
      <c r="GY287" s="591" t="s">
        <v>592</v>
      </c>
      <c r="HB287" s="591" t="s">
        <v>592</v>
      </c>
      <c r="HE287" s="591" t="s">
        <v>592</v>
      </c>
      <c r="HH287" s="591" t="s">
        <v>592</v>
      </c>
      <c r="HK287" s="591" t="s">
        <v>592</v>
      </c>
      <c r="HN287" s="591" t="s">
        <v>592</v>
      </c>
      <c r="HQ287" s="591" t="s">
        <v>592</v>
      </c>
      <c r="HT287" s="591" t="s">
        <v>592</v>
      </c>
      <c r="HZ287" s="606" t="s">
        <v>592</v>
      </c>
      <c r="IA287" s="606" t="s">
        <v>592</v>
      </c>
      <c r="IB287" s="606" t="s">
        <v>592</v>
      </c>
      <c r="IC287" s="606" t="b">
        <v>1</v>
      </c>
    </row>
    <row r="288" spans="64:237" s="581" customFormat="1">
      <c r="BL288" s="590" t="s">
        <v>592</v>
      </c>
      <c r="CV288" s="590" t="s">
        <v>592</v>
      </c>
      <c r="DP288" s="591" t="s">
        <v>592</v>
      </c>
      <c r="DS288" s="591" t="s">
        <v>592</v>
      </c>
      <c r="DV288" s="591" t="s">
        <v>592</v>
      </c>
      <c r="DY288" s="591" t="s">
        <v>592</v>
      </c>
      <c r="EB288" s="591" t="s">
        <v>592</v>
      </c>
      <c r="EE288" s="591" t="s">
        <v>592</v>
      </c>
      <c r="EH288" s="591" t="s">
        <v>592</v>
      </c>
      <c r="EK288" s="591" t="s">
        <v>592</v>
      </c>
      <c r="EN288" s="591" t="s">
        <v>592</v>
      </c>
      <c r="EQ288" s="591" t="s">
        <v>592</v>
      </c>
      <c r="ET288" s="591" t="s">
        <v>592</v>
      </c>
      <c r="EW288" s="591" t="s">
        <v>592</v>
      </c>
      <c r="EZ288" s="591" t="s">
        <v>592</v>
      </c>
      <c r="FC288" s="591" t="s">
        <v>592</v>
      </c>
      <c r="FF288" s="591" t="s">
        <v>592</v>
      </c>
      <c r="FI288" s="591" t="s">
        <v>592</v>
      </c>
      <c r="FL288" s="591" t="s">
        <v>592</v>
      </c>
      <c r="FO288" s="591" t="s">
        <v>592</v>
      </c>
      <c r="FR288" s="591" t="s">
        <v>592</v>
      </c>
      <c r="FU288" s="591" t="s">
        <v>592</v>
      </c>
      <c r="FX288" s="591" t="s">
        <v>592</v>
      </c>
      <c r="GA288" s="591" t="s">
        <v>592</v>
      </c>
      <c r="GD288" s="591" t="s">
        <v>592</v>
      </c>
      <c r="GG288" s="591" t="s">
        <v>592</v>
      </c>
      <c r="GJ288" s="591" t="s">
        <v>592</v>
      </c>
      <c r="GM288" s="591" t="s">
        <v>592</v>
      </c>
      <c r="GP288" s="591" t="s">
        <v>592</v>
      </c>
      <c r="GS288" s="591" t="s">
        <v>592</v>
      </c>
      <c r="GV288" s="591" t="s">
        <v>592</v>
      </c>
      <c r="GY288" s="591" t="s">
        <v>592</v>
      </c>
      <c r="HB288" s="591" t="s">
        <v>592</v>
      </c>
      <c r="HE288" s="591" t="s">
        <v>592</v>
      </c>
      <c r="HH288" s="591" t="s">
        <v>592</v>
      </c>
      <c r="HK288" s="591" t="s">
        <v>592</v>
      </c>
      <c r="HN288" s="591" t="s">
        <v>592</v>
      </c>
      <c r="HQ288" s="591" t="s">
        <v>592</v>
      </c>
      <c r="HT288" s="591" t="s">
        <v>592</v>
      </c>
      <c r="HZ288" s="606" t="s">
        <v>592</v>
      </c>
      <c r="IA288" s="606" t="s">
        <v>592</v>
      </c>
      <c r="IB288" s="606" t="s">
        <v>592</v>
      </c>
      <c r="IC288" s="606" t="b">
        <v>1</v>
      </c>
    </row>
    <row r="289" spans="64:237" s="581" customFormat="1">
      <c r="BL289" s="590" t="s">
        <v>592</v>
      </c>
      <c r="CV289" s="590" t="s">
        <v>592</v>
      </c>
      <c r="DP289" s="591" t="s">
        <v>592</v>
      </c>
      <c r="DS289" s="591" t="s">
        <v>592</v>
      </c>
      <c r="DV289" s="591" t="s">
        <v>592</v>
      </c>
      <c r="DY289" s="591" t="s">
        <v>592</v>
      </c>
      <c r="EB289" s="591" t="s">
        <v>592</v>
      </c>
      <c r="EE289" s="591" t="s">
        <v>592</v>
      </c>
      <c r="EH289" s="591" t="s">
        <v>592</v>
      </c>
      <c r="EK289" s="591" t="s">
        <v>592</v>
      </c>
      <c r="EN289" s="591" t="s">
        <v>592</v>
      </c>
      <c r="EQ289" s="591" t="s">
        <v>592</v>
      </c>
      <c r="ET289" s="591" t="s">
        <v>592</v>
      </c>
      <c r="EW289" s="591" t="s">
        <v>592</v>
      </c>
      <c r="EZ289" s="591" t="s">
        <v>592</v>
      </c>
      <c r="FC289" s="591" t="s">
        <v>592</v>
      </c>
      <c r="FF289" s="591" t="s">
        <v>592</v>
      </c>
      <c r="FI289" s="591" t="s">
        <v>592</v>
      </c>
      <c r="FL289" s="591" t="s">
        <v>592</v>
      </c>
      <c r="FO289" s="591" t="s">
        <v>592</v>
      </c>
      <c r="FR289" s="591" t="s">
        <v>592</v>
      </c>
      <c r="FU289" s="591" t="s">
        <v>592</v>
      </c>
      <c r="FX289" s="591" t="s">
        <v>592</v>
      </c>
      <c r="GA289" s="591" t="s">
        <v>592</v>
      </c>
      <c r="GD289" s="591" t="s">
        <v>592</v>
      </c>
      <c r="GG289" s="591" t="s">
        <v>592</v>
      </c>
      <c r="GJ289" s="591" t="s">
        <v>592</v>
      </c>
      <c r="GM289" s="591" t="s">
        <v>592</v>
      </c>
      <c r="GP289" s="591" t="s">
        <v>592</v>
      </c>
      <c r="GS289" s="591" t="s">
        <v>592</v>
      </c>
      <c r="GV289" s="591" t="s">
        <v>592</v>
      </c>
      <c r="GY289" s="591" t="s">
        <v>592</v>
      </c>
      <c r="HB289" s="591" t="s">
        <v>592</v>
      </c>
      <c r="HE289" s="591" t="s">
        <v>592</v>
      </c>
      <c r="HH289" s="591" t="s">
        <v>592</v>
      </c>
      <c r="HK289" s="591" t="s">
        <v>592</v>
      </c>
      <c r="HN289" s="591" t="s">
        <v>592</v>
      </c>
      <c r="HQ289" s="591" t="s">
        <v>592</v>
      </c>
      <c r="HT289" s="591" t="s">
        <v>592</v>
      </c>
      <c r="HZ289" s="606" t="s">
        <v>592</v>
      </c>
      <c r="IA289" s="606" t="s">
        <v>592</v>
      </c>
      <c r="IB289" s="606" t="s">
        <v>592</v>
      </c>
      <c r="IC289" s="606" t="b">
        <v>1</v>
      </c>
    </row>
    <row r="290" spans="64:237" s="581" customFormat="1">
      <c r="BL290" s="590" t="s">
        <v>592</v>
      </c>
      <c r="CV290" s="590" t="s">
        <v>592</v>
      </c>
      <c r="DP290" s="591" t="s">
        <v>592</v>
      </c>
      <c r="DS290" s="591" t="s">
        <v>592</v>
      </c>
      <c r="DV290" s="591" t="s">
        <v>592</v>
      </c>
      <c r="DY290" s="591" t="s">
        <v>592</v>
      </c>
      <c r="EB290" s="591" t="s">
        <v>592</v>
      </c>
      <c r="EE290" s="591" t="s">
        <v>592</v>
      </c>
      <c r="EH290" s="591" t="s">
        <v>592</v>
      </c>
      <c r="EK290" s="591" t="s">
        <v>592</v>
      </c>
      <c r="EN290" s="591" t="s">
        <v>592</v>
      </c>
      <c r="EQ290" s="591" t="s">
        <v>592</v>
      </c>
      <c r="ET290" s="591" t="s">
        <v>592</v>
      </c>
      <c r="EW290" s="591" t="s">
        <v>592</v>
      </c>
      <c r="EZ290" s="591" t="s">
        <v>592</v>
      </c>
      <c r="FC290" s="591" t="s">
        <v>592</v>
      </c>
      <c r="FF290" s="591" t="s">
        <v>592</v>
      </c>
      <c r="FI290" s="591" t="s">
        <v>592</v>
      </c>
      <c r="FL290" s="591" t="s">
        <v>592</v>
      </c>
      <c r="FO290" s="591" t="s">
        <v>592</v>
      </c>
      <c r="FR290" s="591" t="s">
        <v>592</v>
      </c>
      <c r="FU290" s="591" t="s">
        <v>592</v>
      </c>
      <c r="FX290" s="591" t="s">
        <v>592</v>
      </c>
      <c r="GA290" s="591" t="s">
        <v>592</v>
      </c>
      <c r="GD290" s="591" t="s">
        <v>592</v>
      </c>
      <c r="GG290" s="591" t="s">
        <v>592</v>
      </c>
      <c r="GJ290" s="591" t="s">
        <v>592</v>
      </c>
      <c r="GM290" s="591" t="s">
        <v>592</v>
      </c>
      <c r="GP290" s="591" t="s">
        <v>592</v>
      </c>
      <c r="GS290" s="591" t="s">
        <v>592</v>
      </c>
      <c r="GV290" s="591" t="s">
        <v>592</v>
      </c>
      <c r="GY290" s="591" t="s">
        <v>592</v>
      </c>
      <c r="HB290" s="591" t="s">
        <v>592</v>
      </c>
      <c r="HE290" s="591" t="s">
        <v>592</v>
      </c>
      <c r="HH290" s="591" t="s">
        <v>592</v>
      </c>
      <c r="HK290" s="591" t="s">
        <v>592</v>
      </c>
      <c r="HN290" s="591" t="s">
        <v>592</v>
      </c>
      <c r="HQ290" s="591" t="s">
        <v>592</v>
      </c>
      <c r="HT290" s="591" t="s">
        <v>592</v>
      </c>
      <c r="HZ290" s="606" t="s">
        <v>592</v>
      </c>
      <c r="IA290" s="606" t="s">
        <v>592</v>
      </c>
      <c r="IB290" s="606" t="s">
        <v>592</v>
      </c>
      <c r="IC290" s="606" t="b">
        <v>1</v>
      </c>
    </row>
    <row r="291" spans="64:237" s="581" customFormat="1">
      <c r="BL291" s="590" t="s">
        <v>592</v>
      </c>
      <c r="CV291" s="590" t="s">
        <v>592</v>
      </c>
      <c r="DP291" s="591" t="s">
        <v>592</v>
      </c>
      <c r="DS291" s="591" t="s">
        <v>592</v>
      </c>
      <c r="DV291" s="591" t="s">
        <v>592</v>
      </c>
      <c r="DY291" s="591" t="s">
        <v>592</v>
      </c>
      <c r="EB291" s="591" t="s">
        <v>592</v>
      </c>
      <c r="EE291" s="591" t="s">
        <v>592</v>
      </c>
      <c r="EH291" s="591" t="s">
        <v>592</v>
      </c>
      <c r="EK291" s="591" t="s">
        <v>592</v>
      </c>
      <c r="EN291" s="591" t="s">
        <v>592</v>
      </c>
      <c r="EQ291" s="591" t="s">
        <v>592</v>
      </c>
      <c r="ET291" s="591" t="s">
        <v>592</v>
      </c>
      <c r="EW291" s="591" t="s">
        <v>592</v>
      </c>
      <c r="EZ291" s="591" t="s">
        <v>592</v>
      </c>
      <c r="FC291" s="591" t="s">
        <v>592</v>
      </c>
      <c r="FF291" s="591" t="s">
        <v>592</v>
      </c>
      <c r="FI291" s="591" t="s">
        <v>592</v>
      </c>
      <c r="FL291" s="591" t="s">
        <v>592</v>
      </c>
      <c r="FO291" s="591" t="s">
        <v>592</v>
      </c>
      <c r="FR291" s="591" t="s">
        <v>592</v>
      </c>
      <c r="FU291" s="591" t="s">
        <v>592</v>
      </c>
      <c r="FX291" s="591" t="s">
        <v>592</v>
      </c>
      <c r="GA291" s="591" t="s">
        <v>592</v>
      </c>
      <c r="GD291" s="591" t="s">
        <v>592</v>
      </c>
      <c r="GG291" s="591" t="s">
        <v>592</v>
      </c>
      <c r="GJ291" s="591" t="s">
        <v>592</v>
      </c>
      <c r="GM291" s="591" t="s">
        <v>592</v>
      </c>
      <c r="GP291" s="591" t="s">
        <v>592</v>
      </c>
      <c r="GS291" s="591" t="s">
        <v>592</v>
      </c>
      <c r="GV291" s="591" t="s">
        <v>592</v>
      </c>
      <c r="GY291" s="591" t="s">
        <v>592</v>
      </c>
      <c r="HB291" s="591" t="s">
        <v>592</v>
      </c>
      <c r="HE291" s="591" t="s">
        <v>592</v>
      </c>
      <c r="HH291" s="591" t="s">
        <v>592</v>
      </c>
      <c r="HK291" s="591" t="s">
        <v>592</v>
      </c>
      <c r="HN291" s="591" t="s">
        <v>592</v>
      </c>
      <c r="HQ291" s="591" t="s">
        <v>592</v>
      </c>
      <c r="HT291" s="591" t="s">
        <v>592</v>
      </c>
      <c r="HZ291" s="606" t="s">
        <v>592</v>
      </c>
      <c r="IA291" s="606" t="s">
        <v>592</v>
      </c>
      <c r="IB291" s="606" t="s">
        <v>592</v>
      </c>
      <c r="IC291" s="606" t="b">
        <v>1</v>
      </c>
    </row>
    <row r="292" spans="64:237" s="581" customFormat="1">
      <c r="BL292" s="590" t="s">
        <v>592</v>
      </c>
      <c r="CV292" s="590" t="s">
        <v>592</v>
      </c>
      <c r="DP292" s="591" t="s">
        <v>592</v>
      </c>
      <c r="DS292" s="591" t="s">
        <v>592</v>
      </c>
      <c r="DV292" s="591" t="s">
        <v>592</v>
      </c>
      <c r="DY292" s="591" t="s">
        <v>592</v>
      </c>
      <c r="EB292" s="591" t="s">
        <v>592</v>
      </c>
      <c r="EE292" s="591" t="s">
        <v>592</v>
      </c>
      <c r="EH292" s="591" t="s">
        <v>592</v>
      </c>
      <c r="EK292" s="591" t="s">
        <v>592</v>
      </c>
      <c r="EN292" s="591" t="s">
        <v>592</v>
      </c>
      <c r="EQ292" s="591" t="s">
        <v>592</v>
      </c>
      <c r="ET292" s="591" t="s">
        <v>592</v>
      </c>
      <c r="EW292" s="591" t="s">
        <v>592</v>
      </c>
      <c r="EZ292" s="591" t="s">
        <v>592</v>
      </c>
      <c r="FC292" s="591" t="s">
        <v>592</v>
      </c>
      <c r="FF292" s="591" t="s">
        <v>592</v>
      </c>
      <c r="FI292" s="591" t="s">
        <v>592</v>
      </c>
      <c r="FL292" s="591" t="s">
        <v>592</v>
      </c>
      <c r="FO292" s="591" t="s">
        <v>592</v>
      </c>
      <c r="FR292" s="591" t="s">
        <v>592</v>
      </c>
      <c r="FU292" s="591" t="s">
        <v>592</v>
      </c>
      <c r="FX292" s="591" t="s">
        <v>592</v>
      </c>
      <c r="GA292" s="591" t="s">
        <v>592</v>
      </c>
      <c r="GD292" s="591" t="s">
        <v>592</v>
      </c>
      <c r="GG292" s="591" t="s">
        <v>592</v>
      </c>
      <c r="GJ292" s="591" t="s">
        <v>592</v>
      </c>
      <c r="GM292" s="591" t="s">
        <v>592</v>
      </c>
      <c r="GP292" s="591" t="s">
        <v>592</v>
      </c>
      <c r="GS292" s="591" t="s">
        <v>592</v>
      </c>
      <c r="GV292" s="591" t="s">
        <v>592</v>
      </c>
      <c r="GY292" s="591" t="s">
        <v>592</v>
      </c>
      <c r="HB292" s="591" t="s">
        <v>592</v>
      </c>
      <c r="HE292" s="591" t="s">
        <v>592</v>
      </c>
      <c r="HH292" s="591" t="s">
        <v>592</v>
      </c>
      <c r="HK292" s="591" t="s">
        <v>592</v>
      </c>
      <c r="HN292" s="591" t="s">
        <v>592</v>
      </c>
      <c r="HQ292" s="591" t="s">
        <v>592</v>
      </c>
      <c r="HT292" s="591" t="s">
        <v>592</v>
      </c>
      <c r="HZ292" s="606" t="s">
        <v>592</v>
      </c>
      <c r="IA292" s="606" t="s">
        <v>592</v>
      </c>
      <c r="IB292" s="606" t="s">
        <v>592</v>
      </c>
      <c r="IC292" s="606" t="b">
        <v>1</v>
      </c>
    </row>
    <row r="293" spans="64:237" s="581" customFormat="1">
      <c r="BL293" s="590" t="s">
        <v>592</v>
      </c>
      <c r="CV293" s="590" t="s">
        <v>592</v>
      </c>
      <c r="DP293" s="591" t="s">
        <v>592</v>
      </c>
      <c r="DS293" s="591" t="s">
        <v>592</v>
      </c>
      <c r="DV293" s="591" t="s">
        <v>592</v>
      </c>
      <c r="DY293" s="591" t="s">
        <v>592</v>
      </c>
      <c r="EB293" s="591" t="s">
        <v>592</v>
      </c>
      <c r="EE293" s="591" t="s">
        <v>592</v>
      </c>
      <c r="EH293" s="591" t="s">
        <v>592</v>
      </c>
      <c r="EK293" s="591" t="s">
        <v>592</v>
      </c>
      <c r="EN293" s="591" t="s">
        <v>592</v>
      </c>
      <c r="EQ293" s="591" t="s">
        <v>592</v>
      </c>
      <c r="ET293" s="591" t="s">
        <v>592</v>
      </c>
      <c r="EW293" s="591" t="s">
        <v>592</v>
      </c>
      <c r="EZ293" s="591" t="s">
        <v>592</v>
      </c>
      <c r="FC293" s="591" t="s">
        <v>592</v>
      </c>
      <c r="FF293" s="591" t="s">
        <v>592</v>
      </c>
      <c r="FI293" s="591" t="s">
        <v>592</v>
      </c>
      <c r="FL293" s="591" t="s">
        <v>592</v>
      </c>
      <c r="FO293" s="591" t="s">
        <v>592</v>
      </c>
      <c r="FR293" s="591" t="s">
        <v>592</v>
      </c>
      <c r="FU293" s="591" t="s">
        <v>592</v>
      </c>
      <c r="FX293" s="591" t="s">
        <v>592</v>
      </c>
      <c r="GA293" s="591" t="s">
        <v>592</v>
      </c>
      <c r="GD293" s="591" t="s">
        <v>592</v>
      </c>
      <c r="GG293" s="591" t="s">
        <v>592</v>
      </c>
      <c r="GJ293" s="591" t="s">
        <v>592</v>
      </c>
      <c r="GM293" s="591" t="s">
        <v>592</v>
      </c>
      <c r="GP293" s="591" t="s">
        <v>592</v>
      </c>
      <c r="GS293" s="591" t="s">
        <v>592</v>
      </c>
      <c r="GV293" s="591" t="s">
        <v>592</v>
      </c>
      <c r="GY293" s="591" t="s">
        <v>592</v>
      </c>
      <c r="HB293" s="591" t="s">
        <v>592</v>
      </c>
      <c r="HE293" s="591" t="s">
        <v>592</v>
      </c>
      <c r="HH293" s="591" t="s">
        <v>592</v>
      </c>
      <c r="HK293" s="591" t="s">
        <v>592</v>
      </c>
      <c r="HN293" s="591" t="s">
        <v>592</v>
      </c>
      <c r="HQ293" s="591" t="s">
        <v>592</v>
      </c>
      <c r="HT293" s="591" t="s">
        <v>592</v>
      </c>
      <c r="HZ293" s="606" t="s">
        <v>592</v>
      </c>
      <c r="IA293" s="606" t="s">
        <v>592</v>
      </c>
      <c r="IB293" s="606" t="s">
        <v>592</v>
      </c>
      <c r="IC293" s="606" t="b">
        <v>1</v>
      </c>
    </row>
    <row r="294" spans="64:237" s="581" customFormat="1">
      <c r="BL294" s="590" t="s">
        <v>592</v>
      </c>
      <c r="CV294" s="590" t="s">
        <v>592</v>
      </c>
      <c r="DP294" s="591" t="s">
        <v>592</v>
      </c>
      <c r="DS294" s="591" t="s">
        <v>592</v>
      </c>
      <c r="DV294" s="591" t="s">
        <v>592</v>
      </c>
      <c r="DY294" s="591" t="s">
        <v>592</v>
      </c>
      <c r="EB294" s="591" t="s">
        <v>592</v>
      </c>
      <c r="EE294" s="591" t="s">
        <v>592</v>
      </c>
      <c r="EH294" s="591" t="s">
        <v>592</v>
      </c>
      <c r="EK294" s="591" t="s">
        <v>592</v>
      </c>
      <c r="EN294" s="591" t="s">
        <v>592</v>
      </c>
      <c r="EQ294" s="591" t="s">
        <v>592</v>
      </c>
      <c r="ET294" s="591" t="s">
        <v>592</v>
      </c>
      <c r="EW294" s="591" t="s">
        <v>592</v>
      </c>
      <c r="EZ294" s="591" t="s">
        <v>592</v>
      </c>
      <c r="FC294" s="591" t="s">
        <v>592</v>
      </c>
      <c r="FF294" s="591" t="s">
        <v>592</v>
      </c>
      <c r="FI294" s="591" t="s">
        <v>592</v>
      </c>
      <c r="FL294" s="591" t="s">
        <v>592</v>
      </c>
      <c r="FO294" s="591" t="s">
        <v>592</v>
      </c>
      <c r="FR294" s="591" t="s">
        <v>592</v>
      </c>
      <c r="FU294" s="591" t="s">
        <v>592</v>
      </c>
      <c r="FX294" s="591" t="s">
        <v>592</v>
      </c>
      <c r="GA294" s="591" t="s">
        <v>592</v>
      </c>
      <c r="GD294" s="591" t="s">
        <v>592</v>
      </c>
      <c r="GG294" s="591" t="s">
        <v>592</v>
      </c>
      <c r="GJ294" s="591" t="s">
        <v>592</v>
      </c>
      <c r="GM294" s="591" t="s">
        <v>592</v>
      </c>
      <c r="GP294" s="591" t="s">
        <v>592</v>
      </c>
      <c r="GS294" s="591" t="s">
        <v>592</v>
      </c>
      <c r="GV294" s="591" t="s">
        <v>592</v>
      </c>
      <c r="GY294" s="591" t="s">
        <v>592</v>
      </c>
      <c r="HB294" s="591" t="s">
        <v>592</v>
      </c>
      <c r="HE294" s="591" t="s">
        <v>592</v>
      </c>
      <c r="HH294" s="591" t="s">
        <v>592</v>
      </c>
      <c r="HK294" s="591" t="s">
        <v>592</v>
      </c>
      <c r="HN294" s="591" t="s">
        <v>592</v>
      </c>
      <c r="HQ294" s="591" t="s">
        <v>592</v>
      </c>
      <c r="HT294" s="591" t="s">
        <v>592</v>
      </c>
      <c r="HZ294" s="606" t="s">
        <v>592</v>
      </c>
      <c r="IA294" s="606" t="s">
        <v>592</v>
      </c>
      <c r="IB294" s="606" t="s">
        <v>592</v>
      </c>
      <c r="IC294" s="606" t="b">
        <v>1</v>
      </c>
    </row>
    <row r="295" spans="64:237" s="581" customFormat="1">
      <c r="BL295" s="590" t="s">
        <v>592</v>
      </c>
      <c r="CV295" s="590" t="s">
        <v>592</v>
      </c>
      <c r="DP295" s="591" t="s">
        <v>592</v>
      </c>
      <c r="DS295" s="591" t="s">
        <v>592</v>
      </c>
      <c r="DV295" s="591" t="s">
        <v>592</v>
      </c>
      <c r="DY295" s="591" t="s">
        <v>592</v>
      </c>
      <c r="EB295" s="591" t="s">
        <v>592</v>
      </c>
      <c r="EE295" s="591" t="s">
        <v>592</v>
      </c>
      <c r="EH295" s="591" t="s">
        <v>592</v>
      </c>
      <c r="EK295" s="591" t="s">
        <v>592</v>
      </c>
      <c r="EN295" s="591" t="s">
        <v>592</v>
      </c>
      <c r="EQ295" s="591" t="s">
        <v>592</v>
      </c>
      <c r="ET295" s="591" t="s">
        <v>592</v>
      </c>
      <c r="EW295" s="591" t="s">
        <v>592</v>
      </c>
      <c r="EZ295" s="591" t="s">
        <v>592</v>
      </c>
      <c r="FC295" s="591" t="s">
        <v>592</v>
      </c>
      <c r="FF295" s="591" t="s">
        <v>592</v>
      </c>
      <c r="FI295" s="591" t="s">
        <v>592</v>
      </c>
      <c r="FL295" s="591" t="s">
        <v>592</v>
      </c>
      <c r="FO295" s="591" t="s">
        <v>592</v>
      </c>
      <c r="FR295" s="591" t="s">
        <v>592</v>
      </c>
      <c r="FU295" s="591" t="s">
        <v>592</v>
      </c>
      <c r="FX295" s="591" t="s">
        <v>592</v>
      </c>
      <c r="GA295" s="591" t="s">
        <v>592</v>
      </c>
      <c r="GD295" s="591" t="s">
        <v>592</v>
      </c>
      <c r="GG295" s="591" t="s">
        <v>592</v>
      </c>
      <c r="GJ295" s="591" t="s">
        <v>592</v>
      </c>
      <c r="GM295" s="591" t="s">
        <v>592</v>
      </c>
      <c r="GP295" s="591" t="s">
        <v>592</v>
      </c>
      <c r="GS295" s="591" t="s">
        <v>592</v>
      </c>
      <c r="GV295" s="591" t="s">
        <v>592</v>
      </c>
      <c r="GY295" s="591" t="s">
        <v>592</v>
      </c>
      <c r="HB295" s="591" t="s">
        <v>592</v>
      </c>
      <c r="HE295" s="591" t="s">
        <v>592</v>
      </c>
      <c r="HH295" s="591" t="s">
        <v>592</v>
      </c>
      <c r="HK295" s="591" t="s">
        <v>592</v>
      </c>
      <c r="HN295" s="591" t="s">
        <v>592</v>
      </c>
      <c r="HQ295" s="591" t="s">
        <v>592</v>
      </c>
      <c r="HT295" s="591" t="s">
        <v>592</v>
      </c>
      <c r="HZ295" s="606" t="s">
        <v>592</v>
      </c>
      <c r="IA295" s="606" t="s">
        <v>592</v>
      </c>
      <c r="IB295" s="606" t="s">
        <v>592</v>
      </c>
      <c r="IC295" s="606" t="b">
        <v>1</v>
      </c>
    </row>
    <row r="296" spans="64:237" s="581" customFormat="1">
      <c r="BL296" s="590" t="s">
        <v>592</v>
      </c>
      <c r="CV296" s="590" t="s">
        <v>592</v>
      </c>
      <c r="DP296" s="591" t="s">
        <v>592</v>
      </c>
      <c r="DS296" s="591" t="s">
        <v>592</v>
      </c>
      <c r="DV296" s="591" t="s">
        <v>592</v>
      </c>
      <c r="DY296" s="591" t="s">
        <v>592</v>
      </c>
      <c r="EB296" s="591" t="s">
        <v>592</v>
      </c>
      <c r="EE296" s="591" t="s">
        <v>592</v>
      </c>
      <c r="EH296" s="591" t="s">
        <v>592</v>
      </c>
      <c r="EK296" s="591" t="s">
        <v>592</v>
      </c>
      <c r="EN296" s="591" t="s">
        <v>592</v>
      </c>
      <c r="EQ296" s="591" t="s">
        <v>592</v>
      </c>
      <c r="ET296" s="591" t="s">
        <v>592</v>
      </c>
      <c r="EW296" s="591" t="s">
        <v>592</v>
      </c>
      <c r="EZ296" s="591" t="s">
        <v>592</v>
      </c>
      <c r="FC296" s="591" t="s">
        <v>592</v>
      </c>
      <c r="FF296" s="591" t="s">
        <v>592</v>
      </c>
      <c r="FI296" s="591" t="s">
        <v>592</v>
      </c>
      <c r="FL296" s="591" t="s">
        <v>592</v>
      </c>
      <c r="FO296" s="591" t="s">
        <v>592</v>
      </c>
      <c r="FR296" s="591" t="s">
        <v>592</v>
      </c>
      <c r="FU296" s="591" t="s">
        <v>592</v>
      </c>
      <c r="FX296" s="591" t="s">
        <v>592</v>
      </c>
      <c r="GA296" s="591" t="s">
        <v>592</v>
      </c>
      <c r="GD296" s="591" t="s">
        <v>592</v>
      </c>
      <c r="GG296" s="591" t="s">
        <v>592</v>
      </c>
      <c r="GJ296" s="591" t="s">
        <v>592</v>
      </c>
      <c r="GM296" s="591" t="s">
        <v>592</v>
      </c>
      <c r="GP296" s="591" t="s">
        <v>592</v>
      </c>
      <c r="GS296" s="591" t="s">
        <v>592</v>
      </c>
      <c r="GV296" s="591" t="s">
        <v>592</v>
      </c>
      <c r="GY296" s="591" t="s">
        <v>592</v>
      </c>
      <c r="HB296" s="591" t="s">
        <v>592</v>
      </c>
      <c r="HE296" s="591" t="s">
        <v>592</v>
      </c>
      <c r="HH296" s="591" t="s">
        <v>592</v>
      </c>
      <c r="HK296" s="591" t="s">
        <v>592</v>
      </c>
      <c r="HN296" s="591" t="s">
        <v>592</v>
      </c>
      <c r="HQ296" s="591" t="s">
        <v>592</v>
      </c>
      <c r="HT296" s="591" t="s">
        <v>592</v>
      </c>
      <c r="HZ296" s="606" t="s">
        <v>592</v>
      </c>
      <c r="IA296" s="606" t="s">
        <v>592</v>
      </c>
      <c r="IB296" s="606" t="s">
        <v>592</v>
      </c>
      <c r="IC296" s="606" t="b">
        <v>1</v>
      </c>
    </row>
    <row r="297" spans="64:237" s="581" customFormat="1">
      <c r="BL297" s="590" t="s">
        <v>592</v>
      </c>
      <c r="CV297" s="590" t="s">
        <v>592</v>
      </c>
      <c r="DP297" s="591" t="s">
        <v>592</v>
      </c>
      <c r="DS297" s="591" t="s">
        <v>592</v>
      </c>
      <c r="DV297" s="591" t="s">
        <v>592</v>
      </c>
      <c r="DY297" s="591" t="s">
        <v>592</v>
      </c>
      <c r="EB297" s="591" t="s">
        <v>592</v>
      </c>
      <c r="EE297" s="591" t="s">
        <v>592</v>
      </c>
      <c r="EH297" s="591" t="s">
        <v>592</v>
      </c>
      <c r="EK297" s="591" t="s">
        <v>592</v>
      </c>
      <c r="EN297" s="591" t="s">
        <v>592</v>
      </c>
      <c r="EQ297" s="591" t="s">
        <v>592</v>
      </c>
      <c r="ET297" s="591" t="s">
        <v>592</v>
      </c>
      <c r="EW297" s="591" t="s">
        <v>592</v>
      </c>
      <c r="EZ297" s="591" t="s">
        <v>592</v>
      </c>
      <c r="FC297" s="591" t="s">
        <v>592</v>
      </c>
      <c r="FF297" s="591" t="s">
        <v>592</v>
      </c>
      <c r="FI297" s="591" t="s">
        <v>592</v>
      </c>
      <c r="FL297" s="591" t="s">
        <v>592</v>
      </c>
      <c r="FO297" s="591" t="s">
        <v>592</v>
      </c>
      <c r="FR297" s="591" t="s">
        <v>592</v>
      </c>
      <c r="FU297" s="591" t="s">
        <v>592</v>
      </c>
      <c r="FX297" s="591" t="s">
        <v>592</v>
      </c>
      <c r="GA297" s="591" t="s">
        <v>592</v>
      </c>
      <c r="GD297" s="591" t="s">
        <v>592</v>
      </c>
      <c r="GG297" s="591" t="s">
        <v>592</v>
      </c>
      <c r="GJ297" s="591" t="s">
        <v>592</v>
      </c>
      <c r="GM297" s="591" t="s">
        <v>592</v>
      </c>
      <c r="GP297" s="591" t="s">
        <v>592</v>
      </c>
      <c r="GS297" s="591" t="s">
        <v>592</v>
      </c>
      <c r="GV297" s="591" t="s">
        <v>592</v>
      </c>
      <c r="GY297" s="591" t="s">
        <v>592</v>
      </c>
      <c r="HB297" s="591" t="s">
        <v>592</v>
      </c>
      <c r="HE297" s="591" t="s">
        <v>592</v>
      </c>
      <c r="HH297" s="591" t="s">
        <v>592</v>
      </c>
      <c r="HK297" s="591" t="s">
        <v>592</v>
      </c>
      <c r="HN297" s="591" t="s">
        <v>592</v>
      </c>
      <c r="HQ297" s="591" t="s">
        <v>592</v>
      </c>
      <c r="HT297" s="591" t="s">
        <v>592</v>
      </c>
      <c r="HZ297" s="606" t="s">
        <v>592</v>
      </c>
      <c r="IA297" s="606" t="s">
        <v>592</v>
      </c>
      <c r="IB297" s="606" t="s">
        <v>592</v>
      </c>
      <c r="IC297" s="606" t="b">
        <v>1</v>
      </c>
    </row>
    <row r="298" spans="64:237" s="581" customFormat="1">
      <c r="BL298" s="590" t="s">
        <v>592</v>
      </c>
      <c r="CV298" s="590" t="s">
        <v>592</v>
      </c>
      <c r="DP298" s="591" t="s">
        <v>592</v>
      </c>
      <c r="DS298" s="591" t="s">
        <v>592</v>
      </c>
      <c r="DV298" s="591" t="s">
        <v>592</v>
      </c>
      <c r="DY298" s="591" t="s">
        <v>592</v>
      </c>
      <c r="EB298" s="591" t="s">
        <v>592</v>
      </c>
      <c r="EE298" s="591" t="s">
        <v>592</v>
      </c>
      <c r="EH298" s="591" t="s">
        <v>592</v>
      </c>
      <c r="EK298" s="591" t="s">
        <v>592</v>
      </c>
      <c r="EN298" s="591" t="s">
        <v>592</v>
      </c>
      <c r="EQ298" s="591" t="s">
        <v>592</v>
      </c>
      <c r="ET298" s="591" t="s">
        <v>592</v>
      </c>
      <c r="EW298" s="591" t="s">
        <v>592</v>
      </c>
      <c r="EZ298" s="591" t="s">
        <v>592</v>
      </c>
      <c r="FC298" s="591" t="s">
        <v>592</v>
      </c>
      <c r="FF298" s="591" t="s">
        <v>592</v>
      </c>
      <c r="FI298" s="591" t="s">
        <v>592</v>
      </c>
      <c r="FL298" s="591" t="s">
        <v>592</v>
      </c>
      <c r="FO298" s="591" t="s">
        <v>592</v>
      </c>
      <c r="FR298" s="591" t="s">
        <v>592</v>
      </c>
      <c r="FU298" s="591" t="s">
        <v>592</v>
      </c>
      <c r="FX298" s="591" t="s">
        <v>592</v>
      </c>
      <c r="GA298" s="591" t="s">
        <v>592</v>
      </c>
      <c r="GD298" s="591" t="s">
        <v>592</v>
      </c>
      <c r="GG298" s="591" t="s">
        <v>592</v>
      </c>
      <c r="GJ298" s="591" t="s">
        <v>592</v>
      </c>
      <c r="GM298" s="591" t="s">
        <v>592</v>
      </c>
      <c r="GP298" s="591" t="s">
        <v>592</v>
      </c>
      <c r="GS298" s="591" t="s">
        <v>592</v>
      </c>
      <c r="GV298" s="591" t="s">
        <v>592</v>
      </c>
      <c r="GY298" s="591" t="s">
        <v>592</v>
      </c>
      <c r="HB298" s="591" t="s">
        <v>592</v>
      </c>
      <c r="HE298" s="591" t="s">
        <v>592</v>
      </c>
      <c r="HH298" s="591" t="s">
        <v>592</v>
      </c>
      <c r="HK298" s="591" t="s">
        <v>592</v>
      </c>
      <c r="HN298" s="591" t="s">
        <v>592</v>
      </c>
      <c r="HQ298" s="591" t="s">
        <v>592</v>
      </c>
      <c r="HT298" s="591" t="s">
        <v>592</v>
      </c>
      <c r="HZ298" s="606" t="s">
        <v>592</v>
      </c>
      <c r="IA298" s="606" t="s">
        <v>592</v>
      </c>
      <c r="IB298" s="606" t="s">
        <v>592</v>
      </c>
      <c r="IC298" s="606" t="b">
        <v>1</v>
      </c>
    </row>
    <row r="299" spans="64:237" s="581" customFormat="1">
      <c r="BL299" s="590" t="s">
        <v>592</v>
      </c>
      <c r="CV299" s="590" t="s">
        <v>592</v>
      </c>
      <c r="DP299" s="591" t="s">
        <v>592</v>
      </c>
      <c r="DS299" s="591" t="s">
        <v>592</v>
      </c>
      <c r="DV299" s="591" t="s">
        <v>592</v>
      </c>
      <c r="DY299" s="591" t="s">
        <v>592</v>
      </c>
      <c r="EB299" s="591" t="s">
        <v>592</v>
      </c>
      <c r="EE299" s="591" t="s">
        <v>592</v>
      </c>
      <c r="EH299" s="591" t="s">
        <v>592</v>
      </c>
      <c r="EK299" s="591" t="s">
        <v>592</v>
      </c>
      <c r="EN299" s="591" t="s">
        <v>592</v>
      </c>
      <c r="EQ299" s="591" t="s">
        <v>592</v>
      </c>
      <c r="ET299" s="591" t="s">
        <v>592</v>
      </c>
      <c r="EW299" s="591" t="s">
        <v>592</v>
      </c>
      <c r="EZ299" s="591" t="s">
        <v>592</v>
      </c>
      <c r="FC299" s="591" t="s">
        <v>592</v>
      </c>
      <c r="FF299" s="591" t="s">
        <v>592</v>
      </c>
      <c r="FI299" s="591" t="s">
        <v>592</v>
      </c>
      <c r="FL299" s="591" t="s">
        <v>592</v>
      </c>
      <c r="FO299" s="591" t="s">
        <v>592</v>
      </c>
      <c r="FR299" s="591" t="s">
        <v>592</v>
      </c>
      <c r="FU299" s="591" t="s">
        <v>592</v>
      </c>
      <c r="FX299" s="591" t="s">
        <v>592</v>
      </c>
      <c r="GA299" s="591" t="s">
        <v>592</v>
      </c>
      <c r="GD299" s="591" t="s">
        <v>592</v>
      </c>
      <c r="GG299" s="591" t="s">
        <v>592</v>
      </c>
      <c r="GJ299" s="591" t="s">
        <v>592</v>
      </c>
      <c r="GM299" s="591" t="s">
        <v>592</v>
      </c>
      <c r="GP299" s="591" t="s">
        <v>592</v>
      </c>
      <c r="GS299" s="591" t="s">
        <v>592</v>
      </c>
      <c r="GV299" s="591" t="s">
        <v>592</v>
      </c>
      <c r="GY299" s="591" t="s">
        <v>592</v>
      </c>
      <c r="HB299" s="591" t="s">
        <v>592</v>
      </c>
      <c r="HE299" s="591" t="s">
        <v>592</v>
      </c>
      <c r="HH299" s="591" t="s">
        <v>592</v>
      </c>
      <c r="HK299" s="591" t="s">
        <v>592</v>
      </c>
      <c r="HN299" s="591" t="s">
        <v>592</v>
      </c>
      <c r="HQ299" s="591" t="s">
        <v>592</v>
      </c>
      <c r="HT299" s="591" t="s">
        <v>592</v>
      </c>
      <c r="HZ299" s="606" t="s">
        <v>592</v>
      </c>
      <c r="IA299" s="606" t="s">
        <v>592</v>
      </c>
      <c r="IB299" s="606" t="s">
        <v>592</v>
      </c>
      <c r="IC299" s="606" t="b">
        <v>1</v>
      </c>
    </row>
    <row r="300" spans="64:237" s="581" customFormat="1">
      <c r="BL300" s="590" t="s">
        <v>592</v>
      </c>
      <c r="CV300" s="590" t="s">
        <v>592</v>
      </c>
      <c r="DP300" s="591" t="s">
        <v>592</v>
      </c>
      <c r="DS300" s="591" t="s">
        <v>592</v>
      </c>
      <c r="DV300" s="591" t="s">
        <v>592</v>
      </c>
      <c r="DY300" s="591" t="s">
        <v>592</v>
      </c>
      <c r="EB300" s="591" t="s">
        <v>592</v>
      </c>
      <c r="EE300" s="591" t="s">
        <v>592</v>
      </c>
      <c r="EH300" s="591" t="s">
        <v>592</v>
      </c>
      <c r="EK300" s="591" t="s">
        <v>592</v>
      </c>
      <c r="EN300" s="591" t="s">
        <v>592</v>
      </c>
      <c r="EQ300" s="591" t="s">
        <v>592</v>
      </c>
      <c r="ET300" s="591" t="s">
        <v>592</v>
      </c>
      <c r="EW300" s="591" t="s">
        <v>592</v>
      </c>
      <c r="EZ300" s="591" t="s">
        <v>592</v>
      </c>
      <c r="FC300" s="591" t="s">
        <v>592</v>
      </c>
      <c r="FF300" s="591" t="s">
        <v>592</v>
      </c>
      <c r="FI300" s="591" t="s">
        <v>592</v>
      </c>
      <c r="FL300" s="591" t="s">
        <v>592</v>
      </c>
      <c r="FO300" s="591" t="s">
        <v>592</v>
      </c>
      <c r="FR300" s="591" t="s">
        <v>592</v>
      </c>
      <c r="FU300" s="591" t="s">
        <v>592</v>
      </c>
      <c r="FX300" s="591" t="s">
        <v>592</v>
      </c>
      <c r="GA300" s="591" t="s">
        <v>592</v>
      </c>
      <c r="GD300" s="591" t="s">
        <v>592</v>
      </c>
      <c r="GG300" s="591" t="s">
        <v>592</v>
      </c>
      <c r="GJ300" s="591" t="s">
        <v>592</v>
      </c>
      <c r="GM300" s="591" t="s">
        <v>592</v>
      </c>
      <c r="GP300" s="591" t="s">
        <v>592</v>
      </c>
      <c r="GS300" s="591" t="s">
        <v>592</v>
      </c>
      <c r="GV300" s="591" t="s">
        <v>592</v>
      </c>
      <c r="GY300" s="591" t="s">
        <v>592</v>
      </c>
      <c r="HB300" s="591" t="s">
        <v>592</v>
      </c>
      <c r="HE300" s="591" t="s">
        <v>592</v>
      </c>
      <c r="HH300" s="591" t="s">
        <v>592</v>
      </c>
      <c r="HK300" s="591" t="s">
        <v>592</v>
      </c>
      <c r="HN300" s="591" t="s">
        <v>592</v>
      </c>
      <c r="HQ300" s="591" t="s">
        <v>592</v>
      </c>
      <c r="HT300" s="591" t="s">
        <v>592</v>
      </c>
      <c r="HZ300" s="606" t="s">
        <v>592</v>
      </c>
      <c r="IA300" s="606" t="s">
        <v>592</v>
      </c>
      <c r="IB300" s="606" t="s">
        <v>592</v>
      </c>
      <c r="IC300" s="606" t="b">
        <v>1</v>
      </c>
    </row>
    <row r="301" spans="64:237" s="581" customFormat="1">
      <c r="BL301" s="590" t="s">
        <v>592</v>
      </c>
      <c r="CV301" s="590" t="s">
        <v>592</v>
      </c>
      <c r="DP301" s="591" t="s">
        <v>592</v>
      </c>
      <c r="DS301" s="591" t="s">
        <v>592</v>
      </c>
      <c r="DV301" s="591" t="s">
        <v>592</v>
      </c>
      <c r="DY301" s="591" t="s">
        <v>592</v>
      </c>
      <c r="EB301" s="591" t="s">
        <v>592</v>
      </c>
      <c r="EE301" s="591" t="s">
        <v>592</v>
      </c>
      <c r="EH301" s="591" t="s">
        <v>592</v>
      </c>
      <c r="EK301" s="591" t="s">
        <v>592</v>
      </c>
      <c r="EN301" s="591" t="s">
        <v>592</v>
      </c>
      <c r="EQ301" s="591" t="s">
        <v>592</v>
      </c>
      <c r="ET301" s="591" t="s">
        <v>592</v>
      </c>
      <c r="EW301" s="591" t="s">
        <v>592</v>
      </c>
      <c r="EZ301" s="591" t="s">
        <v>592</v>
      </c>
      <c r="FC301" s="591" t="s">
        <v>592</v>
      </c>
      <c r="FF301" s="591" t="s">
        <v>592</v>
      </c>
      <c r="FI301" s="591" t="s">
        <v>592</v>
      </c>
      <c r="FL301" s="591" t="s">
        <v>592</v>
      </c>
      <c r="FO301" s="591" t="s">
        <v>592</v>
      </c>
      <c r="FR301" s="591" t="s">
        <v>592</v>
      </c>
      <c r="FU301" s="591" t="s">
        <v>592</v>
      </c>
      <c r="FX301" s="591" t="s">
        <v>592</v>
      </c>
      <c r="GA301" s="591" t="s">
        <v>592</v>
      </c>
      <c r="GD301" s="591" t="s">
        <v>592</v>
      </c>
      <c r="GG301" s="591" t="s">
        <v>592</v>
      </c>
      <c r="GJ301" s="591" t="s">
        <v>592</v>
      </c>
      <c r="GM301" s="591" t="s">
        <v>592</v>
      </c>
      <c r="GP301" s="591" t="s">
        <v>592</v>
      </c>
      <c r="GS301" s="591" t="s">
        <v>592</v>
      </c>
      <c r="GV301" s="591" t="s">
        <v>592</v>
      </c>
      <c r="GY301" s="591" t="s">
        <v>592</v>
      </c>
      <c r="HB301" s="591" t="s">
        <v>592</v>
      </c>
      <c r="HE301" s="591" t="s">
        <v>592</v>
      </c>
      <c r="HH301" s="591" t="s">
        <v>592</v>
      </c>
      <c r="HK301" s="591" t="s">
        <v>592</v>
      </c>
      <c r="HN301" s="591" t="s">
        <v>592</v>
      </c>
      <c r="HQ301" s="591" t="s">
        <v>592</v>
      </c>
      <c r="HT301" s="591" t="s">
        <v>592</v>
      </c>
      <c r="HZ301" s="606" t="s">
        <v>592</v>
      </c>
      <c r="IA301" s="606" t="s">
        <v>592</v>
      </c>
      <c r="IB301" s="606" t="s">
        <v>592</v>
      </c>
      <c r="IC301" s="606" t="b">
        <v>1</v>
      </c>
    </row>
    <row r="302" spans="64:237" s="581" customFormat="1">
      <c r="BL302" s="590" t="s">
        <v>592</v>
      </c>
      <c r="CV302" s="590" t="s">
        <v>592</v>
      </c>
      <c r="DP302" s="591" t="s">
        <v>592</v>
      </c>
      <c r="DS302" s="591" t="s">
        <v>592</v>
      </c>
      <c r="DV302" s="591" t="s">
        <v>592</v>
      </c>
      <c r="DY302" s="591" t="s">
        <v>592</v>
      </c>
      <c r="EB302" s="591" t="s">
        <v>592</v>
      </c>
      <c r="EE302" s="591" t="s">
        <v>592</v>
      </c>
      <c r="EH302" s="591" t="s">
        <v>592</v>
      </c>
      <c r="EK302" s="591" t="s">
        <v>592</v>
      </c>
      <c r="EN302" s="591" t="s">
        <v>592</v>
      </c>
      <c r="EQ302" s="591" t="s">
        <v>592</v>
      </c>
      <c r="ET302" s="591" t="s">
        <v>592</v>
      </c>
      <c r="EW302" s="591" t="s">
        <v>592</v>
      </c>
      <c r="EZ302" s="591" t="s">
        <v>592</v>
      </c>
      <c r="FC302" s="591" t="s">
        <v>592</v>
      </c>
      <c r="FF302" s="591" t="s">
        <v>592</v>
      </c>
      <c r="FI302" s="591" t="s">
        <v>592</v>
      </c>
      <c r="FL302" s="591" t="s">
        <v>592</v>
      </c>
      <c r="FO302" s="591" t="s">
        <v>592</v>
      </c>
      <c r="FR302" s="591" t="s">
        <v>592</v>
      </c>
      <c r="FU302" s="591" t="s">
        <v>592</v>
      </c>
      <c r="FX302" s="591" t="s">
        <v>592</v>
      </c>
      <c r="GA302" s="591" t="s">
        <v>592</v>
      </c>
      <c r="GD302" s="591" t="s">
        <v>592</v>
      </c>
      <c r="GG302" s="591" t="s">
        <v>592</v>
      </c>
      <c r="GJ302" s="591" t="s">
        <v>592</v>
      </c>
      <c r="GM302" s="591" t="s">
        <v>592</v>
      </c>
      <c r="GP302" s="591" t="s">
        <v>592</v>
      </c>
      <c r="GS302" s="591" t="s">
        <v>592</v>
      </c>
      <c r="GV302" s="591" t="s">
        <v>592</v>
      </c>
      <c r="GY302" s="591" t="s">
        <v>592</v>
      </c>
      <c r="HB302" s="591" t="s">
        <v>592</v>
      </c>
      <c r="HE302" s="591" t="s">
        <v>592</v>
      </c>
      <c r="HH302" s="591" t="s">
        <v>592</v>
      </c>
      <c r="HK302" s="591" t="s">
        <v>592</v>
      </c>
      <c r="HN302" s="591" t="s">
        <v>592</v>
      </c>
      <c r="HQ302" s="591" t="s">
        <v>592</v>
      </c>
      <c r="HT302" s="591" t="s">
        <v>592</v>
      </c>
      <c r="HZ302" s="606" t="s">
        <v>592</v>
      </c>
      <c r="IA302" s="606" t="s">
        <v>592</v>
      </c>
      <c r="IB302" s="606" t="s">
        <v>592</v>
      </c>
      <c r="IC302" s="606" t="b">
        <v>1</v>
      </c>
    </row>
    <row r="303" spans="64:237" s="581" customFormat="1">
      <c r="BL303" s="590" t="s">
        <v>592</v>
      </c>
      <c r="CV303" s="590" t="s">
        <v>592</v>
      </c>
      <c r="DP303" s="591" t="s">
        <v>592</v>
      </c>
      <c r="DS303" s="591" t="s">
        <v>592</v>
      </c>
      <c r="DV303" s="591" t="s">
        <v>592</v>
      </c>
      <c r="DY303" s="591" t="s">
        <v>592</v>
      </c>
      <c r="EB303" s="591" t="s">
        <v>592</v>
      </c>
      <c r="EE303" s="591" t="s">
        <v>592</v>
      </c>
      <c r="EH303" s="591" t="s">
        <v>592</v>
      </c>
      <c r="EK303" s="591" t="s">
        <v>592</v>
      </c>
      <c r="EN303" s="591" t="s">
        <v>592</v>
      </c>
      <c r="EQ303" s="591" t="s">
        <v>592</v>
      </c>
      <c r="ET303" s="591" t="s">
        <v>592</v>
      </c>
      <c r="EW303" s="591" t="s">
        <v>592</v>
      </c>
      <c r="EZ303" s="591" t="s">
        <v>592</v>
      </c>
      <c r="FC303" s="591" t="s">
        <v>592</v>
      </c>
      <c r="FF303" s="591" t="s">
        <v>592</v>
      </c>
      <c r="FI303" s="591" t="s">
        <v>592</v>
      </c>
      <c r="FL303" s="591" t="s">
        <v>592</v>
      </c>
      <c r="FO303" s="591" t="s">
        <v>592</v>
      </c>
      <c r="FR303" s="591" t="s">
        <v>592</v>
      </c>
      <c r="FU303" s="591" t="s">
        <v>592</v>
      </c>
      <c r="FX303" s="591" t="s">
        <v>592</v>
      </c>
      <c r="GA303" s="591" t="s">
        <v>592</v>
      </c>
      <c r="GD303" s="591" t="s">
        <v>592</v>
      </c>
      <c r="GG303" s="591" t="s">
        <v>592</v>
      </c>
      <c r="GJ303" s="591" t="s">
        <v>592</v>
      </c>
      <c r="GM303" s="591" t="s">
        <v>592</v>
      </c>
      <c r="GP303" s="591" t="s">
        <v>592</v>
      </c>
      <c r="GS303" s="591" t="s">
        <v>592</v>
      </c>
      <c r="GV303" s="591" t="s">
        <v>592</v>
      </c>
      <c r="GY303" s="591" t="s">
        <v>592</v>
      </c>
      <c r="HB303" s="591" t="s">
        <v>592</v>
      </c>
      <c r="HE303" s="591" t="s">
        <v>592</v>
      </c>
      <c r="HH303" s="591" t="s">
        <v>592</v>
      </c>
      <c r="HK303" s="591" t="s">
        <v>592</v>
      </c>
      <c r="HN303" s="591" t="s">
        <v>592</v>
      </c>
      <c r="HQ303" s="591" t="s">
        <v>592</v>
      </c>
      <c r="HT303" s="591" t="s">
        <v>592</v>
      </c>
      <c r="HZ303" s="606" t="s">
        <v>592</v>
      </c>
      <c r="IA303" s="606" t="s">
        <v>592</v>
      </c>
      <c r="IB303" s="606" t="s">
        <v>592</v>
      </c>
      <c r="IC303" s="606" t="b">
        <v>1</v>
      </c>
    </row>
    <row r="304" spans="64:237" s="581" customFormat="1">
      <c r="BL304" s="590" t="s">
        <v>592</v>
      </c>
      <c r="CV304" s="590" t="s">
        <v>592</v>
      </c>
      <c r="DP304" s="591" t="s">
        <v>592</v>
      </c>
      <c r="DS304" s="591" t="s">
        <v>592</v>
      </c>
      <c r="DV304" s="591" t="s">
        <v>592</v>
      </c>
      <c r="DY304" s="591" t="s">
        <v>592</v>
      </c>
      <c r="EB304" s="591" t="s">
        <v>592</v>
      </c>
      <c r="EE304" s="591" t="s">
        <v>592</v>
      </c>
      <c r="EH304" s="591" t="s">
        <v>592</v>
      </c>
      <c r="EK304" s="591" t="s">
        <v>592</v>
      </c>
      <c r="EN304" s="591" t="s">
        <v>592</v>
      </c>
      <c r="EQ304" s="591" t="s">
        <v>592</v>
      </c>
      <c r="ET304" s="591" t="s">
        <v>592</v>
      </c>
      <c r="EW304" s="591" t="s">
        <v>592</v>
      </c>
      <c r="EZ304" s="591" t="s">
        <v>592</v>
      </c>
      <c r="FC304" s="591" t="s">
        <v>592</v>
      </c>
      <c r="FF304" s="591" t="s">
        <v>592</v>
      </c>
      <c r="FI304" s="591" t="s">
        <v>592</v>
      </c>
      <c r="FL304" s="591" t="s">
        <v>592</v>
      </c>
      <c r="FO304" s="591" t="s">
        <v>592</v>
      </c>
      <c r="FR304" s="591" t="s">
        <v>592</v>
      </c>
      <c r="FU304" s="591" t="s">
        <v>592</v>
      </c>
      <c r="FX304" s="591" t="s">
        <v>592</v>
      </c>
      <c r="GA304" s="591" t="s">
        <v>592</v>
      </c>
      <c r="GD304" s="591" t="s">
        <v>592</v>
      </c>
      <c r="GG304" s="591" t="s">
        <v>592</v>
      </c>
      <c r="GJ304" s="591" t="s">
        <v>592</v>
      </c>
      <c r="GM304" s="591" t="s">
        <v>592</v>
      </c>
      <c r="GP304" s="591" t="s">
        <v>592</v>
      </c>
      <c r="GS304" s="591" t="s">
        <v>592</v>
      </c>
      <c r="GV304" s="591" t="s">
        <v>592</v>
      </c>
      <c r="GY304" s="591" t="s">
        <v>592</v>
      </c>
      <c r="HB304" s="591" t="s">
        <v>592</v>
      </c>
      <c r="HE304" s="591" t="s">
        <v>592</v>
      </c>
      <c r="HH304" s="591" t="s">
        <v>592</v>
      </c>
      <c r="HK304" s="591" t="s">
        <v>592</v>
      </c>
      <c r="HN304" s="591" t="s">
        <v>592</v>
      </c>
      <c r="HQ304" s="591" t="s">
        <v>592</v>
      </c>
      <c r="HT304" s="591" t="s">
        <v>592</v>
      </c>
      <c r="HZ304" s="606" t="s">
        <v>592</v>
      </c>
      <c r="IA304" s="606" t="s">
        <v>592</v>
      </c>
      <c r="IB304" s="606" t="s">
        <v>592</v>
      </c>
      <c r="IC304" s="606" t="b">
        <v>1</v>
      </c>
    </row>
  </sheetData>
  <conditionalFormatting sqref="BL12:BL304 CV12:CV304">
    <cfRule type="expression" dxfId="3" priority="1">
      <formula>AND(AND(BL12&gt;0,BL13&gt;=BL$1),BL12&lt;=BL$2)</formula>
    </cfRule>
    <cfRule type="expression" dxfId="2" priority="2">
      <formula>AND(LEN(BL12)=0,OR(BJ12&gt;0,BK12&gt;0))</formula>
    </cfRule>
  </conditionalFormatting>
  <conditionalFormatting sqref="HT12:HT304 HQ12:HQ304 HN12:HN304 HK12:HK304 HH12:HH304 HE12:HE304 HB12:HB304 GY12:GY304 GV12:GV304 GS12:GS304 GP12:GP304 GM12:GM304 GJ12:GJ304 GG12:GG304 GD12:GD304 GA12:GA304 FX12:FX304 FU12:FU304 FR12:FR304 FO12:FO304 FL12:FL304 FI12:FI304 FF12:FF304 FC12:FC304 EZ12:EZ304 EW12:EW304 ET12:ET304 EQ12:EQ304 EN12:EN304 EK12:EK304 EH12:EH304 EE12:EE304 EB12:EB304 DY12:DY304 DV12:DV304 DS12:DS304 DP12:DP304">
    <cfRule type="expression" dxfId="1" priority="3">
      <formula>AND(DP12&gt;=DP$1,DP12&lt;=DP$2)</formula>
    </cfRule>
    <cfRule type="expression" dxfId="0" priority="4">
      <formula>AND(LEN(DP12)=0,OR(DN12&gt;0,DO12&gt;0))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B39" sqref="B39"/>
    </sheetView>
  </sheetViews>
  <sheetFormatPr defaultColWidth="11.44140625" defaultRowHeight="14.4"/>
  <cols>
    <col min="2" max="2" width="41.6640625" customWidth="1"/>
    <col min="3" max="4" width="16.88671875" bestFit="1" customWidth="1"/>
    <col min="5" max="5" width="12.6640625" bestFit="1" customWidth="1"/>
    <col min="6" max="6" width="11" bestFit="1" customWidth="1"/>
    <col min="9" max="9" width="44.44140625" bestFit="1" customWidth="1"/>
    <col min="10" max="10" width="11.109375" bestFit="1" customWidth="1"/>
  </cols>
  <sheetData>
    <row r="1" spans="1:10" ht="15.6">
      <c r="B1" s="186" t="s">
        <v>593</v>
      </c>
      <c r="C1" s="186" t="s">
        <v>594</v>
      </c>
      <c r="D1" s="186"/>
      <c r="E1" s="186"/>
      <c r="F1" s="186"/>
      <c r="H1" s="187"/>
    </row>
    <row r="2" spans="1:10" ht="15.6">
      <c r="B2" s="186"/>
      <c r="C2" s="186"/>
      <c r="D2" s="186"/>
      <c r="E2" s="186"/>
      <c r="F2" s="186"/>
      <c r="H2" s="187"/>
    </row>
    <row r="3" spans="1:10" ht="15.6">
      <c r="B3" s="188" t="s">
        <v>595</v>
      </c>
      <c r="C3" s="189" t="s">
        <v>590</v>
      </c>
      <c r="D3" s="190" t="s">
        <v>590</v>
      </c>
      <c r="E3" s="190" t="s">
        <v>596</v>
      </c>
      <c r="F3" s="190" t="s">
        <v>597</v>
      </c>
      <c r="H3" s="187"/>
    </row>
    <row r="4" spans="1:10" ht="15.6">
      <c r="A4" t="s">
        <v>376</v>
      </c>
      <c r="B4" s="188" t="s">
        <v>531</v>
      </c>
      <c r="C4" s="191">
        <v>1572399.1823</v>
      </c>
      <c r="D4" s="192">
        <f t="shared" ref="D4:D9" si="0">C4</f>
        <v>1572399.1823</v>
      </c>
      <c r="E4" s="192">
        <f>D4/I27</f>
        <v>7802.0557405420159</v>
      </c>
      <c r="F4" s="193">
        <f>D4/D10</f>
        <v>8.4179296909544968E-2</v>
      </c>
      <c r="G4" s="183"/>
      <c r="H4" s="187"/>
      <c r="I4" s="186" t="s">
        <v>598</v>
      </c>
      <c r="J4" s="194">
        <f>E9</f>
        <v>7087.253775553263</v>
      </c>
    </row>
    <row r="5" spans="1:10" ht="16.2" thickBot="1">
      <c r="A5" t="s">
        <v>342</v>
      </c>
      <c r="B5" s="188" t="s">
        <v>496</v>
      </c>
      <c r="C5" s="184">
        <v>1500607.9499999997</v>
      </c>
      <c r="D5" s="185">
        <f t="shared" si="0"/>
        <v>1500607.9499999997</v>
      </c>
      <c r="E5" s="192">
        <f>D5/I27</f>
        <v>7445.836275159505</v>
      </c>
      <c r="F5" s="193">
        <f>D5/D10</f>
        <v>8.0335911891725217E-2</v>
      </c>
      <c r="H5" s="187"/>
      <c r="I5" s="195" t="s">
        <v>599</v>
      </c>
      <c r="J5" s="196">
        <f>-E23</f>
        <v>-3542.03</v>
      </c>
    </row>
    <row r="6" spans="1:10" ht="16.2" thickBot="1">
      <c r="A6" t="s">
        <v>341</v>
      </c>
      <c r="B6" s="188" t="s">
        <v>495</v>
      </c>
      <c r="C6" s="184">
        <v>956488.13</v>
      </c>
      <c r="D6" s="185">
        <f t="shared" si="0"/>
        <v>956488.13</v>
      </c>
      <c r="E6" s="192">
        <f>D6/I27</f>
        <v>4745.9791314003651</v>
      </c>
      <c r="F6" s="193">
        <f>D6/C10</f>
        <v>5.1206143574783161E-2</v>
      </c>
      <c r="H6" s="187"/>
      <c r="I6" s="197" t="s">
        <v>600</v>
      </c>
      <c r="J6" s="198">
        <f>J4+J5</f>
        <v>3545.2237755532628</v>
      </c>
    </row>
    <row r="7" spans="1:10" ht="16.2" thickTop="1">
      <c r="A7" t="s">
        <v>333</v>
      </c>
      <c r="B7" s="199" t="s">
        <v>487</v>
      </c>
      <c r="C7" s="191">
        <v>11344841.431799999</v>
      </c>
      <c r="D7" s="192">
        <f t="shared" si="0"/>
        <v>11344841.431799999</v>
      </c>
      <c r="E7" s="192">
        <f>D7/I27</f>
        <v>56291.739537184876</v>
      </c>
      <c r="F7" s="193">
        <f>D7/C10</f>
        <v>0.60735262777374899</v>
      </c>
      <c r="H7" s="187"/>
    </row>
    <row r="8" spans="1:10" ht="15.6">
      <c r="A8" t="s">
        <v>349</v>
      </c>
      <c r="B8" s="199" t="s">
        <v>504</v>
      </c>
      <c r="C8" s="183">
        <v>1876490.27</v>
      </c>
      <c r="D8" s="200">
        <f t="shared" si="0"/>
        <v>1876490.27</v>
      </c>
      <c r="E8" s="192">
        <f>D8/I27</f>
        <v>9310.9191660285796</v>
      </c>
      <c r="F8" s="193">
        <f>D8/C10</f>
        <v>0.10045898863617223</v>
      </c>
      <c r="H8" s="187"/>
    </row>
    <row r="9" spans="1:10" ht="15.6">
      <c r="A9" t="s">
        <v>368</v>
      </c>
      <c r="B9" s="199" t="s">
        <v>523</v>
      </c>
      <c r="C9" s="191">
        <v>1428340.48</v>
      </c>
      <c r="D9" s="192">
        <f t="shared" si="0"/>
        <v>1428340.48</v>
      </c>
      <c r="E9" s="201">
        <f>D9/I27</f>
        <v>7087.253775553263</v>
      </c>
      <c r="F9" s="193">
        <f>D9/C10</f>
        <v>7.6467031214025302E-2</v>
      </c>
      <c r="H9" s="187"/>
    </row>
    <row r="10" spans="1:10" ht="15.6">
      <c r="B10" s="186" t="s">
        <v>601</v>
      </c>
      <c r="C10" s="202">
        <f>SUM(C4:C9)</f>
        <v>18679167.4441</v>
      </c>
      <c r="D10" s="202">
        <f>SUM(D4:D9)</f>
        <v>18679167.4441</v>
      </c>
      <c r="E10" s="202"/>
      <c r="F10" s="203">
        <f>SUM(F4:F9)</f>
        <v>0.99999999999999989</v>
      </c>
      <c r="H10" s="187"/>
    </row>
    <row r="11" spans="1:10" ht="15.6">
      <c r="B11" s="186"/>
      <c r="C11" s="202"/>
      <c r="D11" s="202"/>
      <c r="E11" s="202"/>
      <c r="F11" s="203"/>
      <c r="H11" s="187"/>
      <c r="I11" t="s">
        <v>591</v>
      </c>
    </row>
    <row r="12" spans="1:10" ht="15.6">
      <c r="B12" s="186" t="s">
        <v>593</v>
      </c>
      <c r="C12" s="186" t="s">
        <v>594</v>
      </c>
      <c r="D12" s="202"/>
      <c r="E12" s="202"/>
      <c r="F12" s="203"/>
      <c r="H12" s="187"/>
      <c r="I12" s="204">
        <v>11.77</v>
      </c>
    </row>
    <row r="13" spans="1:10" ht="15.6">
      <c r="B13" s="186"/>
      <c r="C13" s="186"/>
      <c r="D13" s="202"/>
      <c r="E13" s="202"/>
      <c r="F13" s="203"/>
      <c r="H13" s="187"/>
      <c r="I13" s="204">
        <v>23.76</v>
      </c>
    </row>
    <row r="14" spans="1:10" ht="15.6">
      <c r="B14" s="186" t="s">
        <v>595</v>
      </c>
      <c r="C14" s="186" t="s">
        <v>590</v>
      </c>
      <c r="D14" s="190" t="s">
        <v>590</v>
      </c>
      <c r="E14" s="190" t="s">
        <v>596</v>
      </c>
      <c r="F14" s="203"/>
      <c r="H14" s="187"/>
      <c r="I14" s="204">
        <v>10.29</v>
      </c>
    </row>
    <row r="15" spans="1:10" ht="15.6">
      <c r="A15" t="s">
        <v>361</v>
      </c>
      <c r="B15" s="188" t="s">
        <v>516</v>
      </c>
      <c r="C15" s="191">
        <v>4324.68</v>
      </c>
      <c r="D15" s="192">
        <f t="shared" ref="D15:D22" si="1">C15</f>
        <v>4324.68</v>
      </c>
      <c r="E15" s="192">
        <f>D15/I27</f>
        <v>21.458542334429733</v>
      </c>
      <c r="F15" s="203"/>
      <c r="H15" s="187"/>
      <c r="I15" s="204">
        <v>10.7</v>
      </c>
    </row>
    <row r="16" spans="1:10" ht="15.6">
      <c r="A16" t="s">
        <v>352</v>
      </c>
      <c r="B16" s="188" t="s">
        <v>507</v>
      </c>
      <c r="C16" s="205">
        <v>0</v>
      </c>
      <c r="D16" s="206">
        <f t="shared" si="1"/>
        <v>0</v>
      </c>
      <c r="E16" s="206">
        <f>D16</f>
        <v>0</v>
      </c>
      <c r="F16" s="203"/>
      <c r="H16" s="187"/>
      <c r="I16" s="204">
        <v>11.51</v>
      </c>
    </row>
    <row r="17" spans="1:9" ht="15.6">
      <c r="A17" t="s">
        <v>350</v>
      </c>
      <c r="B17" s="188" t="s">
        <v>505</v>
      </c>
      <c r="C17" s="183">
        <v>411940.5</v>
      </c>
      <c r="D17" s="192">
        <f t="shared" si="1"/>
        <v>411940.5</v>
      </c>
      <c r="E17" s="192">
        <f>D17/I27</f>
        <v>2043.9992458438892</v>
      </c>
      <c r="F17" s="203"/>
      <c r="H17" s="187"/>
      <c r="I17" s="204">
        <v>11.63</v>
      </c>
    </row>
    <row r="18" spans="1:9" ht="15.6">
      <c r="A18" t="s">
        <v>360</v>
      </c>
      <c r="B18" s="188" t="s">
        <v>515</v>
      </c>
      <c r="C18" s="183">
        <v>9724.4699999999993</v>
      </c>
      <c r="D18" s="192">
        <f t="shared" si="1"/>
        <v>9724.4699999999993</v>
      </c>
      <c r="E18" s="192">
        <f>D18/I27</f>
        <v>48.251651260877537</v>
      </c>
      <c r="F18" s="186"/>
      <c r="H18" s="187"/>
      <c r="I18" s="204">
        <v>45.9</v>
      </c>
    </row>
    <row r="19" spans="1:9" ht="15.6">
      <c r="A19" t="s">
        <v>356</v>
      </c>
      <c r="B19" s="188" t="s">
        <v>511</v>
      </c>
      <c r="C19" s="191">
        <v>33745.94</v>
      </c>
      <c r="D19" s="192">
        <f t="shared" si="1"/>
        <v>33745.94</v>
      </c>
      <c r="E19" s="192">
        <f>D19/I27</f>
        <v>167.44329802554773</v>
      </c>
      <c r="F19" s="186"/>
      <c r="H19" s="187"/>
      <c r="I19" s="204">
        <v>1.46</v>
      </c>
    </row>
    <row r="20" spans="1:9" ht="15.6">
      <c r="A20" t="s">
        <v>362</v>
      </c>
      <c r="B20" s="188" t="s">
        <v>517</v>
      </c>
      <c r="C20" s="191">
        <v>245527.29</v>
      </c>
      <c r="D20" s="192">
        <f t="shared" si="1"/>
        <v>245527.29</v>
      </c>
      <c r="E20" s="192">
        <f>D20/I27</f>
        <v>1218.27690065457</v>
      </c>
      <c r="F20" s="186"/>
      <c r="H20" s="187"/>
      <c r="I20" s="204">
        <v>11.22</v>
      </c>
    </row>
    <row r="21" spans="1:9" ht="15.6">
      <c r="A21" t="s">
        <v>351</v>
      </c>
      <c r="B21" s="188" t="s">
        <v>506</v>
      </c>
      <c r="C21" s="191">
        <v>8586</v>
      </c>
      <c r="D21" s="192">
        <f t="shared" si="1"/>
        <v>8586</v>
      </c>
      <c r="E21" s="192">
        <f>D21/I27</f>
        <v>42.602699964717317</v>
      </c>
      <c r="F21" s="186"/>
      <c r="H21" s="187"/>
      <c r="I21" s="204">
        <v>8.5165225000000007</v>
      </c>
    </row>
    <row r="22" spans="1:9" ht="15.6">
      <c r="B22" s="188" t="s">
        <v>601</v>
      </c>
      <c r="C22" s="205">
        <f>SUM(C15:C21)</f>
        <v>713848.88</v>
      </c>
      <c r="D22" s="206">
        <f t="shared" si="1"/>
        <v>713848.88</v>
      </c>
      <c r="E22" s="207">
        <f>SUM(E15:E21)</f>
        <v>3542.0323380840318</v>
      </c>
      <c r="F22" s="186"/>
      <c r="H22" s="187"/>
      <c r="I22" s="204">
        <v>10.51</v>
      </c>
    </row>
    <row r="23" spans="1:9" ht="15.6">
      <c r="B23" s="186"/>
      <c r="C23" s="202"/>
      <c r="D23" s="202"/>
      <c r="E23" s="202">
        <f>3542.03</f>
        <v>3542.03</v>
      </c>
      <c r="F23" s="186"/>
      <c r="H23" s="187"/>
      <c r="I23" s="204">
        <v>12.36</v>
      </c>
    </row>
    <row r="24" spans="1:9" ht="15.6">
      <c r="B24" s="186"/>
      <c r="C24" s="186"/>
      <c r="D24" s="186"/>
      <c r="E24" s="202">
        <f>J6</f>
        <v>3545.2237755532628</v>
      </c>
      <c r="F24" s="186"/>
      <c r="H24" s="187"/>
      <c r="I24" s="204">
        <v>7.88</v>
      </c>
    </row>
    <row r="25" spans="1:9" ht="15.6">
      <c r="B25" s="186"/>
      <c r="C25" s="186"/>
      <c r="D25" s="186"/>
      <c r="E25" s="186"/>
      <c r="F25" s="186"/>
      <c r="H25" s="187"/>
      <c r="I25" s="204">
        <v>11.64</v>
      </c>
    </row>
    <row r="26" spans="1:9" ht="15.6">
      <c r="B26" s="186"/>
      <c r="C26" s="186"/>
      <c r="D26" s="186"/>
      <c r="E26" s="186"/>
      <c r="F26" s="186"/>
      <c r="H26" s="187"/>
      <c r="I26" s="204">
        <v>12.39</v>
      </c>
    </row>
    <row r="27" spans="1:9">
      <c r="H27" s="187" t="s">
        <v>602</v>
      </c>
      <c r="I27" s="204">
        <f>SUM(I12:I26)</f>
        <v>201.53652249999999</v>
      </c>
    </row>
    <row r="28" spans="1:9">
      <c r="H28" s="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PACT 50 Rate Budget</vt:lpstr>
      <vt:lpstr>PACT 80 Rate Budget</vt:lpstr>
      <vt:lpstr>Forensic PACT Rate Budget</vt:lpstr>
      <vt:lpstr>Forensic GLE Budget</vt:lpstr>
      <vt:lpstr>CAF Fall 2020</vt:lpstr>
      <vt:lpstr>Chart</vt:lpstr>
      <vt:lpstr>FY19 UFR Clean Data</vt:lpstr>
      <vt:lpstr>Other Expenses FY19 Pivot</vt:lpstr>
      <vt:lpstr>Chart!Print_Area</vt:lpstr>
      <vt:lpstr>'Forensic GLE Budget'!Print_Area</vt:lpstr>
      <vt:lpstr>'PACT 50 Rate Budget'!Print_Area</vt:lpstr>
      <vt:lpstr>'PACT 80 Rate Budget'!Print_Area</vt:lpstr>
      <vt:lpstr>'CAF Fall 2020'!Print_Titles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2021-03-31T16:41:50Z</dcterms:created>
  <dcterms:modified xsi:type="dcterms:W3CDTF">2021-03-31T16:47:19Z</dcterms:modified>
</cp:coreProperties>
</file>