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DEC" sheetId="1" r:id="rId1"/>
  </sheets>
  <calcPr calcId="125725"/>
</workbook>
</file>

<file path=xl/calcChain.xml><?xml version="1.0" encoding="utf-8"?>
<calcChain xmlns="http://schemas.openxmlformats.org/spreadsheetml/2006/main">
  <c r="G43" i="1"/>
  <c r="F43"/>
  <c r="G42"/>
  <c r="F42"/>
  <c r="I41"/>
  <c r="H41"/>
  <c r="G41"/>
  <c r="J41" s="1"/>
  <c r="F41"/>
  <c r="G40"/>
  <c r="F40"/>
  <c r="G39"/>
  <c r="F39"/>
  <c r="G38"/>
  <c r="F38"/>
  <c r="G37"/>
  <c r="F37"/>
  <c r="G36"/>
  <c r="F36"/>
  <c r="G35"/>
  <c r="F35"/>
  <c r="J34"/>
  <c r="G34"/>
  <c r="F34"/>
  <c r="I34" s="1"/>
  <c r="G33"/>
  <c r="F33"/>
  <c r="G32"/>
  <c r="F32"/>
  <c r="G31"/>
  <c r="F31"/>
  <c r="G30"/>
  <c r="F30"/>
  <c r="G29"/>
  <c r="F29"/>
  <c r="G28"/>
  <c r="F28"/>
  <c r="G27"/>
  <c r="H27" s="1"/>
  <c r="F27"/>
  <c r="I27" s="1"/>
  <c r="G26"/>
  <c r="F26"/>
  <c r="G25"/>
  <c r="F25"/>
  <c r="G24"/>
  <c r="F24"/>
  <c r="G23"/>
  <c r="F23"/>
  <c r="G22"/>
  <c r="F22"/>
  <c r="G21"/>
  <c r="F21"/>
  <c r="G20"/>
  <c r="F20"/>
  <c r="J19"/>
  <c r="G19"/>
  <c r="F19"/>
  <c r="I19" s="1"/>
  <c r="G18"/>
  <c r="F18"/>
  <c r="G17"/>
  <c r="F17"/>
  <c r="G16"/>
  <c r="F16"/>
  <c r="G15"/>
  <c r="F15"/>
  <c r="G14"/>
  <c r="F14"/>
  <c r="G13"/>
  <c r="F13"/>
  <c r="G12"/>
  <c r="F12"/>
  <c r="I11"/>
  <c r="H11"/>
  <c r="G11"/>
  <c r="J11" s="1"/>
  <c r="F11"/>
  <c r="G10"/>
  <c r="F10"/>
  <c r="G9"/>
  <c r="F9"/>
  <c r="G8"/>
  <c r="F8"/>
  <c r="G7"/>
  <c r="F7"/>
  <c r="G6"/>
  <c r="F6"/>
  <c r="G5"/>
  <c r="F5"/>
  <c r="G4"/>
  <c r="F4"/>
  <c r="H3"/>
  <c r="G3"/>
  <c r="J3" s="1"/>
  <c r="F3"/>
  <c r="I3" s="1"/>
  <c r="G2"/>
  <c r="J2" s="1"/>
  <c r="F2"/>
  <c r="I2" l="1"/>
  <c r="J27"/>
  <c r="H19"/>
  <c r="H2" s="1"/>
  <c r="H34"/>
</calcChain>
</file>

<file path=xl/sharedStrings.xml><?xml version="1.0" encoding="utf-8"?>
<sst xmlns="http://schemas.openxmlformats.org/spreadsheetml/2006/main" count="51" uniqueCount="23">
  <si>
    <t>LDC # Sales Customers</t>
  </si>
  <si>
    <t>LDC  THERMS (Volume)</t>
  </si>
  <si>
    <t>CG  # Sales Customer</t>
  </si>
  <si>
    <t>CG THERMS (Volume)</t>
  </si>
  <si>
    <t>Total  Gas Customer Counts</t>
  </si>
  <si>
    <t>Total Therms</t>
  </si>
  <si>
    <t>% of classs Therms</t>
  </si>
  <si>
    <t>% of Customers</t>
  </si>
  <si>
    <t>Rate Class Load ( in %) Therms</t>
  </si>
  <si>
    <t>December</t>
  </si>
  <si>
    <t>R</t>
  </si>
  <si>
    <t>Bay State</t>
  </si>
  <si>
    <t>Berkshire</t>
  </si>
  <si>
    <t>Blackstone</t>
  </si>
  <si>
    <t>Keyspan</t>
  </si>
  <si>
    <t>NE Gas</t>
  </si>
  <si>
    <t>NSTAR</t>
  </si>
  <si>
    <t>UNITIL</t>
  </si>
  <si>
    <t>R-LI</t>
  </si>
  <si>
    <t>Small C&amp;I</t>
  </si>
  <si>
    <t>Medium C&amp;I</t>
  </si>
  <si>
    <t>Large C&amp;I</t>
  </si>
  <si>
    <t>St-Light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</si>
</sst>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wrapText="1"/>
    </xf>
    <xf numFmtId="0" fontId="1" fillId="4" borderId="9" xfId="0" applyFont="1" applyFill="1" applyBorder="1" applyAlignment="1">
      <alignment horizontal="left"/>
    </xf>
    <xf numFmtId="3" fontId="1" fillId="4" borderId="9" xfId="0" applyNumberFormat="1" applyFont="1" applyFill="1" applyBorder="1"/>
    <xf numFmtId="3" fontId="1" fillId="4" borderId="7" xfId="0" applyNumberFormat="1" applyFon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9" fontId="0" fillId="4" borderId="7" xfId="0" applyNumberFormat="1" applyFill="1" applyBorder="1" applyAlignment="1">
      <alignment horizontal="center"/>
    </xf>
    <xf numFmtId="0" fontId="1" fillId="5" borderId="0" xfId="0" applyFont="1" applyFill="1" applyAlignment="1">
      <alignment horizontal="left" indent="1"/>
    </xf>
    <xf numFmtId="3" fontId="1" fillId="5" borderId="0" xfId="0" applyNumberFormat="1" applyFont="1" applyFill="1"/>
    <xf numFmtId="3" fontId="1" fillId="6" borderId="7" xfId="0" applyNumberFormat="1" applyFont="1" applyFill="1" applyBorder="1"/>
    <xf numFmtId="9" fontId="1" fillId="6" borderId="6" xfId="0" applyNumberFormat="1" applyFont="1" applyFill="1" applyBorder="1" applyAlignment="1">
      <alignment horizontal="center" vertical="top"/>
    </xf>
    <xf numFmtId="9" fontId="0" fillId="6" borderId="7" xfId="0" applyNumberFormat="1" applyFill="1" applyBorder="1" applyAlignment="1">
      <alignment horizontal="center" vertical="top"/>
    </xf>
    <xf numFmtId="0" fontId="0" fillId="5" borderId="0" xfId="0" applyFill="1" applyAlignment="1">
      <alignment horizontal="left" indent="2"/>
    </xf>
    <xf numFmtId="3" fontId="0" fillId="5" borderId="0" xfId="0" applyNumberFormat="1" applyFill="1"/>
    <xf numFmtId="3" fontId="0" fillId="6" borderId="7" xfId="0" applyNumberFormat="1" applyFill="1" applyBorder="1"/>
    <xf numFmtId="0" fontId="1" fillId="7" borderId="0" xfId="0" applyFont="1" applyFill="1" applyAlignment="1">
      <alignment horizontal="left" indent="1"/>
    </xf>
    <xf numFmtId="3" fontId="1" fillId="7" borderId="0" xfId="0" applyNumberFormat="1" applyFont="1" applyFill="1"/>
    <xf numFmtId="3" fontId="1" fillId="8" borderId="7" xfId="0" applyNumberFormat="1" applyFont="1" applyFill="1" applyBorder="1" applyAlignment="1">
      <alignment horizontal="center"/>
    </xf>
    <xf numFmtId="9" fontId="1" fillId="8" borderId="6" xfId="0" applyNumberFormat="1" applyFont="1" applyFill="1" applyBorder="1" applyAlignment="1">
      <alignment horizontal="center" vertical="top"/>
    </xf>
    <xf numFmtId="9" fontId="1" fillId="8" borderId="7" xfId="0" applyNumberFormat="1" applyFont="1" applyFill="1" applyBorder="1" applyAlignment="1">
      <alignment horizontal="center" vertical="top"/>
    </xf>
    <xf numFmtId="0" fontId="0" fillId="7" borderId="0" xfId="0" applyFill="1" applyAlignment="1">
      <alignment horizontal="left" indent="2"/>
    </xf>
    <xf numFmtId="3" fontId="0" fillId="7" borderId="0" xfId="0" applyNumberFormat="1" applyFill="1"/>
    <xf numFmtId="3" fontId="0" fillId="8" borderId="7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left" indent="1"/>
    </xf>
    <xf numFmtId="3" fontId="1" fillId="9" borderId="0" xfId="0" applyNumberFormat="1" applyFont="1" applyFill="1"/>
    <xf numFmtId="3" fontId="1" fillId="10" borderId="7" xfId="0" applyNumberFormat="1" applyFont="1" applyFill="1" applyBorder="1" applyAlignment="1">
      <alignment horizontal="center"/>
    </xf>
    <xf numFmtId="9" fontId="1" fillId="10" borderId="6" xfId="0" applyNumberFormat="1" applyFont="1" applyFill="1" applyBorder="1" applyAlignment="1">
      <alignment horizontal="center" vertical="top"/>
    </xf>
    <xf numFmtId="9" fontId="1" fillId="10" borderId="7" xfId="0" applyNumberFormat="1" applyFont="1" applyFill="1" applyBorder="1" applyAlignment="1">
      <alignment horizontal="center" vertical="top"/>
    </xf>
    <xf numFmtId="0" fontId="0" fillId="9" borderId="0" xfId="0" applyFill="1" applyAlignment="1">
      <alignment horizontal="left" indent="2"/>
    </xf>
    <xf numFmtId="3" fontId="0" fillId="9" borderId="0" xfId="0" applyNumberFormat="1" applyFill="1"/>
    <xf numFmtId="3" fontId="0" fillId="10" borderId="7" xfId="0" applyNumberFormat="1" applyFont="1" applyFill="1" applyBorder="1" applyAlignment="1">
      <alignment horizontal="center"/>
    </xf>
    <xf numFmtId="0" fontId="1" fillId="11" borderId="0" xfId="0" applyFont="1" applyFill="1" applyAlignment="1">
      <alignment horizontal="left" indent="1"/>
    </xf>
    <xf numFmtId="3" fontId="1" fillId="11" borderId="0" xfId="0" applyNumberFormat="1" applyFont="1" applyFill="1"/>
    <xf numFmtId="3" fontId="1" fillId="11" borderId="7" xfId="0" applyNumberFormat="1" applyFont="1" applyFill="1" applyBorder="1" applyAlignment="1">
      <alignment horizontal="center"/>
    </xf>
    <xf numFmtId="9" fontId="1" fillId="11" borderId="6" xfId="0" applyNumberFormat="1" applyFont="1" applyFill="1" applyBorder="1" applyAlignment="1">
      <alignment horizontal="center" vertical="top"/>
    </xf>
    <xf numFmtId="9" fontId="1" fillId="11" borderId="7" xfId="0" applyNumberFormat="1" applyFont="1" applyFill="1" applyBorder="1" applyAlignment="1">
      <alignment horizontal="center" vertical="top"/>
    </xf>
    <xf numFmtId="0" fontId="0" fillId="11" borderId="0" xfId="0" applyFill="1" applyAlignment="1">
      <alignment horizontal="left" indent="2"/>
    </xf>
    <xf numFmtId="3" fontId="0" fillId="11" borderId="0" xfId="0" applyNumberFormat="1" applyFill="1"/>
    <xf numFmtId="3" fontId="0" fillId="11" borderId="7" xfId="0" applyNumberFormat="1" applyFont="1" applyFill="1" applyBorder="1" applyAlignment="1">
      <alignment horizontal="center"/>
    </xf>
    <xf numFmtId="0" fontId="1" fillId="12" borderId="0" xfId="0" applyFont="1" applyFill="1" applyAlignment="1">
      <alignment horizontal="left" indent="1"/>
    </xf>
    <xf numFmtId="3" fontId="1" fillId="12" borderId="0" xfId="0" applyNumberFormat="1" applyFont="1" applyFill="1"/>
    <xf numFmtId="3" fontId="1" fillId="13" borderId="7" xfId="0" applyNumberFormat="1" applyFont="1" applyFill="1" applyBorder="1" applyAlignment="1">
      <alignment horizontal="center"/>
    </xf>
    <xf numFmtId="9" fontId="1" fillId="13" borderId="6" xfId="0" applyNumberFormat="1" applyFont="1" applyFill="1" applyBorder="1" applyAlignment="1">
      <alignment horizontal="center" vertical="top"/>
    </xf>
    <xf numFmtId="164" fontId="1" fillId="13" borderId="7" xfId="0" applyNumberFormat="1" applyFont="1" applyFill="1" applyBorder="1" applyAlignment="1">
      <alignment horizontal="center" vertical="top"/>
    </xf>
    <xf numFmtId="0" fontId="0" fillId="12" borderId="0" xfId="0" applyFill="1" applyAlignment="1">
      <alignment horizontal="left" indent="2"/>
    </xf>
    <xf numFmtId="3" fontId="0" fillId="12" borderId="0" xfId="0" applyNumberFormat="1" applyFill="1"/>
    <xf numFmtId="3" fontId="0" fillId="13" borderId="7" xfId="0" applyNumberFormat="1" applyFont="1" applyFill="1" applyBorder="1" applyAlignment="1">
      <alignment horizontal="center"/>
    </xf>
    <xf numFmtId="0" fontId="1" fillId="14" borderId="0" xfId="0" applyFont="1" applyFill="1" applyAlignment="1">
      <alignment horizontal="left" indent="1"/>
    </xf>
    <xf numFmtId="3" fontId="1" fillId="14" borderId="0" xfId="0" applyNumberFormat="1" applyFont="1" applyFill="1"/>
    <xf numFmtId="3" fontId="1" fillId="15" borderId="7" xfId="0" applyNumberFormat="1" applyFont="1" applyFill="1" applyBorder="1" applyAlignment="1">
      <alignment horizontal="center"/>
    </xf>
    <xf numFmtId="164" fontId="1" fillId="15" borderId="6" xfId="0" applyNumberFormat="1" applyFont="1" applyFill="1" applyBorder="1" applyAlignment="1">
      <alignment horizontal="center" vertical="top"/>
    </xf>
    <xf numFmtId="164" fontId="1" fillId="15" borderId="7" xfId="0" applyNumberFormat="1" applyFont="1" applyFill="1" applyBorder="1" applyAlignment="1">
      <alignment horizontal="center" vertical="top"/>
    </xf>
    <xf numFmtId="0" fontId="0" fillId="14" borderId="0" xfId="0" applyFill="1" applyAlignment="1">
      <alignment horizontal="left" indent="2"/>
    </xf>
    <xf numFmtId="3" fontId="0" fillId="14" borderId="0" xfId="0" applyNumberFormat="1" applyFill="1"/>
    <xf numFmtId="3" fontId="0" fillId="15" borderId="7" xfId="0" applyNumberFormat="1" applyFont="1" applyFill="1" applyBorder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13" workbookViewId="0">
      <selection activeCell="E46" sqref="E46"/>
    </sheetView>
  </sheetViews>
  <sheetFormatPr defaultRowHeight="15"/>
  <cols>
    <col min="1" max="1" width="17.42578125" customWidth="1"/>
    <col min="2" max="2" width="13.140625" style="63" customWidth="1"/>
    <col min="3" max="3" width="14.42578125" style="63" customWidth="1"/>
    <col min="4" max="4" width="13.140625" style="63" customWidth="1"/>
    <col min="5" max="5" width="14.140625" style="63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3.7109375" bestFit="1" customWidth="1"/>
    <col min="12" max="12" width="12.7109375" bestFit="1" customWidth="1"/>
  </cols>
  <sheetData>
    <row r="1" spans="1:10" ht="45.75" thickBot="1">
      <c r="A1" s="1">
        <v>2013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0">
      <c r="A2" s="10" t="s">
        <v>9</v>
      </c>
      <c r="B2" s="11">
        <v>1548004</v>
      </c>
      <c r="C2" s="11">
        <v>175671841.54000002</v>
      </c>
      <c r="D2" s="11">
        <v>23828</v>
      </c>
      <c r="E2" s="11">
        <v>69613607.540000007</v>
      </c>
      <c r="F2" s="12">
        <f>B2+D2</f>
        <v>1571832</v>
      </c>
      <c r="G2" s="12">
        <f>C2+E2</f>
        <v>245285449.08000004</v>
      </c>
      <c r="H2" s="13">
        <f>SUM(H3:H43)</f>
        <v>0.74214500950942408</v>
      </c>
      <c r="I2" s="14">
        <f>SUM(I3:I43)</f>
        <v>0.99492566635620094</v>
      </c>
      <c r="J2" s="14">
        <f>E2/G2</f>
        <v>0.28380651115303407</v>
      </c>
    </row>
    <row r="3" spans="1:10">
      <c r="A3" s="15" t="s">
        <v>10</v>
      </c>
      <c r="B3" s="16">
        <v>1299456</v>
      </c>
      <c r="C3" s="16">
        <v>118689332.54000001</v>
      </c>
      <c r="D3" s="16">
        <v>3762</v>
      </c>
      <c r="E3" s="16">
        <v>755744.09</v>
      </c>
      <c r="F3" s="17">
        <f>B3+D3</f>
        <v>1303218</v>
      </c>
      <c r="G3" s="17">
        <f>C3+E3</f>
        <v>119445076.63000001</v>
      </c>
      <c r="H3" s="18">
        <f>G3/G$2</f>
        <v>0.48696356460608026</v>
      </c>
      <c r="I3" s="19">
        <f>F3/F2</f>
        <v>0.82910769089826397</v>
      </c>
      <c r="J3" s="19">
        <f>E3/G3</f>
        <v>6.3271263355712572E-3</v>
      </c>
    </row>
    <row r="4" spans="1:10">
      <c r="A4" s="20" t="s">
        <v>11</v>
      </c>
      <c r="B4" s="21">
        <v>242845</v>
      </c>
      <c r="C4" s="21">
        <v>2997535.5</v>
      </c>
      <c r="D4" s="21">
        <v>347</v>
      </c>
      <c r="E4" s="21">
        <v>6363.0999999999995</v>
      </c>
      <c r="F4" s="22">
        <f>B4+D4</f>
        <v>243192</v>
      </c>
      <c r="G4" s="22">
        <f t="shared" ref="F4:G33" si="0">C4+E4</f>
        <v>3003898.6</v>
      </c>
      <c r="H4" s="18"/>
      <c r="I4" s="19"/>
      <c r="J4" s="19"/>
    </row>
    <row r="5" spans="1:10">
      <c r="A5" s="20" t="s">
        <v>12</v>
      </c>
      <c r="B5" s="21">
        <v>28499</v>
      </c>
      <c r="C5" s="21">
        <v>3219378</v>
      </c>
      <c r="D5" s="21">
        <v>44</v>
      </c>
      <c r="E5" s="21">
        <v>11472</v>
      </c>
      <c r="F5" s="22">
        <f t="shared" si="0"/>
        <v>28543</v>
      </c>
      <c r="G5" s="22">
        <f t="shared" si="0"/>
        <v>3230850</v>
      </c>
      <c r="H5" s="18"/>
      <c r="I5" s="19"/>
      <c r="J5" s="19"/>
    </row>
    <row r="6" spans="1:10">
      <c r="A6" s="20" t="s">
        <v>13</v>
      </c>
      <c r="B6" s="21">
        <v>1429</v>
      </c>
      <c r="C6" s="21">
        <v>172496</v>
      </c>
      <c r="D6" s="21">
        <v>0</v>
      </c>
      <c r="E6" s="21">
        <v>0</v>
      </c>
      <c r="F6" s="22">
        <f t="shared" si="0"/>
        <v>1429</v>
      </c>
      <c r="G6" s="22">
        <f t="shared" si="0"/>
        <v>172496</v>
      </c>
      <c r="H6" s="18"/>
      <c r="I6" s="19"/>
      <c r="J6" s="19"/>
    </row>
    <row r="7" spans="1:10">
      <c r="A7" s="20" t="s">
        <v>14</v>
      </c>
      <c r="B7" s="21">
        <v>751223</v>
      </c>
      <c r="C7" s="21">
        <v>83099462</v>
      </c>
      <c r="D7" s="21">
        <v>2811</v>
      </c>
      <c r="E7" s="21">
        <v>659948</v>
      </c>
      <c r="F7" s="22">
        <f t="shared" si="0"/>
        <v>754034</v>
      </c>
      <c r="G7" s="22">
        <f t="shared" si="0"/>
        <v>83759410</v>
      </c>
      <c r="H7" s="18"/>
      <c r="I7" s="19"/>
      <c r="J7" s="19"/>
    </row>
    <row r="8" spans="1:10">
      <c r="A8" s="20" t="s">
        <v>15</v>
      </c>
      <c r="B8" s="21">
        <v>39386</v>
      </c>
      <c r="C8" s="21">
        <v>371071</v>
      </c>
      <c r="D8" s="21">
        <v>245</v>
      </c>
      <c r="E8" s="21">
        <v>3133</v>
      </c>
      <c r="F8" s="22">
        <f t="shared" si="0"/>
        <v>39631</v>
      </c>
      <c r="G8" s="22">
        <f t="shared" si="0"/>
        <v>374204</v>
      </c>
      <c r="H8" s="18"/>
      <c r="I8" s="19"/>
      <c r="J8" s="19"/>
    </row>
    <row r="9" spans="1:10">
      <c r="A9" s="20" t="s">
        <v>16</v>
      </c>
      <c r="B9" s="21">
        <v>225116</v>
      </c>
      <c r="C9" s="21">
        <v>27765011</v>
      </c>
      <c r="D9" s="21">
        <v>309</v>
      </c>
      <c r="E9" s="21">
        <v>72788</v>
      </c>
      <c r="F9" s="22">
        <f t="shared" si="0"/>
        <v>225425</v>
      </c>
      <c r="G9" s="22">
        <f t="shared" si="0"/>
        <v>27837799</v>
      </c>
      <c r="H9" s="18"/>
      <c r="I9" s="19"/>
      <c r="J9" s="19"/>
    </row>
    <row r="10" spans="1:10">
      <c r="A10" s="20" t="s">
        <v>17</v>
      </c>
      <c r="B10" s="21">
        <v>10958</v>
      </c>
      <c r="C10" s="21">
        <v>1064379.04</v>
      </c>
      <c r="D10" s="21">
        <v>6</v>
      </c>
      <c r="E10" s="21">
        <v>2039.99</v>
      </c>
      <c r="F10" s="22">
        <f t="shared" si="0"/>
        <v>10964</v>
      </c>
      <c r="G10" s="22">
        <f t="shared" si="0"/>
        <v>1066419.03</v>
      </c>
      <c r="H10" s="18"/>
      <c r="I10" s="19"/>
      <c r="J10" s="19"/>
    </row>
    <row r="11" spans="1:10">
      <c r="A11" s="23" t="s">
        <v>18</v>
      </c>
      <c r="B11" s="24">
        <v>127389</v>
      </c>
      <c r="C11" s="24">
        <v>9644037.0099999998</v>
      </c>
      <c r="D11" s="24">
        <v>184</v>
      </c>
      <c r="E11" s="24">
        <v>22010</v>
      </c>
      <c r="F11" s="25">
        <f t="shared" si="0"/>
        <v>127573</v>
      </c>
      <c r="G11" s="25">
        <f t="shared" si="0"/>
        <v>9666047.0099999998</v>
      </c>
      <c r="H11" s="26">
        <f>G11/G2</f>
        <v>3.9407339678137247E-2</v>
      </c>
      <c r="I11" s="27">
        <f>F11/F2</f>
        <v>8.1161981687610379E-2</v>
      </c>
      <c r="J11" s="27">
        <f>E11/G11</f>
        <v>2.2770425156457006E-3</v>
      </c>
    </row>
    <row r="12" spans="1:10">
      <c r="A12" s="28" t="s">
        <v>11</v>
      </c>
      <c r="B12" s="29">
        <v>33768</v>
      </c>
      <c r="C12" s="29">
        <v>415777.2</v>
      </c>
      <c r="D12" s="29">
        <v>0</v>
      </c>
      <c r="E12" s="29">
        <v>0</v>
      </c>
      <c r="F12" s="30">
        <f t="shared" si="0"/>
        <v>33768</v>
      </c>
      <c r="G12" s="30">
        <f t="shared" si="0"/>
        <v>415777.2</v>
      </c>
      <c r="H12" s="26"/>
      <c r="I12" s="27"/>
      <c r="J12" s="27"/>
    </row>
    <row r="13" spans="1:10">
      <c r="A13" s="28" t="s">
        <v>12</v>
      </c>
      <c r="B13" s="29">
        <v>4709</v>
      </c>
      <c r="C13" s="29">
        <v>485874</v>
      </c>
      <c r="D13" s="29">
        <v>0</v>
      </c>
      <c r="E13" s="29">
        <v>0</v>
      </c>
      <c r="F13" s="30">
        <f t="shared" si="0"/>
        <v>4709</v>
      </c>
      <c r="G13" s="30">
        <f t="shared" si="0"/>
        <v>485874</v>
      </c>
      <c r="H13" s="26"/>
      <c r="I13" s="27"/>
      <c r="J13" s="27"/>
    </row>
    <row r="14" spans="1:10">
      <c r="A14" s="28" t="s">
        <v>13</v>
      </c>
      <c r="B14" s="29">
        <v>118</v>
      </c>
      <c r="C14" s="29">
        <v>12260</v>
      </c>
      <c r="D14" s="29">
        <v>0</v>
      </c>
      <c r="E14" s="29">
        <v>0</v>
      </c>
      <c r="F14" s="30">
        <f t="shared" si="0"/>
        <v>118</v>
      </c>
      <c r="G14" s="30">
        <f t="shared" si="0"/>
        <v>12260</v>
      </c>
      <c r="H14" s="26"/>
      <c r="I14" s="27"/>
      <c r="J14" s="27"/>
    </row>
    <row r="15" spans="1:10">
      <c r="A15" s="28" t="s">
        <v>14</v>
      </c>
      <c r="B15" s="29">
        <v>49424</v>
      </c>
      <c r="C15" s="29">
        <v>5423036</v>
      </c>
      <c r="D15" s="29">
        <v>184</v>
      </c>
      <c r="E15" s="29">
        <v>22010</v>
      </c>
      <c r="F15" s="30">
        <f t="shared" si="0"/>
        <v>49608</v>
      </c>
      <c r="G15" s="30">
        <f t="shared" si="0"/>
        <v>5445046</v>
      </c>
      <c r="H15" s="26"/>
      <c r="I15" s="27"/>
      <c r="J15" s="27"/>
    </row>
    <row r="16" spans="1:10">
      <c r="A16" s="28" t="s">
        <v>15</v>
      </c>
      <c r="B16" s="29">
        <v>10475</v>
      </c>
      <c r="C16" s="29">
        <v>103908</v>
      </c>
      <c r="D16" s="29">
        <v>0</v>
      </c>
      <c r="E16" s="29">
        <v>0</v>
      </c>
      <c r="F16" s="30">
        <f t="shared" si="0"/>
        <v>10475</v>
      </c>
      <c r="G16" s="30">
        <f t="shared" si="0"/>
        <v>103908</v>
      </c>
      <c r="H16" s="26"/>
      <c r="I16" s="27"/>
      <c r="J16" s="27"/>
    </row>
    <row r="17" spans="1:10">
      <c r="A17" s="28" t="s">
        <v>16</v>
      </c>
      <c r="B17" s="29">
        <v>25852</v>
      </c>
      <c r="C17" s="29">
        <v>2889368</v>
      </c>
      <c r="D17" s="29">
        <v>0</v>
      </c>
      <c r="E17" s="29">
        <v>0</v>
      </c>
      <c r="F17" s="30">
        <f t="shared" si="0"/>
        <v>25852</v>
      </c>
      <c r="G17" s="30">
        <f t="shared" si="0"/>
        <v>2889368</v>
      </c>
      <c r="H17" s="26"/>
      <c r="I17" s="27"/>
      <c r="J17" s="27"/>
    </row>
    <row r="18" spans="1:10">
      <c r="A18" s="28" t="s">
        <v>17</v>
      </c>
      <c r="B18" s="29">
        <v>3043</v>
      </c>
      <c r="C18" s="29">
        <v>313813.81000000006</v>
      </c>
      <c r="D18" s="29">
        <v>0</v>
      </c>
      <c r="E18" s="29">
        <v>0</v>
      </c>
      <c r="F18" s="30">
        <f t="shared" si="0"/>
        <v>3043</v>
      </c>
      <c r="G18" s="30">
        <f t="shared" si="0"/>
        <v>313813.81000000006</v>
      </c>
      <c r="H18" s="26"/>
      <c r="I18" s="27"/>
      <c r="J18" s="27"/>
    </row>
    <row r="19" spans="1:10">
      <c r="A19" s="31" t="s">
        <v>19</v>
      </c>
      <c r="B19" s="32">
        <v>104469</v>
      </c>
      <c r="C19" s="32">
        <v>19362194.990000002</v>
      </c>
      <c r="D19" s="32">
        <v>10977</v>
      </c>
      <c r="E19" s="32">
        <v>4539432.96</v>
      </c>
      <c r="F19" s="33">
        <f t="shared" si="0"/>
        <v>115446</v>
      </c>
      <c r="G19" s="33">
        <f t="shared" si="0"/>
        <v>23901627.950000003</v>
      </c>
      <c r="H19" s="34">
        <f>G19/G2</f>
        <v>9.7444133109601899E-2</v>
      </c>
      <c r="I19" s="35">
        <f>F19/F2</f>
        <v>7.3446780571969517E-2</v>
      </c>
      <c r="J19" s="35">
        <f>E19/G19</f>
        <v>0.18992149695811827</v>
      </c>
    </row>
    <row r="20" spans="1:10">
      <c r="A20" s="36" t="s">
        <v>11</v>
      </c>
      <c r="B20" s="37">
        <v>25116</v>
      </c>
      <c r="C20" s="37">
        <v>995950.8</v>
      </c>
      <c r="D20" s="37">
        <v>4091</v>
      </c>
      <c r="E20" s="37">
        <v>484330.4</v>
      </c>
      <c r="F20" s="38">
        <f t="shared" si="0"/>
        <v>29207</v>
      </c>
      <c r="G20" s="38">
        <f t="shared" si="0"/>
        <v>1480281.2000000002</v>
      </c>
      <c r="H20" s="34"/>
      <c r="I20" s="35"/>
      <c r="J20" s="35"/>
    </row>
    <row r="21" spans="1:10">
      <c r="A21" s="36" t="s">
        <v>12</v>
      </c>
      <c r="B21" s="37">
        <v>4111</v>
      </c>
      <c r="C21" s="37">
        <v>1142926</v>
      </c>
      <c r="D21" s="37">
        <v>423</v>
      </c>
      <c r="E21" s="37">
        <v>195646</v>
      </c>
      <c r="F21" s="38">
        <f t="shared" si="0"/>
        <v>4534</v>
      </c>
      <c r="G21" s="38">
        <f t="shared" si="0"/>
        <v>1338572</v>
      </c>
      <c r="H21" s="34"/>
      <c r="I21" s="35"/>
      <c r="J21" s="35"/>
    </row>
    <row r="22" spans="1:10">
      <c r="A22" s="36" t="s">
        <v>13</v>
      </c>
      <c r="B22" s="37">
        <v>162</v>
      </c>
      <c r="C22" s="37">
        <v>86859</v>
      </c>
      <c r="D22" s="37">
        <v>0</v>
      </c>
      <c r="E22" s="37">
        <v>0</v>
      </c>
      <c r="F22" s="38">
        <f t="shared" si="0"/>
        <v>162</v>
      </c>
      <c r="G22" s="38">
        <f t="shared" si="0"/>
        <v>86859</v>
      </c>
      <c r="H22" s="34"/>
      <c r="I22" s="35"/>
      <c r="J22" s="35"/>
    </row>
    <row r="23" spans="1:10">
      <c r="A23" s="36" t="s">
        <v>14</v>
      </c>
      <c r="B23" s="37">
        <v>48413</v>
      </c>
      <c r="C23" s="37">
        <v>10172541</v>
      </c>
      <c r="D23" s="37">
        <v>4093</v>
      </c>
      <c r="E23" s="37">
        <v>2554133</v>
      </c>
      <c r="F23" s="38">
        <f t="shared" si="0"/>
        <v>52506</v>
      </c>
      <c r="G23" s="38">
        <f t="shared" si="0"/>
        <v>12726674</v>
      </c>
      <c r="H23" s="34"/>
      <c r="I23" s="35"/>
      <c r="J23" s="35"/>
    </row>
    <row r="24" spans="1:10">
      <c r="A24" s="36" t="s">
        <v>15</v>
      </c>
      <c r="B24" s="37">
        <v>3415</v>
      </c>
      <c r="C24" s="37">
        <v>67356</v>
      </c>
      <c r="D24" s="37">
        <v>166</v>
      </c>
      <c r="E24" s="37">
        <v>6595</v>
      </c>
      <c r="F24" s="38">
        <f t="shared" si="0"/>
        <v>3581</v>
      </c>
      <c r="G24" s="38">
        <f t="shared" si="0"/>
        <v>73951</v>
      </c>
      <c r="H24" s="34"/>
      <c r="I24" s="35"/>
      <c r="J24" s="35"/>
    </row>
    <row r="25" spans="1:10">
      <c r="A25" s="36" t="s">
        <v>16</v>
      </c>
      <c r="B25" s="37">
        <v>21927</v>
      </c>
      <c r="C25" s="37">
        <v>6559264</v>
      </c>
      <c r="D25" s="37">
        <v>2127</v>
      </c>
      <c r="E25" s="37">
        <v>1253322</v>
      </c>
      <c r="F25" s="38">
        <f t="shared" si="0"/>
        <v>24054</v>
      </c>
      <c r="G25" s="38">
        <f t="shared" si="0"/>
        <v>7812586</v>
      </c>
      <c r="H25" s="34"/>
      <c r="I25" s="35"/>
      <c r="J25" s="35"/>
    </row>
    <row r="26" spans="1:10">
      <c r="A26" s="36" t="s">
        <v>17</v>
      </c>
      <c r="B26" s="37">
        <v>1325</v>
      </c>
      <c r="C26" s="37">
        <v>337298.19</v>
      </c>
      <c r="D26" s="37">
        <v>77</v>
      </c>
      <c r="E26" s="37">
        <v>45406.559999999998</v>
      </c>
      <c r="F26" s="38">
        <f t="shared" si="0"/>
        <v>1402</v>
      </c>
      <c r="G26" s="38">
        <f t="shared" si="0"/>
        <v>382704.75</v>
      </c>
      <c r="H26" s="34"/>
      <c r="I26" s="35"/>
      <c r="J26" s="35"/>
    </row>
    <row r="27" spans="1:10">
      <c r="A27" s="39" t="s">
        <v>20</v>
      </c>
      <c r="B27" s="40">
        <v>12149</v>
      </c>
      <c r="C27" s="40">
        <v>14535612</v>
      </c>
      <c r="D27" s="40">
        <v>5365</v>
      </c>
      <c r="E27" s="40">
        <v>13825311.35</v>
      </c>
      <c r="F27" s="41">
        <f t="shared" si="0"/>
        <v>17514</v>
      </c>
      <c r="G27" s="41">
        <f t="shared" si="0"/>
        <v>28360923.350000001</v>
      </c>
      <c r="H27" s="42">
        <f>G27/G2</f>
        <v>0.1156241573088588</v>
      </c>
      <c r="I27" s="43">
        <f>F27/F2</f>
        <v>1.11424121661857E-2</v>
      </c>
      <c r="J27" s="43">
        <f>E27/G27</f>
        <v>0.48747747664569596</v>
      </c>
    </row>
    <row r="28" spans="1:10">
      <c r="A28" s="44" t="s">
        <v>11</v>
      </c>
      <c r="B28" s="45">
        <v>225</v>
      </c>
      <c r="C28" s="45">
        <v>195977.7</v>
      </c>
      <c r="D28" s="45">
        <v>580</v>
      </c>
      <c r="E28" s="45">
        <v>606922</v>
      </c>
      <c r="F28" s="46">
        <f t="shared" si="0"/>
        <v>805</v>
      </c>
      <c r="G28" s="46">
        <f t="shared" si="0"/>
        <v>802899.7</v>
      </c>
      <c r="H28" s="42"/>
      <c r="I28" s="43"/>
      <c r="J28" s="43"/>
    </row>
    <row r="29" spans="1:10">
      <c r="A29" s="44" t="s">
        <v>12</v>
      </c>
      <c r="B29" s="45">
        <v>321</v>
      </c>
      <c r="C29" s="45">
        <v>702129</v>
      </c>
      <c r="D29" s="45">
        <v>229</v>
      </c>
      <c r="E29" s="45">
        <v>797764</v>
      </c>
      <c r="F29" s="46">
        <f t="shared" si="0"/>
        <v>550</v>
      </c>
      <c r="G29" s="46">
        <f t="shared" si="0"/>
        <v>1499893</v>
      </c>
      <c r="H29" s="42"/>
      <c r="I29" s="43"/>
      <c r="J29" s="43"/>
    </row>
    <row r="30" spans="1:10">
      <c r="A30" s="44" t="s">
        <v>14</v>
      </c>
      <c r="B30" s="45">
        <v>9344</v>
      </c>
      <c r="C30" s="45">
        <v>7324712</v>
      </c>
      <c r="D30" s="45">
        <v>2722</v>
      </c>
      <c r="E30" s="45">
        <v>5577051</v>
      </c>
      <c r="F30" s="46">
        <f t="shared" si="0"/>
        <v>12066</v>
      </c>
      <c r="G30" s="46">
        <f t="shared" si="0"/>
        <v>12901763</v>
      </c>
      <c r="H30" s="42"/>
      <c r="I30" s="43"/>
      <c r="J30" s="43"/>
    </row>
    <row r="31" spans="1:10">
      <c r="A31" s="44" t="s">
        <v>15</v>
      </c>
      <c r="B31" s="45">
        <v>270</v>
      </c>
      <c r="C31" s="45">
        <v>51160</v>
      </c>
      <c r="D31" s="45">
        <v>250</v>
      </c>
      <c r="E31" s="45">
        <v>75743</v>
      </c>
      <c r="F31" s="46">
        <f t="shared" si="0"/>
        <v>520</v>
      </c>
      <c r="G31" s="46">
        <f t="shared" si="0"/>
        <v>126903</v>
      </c>
      <c r="H31" s="42"/>
      <c r="I31" s="43"/>
      <c r="J31" s="43"/>
    </row>
    <row r="32" spans="1:10">
      <c r="A32" s="44" t="s">
        <v>16</v>
      </c>
      <c r="B32" s="45">
        <v>1813</v>
      </c>
      <c r="C32" s="45">
        <v>5835912</v>
      </c>
      <c r="D32" s="45">
        <v>1523</v>
      </c>
      <c r="E32" s="45">
        <v>6505701</v>
      </c>
      <c r="F32" s="46">
        <f t="shared" si="0"/>
        <v>3336</v>
      </c>
      <c r="G32" s="46">
        <f t="shared" si="0"/>
        <v>12341613</v>
      </c>
      <c r="H32" s="42"/>
      <c r="I32" s="43"/>
      <c r="J32" s="43"/>
    </row>
    <row r="33" spans="1:10">
      <c r="A33" s="44" t="s">
        <v>17</v>
      </c>
      <c r="B33" s="45">
        <v>176</v>
      </c>
      <c r="C33" s="45">
        <v>425721.3</v>
      </c>
      <c r="D33" s="45">
        <v>61</v>
      </c>
      <c r="E33" s="45">
        <v>262130.34999999998</v>
      </c>
      <c r="F33" s="46">
        <f t="shared" si="0"/>
        <v>237</v>
      </c>
      <c r="G33" s="46">
        <f t="shared" si="0"/>
        <v>687851.64999999991</v>
      </c>
      <c r="H33" s="42"/>
      <c r="I33" s="43"/>
      <c r="J33" s="43"/>
    </row>
    <row r="34" spans="1:10">
      <c r="A34" s="47" t="s">
        <v>21</v>
      </c>
      <c r="B34" s="48">
        <v>4540</v>
      </c>
      <c r="C34" s="48">
        <v>13431777</v>
      </c>
      <c r="D34" s="48">
        <v>3540</v>
      </c>
      <c r="E34" s="48">
        <v>50471109.140000001</v>
      </c>
      <c r="F34" s="49">
        <f>B35+D35</f>
        <v>104</v>
      </c>
      <c r="G34" s="49">
        <f>C35+E35</f>
        <v>654809</v>
      </c>
      <c r="H34" s="50">
        <f>G34/G2</f>
        <v>2.6695794734502721E-3</v>
      </c>
      <c r="I34" s="51">
        <f>F34/F2</f>
        <v>6.6164831864983024E-5</v>
      </c>
      <c r="J34" s="51">
        <f>E35/G34</f>
        <v>0.90750325667484721</v>
      </c>
    </row>
    <row r="35" spans="1:10">
      <c r="A35" s="52" t="s">
        <v>11</v>
      </c>
      <c r="B35" s="53">
        <v>8</v>
      </c>
      <c r="C35" s="53">
        <v>60567.7</v>
      </c>
      <c r="D35" s="53">
        <v>96</v>
      </c>
      <c r="E35" s="53">
        <v>594241.30000000005</v>
      </c>
      <c r="F35" s="54">
        <f t="shared" ref="F35:G38" si="1">B36+D36</f>
        <v>110</v>
      </c>
      <c r="G35" s="54">
        <f t="shared" si="1"/>
        <v>3356532</v>
      </c>
      <c r="H35" s="50"/>
      <c r="I35" s="51"/>
      <c r="J35" s="51"/>
    </row>
    <row r="36" spans="1:10">
      <c r="A36" s="52" t="s">
        <v>12</v>
      </c>
      <c r="B36" s="53">
        <v>28</v>
      </c>
      <c r="C36" s="53">
        <v>305560</v>
      </c>
      <c r="D36" s="53">
        <v>82</v>
      </c>
      <c r="E36" s="53">
        <v>3050972</v>
      </c>
      <c r="F36" s="54">
        <f t="shared" si="1"/>
        <v>7540</v>
      </c>
      <c r="G36" s="54">
        <f t="shared" si="1"/>
        <v>56365147</v>
      </c>
      <c r="H36" s="50"/>
      <c r="I36" s="51"/>
      <c r="J36" s="51"/>
    </row>
    <row r="37" spans="1:10">
      <c r="A37" s="52" t="s">
        <v>14</v>
      </c>
      <c r="B37" s="53">
        <v>4443</v>
      </c>
      <c r="C37" s="53">
        <v>11906475</v>
      </c>
      <c r="D37" s="53">
        <v>3097</v>
      </c>
      <c r="E37" s="53">
        <v>44458672</v>
      </c>
      <c r="F37" s="54">
        <f t="shared" si="1"/>
        <v>21</v>
      </c>
      <c r="G37" s="54">
        <f t="shared" si="1"/>
        <v>83354</v>
      </c>
      <c r="H37" s="50"/>
      <c r="I37" s="51"/>
      <c r="J37" s="51"/>
    </row>
    <row r="38" spans="1:10">
      <c r="A38" s="52" t="s">
        <v>15</v>
      </c>
      <c r="B38" s="53">
        <v>3</v>
      </c>
      <c r="C38" s="53">
        <v>738</v>
      </c>
      <c r="D38" s="53">
        <v>18</v>
      </c>
      <c r="E38" s="53">
        <v>82616</v>
      </c>
      <c r="F38" s="54">
        <f t="shared" si="1"/>
        <v>280</v>
      </c>
      <c r="G38" s="54">
        <f t="shared" si="1"/>
        <v>2766443</v>
      </c>
      <c r="H38" s="50"/>
      <c r="I38" s="51"/>
      <c r="J38" s="51"/>
    </row>
    <row r="39" spans="1:10">
      <c r="A39" s="52" t="s">
        <v>16</v>
      </c>
      <c r="B39" s="53">
        <v>51</v>
      </c>
      <c r="C39" s="53">
        <v>1056359</v>
      </c>
      <c r="D39" s="53">
        <v>229</v>
      </c>
      <c r="E39" s="53">
        <v>1710084</v>
      </c>
      <c r="F39" s="54">
        <f>B40+D40</f>
        <v>25</v>
      </c>
      <c r="G39" s="54">
        <f>C40+E40</f>
        <v>676601.14000000013</v>
      </c>
      <c r="H39" s="50"/>
      <c r="I39" s="51"/>
      <c r="J39" s="51"/>
    </row>
    <row r="40" spans="1:10">
      <c r="A40" s="52" t="s">
        <v>17</v>
      </c>
      <c r="B40" s="53">
        <v>7</v>
      </c>
      <c r="C40" s="53">
        <v>102077.3</v>
      </c>
      <c r="D40" s="53">
        <v>18</v>
      </c>
      <c r="E40" s="53">
        <v>574523.84000000008</v>
      </c>
      <c r="F40" s="54">
        <f>B41+D41</f>
        <v>1</v>
      </c>
      <c r="G40" s="54">
        <f>C41+E41</f>
        <v>8888</v>
      </c>
      <c r="H40" s="50"/>
      <c r="I40" s="51"/>
      <c r="J40" s="51"/>
    </row>
    <row r="41" spans="1:10">
      <c r="A41" s="55" t="s">
        <v>22</v>
      </c>
      <c r="B41" s="56">
        <v>1</v>
      </c>
      <c r="C41" s="56">
        <v>8888</v>
      </c>
      <c r="D41" s="56">
        <v>0</v>
      </c>
      <c r="E41" s="56">
        <v>0</v>
      </c>
      <c r="F41" s="57">
        <f>B41+D41</f>
        <v>1</v>
      </c>
      <c r="G41" s="57">
        <f>C41+E41</f>
        <v>8888</v>
      </c>
      <c r="H41" s="58">
        <f>G41/G2</f>
        <v>3.623533329570305E-5</v>
      </c>
      <c r="I41" s="59">
        <f>F41/F2</f>
        <v>6.3620030639406756E-7</v>
      </c>
      <c r="J41" s="59">
        <f>E43/G41</f>
        <v>0</v>
      </c>
    </row>
    <row r="42" spans="1:10">
      <c r="A42" s="60" t="s">
        <v>13</v>
      </c>
      <c r="B42" s="61">
        <v>1</v>
      </c>
      <c r="C42" s="61">
        <v>8888</v>
      </c>
      <c r="D42" s="61">
        <v>0</v>
      </c>
      <c r="E42" s="61">
        <v>0</v>
      </c>
      <c r="F42" s="62">
        <f t="shared" ref="F42:G43" si="2">B42+D42</f>
        <v>1</v>
      </c>
      <c r="G42" s="62">
        <f t="shared" si="2"/>
        <v>8888</v>
      </c>
      <c r="H42" s="58"/>
      <c r="I42" s="59"/>
      <c r="J42" s="59"/>
    </row>
    <row r="43" spans="1:10">
      <c r="A43" s="60" t="s">
        <v>16</v>
      </c>
      <c r="B43" s="61">
        <v>0</v>
      </c>
      <c r="C43" s="61">
        <v>0</v>
      </c>
      <c r="D43" s="61">
        <v>0</v>
      </c>
      <c r="E43" s="61">
        <v>0</v>
      </c>
      <c r="F43" s="62">
        <f t="shared" si="2"/>
        <v>0</v>
      </c>
      <c r="G43" s="62">
        <f t="shared" si="2"/>
        <v>0</v>
      </c>
      <c r="H43" s="58"/>
      <c r="I43" s="59"/>
      <c r="J43" s="59"/>
    </row>
  </sheetData>
  <mergeCells count="18">
    <mergeCell ref="H34:H40"/>
    <mergeCell ref="I34:I40"/>
    <mergeCell ref="J34:J40"/>
    <mergeCell ref="H41:H43"/>
    <mergeCell ref="I41:I43"/>
    <mergeCell ref="J41:J43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Company>Commonwealth of Massachusetts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2014-04-18T20:09:29Z</dcterms:created>
  <dc:creator>zatala</dc:creator>
  <lastModifiedBy>zatala</lastModifiedBy>
  <dcterms:modified xsi:type="dcterms:W3CDTF">2014-04-18T20:09:32Z</dcterms:modified>
</coreProperties>
</file>