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20" yWindow="-252" windowWidth="19020" windowHeight="8748" tabRatio="658" firstSheet="1" activeTab="2"/>
  </bookViews>
  <sheets>
    <sheet name="Applicability" sheetId="1" r:id="rId1"/>
    <sheet name="Rate Increases" sheetId="15" r:id="rId2"/>
    <sheet name="Cost-Share Changes" sheetId="3" r:id="rId3"/>
    <sheet name="MbrMths" sheetId="4" r:id="rId4"/>
    <sheet name="Monthly Prem" sheetId="5" r:id="rId5"/>
    <sheet name="FFS Dev" sheetId="6" r:id="rId6"/>
    <sheet name="Cap Dev" sheetId="7" r:id="rId7"/>
    <sheet name="Othr Svc Cost Dev" sheetId="8" r:id="rId8"/>
    <sheet name="Admin Dev" sheetId="10" r:id="rId9"/>
    <sheet name="Cont to surp" sheetId="11" r:id="rId10"/>
    <sheet name="Loss Ratio" sheetId="12" r:id="rId11"/>
  </sheets>
  <definedNames>
    <definedName name="_xlnm.Print_Titles" localSheetId="1">'Rate Increases'!$A:$A</definedName>
  </definedNames>
  <calcPr calcId="125725"/>
</workbook>
</file>

<file path=xl/calcChain.xml><?xml version="1.0" encoding="utf-8"?>
<calcChain xmlns="http://schemas.openxmlformats.org/spreadsheetml/2006/main">
  <c r="D22" i="12"/>
  <c r="E22"/>
  <c r="F22"/>
  <c r="G22"/>
  <c r="H22"/>
  <c r="C22"/>
  <c r="S72" i="10"/>
  <c r="M64" i="6" l="1"/>
  <c r="M63"/>
  <c r="M24"/>
  <c r="M23"/>
  <c r="M19" i="4"/>
  <c r="M20"/>
  <c r="M18"/>
  <c r="M10"/>
  <c r="M11"/>
  <c r="M12"/>
  <c r="M13"/>
  <c r="M14"/>
  <c r="M15"/>
  <c r="M16"/>
  <c r="M17"/>
  <c r="M9"/>
  <c r="N13" i="15"/>
  <c r="O13"/>
  <c r="M13"/>
  <c r="G13"/>
  <c r="H13"/>
  <c r="F13"/>
  <c r="D13"/>
  <c r="E13"/>
  <c r="C13"/>
  <c r="K16" i="12"/>
  <c r="P21" i="4" l="1"/>
  <c r="Q21"/>
  <c r="R21"/>
  <c r="S21"/>
  <c r="T8" i="12"/>
  <c r="D6" i="15"/>
  <c r="D7" s="1"/>
  <c r="Q8" i="11"/>
  <c r="C7" i="15"/>
  <c r="I29"/>
  <c r="J29"/>
  <c r="K29"/>
  <c r="I30"/>
  <c r="J30"/>
  <c r="K30"/>
  <c r="I31"/>
  <c r="J31"/>
  <c r="K31"/>
  <c r="I32"/>
  <c r="J32"/>
  <c r="K32"/>
  <c r="I33"/>
  <c r="J33"/>
  <c r="K33"/>
  <c r="I34"/>
  <c r="J34"/>
  <c r="K34"/>
  <c r="I35"/>
  <c r="J35"/>
  <c r="K35"/>
  <c r="I36"/>
  <c r="J36"/>
  <c r="K36"/>
  <c r="I37"/>
  <c r="J37"/>
  <c r="K37"/>
  <c r="I38"/>
  <c r="J38"/>
  <c r="K38"/>
  <c r="I39"/>
  <c r="J39"/>
  <c r="K39"/>
  <c r="I40"/>
  <c r="J40"/>
  <c r="K40"/>
  <c r="I41"/>
  <c r="J41"/>
  <c r="K41"/>
  <c r="I42"/>
  <c r="J42"/>
  <c r="K42"/>
  <c r="I43"/>
  <c r="J43"/>
  <c r="K43"/>
  <c r="I44"/>
  <c r="J44"/>
  <c r="K44"/>
  <c r="I45"/>
  <c r="J45"/>
  <c r="K45"/>
  <c r="I46"/>
  <c r="J46"/>
  <c r="K46"/>
  <c r="I47"/>
  <c r="J47"/>
  <c r="K47"/>
  <c r="I48"/>
  <c r="J48"/>
  <c r="K48"/>
  <c r="I49"/>
  <c r="J49"/>
  <c r="K49"/>
  <c r="I50"/>
  <c r="J50"/>
  <c r="K50"/>
  <c r="I51"/>
  <c r="J51"/>
  <c r="K51"/>
  <c r="I52"/>
  <c r="J52"/>
  <c r="K52"/>
  <c r="I53"/>
  <c r="J53"/>
  <c r="K53"/>
  <c r="I54"/>
  <c r="J54"/>
  <c r="K54"/>
  <c r="I55"/>
  <c r="J55"/>
  <c r="K55"/>
  <c r="I56"/>
  <c r="J56"/>
  <c r="K56"/>
  <c r="I57"/>
  <c r="J57"/>
  <c r="K57"/>
  <c r="I58"/>
  <c r="J58"/>
  <c r="K58"/>
  <c r="I59"/>
  <c r="J59"/>
  <c r="K59"/>
  <c r="I60"/>
  <c r="J60"/>
  <c r="K60"/>
  <c r="I61"/>
  <c r="J61"/>
  <c r="K61"/>
  <c r="I62"/>
  <c r="J62"/>
  <c r="K62"/>
  <c r="I63"/>
  <c r="J63"/>
  <c r="K63"/>
  <c r="I64"/>
  <c r="J64"/>
  <c r="K64"/>
  <c r="I65"/>
  <c r="J65"/>
  <c r="K65"/>
  <c r="I66"/>
  <c r="J66"/>
  <c r="K66"/>
  <c r="I67"/>
  <c r="J67"/>
  <c r="K67"/>
  <c r="I68"/>
  <c r="J68"/>
  <c r="K68"/>
  <c r="I69"/>
  <c r="J69"/>
  <c r="K69"/>
  <c r="I70"/>
  <c r="J70"/>
  <c r="K70"/>
  <c r="I71"/>
  <c r="J71"/>
  <c r="K71"/>
  <c r="I72"/>
  <c r="J72"/>
  <c r="K72"/>
  <c r="I73"/>
  <c r="J73"/>
  <c r="K73"/>
  <c r="I74"/>
  <c r="J74"/>
  <c r="K74"/>
  <c r="I75"/>
  <c r="J75"/>
  <c r="K75"/>
  <c r="I76"/>
  <c r="J76"/>
  <c r="K76"/>
  <c r="I77"/>
  <c r="J77"/>
  <c r="K77"/>
  <c r="I78"/>
  <c r="J78"/>
  <c r="K78"/>
  <c r="I79"/>
  <c r="J79"/>
  <c r="K79"/>
  <c r="I80"/>
  <c r="J80"/>
  <c r="K80"/>
  <c r="I81"/>
  <c r="J81"/>
  <c r="K81"/>
  <c r="I82"/>
  <c r="J82"/>
  <c r="K82"/>
  <c r="I83"/>
  <c r="J83"/>
  <c r="K83"/>
  <c r="I84"/>
  <c r="J84"/>
  <c r="K84"/>
  <c r="I85"/>
  <c r="J85"/>
  <c r="K85"/>
  <c r="I86"/>
  <c r="J86"/>
  <c r="K86"/>
  <c r="I87"/>
  <c r="J87"/>
  <c r="K87"/>
  <c r="I88"/>
  <c r="J88"/>
  <c r="K88"/>
  <c r="I89"/>
  <c r="J89"/>
  <c r="K89"/>
  <c r="I90"/>
  <c r="J90"/>
  <c r="K90"/>
  <c r="I91"/>
  <c r="J91"/>
  <c r="K91"/>
  <c r="I92"/>
  <c r="J92"/>
  <c r="K92"/>
  <c r="I93"/>
  <c r="J93"/>
  <c r="K93"/>
  <c r="I94"/>
  <c r="J94"/>
  <c r="K94"/>
  <c r="I95"/>
  <c r="J95"/>
  <c r="K95"/>
  <c r="I96"/>
  <c r="J96"/>
  <c r="K96"/>
  <c r="I97"/>
  <c r="J97"/>
  <c r="K97"/>
  <c r="I98"/>
  <c r="J98"/>
  <c r="K98"/>
  <c r="I99"/>
  <c r="J99"/>
  <c r="K99"/>
  <c r="I100"/>
  <c r="J100"/>
  <c r="K100"/>
  <c r="I101"/>
  <c r="J101"/>
  <c r="K101"/>
  <c r="I102"/>
  <c r="J102"/>
  <c r="K102"/>
  <c r="I103"/>
  <c r="J103"/>
  <c r="K103"/>
  <c r="I104"/>
  <c r="J104"/>
  <c r="K104"/>
  <c r="I105"/>
  <c r="J105"/>
  <c r="K105"/>
  <c r="I106"/>
  <c r="J106"/>
  <c r="K106"/>
  <c r="I107"/>
  <c r="J107"/>
  <c r="K107"/>
  <c r="I108"/>
  <c r="J108"/>
  <c r="K108"/>
  <c r="I109"/>
  <c r="J109"/>
  <c r="K109"/>
  <c r="I110"/>
  <c r="J110"/>
  <c r="K110"/>
  <c r="I111"/>
  <c r="J111"/>
  <c r="K111"/>
  <c r="I112"/>
  <c r="J112"/>
  <c r="K112"/>
  <c r="I113"/>
  <c r="J113"/>
  <c r="K113"/>
  <c r="I114"/>
  <c r="J114"/>
  <c r="K114"/>
  <c r="K28"/>
  <c r="J28"/>
  <c r="I28"/>
  <c r="K27"/>
  <c r="J27"/>
  <c r="I27"/>
  <c r="K26"/>
  <c r="J26"/>
  <c r="I26"/>
  <c r="K25"/>
  <c r="J25"/>
  <c r="I25"/>
  <c r="K24"/>
  <c r="J24"/>
  <c r="I24"/>
  <c r="K23"/>
  <c r="J23"/>
  <c r="I23"/>
  <c r="K22"/>
  <c r="J22"/>
  <c r="I22"/>
  <c r="K21"/>
  <c r="J21"/>
  <c r="I21"/>
  <c r="K20"/>
  <c r="J20"/>
  <c r="I20"/>
  <c r="K19"/>
  <c r="J19"/>
  <c r="I19"/>
  <c r="K18"/>
  <c r="J18"/>
  <c r="I18"/>
  <c r="K17"/>
  <c r="J17"/>
  <c r="I17"/>
  <c r="K16"/>
  <c r="J16"/>
  <c r="I16"/>
  <c r="K15"/>
  <c r="J15"/>
  <c r="I15"/>
  <c r="O89" i="6"/>
  <c r="U89" s="1"/>
  <c r="O85"/>
  <c r="K123" i="12"/>
  <c r="J123"/>
  <c r="I123"/>
  <c r="K122"/>
  <c r="J122"/>
  <c r="I122"/>
  <c r="K121"/>
  <c r="J121"/>
  <c r="I121"/>
  <c r="K120"/>
  <c r="J120"/>
  <c r="I120"/>
  <c r="K119"/>
  <c r="J119"/>
  <c r="I119"/>
  <c r="K118"/>
  <c r="J118"/>
  <c r="I118"/>
  <c r="K117"/>
  <c r="J117"/>
  <c r="I117"/>
  <c r="K116"/>
  <c r="J116"/>
  <c r="I116"/>
  <c r="K115"/>
  <c r="J115"/>
  <c r="I115"/>
  <c r="K114"/>
  <c r="J114"/>
  <c r="I114"/>
  <c r="K113"/>
  <c r="J113"/>
  <c r="I113"/>
  <c r="K112"/>
  <c r="J112"/>
  <c r="I112"/>
  <c r="K111"/>
  <c r="J111"/>
  <c r="I111"/>
  <c r="K110"/>
  <c r="J110"/>
  <c r="I110"/>
  <c r="K109"/>
  <c r="J109"/>
  <c r="I109"/>
  <c r="K108"/>
  <c r="J108"/>
  <c r="I108"/>
  <c r="K107"/>
  <c r="J107"/>
  <c r="I107"/>
  <c r="K106"/>
  <c r="J106"/>
  <c r="I106"/>
  <c r="K105"/>
  <c r="J105"/>
  <c r="I105"/>
  <c r="K104"/>
  <c r="J104"/>
  <c r="I104"/>
  <c r="K103"/>
  <c r="J103"/>
  <c r="I103"/>
  <c r="K102"/>
  <c r="J102"/>
  <c r="I102"/>
  <c r="K101"/>
  <c r="J101"/>
  <c r="I101"/>
  <c r="K100"/>
  <c r="J100"/>
  <c r="I100"/>
  <c r="K99"/>
  <c r="J99"/>
  <c r="I99"/>
  <c r="K98"/>
  <c r="J98"/>
  <c r="I98"/>
  <c r="K97"/>
  <c r="J97"/>
  <c r="I97"/>
  <c r="K96"/>
  <c r="J96"/>
  <c r="I96"/>
  <c r="K95"/>
  <c r="J95"/>
  <c r="I95"/>
  <c r="K94"/>
  <c r="J94"/>
  <c r="I94"/>
  <c r="K93"/>
  <c r="J93"/>
  <c r="I93"/>
  <c r="K92"/>
  <c r="J92"/>
  <c r="I92"/>
  <c r="K91"/>
  <c r="J91"/>
  <c r="I91"/>
  <c r="K90"/>
  <c r="J90"/>
  <c r="I90"/>
  <c r="K89"/>
  <c r="J89"/>
  <c r="I89"/>
  <c r="K88"/>
  <c r="J88"/>
  <c r="I88"/>
  <c r="K87"/>
  <c r="J87"/>
  <c r="I87"/>
  <c r="K86"/>
  <c r="J86"/>
  <c r="I86"/>
  <c r="K85"/>
  <c r="J85"/>
  <c r="I85"/>
  <c r="K84"/>
  <c r="J84"/>
  <c r="I84"/>
  <c r="K83"/>
  <c r="J83"/>
  <c r="I83"/>
  <c r="K82"/>
  <c r="J82"/>
  <c r="I82"/>
  <c r="K81"/>
  <c r="J81"/>
  <c r="I81"/>
  <c r="K80"/>
  <c r="J80"/>
  <c r="I80"/>
  <c r="K79"/>
  <c r="J79"/>
  <c r="I79"/>
  <c r="K78"/>
  <c r="J78"/>
  <c r="I78"/>
  <c r="K77"/>
  <c r="J77"/>
  <c r="I77"/>
  <c r="K76"/>
  <c r="J76"/>
  <c r="I76"/>
  <c r="K75"/>
  <c r="J75"/>
  <c r="I75"/>
  <c r="K74"/>
  <c r="J74"/>
  <c r="I74"/>
  <c r="K73"/>
  <c r="J73"/>
  <c r="I73"/>
  <c r="K72"/>
  <c r="J72"/>
  <c r="I72"/>
  <c r="K71"/>
  <c r="J71"/>
  <c r="I71"/>
  <c r="K70"/>
  <c r="J70"/>
  <c r="I70"/>
  <c r="K69"/>
  <c r="J69"/>
  <c r="I69"/>
  <c r="K68"/>
  <c r="J68"/>
  <c r="I68"/>
  <c r="K67"/>
  <c r="J67"/>
  <c r="I67"/>
  <c r="K66"/>
  <c r="J66"/>
  <c r="I66"/>
  <c r="K65"/>
  <c r="J65"/>
  <c r="I65"/>
  <c r="K64"/>
  <c r="J64"/>
  <c r="I64"/>
  <c r="K63"/>
  <c r="J63"/>
  <c r="I63"/>
  <c r="K62"/>
  <c r="J62"/>
  <c r="I62"/>
  <c r="K61"/>
  <c r="J61"/>
  <c r="I61"/>
  <c r="K60"/>
  <c r="J60"/>
  <c r="I60"/>
  <c r="K59"/>
  <c r="J59"/>
  <c r="I59"/>
  <c r="K58"/>
  <c r="J58"/>
  <c r="I58"/>
  <c r="K57"/>
  <c r="J57"/>
  <c r="I57"/>
  <c r="K56"/>
  <c r="J56"/>
  <c r="I56"/>
  <c r="K55"/>
  <c r="J55"/>
  <c r="I55"/>
  <c r="K54"/>
  <c r="J54"/>
  <c r="I54"/>
  <c r="K53"/>
  <c r="J53"/>
  <c r="I53"/>
  <c r="K52"/>
  <c r="J52"/>
  <c r="I52"/>
  <c r="K51"/>
  <c r="J51"/>
  <c r="I51"/>
  <c r="K50"/>
  <c r="J50"/>
  <c r="I50"/>
  <c r="K49"/>
  <c r="J49"/>
  <c r="I49"/>
  <c r="K48"/>
  <c r="J48"/>
  <c r="I48"/>
  <c r="K47"/>
  <c r="J47"/>
  <c r="I47"/>
  <c r="K46"/>
  <c r="J46"/>
  <c r="I46"/>
  <c r="K45"/>
  <c r="J45"/>
  <c r="I45"/>
  <c r="K44"/>
  <c r="J44"/>
  <c r="I44"/>
  <c r="K43"/>
  <c r="J43"/>
  <c r="I43"/>
  <c r="K42"/>
  <c r="J42"/>
  <c r="I42"/>
  <c r="K41"/>
  <c r="J41"/>
  <c r="I41"/>
  <c r="K40"/>
  <c r="J40"/>
  <c r="I40"/>
  <c r="K39"/>
  <c r="J39"/>
  <c r="I39"/>
  <c r="K38"/>
  <c r="J38"/>
  <c r="I38"/>
  <c r="K37"/>
  <c r="J37"/>
  <c r="I37"/>
  <c r="K36"/>
  <c r="J36"/>
  <c r="I36"/>
  <c r="K35"/>
  <c r="J35"/>
  <c r="I35"/>
  <c r="K34"/>
  <c r="J34"/>
  <c r="I34"/>
  <c r="K33"/>
  <c r="J33"/>
  <c r="I33"/>
  <c r="K32"/>
  <c r="J32"/>
  <c r="I32"/>
  <c r="K31"/>
  <c r="J31"/>
  <c r="I31"/>
  <c r="K30"/>
  <c r="J30"/>
  <c r="I30"/>
  <c r="K29"/>
  <c r="J29"/>
  <c r="I29"/>
  <c r="K28"/>
  <c r="J28"/>
  <c r="I28"/>
  <c r="K27"/>
  <c r="J27"/>
  <c r="I27"/>
  <c r="K26"/>
  <c r="J26"/>
  <c r="I26"/>
  <c r="K25"/>
  <c r="J25"/>
  <c r="I25"/>
  <c r="K24"/>
  <c r="J24"/>
  <c r="I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H179" i="10"/>
  <c r="G179"/>
  <c r="F179"/>
  <c r="H178"/>
  <c r="G178"/>
  <c r="F178"/>
  <c r="H177"/>
  <c r="G177"/>
  <c r="F177"/>
  <c r="H176"/>
  <c r="G176"/>
  <c r="F176"/>
  <c r="H175"/>
  <c r="G175"/>
  <c r="F175"/>
  <c r="H174"/>
  <c r="G174"/>
  <c r="F174"/>
  <c r="H173"/>
  <c r="G173"/>
  <c r="F173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6"/>
  <c r="G166"/>
  <c r="F166"/>
  <c r="H165"/>
  <c r="G165"/>
  <c r="F165"/>
  <c r="H164"/>
  <c r="G164"/>
  <c r="F164"/>
  <c r="H163"/>
  <c r="G163"/>
  <c r="F163"/>
  <c r="H162"/>
  <c r="G162"/>
  <c r="F162"/>
  <c r="H161"/>
  <c r="G161"/>
  <c r="F161"/>
  <c r="H160"/>
  <c r="G160"/>
  <c r="F160"/>
  <c r="H159"/>
  <c r="G159"/>
  <c r="F159"/>
  <c r="H158"/>
  <c r="G158"/>
  <c r="F158"/>
  <c r="H157"/>
  <c r="G157"/>
  <c r="F157"/>
  <c r="H156"/>
  <c r="G156"/>
  <c r="F156"/>
  <c r="H155"/>
  <c r="G155"/>
  <c r="F155"/>
  <c r="H154"/>
  <c r="G154"/>
  <c r="F154"/>
  <c r="H153"/>
  <c r="G153"/>
  <c r="F153"/>
  <c r="H152"/>
  <c r="G152"/>
  <c r="F152"/>
  <c r="H151"/>
  <c r="G151"/>
  <c r="F151"/>
  <c r="H150"/>
  <c r="G150"/>
  <c r="F150"/>
  <c r="H149"/>
  <c r="G149"/>
  <c r="F149"/>
  <c r="H148"/>
  <c r="G148"/>
  <c r="F148"/>
  <c r="H147"/>
  <c r="G147"/>
  <c r="F147"/>
  <c r="H146"/>
  <c r="G146"/>
  <c r="F146"/>
  <c r="H145"/>
  <c r="G145"/>
  <c r="F145"/>
  <c r="H144"/>
  <c r="G144"/>
  <c r="F144"/>
  <c r="H143"/>
  <c r="G143"/>
  <c r="F143"/>
  <c r="H142"/>
  <c r="G142"/>
  <c r="F142"/>
  <c r="H141"/>
  <c r="G141"/>
  <c r="F141"/>
  <c r="H140"/>
  <c r="G140"/>
  <c r="F140"/>
  <c r="H139"/>
  <c r="G139"/>
  <c r="F139"/>
  <c r="H138"/>
  <c r="G138"/>
  <c r="F138"/>
  <c r="H137"/>
  <c r="G137"/>
  <c r="F137"/>
  <c r="H136"/>
  <c r="G136"/>
  <c r="F136"/>
  <c r="H135"/>
  <c r="G135"/>
  <c r="F135"/>
  <c r="H134"/>
  <c r="G134"/>
  <c r="F134"/>
  <c r="H133"/>
  <c r="G133"/>
  <c r="F133"/>
  <c r="H132"/>
  <c r="G132"/>
  <c r="F132"/>
  <c r="H131"/>
  <c r="G131"/>
  <c r="F131"/>
  <c r="H130"/>
  <c r="G130"/>
  <c r="F130"/>
  <c r="H129"/>
  <c r="G129"/>
  <c r="F129"/>
  <c r="H128"/>
  <c r="G128"/>
  <c r="F128"/>
  <c r="H127"/>
  <c r="G127"/>
  <c r="F127"/>
  <c r="H126"/>
  <c r="G126"/>
  <c r="F126"/>
  <c r="H125"/>
  <c r="G125"/>
  <c r="F125"/>
  <c r="H124"/>
  <c r="G124"/>
  <c r="F124"/>
  <c r="H123"/>
  <c r="G123"/>
  <c r="F123"/>
  <c r="H122"/>
  <c r="G122"/>
  <c r="F122"/>
  <c r="H121"/>
  <c r="G121"/>
  <c r="F121"/>
  <c r="H120"/>
  <c r="G120"/>
  <c r="F120"/>
  <c r="H119"/>
  <c r="G119"/>
  <c r="F119"/>
  <c r="H118"/>
  <c r="G118"/>
  <c r="F118"/>
  <c r="H117"/>
  <c r="G117"/>
  <c r="F117"/>
  <c r="H116"/>
  <c r="G116"/>
  <c r="F116"/>
  <c r="H115"/>
  <c r="G115"/>
  <c r="F115"/>
  <c r="H114"/>
  <c r="G114"/>
  <c r="F114"/>
  <c r="H113"/>
  <c r="G113"/>
  <c r="F113"/>
  <c r="H112"/>
  <c r="G112"/>
  <c r="F112"/>
  <c r="H111"/>
  <c r="G111"/>
  <c r="F111"/>
  <c r="H110"/>
  <c r="G110"/>
  <c r="F110"/>
  <c r="H109"/>
  <c r="G109"/>
  <c r="F109"/>
  <c r="H108"/>
  <c r="G108"/>
  <c r="F108"/>
  <c r="H107"/>
  <c r="G107"/>
  <c r="F107"/>
  <c r="H106"/>
  <c r="G106"/>
  <c r="F106"/>
  <c r="H105"/>
  <c r="G105"/>
  <c r="F105"/>
  <c r="H104"/>
  <c r="G104"/>
  <c r="F104"/>
  <c r="H103"/>
  <c r="G103"/>
  <c r="F103"/>
  <c r="H102"/>
  <c r="G102"/>
  <c r="F102"/>
  <c r="H101"/>
  <c r="G101"/>
  <c r="F101"/>
  <c r="H100"/>
  <c r="G100"/>
  <c r="F100"/>
  <c r="H99"/>
  <c r="G99"/>
  <c r="F99"/>
  <c r="H98"/>
  <c r="G98"/>
  <c r="F98"/>
  <c r="H97"/>
  <c r="G97"/>
  <c r="F97"/>
  <c r="H96"/>
  <c r="G96"/>
  <c r="F96"/>
  <c r="H95"/>
  <c r="G95"/>
  <c r="F95"/>
  <c r="H94"/>
  <c r="G94"/>
  <c r="F94"/>
  <c r="H93"/>
  <c r="G93"/>
  <c r="F93"/>
  <c r="H92"/>
  <c r="G92"/>
  <c r="F92"/>
  <c r="H91"/>
  <c r="G91"/>
  <c r="F91"/>
  <c r="H90"/>
  <c r="G90"/>
  <c r="F90"/>
  <c r="H89"/>
  <c r="G89"/>
  <c r="F89"/>
  <c r="H88"/>
  <c r="G88"/>
  <c r="F88"/>
  <c r="H87"/>
  <c r="G87"/>
  <c r="F87"/>
  <c r="H86"/>
  <c r="G86"/>
  <c r="F86"/>
  <c r="H85"/>
  <c r="G85"/>
  <c r="F85"/>
  <c r="H84"/>
  <c r="G84"/>
  <c r="F84"/>
  <c r="H83"/>
  <c r="G83"/>
  <c r="F83"/>
  <c r="H82"/>
  <c r="G82"/>
  <c r="F82"/>
  <c r="H81"/>
  <c r="G81"/>
  <c r="F81"/>
  <c r="H80"/>
  <c r="G80"/>
  <c r="F80"/>
  <c r="S9"/>
  <c r="AM116" i="15"/>
  <c r="AL116"/>
  <c r="AK116"/>
  <c r="O28" i="4" s="1"/>
  <c r="A179" i="10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C38" i="12"/>
  <c r="D38"/>
  <c r="E38"/>
  <c r="C39"/>
  <c r="D39"/>
  <c r="E39"/>
  <c r="C40"/>
  <c r="D40"/>
  <c r="E40"/>
  <c r="C41"/>
  <c r="D41"/>
  <c r="E41"/>
  <c r="C42"/>
  <c r="D42"/>
  <c r="E42"/>
  <c r="C43"/>
  <c r="D43"/>
  <c r="E43"/>
  <c r="C44"/>
  <c r="D44"/>
  <c r="E44"/>
  <c r="C45"/>
  <c r="D45"/>
  <c r="E45"/>
  <c r="C46"/>
  <c r="D46"/>
  <c r="E46"/>
  <c r="C47"/>
  <c r="D47"/>
  <c r="E47"/>
  <c r="C48"/>
  <c r="D48"/>
  <c r="E48"/>
  <c r="C49"/>
  <c r="D49"/>
  <c r="E49"/>
  <c r="C50"/>
  <c r="D50"/>
  <c r="E50"/>
  <c r="C51"/>
  <c r="D51"/>
  <c r="E51"/>
  <c r="C52"/>
  <c r="D52"/>
  <c r="E52"/>
  <c r="C53"/>
  <c r="D53"/>
  <c r="E53"/>
  <c r="C54"/>
  <c r="D54"/>
  <c r="E54"/>
  <c r="C55"/>
  <c r="D55"/>
  <c r="E55"/>
  <c r="C56"/>
  <c r="D56"/>
  <c r="E56"/>
  <c r="C57"/>
  <c r="D57"/>
  <c r="E57"/>
  <c r="C58"/>
  <c r="D58"/>
  <c r="E58"/>
  <c r="C59"/>
  <c r="D59"/>
  <c r="E59"/>
  <c r="C60"/>
  <c r="D60"/>
  <c r="E60"/>
  <c r="C61"/>
  <c r="D61"/>
  <c r="E61"/>
  <c r="C62"/>
  <c r="D62"/>
  <c r="E62"/>
  <c r="C63"/>
  <c r="D63"/>
  <c r="E63"/>
  <c r="C64"/>
  <c r="D64"/>
  <c r="E64"/>
  <c r="C65"/>
  <c r="D65"/>
  <c r="E65"/>
  <c r="C66"/>
  <c r="D66"/>
  <c r="E66"/>
  <c r="C67"/>
  <c r="D67"/>
  <c r="E67"/>
  <c r="C68"/>
  <c r="D68"/>
  <c r="E68"/>
  <c r="C69"/>
  <c r="D69"/>
  <c r="E69"/>
  <c r="C70"/>
  <c r="D70"/>
  <c r="E70"/>
  <c r="C71"/>
  <c r="D71"/>
  <c r="E71"/>
  <c r="C72"/>
  <c r="D72"/>
  <c r="E72"/>
  <c r="C73"/>
  <c r="D73"/>
  <c r="E73"/>
  <c r="C74"/>
  <c r="D74"/>
  <c r="E74"/>
  <c r="C75"/>
  <c r="D75"/>
  <c r="E75"/>
  <c r="C76"/>
  <c r="D76"/>
  <c r="E76"/>
  <c r="C77"/>
  <c r="D77"/>
  <c r="E77"/>
  <c r="C78"/>
  <c r="D78"/>
  <c r="E78"/>
  <c r="C79"/>
  <c r="D79"/>
  <c r="E79"/>
  <c r="C80"/>
  <c r="D80"/>
  <c r="E80"/>
  <c r="C81"/>
  <c r="D81"/>
  <c r="E81"/>
  <c r="C82"/>
  <c r="D82"/>
  <c r="E82"/>
  <c r="C83"/>
  <c r="D83"/>
  <c r="E83"/>
  <c r="C84"/>
  <c r="D84"/>
  <c r="E84"/>
  <c r="C85"/>
  <c r="D85"/>
  <c r="E85"/>
  <c r="C86"/>
  <c r="D86"/>
  <c r="E86"/>
  <c r="C87"/>
  <c r="D87"/>
  <c r="E87"/>
  <c r="C88"/>
  <c r="D88"/>
  <c r="E88"/>
  <c r="C89"/>
  <c r="D89"/>
  <c r="E89"/>
  <c r="C90"/>
  <c r="D90"/>
  <c r="E90"/>
  <c r="C91"/>
  <c r="D91"/>
  <c r="E91"/>
  <c r="C92"/>
  <c r="D92"/>
  <c r="E92"/>
  <c r="C93"/>
  <c r="D93"/>
  <c r="E93"/>
  <c r="C94"/>
  <c r="D94"/>
  <c r="E94"/>
  <c r="C95"/>
  <c r="D95"/>
  <c r="E95"/>
  <c r="C96"/>
  <c r="D96"/>
  <c r="E96"/>
  <c r="C97"/>
  <c r="D97"/>
  <c r="E97"/>
  <c r="C98"/>
  <c r="D98"/>
  <c r="E98"/>
  <c r="C99"/>
  <c r="D99"/>
  <c r="E99"/>
  <c r="C100"/>
  <c r="D100"/>
  <c r="E100"/>
  <c r="C101"/>
  <c r="D101"/>
  <c r="E101"/>
  <c r="C102"/>
  <c r="D102"/>
  <c r="E102"/>
  <c r="C103"/>
  <c r="D103"/>
  <c r="E103"/>
  <c r="C104"/>
  <c r="D104"/>
  <c r="E104"/>
  <c r="C105"/>
  <c r="D105"/>
  <c r="E105"/>
  <c r="C106"/>
  <c r="D106"/>
  <c r="E106"/>
  <c r="C107"/>
  <c r="D107"/>
  <c r="E107"/>
  <c r="C108"/>
  <c r="D108"/>
  <c r="E108"/>
  <c r="C109"/>
  <c r="D109"/>
  <c r="E109"/>
  <c r="C110"/>
  <c r="D110"/>
  <c r="E110"/>
  <c r="C111"/>
  <c r="D111"/>
  <c r="E111"/>
  <c r="C112"/>
  <c r="D112"/>
  <c r="E112"/>
  <c r="C113"/>
  <c r="D113"/>
  <c r="E113"/>
  <c r="C114"/>
  <c r="D114"/>
  <c r="E114"/>
  <c r="C115"/>
  <c r="D115"/>
  <c r="E115"/>
  <c r="C116"/>
  <c r="D116"/>
  <c r="E116"/>
  <c r="C117"/>
  <c r="D117"/>
  <c r="E117"/>
  <c r="C118"/>
  <c r="D118"/>
  <c r="E118"/>
  <c r="C119"/>
  <c r="D119"/>
  <c r="E119"/>
  <c r="C120"/>
  <c r="D120"/>
  <c r="E120"/>
  <c r="C121"/>
  <c r="D121"/>
  <c r="E121"/>
  <c r="C122"/>
  <c r="D122"/>
  <c r="E122"/>
  <c r="C123"/>
  <c r="D123"/>
  <c r="E123"/>
  <c r="C25"/>
  <c r="D25"/>
  <c r="E25"/>
  <c r="C26"/>
  <c r="D26"/>
  <c r="E26"/>
  <c r="C27"/>
  <c r="D27"/>
  <c r="E27"/>
  <c r="C28"/>
  <c r="D28"/>
  <c r="E28"/>
  <c r="C29"/>
  <c r="D29"/>
  <c r="E29"/>
  <c r="C30"/>
  <c r="D30"/>
  <c r="E30"/>
  <c r="C31"/>
  <c r="D31"/>
  <c r="E31"/>
  <c r="C32"/>
  <c r="D32"/>
  <c r="E32"/>
  <c r="C33"/>
  <c r="D33"/>
  <c r="E33"/>
  <c r="C34"/>
  <c r="D34"/>
  <c r="E34"/>
  <c r="C35"/>
  <c r="D35"/>
  <c r="E35"/>
  <c r="C36"/>
  <c r="D36"/>
  <c r="E36"/>
  <c r="C37"/>
  <c r="D37"/>
  <c r="E37"/>
  <c r="D24"/>
  <c r="E24"/>
  <c r="C24"/>
  <c r="N9"/>
  <c r="K9" s="1"/>
  <c r="N8"/>
  <c r="K8" s="1"/>
  <c r="Q9"/>
  <c r="Q8"/>
  <c r="AE28" i="15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48"/>
  <c r="AE49"/>
  <c r="AE50"/>
  <c r="AE51"/>
  <c r="AE52"/>
  <c r="AE53"/>
  <c r="AE54"/>
  <c r="AE55"/>
  <c r="AE56"/>
  <c r="AE57"/>
  <c r="AE58"/>
  <c r="AE59"/>
  <c r="AE60"/>
  <c r="AE61"/>
  <c r="AE62"/>
  <c r="AE63"/>
  <c r="AE64"/>
  <c r="AE65"/>
  <c r="AE66"/>
  <c r="AE67"/>
  <c r="AE68"/>
  <c r="AE69"/>
  <c r="AE70"/>
  <c r="AE71"/>
  <c r="AE72"/>
  <c r="AE73"/>
  <c r="AE74"/>
  <c r="AE75"/>
  <c r="AE76"/>
  <c r="AE77"/>
  <c r="AE78"/>
  <c r="AE79"/>
  <c r="AE80"/>
  <c r="AE81"/>
  <c r="AE82"/>
  <c r="AE83"/>
  <c r="AE84"/>
  <c r="AE85"/>
  <c r="AE86"/>
  <c r="AE87"/>
  <c r="AE88"/>
  <c r="AE89"/>
  <c r="AE90"/>
  <c r="AE91"/>
  <c r="AE92"/>
  <c r="AE93"/>
  <c r="AE94"/>
  <c r="AE95"/>
  <c r="AE96"/>
  <c r="AE97"/>
  <c r="AE98"/>
  <c r="AE99"/>
  <c r="AE100"/>
  <c r="AE101"/>
  <c r="AE102"/>
  <c r="AE103"/>
  <c r="AE104"/>
  <c r="AE105"/>
  <c r="AE106"/>
  <c r="AE107"/>
  <c r="AE108"/>
  <c r="AE109"/>
  <c r="AE110"/>
  <c r="AE111"/>
  <c r="AE112"/>
  <c r="AE113"/>
  <c r="AE114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63"/>
  <c r="AD64"/>
  <c r="AD65"/>
  <c r="AD66"/>
  <c r="AD67"/>
  <c r="AD68"/>
  <c r="AD69"/>
  <c r="AD70"/>
  <c r="AD71"/>
  <c r="AD72"/>
  <c r="AD73"/>
  <c r="AD74"/>
  <c r="AD75"/>
  <c r="AD76"/>
  <c r="AD77"/>
  <c r="AD78"/>
  <c r="AD79"/>
  <c r="AD80"/>
  <c r="AD81"/>
  <c r="AD82"/>
  <c r="AD83"/>
  <c r="AD84"/>
  <c r="AD85"/>
  <c r="AD86"/>
  <c r="AD87"/>
  <c r="AD88"/>
  <c r="AD89"/>
  <c r="AD90"/>
  <c r="AD91"/>
  <c r="AD92"/>
  <c r="AD93"/>
  <c r="AD94"/>
  <c r="AD95"/>
  <c r="AD96"/>
  <c r="AD97"/>
  <c r="AD98"/>
  <c r="AD99"/>
  <c r="AD100"/>
  <c r="AD101"/>
  <c r="AD102"/>
  <c r="AD103"/>
  <c r="AD104"/>
  <c r="AD105"/>
  <c r="AD106"/>
  <c r="AD107"/>
  <c r="AD108"/>
  <c r="AD109"/>
  <c r="AD110"/>
  <c r="AD111"/>
  <c r="AD112"/>
  <c r="AD113"/>
  <c r="AD114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48"/>
  <c r="AC49"/>
  <c r="AC50"/>
  <c r="AC51"/>
  <c r="AC52"/>
  <c r="AC53"/>
  <c r="AC54"/>
  <c r="AC55"/>
  <c r="AC56"/>
  <c r="AC57"/>
  <c r="AC58"/>
  <c r="AC59"/>
  <c r="AC60"/>
  <c r="AC61"/>
  <c r="AC62"/>
  <c r="AC63"/>
  <c r="AC64"/>
  <c r="AC65"/>
  <c r="AC66"/>
  <c r="AC67"/>
  <c r="AC68"/>
  <c r="AC69"/>
  <c r="AC70"/>
  <c r="AC71"/>
  <c r="AC72"/>
  <c r="AC73"/>
  <c r="AC74"/>
  <c r="AC75"/>
  <c r="AC76"/>
  <c r="AC77"/>
  <c r="AC78"/>
  <c r="AC79"/>
  <c r="AC80"/>
  <c r="AC81"/>
  <c r="AC82"/>
  <c r="AC83"/>
  <c r="AC84"/>
  <c r="AC85"/>
  <c r="AC86"/>
  <c r="AC87"/>
  <c r="AC88"/>
  <c r="AC89"/>
  <c r="AC90"/>
  <c r="AC91"/>
  <c r="AC92"/>
  <c r="AC93"/>
  <c r="AC94"/>
  <c r="AC95"/>
  <c r="AC96"/>
  <c r="AC97"/>
  <c r="AC98"/>
  <c r="AC99"/>
  <c r="AC100"/>
  <c r="AC101"/>
  <c r="AC102"/>
  <c r="AC103"/>
  <c r="AC104"/>
  <c r="AC105"/>
  <c r="AC106"/>
  <c r="AC107"/>
  <c r="AC108"/>
  <c r="AC109"/>
  <c r="AC110"/>
  <c r="AC111"/>
  <c r="AC112"/>
  <c r="AC113"/>
  <c r="AC114"/>
  <c r="S46" i="10"/>
  <c r="S59" s="1"/>
  <c r="S60"/>
  <c r="S61"/>
  <c r="P46"/>
  <c r="S64" s="1"/>
  <c r="S65"/>
  <c r="S66"/>
  <c r="U37"/>
  <c r="Q37"/>
  <c r="U20"/>
  <c r="Q20"/>
  <c r="Q13" i="12"/>
  <c r="Q15"/>
  <c r="N13"/>
  <c r="N15"/>
  <c r="U43" i="10"/>
  <c r="Q43"/>
  <c r="U26"/>
  <c r="Q26"/>
  <c r="I13" i="15"/>
  <c r="J13"/>
  <c r="P29" i="10"/>
  <c r="S29"/>
  <c r="U46" i="7"/>
  <c r="U46" i="8"/>
  <c r="AH116" i="15"/>
  <c r="AI116"/>
  <c r="AG116"/>
  <c r="U45" i="10"/>
  <c r="U44"/>
  <c r="U42"/>
  <c r="U41"/>
  <c r="U40"/>
  <c r="U39"/>
  <c r="U38"/>
  <c r="U36"/>
  <c r="U35"/>
  <c r="U34"/>
  <c r="U33"/>
  <c r="U32"/>
  <c r="U28"/>
  <c r="U27"/>
  <c r="U25"/>
  <c r="U24"/>
  <c r="U23"/>
  <c r="U22"/>
  <c r="U21"/>
  <c r="U19"/>
  <c r="U18"/>
  <c r="U17"/>
  <c r="U16"/>
  <c r="U15"/>
  <c r="M46"/>
  <c r="Q45"/>
  <c r="Q44"/>
  <c r="Q42"/>
  <c r="Q41"/>
  <c r="Q40"/>
  <c r="Q39"/>
  <c r="Q38"/>
  <c r="Q36"/>
  <c r="Q35"/>
  <c r="Q34"/>
  <c r="Q33"/>
  <c r="Q32"/>
  <c r="M29"/>
  <c r="Q28"/>
  <c r="Q27"/>
  <c r="Q25"/>
  <c r="Q24"/>
  <c r="Q23"/>
  <c r="Q22"/>
  <c r="Q21"/>
  <c r="Q19"/>
  <c r="Q18"/>
  <c r="Q17"/>
  <c r="Q16"/>
  <c r="Q15"/>
  <c r="AE15" i="15"/>
  <c r="AE16"/>
  <c r="AE17"/>
  <c r="AE18"/>
  <c r="AE19"/>
  <c r="AE20"/>
  <c r="AE21"/>
  <c r="AE22"/>
  <c r="AE23"/>
  <c r="AE24"/>
  <c r="AE25"/>
  <c r="AE26"/>
  <c r="AE27"/>
  <c r="AD15"/>
  <c r="AD16"/>
  <c r="AD17"/>
  <c r="AD18"/>
  <c r="AD19"/>
  <c r="AD20"/>
  <c r="AD21"/>
  <c r="AD22"/>
  <c r="AD23"/>
  <c r="AD24"/>
  <c r="AD25"/>
  <c r="AD26"/>
  <c r="AD27"/>
  <c r="AC16"/>
  <c r="AC17"/>
  <c r="AC18"/>
  <c r="AC19"/>
  <c r="AC20"/>
  <c r="AC21"/>
  <c r="AC22"/>
  <c r="AC23"/>
  <c r="AC24"/>
  <c r="AC25"/>
  <c r="AC26"/>
  <c r="AC27"/>
  <c r="AC15"/>
  <c r="U51" i="8"/>
  <c r="U42"/>
  <c r="O21" i="4"/>
  <c r="O40" i="8" s="1"/>
  <c r="P40"/>
  <c r="R40"/>
  <c r="T40"/>
  <c r="U39"/>
  <c r="U38"/>
  <c r="U37"/>
  <c r="U36"/>
  <c r="U35"/>
  <c r="U34"/>
  <c r="U33"/>
  <c r="U32"/>
  <c r="U31"/>
  <c r="U30"/>
  <c r="U29"/>
  <c r="U28"/>
  <c r="U23"/>
  <c r="P21"/>
  <c r="R21"/>
  <c r="U20"/>
  <c r="U19"/>
  <c r="U18"/>
  <c r="U17"/>
  <c r="U16"/>
  <c r="U15"/>
  <c r="U14"/>
  <c r="U13"/>
  <c r="U12"/>
  <c r="U11"/>
  <c r="U10"/>
  <c r="U9"/>
  <c r="U96" i="6"/>
  <c r="U92"/>
  <c r="U81"/>
  <c r="P79"/>
  <c r="R79"/>
  <c r="T79"/>
  <c r="U78"/>
  <c r="U77"/>
  <c r="U76"/>
  <c r="U75"/>
  <c r="U74"/>
  <c r="U73"/>
  <c r="U72"/>
  <c r="U71"/>
  <c r="U70"/>
  <c r="U69"/>
  <c r="U68"/>
  <c r="U67"/>
  <c r="U63"/>
  <c r="P58"/>
  <c r="R58"/>
  <c r="U57"/>
  <c r="U56"/>
  <c r="U55"/>
  <c r="U54"/>
  <c r="U53"/>
  <c r="U52"/>
  <c r="U51"/>
  <c r="U50"/>
  <c r="U49"/>
  <c r="U48"/>
  <c r="U47"/>
  <c r="U46"/>
  <c r="U51" i="7"/>
  <c r="U42"/>
  <c r="Q40"/>
  <c r="S40"/>
  <c r="U39"/>
  <c r="U38"/>
  <c r="U37"/>
  <c r="U36"/>
  <c r="U35"/>
  <c r="U34"/>
  <c r="U33"/>
  <c r="U32"/>
  <c r="U31"/>
  <c r="U30"/>
  <c r="U29"/>
  <c r="U28"/>
  <c r="U23"/>
  <c r="O21"/>
  <c r="Q21"/>
  <c r="S21"/>
  <c r="U20"/>
  <c r="U19"/>
  <c r="U18"/>
  <c r="U17"/>
  <c r="U16"/>
  <c r="U15"/>
  <c r="U14"/>
  <c r="U13"/>
  <c r="U12"/>
  <c r="U11"/>
  <c r="U10"/>
  <c r="U9"/>
  <c r="U85" i="6"/>
  <c r="U42"/>
  <c r="Q40"/>
  <c r="S40"/>
  <c r="U39"/>
  <c r="U38"/>
  <c r="U37"/>
  <c r="U36"/>
  <c r="U35"/>
  <c r="U34"/>
  <c r="U33"/>
  <c r="U32"/>
  <c r="U31"/>
  <c r="U30"/>
  <c r="U29"/>
  <c r="U28"/>
  <c r="U23"/>
  <c r="O21"/>
  <c r="Q21"/>
  <c r="S21"/>
  <c r="U20"/>
  <c r="U19"/>
  <c r="U18"/>
  <c r="U17"/>
  <c r="U16"/>
  <c r="U15"/>
  <c r="U14"/>
  <c r="U13"/>
  <c r="U12"/>
  <c r="U11"/>
  <c r="U10"/>
  <c r="U9"/>
  <c r="K13" i="15"/>
  <c r="J12"/>
  <c r="I12"/>
  <c r="AA116"/>
  <c r="Z116"/>
  <c r="Y116"/>
  <c r="W116"/>
  <c r="V116"/>
  <c r="U116"/>
  <c r="S116"/>
  <c r="R116"/>
  <c r="Q116"/>
  <c r="O116"/>
  <c r="N116"/>
  <c r="M116"/>
  <c r="M20" i="8"/>
  <c r="L20"/>
  <c r="L39" s="1"/>
  <c r="M19"/>
  <c r="M38" s="1"/>
  <c r="L19"/>
  <c r="L38" s="1"/>
  <c r="M18"/>
  <c r="M37" s="1"/>
  <c r="L18"/>
  <c r="L37" s="1"/>
  <c r="M17"/>
  <c r="M36" s="1"/>
  <c r="L17"/>
  <c r="L36" s="1"/>
  <c r="M16"/>
  <c r="M35" s="1"/>
  <c r="L16"/>
  <c r="L35" s="1"/>
  <c r="M15"/>
  <c r="M34" s="1"/>
  <c r="L15"/>
  <c r="L34" s="1"/>
  <c r="M14"/>
  <c r="M33" s="1"/>
  <c r="L14"/>
  <c r="L33" s="1"/>
  <c r="M13"/>
  <c r="M32" s="1"/>
  <c r="L13"/>
  <c r="L32" s="1"/>
  <c r="M12"/>
  <c r="M31" s="1"/>
  <c r="L12"/>
  <c r="L31" s="1"/>
  <c r="M11"/>
  <c r="M30" s="1"/>
  <c r="L11"/>
  <c r="L30" s="1"/>
  <c r="M10"/>
  <c r="M29" s="1"/>
  <c r="L10"/>
  <c r="L29" s="1"/>
  <c r="M9"/>
  <c r="L9"/>
  <c r="L28" s="1"/>
  <c r="M20" i="7"/>
  <c r="L20"/>
  <c r="L39" s="1"/>
  <c r="M19"/>
  <c r="M38" s="1"/>
  <c r="L19"/>
  <c r="L38" s="1"/>
  <c r="M18"/>
  <c r="M37" s="1"/>
  <c r="L18"/>
  <c r="L37" s="1"/>
  <c r="M17"/>
  <c r="M36" s="1"/>
  <c r="L17"/>
  <c r="L36" s="1"/>
  <c r="M16"/>
  <c r="M35" s="1"/>
  <c r="L16"/>
  <c r="L35" s="1"/>
  <c r="M15"/>
  <c r="M34" s="1"/>
  <c r="L15"/>
  <c r="L34" s="1"/>
  <c r="M14"/>
  <c r="M33" s="1"/>
  <c r="L14"/>
  <c r="L33" s="1"/>
  <c r="M13"/>
  <c r="M32" s="1"/>
  <c r="L13"/>
  <c r="L32" s="1"/>
  <c r="M12"/>
  <c r="M31" s="1"/>
  <c r="L12"/>
  <c r="L31" s="1"/>
  <c r="M11"/>
  <c r="M30" s="1"/>
  <c r="L11"/>
  <c r="L30" s="1"/>
  <c r="M10"/>
  <c r="M29" s="1"/>
  <c r="L10"/>
  <c r="L29" s="1"/>
  <c r="M9"/>
  <c r="L9"/>
  <c r="L28" s="1"/>
  <c r="M20" i="6"/>
  <c r="M39" s="1"/>
  <c r="M57" s="1"/>
  <c r="M78" s="1"/>
  <c r="L20"/>
  <c r="L39" s="1"/>
  <c r="L57" s="1"/>
  <c r="L78" s="1"/>
  <c r="M19"/>
  <c r="M38" s="1"/>
  <c r="M56" s="1"/>
  <c r="M77" s="1"/>
  <c r="L19"/>
  <c r="L38" s="1"/>
  <c r="L56" s="1"/>
  <c r="L77" s="1"/>
  <c r="M18"/>
  <c r="M37" s="1"/>
  <c r="M55" s="1"/>
  <c r="M76" s="1"/>
  <c r="L18"/>
  <c r="L37" s="1"/>
  <c r="L55" s="1"/>
  <c r="L76" s="1"/>
  <c r="M17"/>
  <c r="M36" s="1"/>
  <c r="M54" s="1"/>
  <c r="M75" s="1"/>
  <c r="L17"/>
  <c r="L36" s="1"/>
  <c r="L54" s="1"/>
  <c r="L75" s="1"/>
  <c r="M16"/>
  <c r="M35" s="1"/>
  <c r="M53" s="1"/>
  <c r="M74" s="1"/>
  <c r="L16"/>
  <c r="L35" s="1"/>
  <c r="L53" s="1"/>
  <c r="L74" s="1"/>
  <c r="M15"/>
  <c r="M34" s="1"/>
  <c r="M52" s="1"/>
  <c r="M73" s="1"/>
  <c r="L15"/>
  <c r="L34" s="1"/>
  <c r="L52" s="1"/>
  <c r="L73" s="1"/>
  <c r="M14"/>
  <c r="M33" s="1"/>
  <c r="M51" s="1"/>
  <c r="M72" s="1"/>
  <c r="L14"/>
  <c r="L33" s="1"/>
  <c r="L51" s="1"/>
  <c r="L72" s="1"/>
  <c r="M13"/>
  <c r="M32" s="1"/>
  <c r="M50" s="1"/>
  <c r="M71" s="1"/>
  <c r="L13"/>
  <c r="L32" s="1"/>
  <c r="L50" s="1"/>
  <c r="L71" s="1"/>
  <c r="M12"/>
  <c r="M31" s="1"/>
  <c r="M49" s="1"/>
  <c r="M70" s="1"/>
  <c r="L12"/>
  <c r="L31" s="1"/>
  <c r="L49" s="1"/>
  <c r="L70" s="1"/>
  <c r="M11"/>
  <c r="M30" s="1"/>
  <c r="M48" s="1"/>
  <c r="M69" s="1"/>
  <c r="L11"/>
  <c r="L30" s="1"/>
  <c r="L48" s="1"/>
  <c r="L69" s="1"/>
  <c r="M10"/>
  <c r="M29" s="1"/>
  <c r="M47" s="1"/>
  <c r="M68" s="1"/>
  <c r="L10"/>
  <c r="L29" s="1"/>
  <c r="L47" s="1"/>
  <c r="L68" s="1"/>
  <c r="M9"/>
  <c r="M28" s="1"/>
  <c r="M46" s="1"/>
  <c r="M67" s="1"/>
  <c r="L9"/>
  <c r="L28" s="1"/>
  <c r="L46" s="1"/>
  <c r="L67" s="1"/>
  <c r="M20" i="5"/>
  <c r="M34" s="1"/>
  <c r="L20"/>
  <c r="L34" s="1"/>
  <c r="M19"/>
  <c r="M33" s="1"/>
  <c r="L19"/>
  <c r="L33" s="1"/>
  <c r="M18"/>
  <c r="M32" s="1"/>
  <c r="L18"/>
  <c r="L32" s="1"/>
  <c r="M17"/>
  <c r="M31" s="1"/>
  <c r="L17"/>
  <c r="L31" s="1"/>
  <c r="M16"/>
  <c r="M30" s="1"/>
  <c r="L16"/>
  <c r="L30" s="1"/>
  <c r="M15"/>
  <c r="M29" s="1"/>
  <c r="L15"/>
  <c r="L29" s="1"/>
  <c r="M14"/>
  <c r="M28" s="1"/>
  <c r="L14"/>
  <c r="L28" s="1"/>
  <c r="M13"/>
  <c r="M27" s="1"/>
  <c r="L13"/>
  <c r="L27" s="1"/>
  <c r="M12"/>
  <c r="M26" s="1"/>
  <c r="L12"/>
  <c r="L26" s="1"/>
  <c r="M11"/>
  <c r="M25" s="1"/>
  <c r="L11"/>
  <c r="L25" s="1"/>
  <c r="M10"/>
  <c r="M24" s="1"/>
  <c r="L10"/>
  <c r="L24" s="1"/>
  <c r="M9"/>
  <c r="M23" s="1"/>
  <c r="L9"/>
  <c r="L23" s="1"/>
  <c r="O21"/>
  <c r="M43" i="6"/>
  <c r="L43"/>
  <c r="M42"/>
  <c r="L42"/>
  <c r="L43" i="8"/>
  <c r="L42"/>
  <c r="M82" i="6"/>
  <c r="L82"/>
  <c r="M81"/>
  <c r="L81"/>
  <c r="L43" i="7"/>
  <c r="L42"/>
  <c r="C77" i="10"/>
  <c r="F77" s="1"/>
  <c r="R21" i="6"/>
  <c r="P40"/>
  <c r="T21" i="7"/>
  <c r="P21"/>
  <c r="R40"/>
  <c r="Q58" i="6"/>
  <c r="O79"/>
  <c r="S21" i="8"/>
  <c r="O21"/>
  <c r="Q40"/>
  <c r="T21" i="6"/>
  <c r="P21"/>
  <c r="R40"/>
  <c r="R21" i="7"/>
  <c r="P40"/>
  <c r="S58" i="6"/>
  <c r="O58"/>
  <c r="Q79"/>
  <c r="S40" i="8"/>
  <c r="N8" i="11"/>
  <c r="K8" s="1"/>
  <c r="K9" s="1"/>
  <c r="Q16" i="12" l="1"/>
  <c r="Q46" i="10"/>
  <c r="U46"/>
  <c r="M39" i="7"/>
  <c r="M24"/>
  <c r="M43" s="1"/>
  <c r="M39" i="8"/>
  <c r="M24"/>
  <c r="M43" s="1"/>
  <c r="M28" i="7"/>
  <c r="M23"/>
  <c r="M42" s="1"/>
  <c r="M28" i="8"/>
  <c r="M23"/>
  <c r="M42" s="1"/>
  <c r="L25" i="4"/>
  <c r="L39" i="5" s="1"/>
  <c r="L44" s="1"/>
  <c r="K12" i="15"/>
  <c r="E77" i="10"/>
  <c r="H77" s="1"/>
  <c r="G181"/>
  <c r="D181" s="1"/>
  <c r="F181"/>
  <c r="C181" s="1"/>
  <c r="N16" i="12"/>
  <c r="S68" i="10"/>
  <c r="S62"/>
  <c r="AD116" i="15"/>
  <c r="AE116"/>
  <c r="H181" i="10"/>
  <c r="E181" s="1"/>
  <c r="I125" i="12"/>
  <c r="N9" i="11"/>
  <c r="D116" i="15"/>
  <c r="G116"/>
  <c r="D78" i="10"/>
  <c r="G78" s="1"/>
  <c r="M24" i="4"/>
  <c r="M38" i="5" s="1"/>
  <c r="M43" s="1"/>
  <c r="R13" i="15"/>
  <c r="V13" s="1"/>
  <c r="Z13" s="1"/>
  <c r="AD13" s="1"/>
  <c r="AH13" s="1"/>
  <c r="AL13" s="1"/>
  <c r="J22" i="12"/>
  <c r="K22"/>
  <c r="E78" i="10"/>
  <c r="H78" s="1"/>
  <c r="S13" i="15"/>
  <c r="W13" s="1"/>
  <c r="AA13" s="1"/>
  <c r="AE13" s="1"/>
  <c r="AI13" s="1"/>
  <c r="AM13" s="1"/>
  <c r="M25" i="4"/>
  <c r="M39" i="5" s="1"/>
  <c r="M44" s="1"/>
  <c r="U29" i="10"/>
  <c r="Q29"/>
  <c r="M23" i="4"/>
  <c r="M37" i="5" s="1"/>
  <c r="M42" s="1"/>
  <c r="I22" i="12"/>
  <c r="Q13" i="15"/>
  <c r="U13" s="1"/>
  <c r="Y13" s="1"/>
  <c r="AC13" s="1"/>
  <c r="AG13" s="1"/>
  <c r="AK13" s="1"/>
  <c r="C78" i="10"/>
  <c r="F78" s="1"/>
  <c r="AC116" i="15"/>
  <c r="K125" i="12"/>
  <c r="L24" i="4"/>
  <c r="L38" i="5" s="1"/>
  <c r="L43" s="1"/>
  <c r="D77" i="10"/>
  <c r="G77" s="1"/>
  <c r="N12" i="15"/>
  <c r="R12" s="1"/>
  <c r="V12" s="1"/>
  <c r="Z12" s="1"/>
  <c r="AD12" s="1"/>
  <c r="AH12" s="1"/>
  <c r="AL12" s="1"/>
  <c r="J125" i="12"/>
  <c r="L23" i="4"/>
  <c r="L37" i="5" s="1"/>
  <c r="L42" s="1"/>
  <c r="M12" i="15"/>
  <c r="Q12" s="1"/>
  <c r="U12" s="1"/>
  <c r="Y12" s="1"/>
  <c r="AC12" s="1"/>
  <c r="AG12" s="1"/>
  <c r="AK12" s="1"/>
  <c r="O12"/>
  <c r="S12" s="1"/>
  <c r="W12" s="1"/>
  <c r="AA12" s="1"/>
  <c r="AE12" s="1"/>
  <c r="AI12" s="1"/>
  <c r="AM12" s="1"/>
  <c r="E6"/>
  <c r="E7" s="1"/>
  <c r="Q21" i="8"/>
  <c r="T40" i="7"/>
  <c r="S79" i="6"/>
  <c r="T40"/>
  <c r="O35" i="5"/>
  <c r="U21" i="6"/>
  <c r="O40"/>
  <c r="U21" i="7"/>
  <c r="O40"/>
  <c r="T58" i="6"/>
  <c r="U58" s="1"/>
  <c r="T21" i="8"/>
  <c r="S63" i="10" l="1"/>
  <c r="U40" i="6"/>
  <c r="E116" i="15"/>
  <c r="H116"/>
  <c r="U40" i="8"/>
  <c r="U21"/>
  <c r="F125" i="12"/>
  <c r="C125"/>
  <c r="U79" i="6"/>
  <c r="O23" i="4" a="1"/>
  <c r="C116" i="15"/>
  <c r="F116"/>
  <c r="E125" i="12"/>
  <c r="H125"/>
  <c r="J116" i="15"/>
  <c r="D125" i="12"/>
  <c r="G125"/>
  <c r="S10" i="10"/>
  <c r="T9" i="12"/>
  <c r="Q9" i="11"/>
  <c r="U40" i="7"/>
  <c r="T14" i="12" l="1"/>
  <c r="T12"/>
  <c r="K116" i="15"/>
  <c r="I116"/>
  <c r="O24" i="4"/>
  <c r="O23"/>
  <c r="O25"/>
  <c r="T28" i="10"/>
  <c r="T46"/>
  <c r="T23"/>
  <c r="T41"/>
  <c r="T26"/>
  <c r="T44"/>
  <c r="T24"/>
  <c r="T42"/>
  <c r="T19"/>
  <c r="T37"/>
  <c r="T15"/>
  <c r="T36"/>
  <c r="T39"/>
  <c r="T38"/>
  <c r="T22"/>
  <c r="T25"/>
  <c r="T20"/>
  <c r="T18"/>
  <c r="T21"/>
  <c r="T33"/>
  <c r="T40"/>
  <c r="T43"/>
  <c r="T45"/>
  <c r="S69"/>
  <c r="T32"/>
  <c r="T16"/>
  <c r="T29"/>
  <c r="T17"/>
  <c r="T34"/>
  <c r="T35"/>
  <c r="T27"/>
  <c r="T16" i="12" l="1"/>
  <c r="O26" i="4"/>
</calcChain>
</file>

<file path=xl/sharedStrings.xml><?xml version="1.0" encoding="utf-8"?>
<sst xmlns="http://schemas.openxmlformats.org/spreadsheetml/2006/main" count="709" uniqueCount="321">
  <si>
    <t>Summary Rate Information for Each Product</t>
  </si>
  <si>
    <t>Item #</t>
  </si>
  <si>
    <t>Proposed rate increase over rates in effect 12 months before proposed effective date</t>
  </si>
  <si>
    <t>2a</t>
  </si>
  <si>
    <t>Product # 1</t>
  </si>
  <si>
    <t>Product # 2</t>
  </si>
  <si>
    <t>Product # 3</t>
  </si>
  <si>
    <t>Product # 4</t>
  </si>
  <si>
    <t>Product # 5</t>
  </si>
  <si>
    <t>Product # 6</t>
  </si>
  <si>
    <t>Product # 7</t>
  </si>
  <si>
    <t>Product # 8</t>
  </si>
  <si>
    <t>Product # 9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</si>
  <si>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</si>
  <si>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</si>
  <si>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</si>
  <si>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</si>
  <si>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</si>
  <si>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</si>
  <si>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</si>
  <si>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</si>
  <si>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</si>
  <si>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</si>
  <si>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</si>
  <si>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</si>
  <si>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2b</t>
  </si>
  <si>
    <t>3a</t>
  </si>
  <si>
    <t>3b</t>
  </si>
  <si>
    <t>3c</t>
  </si>
  <si>
    <t>Member Months</t>
  </si>
  <si>
    <t>Number of member months of coverage reported for each of the latest available 12 months</t>
  </si>
  <si>
    <t>Month</t>
  </si>
  <si>
    <t>Year</t>
  </si>
  <si>
    <t>July</t>
  </si>
  <si>
    <t>August</t>
  </si>
  <si>
    <t>September</t>
  </si>
  <si>
    <t>October</t>
  </si>
  <si>
    <t xml:space="preserve">November </t>
  </si>
  <si>
    <t>December</t>
  </si>
  <si>
    <t>January</t>
  </si>
  <si>
    <t>February</t>
  </si>
  <si>
    <t>March</t>
  </si>
  <si>
    <t>April</t>
  </si>
  <si>
    <t>May</t>
  </si>
  <si>
    <t>June</t>
  </si>
  <si>
    <t>Number of member months projected to be impacted by the proposed rate increase</t>
  </si>
  <si>
    <t>Premium Revenue Per Member Per Month</t>
  </si>
  <si>
    <t>Actual premium revenue per member per month (PMPM) reported for each of the latest</t>
  </si>
  <si>
    <t>Projected premium revenue per member per month (PMPM) based on the proposed</t>
  </si>
  <si>
    <t>For item # 1 above, explain any differences between what is included in this filing and</t>
  </si>
  <si>
    <t>Describe the normalization factors used in item #s 2 and 4 above and how they take</t>
  </si>
  <si>
    <t>Other</t>
  </si>
  <si>
    <r>
      <t>Actual</t>
    </r>
    <r>
      <rPr>
        <sz val="10"/>
        <rFont val="Arial"/>
        <family val="2"/>
      </rPr>
      <t xml:space="preserve"> fee-for-service claims payment experience </t>
    </r>
    <r>
      <rPr>
        <sz val="10"/>
        <rFont val="Arial"/>
        <family val="2"/>
      </rPr>
      <t>per member per month (PMPM) reported</t>
    </r>
  </si>
  <si>
    <r>
      <t>Projected</t>
    </r>
    <r>
      <rPr>
        <sz val="10"/>
        <rFont val="Arial"/>
        <family val="2"/>
      </rPr>
      <t xml:space="preserve"> fee-for-service claims payment experience</t>
    </r>
    <r>
      <rPr>
        <sz val="10"/>
        <rFont val="Arial"/>
        <family val="2"/>
      </rPr>
      <t xml:space="preserve"> per member per month (PMPM) for the</t>
    </r>
  </si>
  <si>
    <t>9a</t>
  </si>
  <si>
    <t>9b</t>
  </si>
  <si>
    <t>9c</t>
  </si>
  <si>
    <t>Costs per service</t>
  </si>
  <si>
    <t>9d</t>
  </si>
  <si>
    <t>Actuarial basis for all changes in fee-for-service trends, including all relevant studies used to derive factors</t>
  </si>
  <si>
    <r>
      <t>Projected</t>
    </r>
    <r>
      <rPr>
        <sz val="10"/>
        <rFont val="Arial"/>
        <family val="2"/>
      </rPr>
      <t xml:space="preserve"> capitation claim payments</t>
    </r>
    <r>
      <rPr>
        <sz val="10"/>
        <rFont val="Arial"/>
        <family val="2"/>
      </rPr>
      <t xml:space="preserve"> per member per month (PMPM) for the</t>
    </r>
  </si>
  <si>
    <r>
      <t>Projected</t>
    </r>
    <r>
      <rPr>
        <sz val="10"/>
        <rFont val="Arial"/>
        <family val="2"/>
      </rPr>
      <t xml:space="preserve"> other claim payments</t>
    </r>
    <r>
      <rPr>
        <sz val="10"/>
        <rFont val="Arial"/>
        <family val="2"/>
      </rPr>
      <t xml:space="preserve"> per member per month (PMPM) for the</t>
    </r>
  </si>
  <si>
    <t>Administrative Expenses</t>
  </si>
  <si>
    <t>to the submission of the rate filing for the following categories of expenses:</t>
  </si>
  <si>
    <t>1a</t>
  </si>
  <si>
    <t>Financial administration</t>
  </si>
  <si>
    <t>Marketing and sales</t>
  </si>
  <si>
    <t>Distribution</t>
  </si>
  <si>
    <t>Claims operations</t>
  </si>
  <si>
    <t>1b</t>
  </si>
  <si>
    <t>1c</t>
  </si>
  <si>
    <t>1d</t>
  </si>
  <si>
    <t>1f</t>
  </si>
  <si>
    <t>1e(1)</t>
  </si>
  <si>
    <t>1e(2)</t>
  </si>
  <si>
    <t>Network operations</t>
  </si>
  <si>
    <t>Charitable contributions</t>
  </si>
  <si>
    <t>General administration</t>
  </si>
  <si>
    <t>Capital costs and depreciation</t>
  </si>
  <si>
    <t>Miscellaneous expenditures</t>
  </si>
  <si>
    <t>1g</t>
  </si>
  <si>
    <t>1h</t>
  </si>
  <si>
    <t>1j</t>
  </si>
  <si>
    <t>1k</t>
  </si>
  <si>
    <t>1l</t>
  </si>
  <si>
    <t>Total administrative expenses</t>
  </si>
  <si>
    <t>Item # 1 above, but shown on a per member per month (PMPM) basis</t>
  </si>
  <si>
    <t>2c</t>
  </si>
  <si>
    <t>2d</t>
  </si>
  <si>
    <t>2e(1)</t>
  </si>
  <si>
    <t>2e(2)</t>
  </si>
  <si>
    <t>2f</t>
  </si>
  <si>
    <t>2g</t>
  </si>
  <si>
    <t>2h</t>
  </si>
  <si>
    <t>2j</t>
  </si>
  <si>
    <t>2k</t>
  </si>
  <si>
    <t>2l</t>
  </si>
  <si>
    <t>Start</t>
  </si>
  <si>
    <t>End</t>
  </si>
  <si>
    <t>3d</t>
  </si>
  <si>
    <t>3e</t>
  </si>
  <si>
    <t>3f</t>
  </si>
  <si>
    <t>4a</t>
  </si>
  <si>
    <t>4c</t>
  </si>
  <si>
    <t>4d</t>
  </si>
  <si>
    <t>Contribution-to-Surplus</t>
  </si>
  <si>
    <t xml:space="preserve">Contribution-to-surplus for the two years prior to the submission of the rate filing </t>
  </si>
  <si>
    <t>Normalized PMPM</t>
  </si>
  <si>
    <t>% of premium</t>
  </si>
  <si>
    <t>Contribution-to-surplus used in other lines of coverage</t>
  </si>
  <si>
    <t>Explain any differences between what is included in this filing and what normally is</t>
  </si>
  <si>
    <t>Increase in the New England medical CPI for the most recent calendar year</t>
  </si>
  <si>
    <t>5a</t>
  </si>
  <si>
    <t>6a</t>
  </si>
  <si>
    <t>New England medical CPI index value from the November period one year earlier</t>
  </si>
  <si>
    <t>PMPM rate in effect 12 months before proposed effective date</t>
  </si>
  <si>
    <t>Item # 1a above, but shown on a normalized per member per month basis</t>
  </si>
  <si>
    <r>
      <t>Actual</t>
    </r>
    <r>
      <rPr>
        <sz val="10"/>
        <rFont val="Arial"/>
        <family val="2"/>
      </rPr>
      <t xml:space="preserve"> fee-for-service claims payment experience </t>
    </r>
    <r>
      <rPr>
        <sz val="10"/>
        <rFont val="Arial"/>
        <family val="2"/>
      </rPr>
      <t>per member per month (PMPM) that was used</t>
    </r>
  </si>
  <si>
    <t>Historic capitation or global payments per member per month (PMPM) reported</t>
  </si>
  <si>
    <t>Historic capitation or global payments per member per month (PMPM) that was used</t>
  </si>
  <si>
    <t>7a</t>
  </si>
  <si>
    <t>Other non-fee-for-service and non-capitation payments per member per month (PMPM) reported</t>
  </si>
  <si>
    <t>Other non-fee-for-service and non-capitation payments per member per month (PMPM) that was</t>
  </si>
  <si>
    <t>used in the development of the rate filing. This includes all bonus and incentives tied to provider</t>
  </si>
  <si>
    <t>Aggregate PMPM (that was built into the premiums, not actual)</t>
  </si>
  <si>
    <t>Line of business # 2 (Small group, Large group, Medicare, etc.)</t>
  </si>
  <si>
    <t>Explain any difference between 1 and 1a.</t>
  </si>
  <si>
    <t>Explain any difference between 2 and 2a.</t>
  </si>
  <si>
    <t>Product</t>
  </si>
  <si>
    <t>.</t>
  </si>
  <si>
    <t>Product # n</t>
  </si>
  <si>
    <t>All</t>
  </si>
  <si>
    <t>Products</t>
  </si>
  <si>
    <t>Total</t>
  </si>
  <si>
    <t>for each of the latest available 12 months for all members, whether renewing or not in the</t>
  </si>
  <si>
    <t>All Products</t>
  </si>
  <si>
    <t>Explain any difference between 2 and 2a here</t>
  </si>
  <si>
    <t>Explain any difference between 1 and 1a here</t>
  </si>
  <si>
    <t>Explain any difference between 3 and 3a here</t>
  </si>
  <si>
    <t>Explain any difference between 4 and 4a here</t>
  </si>
  <si>
    <t>for each of the latest available 12 months for all members, whether renewing or not</t>
  </si>
  <si>
    <t>Describe the normalization factors used in item #s 2, 2a, 4, 4a, 5a and 6a above and how they take</t>
  </si>
  <si>
    <t>Describe the normalization factors used in item #s 2, 2a and 4 above and how they take</t>
  </si>
  <si>
    <t>for at least the latest available 12 months for all members, whether renewing or not in the</t>
  </si>
  <si>
    <t>and other payments not tied to service or performance.</t>
  </si>
  <si>
    <t>proposed rating period. This includes all bonus and incentives tied to provider performance</t>
  </si>
  <si>
    <t>Number of employer groups</t>
  </si>
  <si>
    <t>Number of individual accounts</t>
  </si>
  <si>
    <t>Maximum rate increase for any group or individual covered under the proposed rate change (base plus rating factor changes)</t>
  </si>
  <si>
    <t>Total *</t>
  </si>
  <si>
    <t>* Total rate increase represents the average effective rate increase for all persons covered under the proposed rate changes</t>
  </si>
  <si>
    <r>
      <t>Actual</t>
    </r>
    <r>
      <rPr>
        <sz val="10"/>
        <rFont val="Arial"/>
        <family val="2"/>
      </rPr>
      <t xml:space="preserve"> fee-for-service utilization experience</t>
    </r>
    <r>
      <rPr>
        <sz val="10"/>
        <rFont val="Arial"/>
        <family val="2"/>
      </rPr>
      <t xml:space="preserve"> per 1000 members reported for each of the</t>
    </r>
  </si>
  <si>
    <t>latest available 12 months for all members, whether renewing or not in the</t>
  </si>
  <si>
    <r>
      <t>Actual</t>
    </r>
    <r>
      <rPr>
        <sz val="10"/>
        <rFont val="Arial"/>
        <family val="2"/>
      </rPr>
      <t xml:space="preserve"> fee-for-service utilization experience</t>
    </r>
    <r>
      <rPr>
        <sz val="10"/>
        <rFont val="Arial"/>
        <family val="2"/>
      </rPr>
      <t xml:space="preserve"> per 1000 members</t>
    </r>
    <r>
      <rPr>
        <sz val="10"/>
        <rFont val="Arial"/>
        <family val="2"/>
      </rPr>
      <t xml:space="preserve"> that was used</t>
    </r>
  </si>
  <si>
    <r>
      <t>Projected</t>
    </r>
    <r>
      <rPr>
        <sz val="10"/>
        <rFont val="Arial"/>
        <family val="2"/>
      </rPr>
      <t xml:space="preserve"> fee-for-service utilization experience</t>
    </r>
    <r>
      <rPr>
        <sz val="10"/>
        <rFont val="Arial"/>
        <family val="2"/>
      </rPr>
      <t xml:space="preserve"> per 1000 members</t>
    </r>
    <r>
      <rPr>
        <sz val="10"/>
        <rFont val="Arial"/>
        <family val="2"/>
      </rPr>
      <t xml:space="preserve"> for the</t>
    </r>
  </si>
  <si>
    <t>Proposed PMPM Rate</t>
  </si>
  <si>
    <t>Rate Increase</t>
  </si>
  <si>
    <r>
      <t xml:space="preserve">Changes to </t>
    </r>
    <r>
      <rPr>
        <b/>
        <u/>
        <sz val="12"/>
        <rFont val="Arial"/>
        <family val="2"/>
      </rPr>
      <t>Benefits</t>
    </r>
    <r>
      <rPr>
        <b/>
        <sz val="12"/>
        <rFont val="Arial"/>
        <family val="2"/>
      </rPr>
      <t xml:space="preserve"> for Each Product Relative to the 12-month Period Prior to the Proposed Effective Date of the Filed Rates</t>
    </r>
  </si>
  <si>
    <r>
      <t xml:space="preserve">Changes to </t>
    </r>
    <r>
      <rPr>
        <b/>
        <u/>
        <sz val="12"/>
        <rFont val="Arial"/>
        <family val="2"/>
      </rPr>
      <t>Cost-Sharing</t>
    </r>
    <r>
      <rPr>
        <b/>
        <sz val="12"/>
        <rFont val="Arial"/>
        <family val="2"/>
      </rPr>
      <t xml:space="preserve"> for Each Product Relative to the 12-month Period Prior to the Proposed Effective Date of the Filed Rates</t>
    </r>
  </si>
  <si>
    <t>(Attach separate document if needed)</t>
  </si>
  <si>
    <t>Number of currently enrolled groups/members that are projected to be impacted by the proposed increase for each renewal month</t>
  </si>
  <si>
    <t>Projected</t>
  </si>
  <si>
    <t>2 Years Prior</t>
  </si>
  <si>
    <t>1 Year Prior</t>
  </si>
  <si>
    <t>Change from</t>
  </si>
  <si>
    <t>Prior 12 Months</t>
  </si>
  <si>
    <t>Change from Base Period</t>
  </si>
  <si>
    <t>$</t>
  </si>
  <si>
    <t>Amount</t>
  </si>
  <si>
    <t>Line of business # 3 (Small group, Large group, Medicare, etc.)</t>
  </si>
  <si>
    <t>Line of business # 1 (Small group, Large group, Medicare, etc.)</t>
  </si>
  <si>
    <t>1 Year Prior - Base</t>
  </si>
  <si>
    <t>3 Years Prior</t>
  </si>
  <si>
    <t>(Please complete shaded cells. If no changes, enter "None")</t>
  </si>
  <si>
    <t>Number of covered employees/dependents (members)</t>
  </si>
  <si>
    <t>Number of covered individuals/dependents (members)</t>
  </si>
  <si>
    <t>Total number of covered members</t>
  </si>
  <si>
    <t>Note to filers:  Unhide rows after the nth row for additional products.</t>
  </si>
  <si>
    <t>(Please complete shaded cells.)</t>
  </si>
  <si>
    <t>for all members, whether renewing or not in the proposed rating period.</t>
  </si>
  <si>
    <t xml:space="preserve">This should correspond with the base experience period used in ratemaking. </t>
  </si>
  <si>
    <t>Data can cross calendar years.</t>
  </si>
  <si>
    <t>(Attach separate document if needed.)</t>
  </si>
  <si>
    <t>This is the base experience period for ratemaking, so data can cross calendar years.</t>
  </si>
  <si>
    <t>Explain any differences between 1 and 1a here</t>
  </si>
  <si>
    <t>Explain any differences between 1 and 1a.</t>
  </si>
  <si>
    <t>proposed rating period.</t>
  </si>
  <si>
    <t>Explain any differences between 2 and 2a.</t>
  </si>
  <si>
    <t>Explain any differences between 2 and 2a here</t>
  </si>
  <si>
    <t>Explain any differences between 3 and 3a.</t>
  </si>
  <si>
    <t>Provide a description of the units of measurement.</t>
  </si>
  <si>
    <t>Explain any differences between 4 and 4a.</t>
  </si>
  <si>
    <t>period impacted for the proposed rate increase.</t>
  </si>
  <si>
    <t>Item # 5 above, but shown on a normalized per member per month basis.</t>
  </si>
  <si>
    <t>Item # 6 above, but shown on a normalized basis.</t>
  </si>
  <si>
    <t>into account the average enrollee risk for the permitted risk characteristics.</t>
  </si>
  <si>
    <t>included in the carrier's reported financial statements.</t>
  </si>
  <si>
    <t>Item # 3 above, but shown on a normalized per member per month basis.</t>
  </si>
  <si>
    <t>PMPM Costs (this should be consistent with the difference between lines 1a and line 5)</t>
  </si>
  <si>
    <t>Annualized fee-for-service trends used to project historic claims forward to the period for which the rates will be effective.</t>
  </si>
  <si>
    <t>in the proposed rating period, and whether or not the member's costs are capitated.</t>
  </si>
  <si>
    <t>Annualized trend factors used to project historic claims forward to the period for which the rates will be effective</t>
  </si>
  <si>
    <t>Annualized trend factors used to project historic claims forward to the period for which the rates will be effective.</t>
  </si>
  <si>
    <t>Actuarial basis for all changes in capitation or global payment trends, including all relevant studies used to derive factors.</t>
  </si>
  <si>
    <t>Actuarial basis for all changes in other payment trends, including all relevant studies used to derive factors.</t>
  </si>
  <si>
    <t>Item # 1 above, but shown on a normalized per member per month basis.</t>
  </si>
  <si>
    <t xml:space="preserve">performance and other payments not tied to service or performance (should ideally be the same </t>
  </si>
  <si>
    <t>Detailed explanation of reasons for the projected contribution-to-surplus included in the rate filing.</t>
  </si>
  <si>
    <t>Describe the method used to quantify the projected contribution-to-surplus included in the rate filing.</t>
  </si>
  <si>
    <t>3g</t>
  </si>
  <si>
    <t>3h</t>
  </si>
  <si>
    <t>3i</t>
  </si>
  <si>
    <t>3j</t>
  </si>
  <si>
    <t>3k</t>
  </si>
  <si>
    <t>3l</t>
  </si>
  <si>
    <t>3m</t>
  </si>
  <si>
    <t>3n</t>
  </si>
  <si>
    <t>Line of business # 4 (Small group, Large group, Medicare, etc.)</t>
  </si>
  <si>
    <t>Line of business # 5 (Small group, Large group, Medicare, etc.)</t>
  </si>
  <si>
    <t>Line of business # 6 (Small group, Large group, Medicare, etc.)</t>
  </si>
  <si>
    <t>Line of business # 7 (Small group, Large group, Medicare, etc.)</t>
  </si>
  <si>
    <t>Explain the following related to administrative expenses:</t>
  </si>
  <si>
    <t>Significant changes in expenses due to one-time costs</t>
  </si>
  <si>
    <t>Projected cost and cost per member per month attributed to each regulatory requirement</t>
  </si>
  <si>
    <t>Other relevant factors</t>
  </si>
  <si>
    <t>Projected cost and cost per member per month attributed to each effort to contain health care delivery costs</t>
  </si>
  <si>
    <t>Allocation of companywide expenses to the small group line of business</t>
  </si>
  <si>
    <t>4e</t>
  </si>
  <si>
    <t>4f</t>
  </si>
  <si>
    <t>(must enter start and end dates in date format)</t>
  </si>
  <si>
    <t>(Please complete shaded cells. If no changes, enter "None.")</t>
  </si>
  <si>
    <t>available 12 months for all members, whether renewing or not in the proposed the rating period.</t>
  </si>
  <si>
    <t>rates and the projected membership impacted by the rate increase.</t>
  </si>
  <si>
    <t>what normally is included in the carrier's reported financial statements.</t>
  </si>
  <si>
    <t>in the development of the rate filing (should ideally be the same as # 3).</t>
  </si>
  <si>
    <t>Explanation of the completion method used to derive the IBNR claims for the claim experience study.</t>
  </si>
  <si>
    <t>Item # 1a above, but shown on a normalized per member per month basis.</t>
  </si>
  <si>
    <t>(This should be consistent with the difference between line 1a and line 3.)</t>
  </si>
  <si>
    <t>Percent (Annualized)</t>
  </si>
  <si>
    <t>Describe in detail any Miscellaneous expenditures in 2k above</t>
  </si>
  <si>
    <t>Filers should indicate the line of business in the shaded area below.  Unhide rows if additional lines of business needed.</t>
  </si>
  <si>
    <t>Significant changes in expenses caused by regulatory requirements</t>
  </si>
  <si>
    <t>Utilization per thousand members (this should be consistent with the difference between lines 3b and line 6)</t>
  </si>
  <si>
    <t>1i(1)</t>
  </si>
  <si>
    <t>1i(2)</t>
  </si>
  <si>
    <t>Fines paid to federal, state or local governments</t>
  </si>
  <si>
    <t>2i(1)</t>
  </si>
  <si>
    <t>2i(2)</t>
  </si>
  <si>
    <t>PMPM Incurred Claims</t>
  </si>
  <si>
    <t>1e(3)</t>
  </si>
  <si>
    <t>2e(3)</t>
  </si>
  <si>
    <t>4b(1)</t>
  </si>
  <si>
    <t>Actual base period administrative expense PMPM for the most recent calendar year</t>
  </si>
  <si>
    <t>4b(2)</t>
  </si>
  <si>
    <t>4b(3)</t>
  </si>
  <si>
    <t>4b(4)</t>
  </si>
  <si>
    <t>Adjusted base period administrative expense PMPM for the most recent calendar year</t>
  </si>
  <si>
    <t>4b(5)</t>
  </si>
  <si>
    <t>Add one-time expenses that are not reflected in the calendar year expenses (Proper explanation required).</t>
  </si>
  <si>
    <t>Total projected administrative expense PMPM</t>
  </si>
  <si>
    <t>Subtract actual taxes and assessments</t>
  </si>
  <si>
    <t>Adjusted projected administrative expense PMPM</t>
  </si>
  <si>
    <t>4a(1)</t>
  </si>
  <si>
    <t>4a(2)</t>
  </si>
  <si>
    <t>4a(3)</t>
  </si>
  <si>
    <t>4a(4)</t>
  </si>
  <si>
    <t>Annualized percentage increase in adjusted administrative expense PMPM</t>
  </si>
  <si>
    <t>Financial Statement Calendar Year</t>
  </si>
  <si>
    <t>Second Most Recent Available</t>
  </si>
  <si>
    <t>Most Recent Available</t>
  </si>
  <si>
    <t>PMPM Adjustment to Earned Premium for Taxes and Fees</t>
  </si>
  <si>
    <t>Taxes and assessments paid to federal, state or local governments (permitted under 211 CMR 147.00)</t>
  </si>
  <si>
    <t>Fee-for-Service Claims and Utilization Experience (Do not include any quality improvement expenses)</t>
  </si>
  <si>
    <t>Capitation/Global Payments (Do not include any quality improvement expenses)</t>
  </si>
  <si>
    <t>Other Non-Fee-for-Service and Non-Capitation Payments (Do not include any quality improvement expenses)</t>
  </si>
  <si>
    <t>Premium Rates</t>
  </si>
  <si>
    <t>Projected Claims</t>
  </si>
  <si>
    <t>Administrative Expenses PMPM Excluding Taxes and Expenses to Improve Health Care Quality</t>
  </si>
  <si>
    <t>4a(5)</t>
  </si>
  <si>
    <t>Projected Member Months, 12 months starting:</t>
  </si>
  <si>
    <t>Effective date:</t>
  </si>
  <si>
    <t>Number of total projected member months in the rating period (first effective date)</t>
  </si>
  <si>
    <t>Projected covered members (enrolling in any month) for the 12 month rating period starting:</t>
  </si>
  <si>
    <t>End of rating period:</t>
  </si>
  <si>
    <t>Note to filers:  Unhide rows after the nth row for additional products. The "Total" row should remain in row 116.</t>
  </si>
  <si>
    <t>Projected for rating period of all three renewal months</t>
  </si>
  <si>
    <t>Include incurred but not reported reserves in the reported values.</t>
  </si>
  <si>
    <t>in the development of the rate filing (should ideally be the same as Total from # 1).</t>
  </si>
  <si>
    <t>Item # 3b above, but shown on a normalized per member per month basis.</t>
  </si>
  <si>
    <t>as Total from # 1).</t>
  </si>
  <si>
    <r>
      <t xml:space="preserve">Administrative expenses </t>
    </r>
    <r>
      <rPr>
        <sz val="10"/>
        <rFont val="Arial"/>
        <family val="2"/>
      </rPr>
      <t>for the two years prior</t>
    </r>
  </si>
  <si>
    <t>Carrier name:</t>
  </si>
  <si>
    <t>Version 1.1</t>
  </si>
  <si>
    <t>Data Collection Tool for Exchange-Certified Stand-Alone Dental Plans</t>
  </si>
  <si>
    <t xml:space="preserve">Preventive </t>
  </si>
  <si>
    <t>Services</t>
  </si>
  <si>
    <t>Basic</t>
  </si>
  <si>
    <t xml:space="preserve">Major </t>
  </si>
  <si>
    <t>Orthodontia</t>
  </si>
  <si>
    <t>Preventive - dental exams, cleanings, x-rays, fluoride treatments, space maintainers, and dental sealants</t>
  </si>
  <si>
    <t>Basic - amalgam fillings, composite fillings, routine extractions, root canal treatment, and periodontal treatment such as scaling and root planing</t>
  </si>
  <si>
    <t>Major - crowns, bridgework, removable partial dentures, complete dentures</t>
  </si>
  <si>
    <t>Orthodontia - orthodontic treatment</t>
  </si>
  <si>
    <t>Implants - treatment for dental implants</t>
  </si>
  <si>
    <t>Implants</t>
  </si>
  <si>
    <t>Dental administration - Health care quality improvement expenses (permitted under 211 CMR 147.00)</t>
  </si>
  <si>
    <t>Dental administration - Other health care quality improvement expenses</t>
  </si>
  <si>
    <t>Dental administration - Other</t>
  </si>
  <si>
    <t>Analysis of changes in administrative expenses</t>
  </si>
  <si>
    <t xml:space="preserve">Subtract projected taxes and assessments </t>
  </si>
  <si>
    <t xml:space="preserve">Subtract projected expenses to improve health care quality </t>
  </si>
  <si>
    <t xml:space="preserve">Subtract actual expenses to improve health care quality </t>
  </si>
  <si>
    <t>New England medical CPI index value for the November period preceding the date of the filing</t>
  </si>
  <si>
    <t>Detailed support of administrative expenses</t>
  </si>
  <si>
    <t>Loss Ratio</t>
  </si>
  <si>
    <t xml:space="preserve">Loss Ratio </t>
  </si>
  <si>
    <t>Detailed support. Total claim cost should match sum of worksheets (e), (f) and (g), item #s 5, 3 and 3, respectively. Claim cost excludes quality improvement expenses.</t>
  </si>
  <si>
    <t>This data collection tool is an instrument for carriers to submit  for insured dental plans intended to be Exchange-Certified Stand-Alone Dental Plans to be offered, issued or renewed through the Commonwealth Health Insurance Connector Authority on or after January 1, 2014.</t>
  </si>
  <si>
    <t>PMPM Adjustment to Incurred Claims for Dental Care Quality Improvement Expenses</t>
  </si>
  <si>
    <t>PMPM Earned Premium</t>
  </si>
  <si>
    <t>Loss ratio</t>
  </si>
</sst>
</file>

<file path=xl/styles.xml><?xml version="1.0" encoding="utf-8"?>
<styleSheet xmlns="http://schemas.openxmlformats.org/spreadsheetml/2006/main">
  <numFmts count="7">
    <numFmt numFmtId="43" formatCode="_(* #,##0.00_);_(* \(#,##0.00\);_(* &quot;-&quot;??_);_(@_)"/>
    <numFmt numFmtId="164" formatCode="0.0%"/>
    <numFmt numFmtId="165" formatCode="_(* #,##0.0_);_(* \(#,##0.0\);_(* &quot;-&quot;??_);_(@_)"/>
    <numFmt numFmtId="166" formatCode="_(* #,##0_);_(* \(#,##0\);_(* &quot;-&quot;??_);_(@_)"/>
    <numFmt numFmtId="167" formatCode="_(* #,##0.000_);_(* \(#,##0.000\);_(* &quot;-&quot;??_);_(@_)"/>
    <numFmt numFmtId="168" formatCode="0.00_);\(0.00\)"/>
    <numFmt numFmtId="169" formatCode="m/d/yyyy;@"/>
  </numFmts>
  <fonts count="17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u/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u val="singleAccounting"/>
      <sz val="10"/>
      <name val="Arial"/>
      <family val="2"/>
    </font>
    <font>
      <sz val="10"/>
      <color indexed="11"/>
      <name val="Arial"/>
      <family val="2"/>
    </font>
    <font>
      <b/>
      <sz val="10"/>
      <name val="Arial"/>
      <family val="2"/>
    </font>
    <font>
      <sz val="10"/>
      <color indexed="14"/>
      <name val="Arial"/>
      <family val="2"/>
    </font>
    <font>
      <b/>
      <u/>
      <sz val="12"/>
      <name val="Arial"/>
      <family val="2"/>
    </font>
    <font>
      <sz val="10"/>
      <color indexed="14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9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0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0" xfId="0" applyAlignment="1">
      <alignment horizontal="center"/>
    </xf>
    <xf numFmtId="0" fontId="6" fillId="0" borderId="0" xfId="0" applyFont="1"/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5" fillId="0" borderId="0" xfId="0" applyFont="1" applyFill="1" applyAlignment="1">
      <alignment horizontal="right"/>
    </xf>
    <xf numFmtId="0" fontId="0" fillId="0" borderId="0" xfId="0" applyFill="1" applyBorder="1" applyAlignment="1">
      <alignment horizontal="right"/>
    </xf>
    <xf numFmtId="0" fontId="0" fillId="0" borderId="0" xfId="0" applyFill="1" applyBorder="1"/>
    <xf numFmtId="10" fontId="0" fillId="0" borderId="0" xfId="2" applyNumberFormat="1" applyFont="1" applyAlignment="1">
      <alignment horizontal="right"/>
    </xf>
    <xf numFmtId="0" fontId="0" fillId="0" borderId="0" xfId="0" applyFill="1" applyAlignment="1">
      <alignment horizontal="left"/>
    </xf>
    <xf numFmtId="0" fontId="9" fillId="0" borderId="0" xfId="0" applyFont="1"/>
    <xf numFmtId="166" fontId="0" fillId="0" borderId="0" xfId="0" applyNumberFormat="1"/>
    <xf numFmtId="165" fontId="0" fillId="0" borderId="0" xfId="1" applyNumberFormat="1" applyFont="1"/>
    <xf numFmtId="0" fontId="1" fillId="0" borderId="0" xfId="0" applyFont="1"/>
    <xf numFmtId="43" fontId="0" fillId="0" borderId="0" xfId="0" applyNumberFormat="1"/>
    <xf numFmtId="0" fontId="0" fillId="0" borderId="0" xfId="0" applyAlignment="1">
      <alignment horizontal="center" wrapText="1"/>
    </xf>
    <xf numFmtId="10" fontId="1" fillId="0" borderId="0" xfId="2" applyNumberFormat="1" applyFill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Border="1" applyAlignment="1">
      <alignment horizontal="right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Fill="1" applyAlignment="1">
      <alignment horizontal="right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11" fillId="0" borderId="0" xfId="0" applyFont="1"/>
    <xf numFmtId="43" fontId="8" fillId="0" borderId="0" xfId="0" applyNumberFormat="1" applyFont="1"/>
    <xf numFmtId="0" fontId="11" fillId="0" borderId="0" xfId="0" applyFont="1" applyFill="1"/>
    <xf numFmtId="0" fontId="13" fillId="0" borderId="0" xfId="0" applyFont="1"/>
    <xf numFmtId="0" fontId="5" fillId="0" borderId="0" xfId="0" applyFont="1"/>
    <xf numFmtId="43" fontId="1" fillId="0" borderId="0" xfId="1" applyNumberFormat="1" applyFill="1" applyAlignment="1">
      <alignment horizontal="center"/>
    </xf>
    <xf numFmtId="166" fontId="1" fillId="0" borderId="0" xfId="1" applyNumberFormat="1" applyFill="1" applyAlignment="1">
      <alignment horizontal="center"/>
    </xf>
    <xf numFmtId="0" fontId="0" fillId="0" borderId="0" xfId="0" applyBorder="1" applyAlignment="1">
      <alignment horizontal="center" vertical="center" wrapText="1"/>
    </xf>
    <xf numFmtId="166" fontId="0" fillId="0" borderId="0" xfId="1" applyNumberFormat="1" applyFont="1"/>
    <xf numFmtId="164" fontId="0" fillId="0" borderId="0" xfId="2" applyNumberFormat="1" applyFont="1"/>
    <xf numFmtId="164" fontId="5" fillId="0" borderId="0" xfId="2" applyNumberFormat="1" applyFont="1"/>
    <xf numFmtId="43" fontId="0" fillId="0" borderId="0" xfId="1" applyFont="1" applyAlignment="1">
      <alignment horizontal="right"/>
    </xf>
    <xf numFmtId="166" fontId="0" fillId="0" borderId="0" xfId="1" applyNumberFormat="1" applyFont="1" applyAlignment="1">
      <alignment horizontal="right"/>
    </xf>
    <xf numFmtId="166" fontId="8" fillId="0" borderId="0" xfId="1" applyNumberFormat="1" applyFont="1" applyAlignment="1">
      <alignment horizontal="right"/>
    </xf>
    <xf numFmtId="43" fontId="8" fillId="0" borderId="0" xfId="1" applyFont="1" applyAlignment="1">
      <alignment horizontal="right"/>
    </xf>
    <xf numFmtId="164" fontId="0" fillId="0" borderId="0" xfId="0" applyNumberFormat="1" applyAlignment="1"/>
    <xf numFmtId="10" fontId="1" fillId="0" borderId="1" xfId="2" applyNumberFormat="1" applyFill="1" applyBorder="1" applyAlignment="1">
      <alignment horizontal="center"/>
    </xf>
    <xf numFmtId="166" fontId="0" fillId="0" borderId="1" xfId="0" applyNumberFormat="1" applyBorder="1"/>
    <xf numFmtId="164" fontId="0" fillId="0" borderId="1" xfId="0" applyNumberFormat="1" applyBorder="1" applyAlignment="1"/>
    <xf numFmtId="0" fontId="7" fillId="0" borderId="0" xfId="0" applyFont="1"/>
    <xf numFmtId="0" fontId="1" fillId="0" borderId="0" xfId="0" applyFont="1" applyFill="1"/>
    <xf numFmtId="0" fontId="6" fillId="0" borderId="0" xfId="0" applyFont="1" applyFill="1"/>
    <xf numFmtId="164" fontId="1" fillId="0" borderId="0" xfId="2" applyNumberFormat="1" applyFill="1" applyAlignment="1"/>
    <xf numFmtId="0" fontId="0" fillId="0" borderId="0" xfId="0" applyFill="1" applyAlignment="1"/>
    <xf numFmtId="164" fontId="0" fillId="0" borderId="0" xfId="2" applyNumberFormat="1" applyFont="1" applyFill="1"/>
    <xf numFmtId="164" fontId="5" fillId="0" borderId="0" xfId="2" applyNumberFormat="1" applyFont="1" applyFill="1"/>
    <xf numFmtId="0" fontId="0" fillId="0" borderId="0" xfId="0" applyAlignment="1">
      <alignment horizontal="right" wrapText="1"/>
    </xf>
    <xf numFmtId="0" fontId="0" fillId="0" borderId="1" xfId="0" applyBorder="1"/>
    <xf numFmtId="43" fontId="0" fillId="0" borderId="0" xfId="1" applyFont="1"/>
    <xf numFmtId="14" fontId="0" fillId="0" borderId="0" xfId="1" applyNumberFormat="1" applyFont="1"/>
    <xf numFmtId="168" fontId="0" fillId="0" borderId="0" xfId="0" applyNumberFormat="1"/>
    <xf numFmtId="10" fontId="0" fillId="0" borderId="0" xfId="2" applyNumberFormat="1" applyFont="1"/>
    <xf numFmtId="0" fontId="5" fillId="0" borderId="0" xfId="0" applyFont="1" applyFill="1" applyBorder="1" applyAlignment="1">
      <alignment horizontal="center"/>
    </xf>
    <xf numFmtId="43" fontId="1" fillId="0" borderId="0" xfId="1" applyFill="1" applyAlignment="1">
      <alignment horizontal="center" vertical="center"/>
    </xf>
    <xf numFmtId="166" fontId="0" fillId="0" borderId="0" xfId="0" applyNumberFormat="1" applyFill="1"/>
    <xf numFmtId="169" fontId="0" fillId="0" borderId="0" xfId="0" applyNumberFormat="1" applyFill="1" applyAlignment="1">
      <alignment horizontal="left"/>
    </xf>
    <xf numFmtId="0" fontId="5" fillId="0" borderId="0" xfId="0" applyFont="1" applyFill="1"/>
    <xf numFmtId="0" fontId="0" fillId="0" borderId="0" xfId="0" applyFill="1" applyBorder="1" applyAlignment="1">
      <alignment horizontal="center"/>
    </xf>
    <xf numFmtId="14" fontId="0" fillId="0" borderId="0" xfId="0" applyNumberFormat="1" applyFill="1" applyAlignment="1">
      <alignment horizontal="right"/>
    </xf>
    <xf numFmtId="43" fontId="1" fillId="0" borderId="0" xfId="1" applyFill="1" applyAlignment="1">
      <alignment horizontal="center"/>
    </xf>
    <xf numFmtId="43" fontId="1" fillId="0" borderId="0" xfId="1" applyFont="1" applyFill="1" applyAlignment="1">
      <alignment horizontal="center"/>
    </xf>
    <xf numFmtId="43" fontId="1" fillId="0" borderId="6" xfId="1" applyFill="1" applyBorder="1" applyAlignment="1">
      <alignment horizontal="center"/>
    </xf>
    <xf numFmtId="10" fontId="0" fillId="0" borderId="0" xfId="2" applyNumberFormat="1" applyFont="1" applyFill="1" applyAlignment="1">
      <alignment horizontal="right"/>
    </xf>
    <xf numFmtId="169" fontId="0" fillId="0" borderId="0" xfId="0" applyNumberFormat="1" applyFill="1" applyAlignment="1">
      <alignment horizontal="right"/>
    </xf>
    <xf numFmtId="0" fontId="0" fillId="0" borderId="2" xfId="0" applyFill="1" applyBorder="1" applyAlignment="1">
      <alignment horizontal="right"/>
    </xf>
    <xf numFmtId="0" fontId="0" fillId="0" borderId="3" xfId="0" applyFill="1" applyBorder="1" applyAlignment="1">
      <alignment horizontal="right"/>
    </xf>
    <xf numFmtId="0" fontId="0" fillId="0" borderId="4" xfId="0" applyFill="1" applyBorder="1" applyAlignment="1">
      <alignment horizontal="right"/>
    </xf>
    <xf numFmtId="0" fontId="0" fillId="0" borderId="1" xfId="0" applyFill="1" applyBorder="1" applyAlignment="1">
      <alignment horizontal="right"/>
    </xf>
    <xf numFmtId="0" fontId="0" fillId="0" borderId="5" xfId="0" applyFill="1" applyBorder="1" applyAlignment="1">
      <alignment horizontal="right"/>
    </xf>
    <xf numFmtId="43" fontId="1" fillId="0" borderId="0" xfId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14" fontId="0" fillId="0" borderId="0" xfId="0" applyNumberFormat="1" applyFill="1" applyAlignment="1">
      <alignment horizontal="left"/>
    </xf>
    <xf numFmtId="14" fontId="0" fillId="0" borderId="0" xfId="0" applyNumberFormat="1" applyFill="1"/>
    <xf numFmtId="0" fontId="0" fillId="0" borderId="0" xfId="0" applyNumberFormat="1" applyFill="1" applyAlignment="1">
      <alignment horizontal="left"/>
    </xf>
    <xf numFmtId="166" fontId="1" fillId="0" borderId="0" xfId="1" applyNumberFormat="1" applyFill="1" applyAlignment="1"/>
    <xf numFmtId="2" fontId="0" fillId="0" borderId="0" xfId="0" applyNumberFormat="1"/>
    <xf numFmtId="0" fontId="7" fillId="0" borderId="0" xfId="0" applyFont="1" applyAlignment="1">
      <alignment horizontal="right"/>
    </xf>
    <xf numFmtId="0" fontId="0" fillId="0" borderId="0" xfId="0" applyFill="1" applyBorder="1" applyAlignment="1">
      <alignment horizontal="center" wrapText="1"/>
    </xf>
    <xf numFmtId="0" fontId="0" fillId="0" borderId="0" xfId="0" applyFill="1" applyAlignment="1">
      <alignment wrapText="1"/>
    </xf>
    <xf numFmtId="14" fontId="7" fillId="0" borderId="0" xfId="0" applyNumberFormat="1" applyFont="1"/>
    <xf numFmtId="0" fontId="1" fillId="0" borderId="0" xfId="0" applyFont="1" applyFill="1" applyAlignment="1">
      <alignment wrapText="1"/>
    </xf>
    <xf numFmtId="43" fontId="1" fillId="0" borderId="1" xfId="1" applyFill="1" applyBorder="1" applyAlignment="1">
      <alignment horizontal="center" vertical="center"/>
    </xf>
    <xf numFmtId="43" fontId="1" fillId="0" borderId="1" xfId="1" applyFill="1" applyBorder="1" applyAlignment="1">
      <alignment horizontal="center"/>
    </xf>
    <xf numFmtId="164" fontId="15" fillId="0" borderId="0" xfId="2" applyNumberFormat="1" applyFont="1" applyFill="1"/>
    <xf numFmtId="166" fontId="8" fillId="0" borderId="0" xfId="1" applyNumberFormat="1" applyFont="1" applyFill="1" applyAlignment="1">
      <alignment horizontal="center"/>
    </xf>
    <xf numFmtId="14" fontId="7" fillId="2" borderId="0" xfId="0" applyNumberFormat="1" applyFont="1" applyFill="1" applyProtection="1"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7" fillId="2" borderId="0" xfId="0" applyFont="1" applyFill="1" applyAlignment="1" applyProtection="1">
      <alignment horizontal="center"/>
      <protection locked="0"/>
    </xf>
    <xf numFmtId="0" fontId="10" fillId="2" borderId="0" xfId="0" applyFont="1" applyFill="1" applyAlignment="1" applyProtection="1">
      <alignment horizontal="center"/>
      <protection locked="0"/>
    </xf>
    <xf numFmtId="43" fontId="1" fillId="2" borderId="0" xfId="1" applyFill="1" applyAlignment="1" applyProtection="1">
      <alignment horizontal="center" vertical="center"/>
      <protection locked="0"/>
    </xf>
    <xf numFmtId="43" fontId="1" fillId="2" borderId="0" xfId="1" applyFill="1" applyAlignment="1" applyProtection="1">
      <alignment horizontal="center"/>
      <protection locked="0"/>
    </xf>
    <xf numFmtId="43" fontId="0" fillId="2" borderId="0" xfId="1" applyFont="1" applyFill="1" applyAlignment="1" applyProtection="1">
      <alignment horizontal="center" vertical="center"/>
      <protection locked="0"/>
    </xf>
    <xf numFmtId="166" fontId="1" fillId="2" borderId="0" xfId="1" applyNumberFormat="1" applyFill="1" applyAlignment="1" applyProtection="1">
      <protection locked="0"/>
    </xf>
    <xf numFmtId="164" fontId="0" fillId="2" borderId="0" xfId="2" applyNumberFormat="1" applyFont="1" applyFill="1" applyAlignment="1" applyProtection="1">
      <protection locked="0"/>
    </xf>
    <xf numFmtId="0" fontId="0" fillId="2" borderId="0" xfId="0" applyFill="1" applyAlignment="1" applyProtection="1">
      <alignment horizontal="left"/>
      <protection locked="0"/>
    </xf>
    <xf numFmtId="0" fontId="0" fillId="2" borderId="0" xfId="0" applyFill="1" applyAlignment="1" applyProtection="1">
      <alignment horizontal="center"/>
      <protection locked="0"/>
    </xf>
    <xf numFmtId="166" fontId="1" fillId="2" borderId="0" xfId="1" applyNumberFormat="1" applyFill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166" fontId="8" fillId="2" borderId="0" xfId="1" applyNumberFormat="1" applyFont="1" applyFill="1" applyAlignment="1" applyProtection="1">
      <alignment horizontal="center"/>
      <protection locked="0"/>
    </xf>
    <xf numFmtId="0" fontId="5" fillId="2" borderId="0" xfId="0" applyFont="1" applyFill="1" applyProtection="1">
      <protection locked="0"/>
    </xf>
    <xf numFmtId="43" fontId="8" fillId="2" borderId="0" xfId="1" applyFont="1" applyFill="1" applyAlignment="1" applyProtection="1">
      <alignment horizontal="center"/>
      <protection locked="0"/>
    </xf>
    <xf numFmtId="43" fontId="0" fillId="4" borderId="0" xfId="0" applyNumberFormat="1" applyFill="1" applyProtection="1">
      <protection locked="0"/>
    </xf>
    <xf numFmtId="165" fontId="1" fillId="2" borderId="0" xfId="1" applyNumberFormat="1" applyFill="1" applyAlignment="1" applyProtection="1">
      <alignment horizontal="right"/>
      <protection locked="0"/>
    </xf>
    <xf numFmtId="165" fontId="8" fillId="2" borderId="0" xfId="1" applyNumberFormat="1" applyFont="1" applyFill="1" applyAlignment="1" applyProtection="1">
      <alignment horizontal="right"/>
      <protection locked="0"/>
    </xf>
    <xf numFmtId="43" fontId="0" fillId="2" borderId="0" xfId="0" applyNumberFormat="1" applyFill="1" applyProtection="1">
      <protection locked="0"/>
    </xf>
    <xf numFmtId="169" fontId="0" fillId="3" borderId="0" xfId="0" applyNumberFormat="1" applyFill="1" applyAlignment="1" applyProtection="1">
      <alignment horizontal="left"/>
      <protection locked="0"/>
    </xf>
    <xf numFmtId="0" fontId="0" fillId="3" borderId="0" xfId="0" applyFill="1" applyAlignment="1" applyProtection="1">
      <alignment horizontal="center"/>
      <protection locked="0"/>
    </xf>
    <xf numFmtId="164" fontId="1" fillId="2" borderId="0" xfId="2" applyNumberFormat="1" applyFill="1" applyAlignment="1" applyProtection="1">
      <alignment horizontal="right"/>
      <protection locked="0"/>
    </xf>
    <xf numFmtId="14" fontId="0" fillId="2" borderId="0" xfId="0" applyNumberFormat="1" applyFill="1" applyAlignment="1" applyProtection="1">
      <alignment horizontal="right"/>
      <protection locked="0"/>
    </xf>
    <xf numFmtId="166" fontId="0" fillId="2" borderId="0" xfId="1" applyNumberFormat="1" applyFont="1" applyFill="1" applyProtection="1">
      <protection locked="0"/>
    </xf>
    <xf numFmtId="166" fontId="5" fillId="2" borderId="0" xfId="1" applyNumberFormat="1" applyFont="1" applyFill="1" applyProtection="1">
      <protection locked="0"/>
    </xf>
    <xf numFmtId="43" fontId="1" fillId="2" borderId="0" xfId="1" applyNumberFormat="1" applyFill="1" applyAlignment="1" applyProtection="1">
      <alignment horizontal="center"/>
      <protection locked="0"/>
    </xf>
    <xf numFmtId="43" fontId="8" fillId="2" borderId="0" xfId="1" applyNumberFormat="1" applyFont="1" applyFill="1" applyAlignment="1" applyProtection="1">
      <alignment horizontal="center"/>
      <protection locked="0"/>
    </xf>
    <xf numFmtId="43" fontId="1" fillId="2" borderId="0" xfId="1" applyNumberFormat="1" applyFont="1" applyFill="1" applyAlignment="1" applyProtection="1">
      <alignment horizontal="center"/>
      <protection locked="0"/>
    </xf>
    <xf numFmtId="10" fontId="1" fillId="2" borderId="0" xfId="2" applyNumberFormat="1" applyFill="1" applyAlignment="1" applyProtection="1">
      <alignment horizontal="right"/>
      <protection locked="0"/>
    </xf>
    <xf numFmtId="43" fontId="1" fillId="3" borderId="0" xfId="1" applyFill="1" applyAlignment="1" applyProtection="1">
      <alignment horizontal="center" vertical="center"/>
      <protection locked="0"/>
    </xf>
    <xf numFmtId="0" fontId="0" fillId="3" borderId="0" xfId="0" applyFill="1" applyProtection="1">
      <protection locked="0"/>
    </xf>
    <xf numFmtId="166" fontId="0" fillId="3" borderId="0" xfId="0" applyNumberFormat="1" applyFill="1" applyProtection="1">
      <protection locked="0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Fill="1" applyAlignment="1">
      <alignment horizontal="center"/>
    </xf>
    <xf numFmtId="0" fontId="16" fillId="5" borderId="0" xfId="0" applyFont="1" applyFill="1" applyAlignment="1">
      <alignment wrapText="1" shrinkToFit="1"/>
    </xf>
    <xf numFmtId="0" fontId="1" fillId="0" borderId="0" xfId="0" applyFont="1" applyFill="1" applyAlignment="1">
      <alignment horizontal="left"/>
    </xf>
    <xf numFmtId="0" fontId="0" fillId="2" borderId="0" xfId="0" applyFill="1" applyAlignment="1" applyProtection="1">
      <alignment horizontal="center"/>
      <protection locked="0"/>
    </xf>
    <xf numFmtId="0" fontId="0" fillId="0" borderId="0" xfId="0" applyFill="1" applyAlignment="1">
      <alignment horizontal="center"/>
    </xf>
    <xf numFmtId="14" fontId="0" fillId="2" borderId="4" xfId="0" applyNumberFormat="1" applyFill="1" applyBorder="1" applyAlignment="1" applyProtection="1">
      <alignment horizontal="right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14" fontId="0" fillId="0" borderId="4" xfId="0" applyNumberFormat="1" applyBorder="1" applyAlignment="1">
      <alignment horizontal="center"/>
    </xf>
    <xf numFmtId="167" fontId="1" fillId="2" borderId="0" xfId="1" applyNumberFormat="1" applyFont="1" applyFill="1" applyAlignment="1" applyProtection="1">
      <alignment horizontal="center"/>
      <protection locked="0"/>
    </xf>
    <xf numFmtId="14" fontId="0" fillId="0" borderId="4" xfId="0" applyNumberFormat="1" applyFill="1" applyBorder="1" applyAlignment="1">
      <alignment horizontal="right"/>
    </xf>
    <xf numFmtId="0" fontId="0" fillId="0" borderId="0" xfId="0" applyFill="1" applyBorder="1" applyAlignment="1">
      <alignment horizontal="center"/>
    </xf>
    <xf numFmtId="0" fontId="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7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0" fillId="2" borderId="0" xfId="0" applyFill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2" borderId="0" xfId="0" applyFill="1" applyAlignment="1" applyProtection="1">
      <alignment horizontal="center" wrapText="1"/>
      <protection locked="0"/>
    </xf>
    <xf numFmtId="0" fontId="0" fillId="0" borderId="1" xfId="0" applyFill="1" applyBorder="1" applyAlignment="1">
      <alignment horizontal="center"/>
    </xf>
    <xf numFmtId="0" fontId="11" fillId="2" borderId="0" xfId="0" applyFont="1" applyFill="1" applyAlignment="1" applyProtection="1">
      <alignment wrapText="1"/>
      <protection locked="0"/>
    </xf>
    <xf numFmtId="0" fontId="11" fillId="0" borderId="0" xfId="0" applyFont="1" applyAlignment="1" applyProtection="1">
      <alignment wrapText="1"/>
      <protection locked="0"/>
    </xf>
    <xf numFmtId="0" fontId="0" fillId="2" borderId="0" xfId="0" applyFill="1" applyAlignment="1" applyProtection="1">
      <alignment horizontal="center"/>
      <protection locked="0"/>
    </xf>
    <xf numFmtId="0" fontId="10" fillId="0" borderId="0" xfId="0" applyFont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7" fillId="0" borderId="7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39" fontId="1" fillId="2" borderId="0" xfId="2" applyNumberFormat="1" applyFill="1" applyAlignment="1" applyProtection="1">
      <alignment horizontal="center"/>
      <protection locked="0"/>
    </xf>
    <xf numFmtId="0" fontId="5" fillId="0" borderId="0" xfId="0" applyFont="1" applyAlignment="1">
      <alignment horizontal="center"/>
    </xf>
    <xf numFmtId="39" fontId="1" fillId="0" borderId="0" xfId="2" applyNumberFormat="1" applyFill="1" applyAlignment="1">
      <alignment horizontal="center"/>
    </xf>
    <xf numFmtId="164" fontId="1" fillId="0" borderId="0" xfId="2" applyNumberFormat="1" applyFill="1" applyAlignment="1">
      <alignment horizontal="center"/>
    </xf>
    <xf numFmtId="0" fontId="7" fillId="0" borderId="11" xfId="0" applyFont="1" applyFill="1" applyBorder="1" applyAlignment="1">
      <alignment horizontal="center" wrapText="1"/>
    </xf>
    <xf numFmtId="0" fontId="0" fillId="0" borderId="11" xfId="0" applyFill="1" applyBorder="1" applyAlignment="1">
      <alignment horizont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theme" Target="theme/theme1.xml"/>
  <Relationship Id="rId13" Type="http://schemas.openxmlformats.org/officeDocument/2006/relationships/styles" Target="styles.xml"/>
  <Relationship Id="rId14" Type="http://schemas.openxmlformats.org/officeDocument/2006/relationships/sharedStrings" Target="sharedStrings.xml"/>
  <Relationship Id="rId15" Type="http://schemas.openxmlformats.org/officeDocument/2006/relationships/calcChain" Target="calcChain.xml"/>
  <Relationship Id="rId2" Type="http://schemas.openxmlformats.org/officeDocument/2006/relationships/worksheet" Target="worksheets/sheet2.xml"/>
  <Relationship Id="rId3" Type="http://schemas.openxmlformats.org/officeDocument/2006/relationships/worksheet" Target="worksheets/sheet3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2:I14"/>
  <sheetViews>
    <sheetView workbookViewId="0">
      <selection activeCell="A2" sqref="A2"/>
    </sheetView>
  </sheetViews>
  <sheetFormatPr defaultRowHeight="13.2"/>
  <sheetData>
    <row r="2" spans="2:9">
      <c r="B2" s="17" t="s">
        <v>292</v>
      </c>
    </row>
    <row r="3" spans="2:9" ht="15.6">
      <c r="B3" s="2" t="s">
        <v>293</v>
      </c>
    </row>
    <row r="4" spans="2:9" ht="15">
      <c r="B4" s="1"/>
    </row>
    <row r="5" spans="2:9">
      <c r="B5" s="145" t="s">
        <v>317</v>
      </c>
      <c r="C5" s="146"/>
      <c r="D5" s="146"/>
      <c r="E5" s="146"/>
      <c r="F5" s="146"/>
      <c r="G5" s="146"/>
      <c r="H5" s="146"/>
      <c r="I5" s="146"/>
    </row>
    <row r="6" spans="2:9">
      <c r="B6" s="146"/>
      <c r="C6" s="146"/>
      <c r="D6" s="146"/>
      <c r="E6" s="146"/>
      <c r="F6" s="146"/>
      <c r="G6" s="146"/>
      <c r="H6" s="146"/>
      <c r="I6" s="146"/>
    </row>
    <row r="7" spans="2:9">
      <c r="B7" s="146"/>
      <c r="C7" s="146"/>
      <c r="D7" s="146"/>
      <c r="E7" s="146"/>
      <c r="F7" s="146"/>
      <c r="G7" s="146"/>
      <c r="H7" s="146"/>
      <c r="I7" s="146"/>
    </row>
    <row r="8" spans="2:9">
      <c r="B8" s="146"/>
      <c r="C8" s="146"/>
      <c r="D8" s="146"/>
      <c r="E8" s="146"/>
      <c r="F8" s="146"/>
      <c r="G8" s="146"/>
      <c r="H8" s="146"/>
      <c r="I8" s="146"/>
    </row>
    <row r="9" spans="2:9">
      <c r="B9" s="146"/>
      <c r="C9" s="146"/>
      <c r="D9" s="146"/>
      <c r="E9" s="146"/>
      <c r="F9" s="146"/>
      <c r="G9" s="146"/>
      <c r="H9" s="146"/>
      <c r="I9" s="146"/>
    </row>
    <row r="10" spans="2:9">
      <c r="B10" s="146"/>
      <c r="C10" s="146"/>
      <c r="D10" s="146"/>
      <c r="E10" s="146"/>
      <c r="F10" s="146"/>
      <c r="G10" s="146"/>
      <c r="H10" s="146"/>
      <c r="I10" s="146"/>
    </row>
    <row r="11" spans="2:9">
      <c r="B11" s="146"/>
      <c r="C11" s="146"/>
      <c r="D11" s="146"/>
      <c r="E11" s="146"/>
      <c r="F11" s="146"/>
      <c r="G11" s="146"/>
      <c r="H11" s="146"/>
      <c r="I11" s="146"/>
    </row>
    <row r="14" spans="2:9">
      <c r="B14" s="14"/>
    </row>
  </sheetData>
  <mergeCells count="1">
    <mergeCell ref="B5:I11"/>
  </mergeCells>
  <phoneticPr fontId="2" type="noConversion"/>
  <pageMargins left="0.75" right="0.75" top="1" bottom="1" header="0.5" footer="0.5"/>
  <pageSetup orientation="landscape" r:id="rId1"/>
  <headerFooter alignWithMargins="0">
    <oddHeader>&amp;A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3:S56"/>
  <sheetViews>
    <sheetView workbookViewId="0">
      <selection activeCell="N9" sqref="N9"/>
    </sheetView>
  </sheetViews>
  <sheetFormatPr defaultRowHeight="13.2"/>
  <cols>
    <col min="11" max="11" width="12.6640625" customWidth="1"/>
    <col min="12" max="12" width="5.6640625" customWidth="1"/>
    <col min="13" max="13" width="2.6640625" customWidth="1"/>
    <col min="14" max="14" width="12.6640625" customWidth="1"/>
    <col min="15" max="15" width="7.6640625" customWidth="1"/>
    <col min="16" max="16" width="2.6640625" customWidth="1"/>
    <col min="17" max="17" width="12.6640625" customWidth="1"/>
    <col min="18" max="18" width="5.6640625" customWidth="1"/>
  </cols>
  <sheetData>
    <row r="3" spans="1:19" ht="15.6">
      <c r="B3" s="2" t="s">
        <v>105</v>
      </c>
    </row>
    <row r="4" spans="1:19">
      <c r="B4" t="s">
        <v>178</v>
      </c>
    </row>
    <row r="5" spans="1:19">
      <c r="B5" s="4"/>
    </row>
    <row r="6" spans="1:19">
      <c r="K6" s="174" t="s">
        <v>135</v>
      </c>
      <c r="L6" s="174"/>
      <c r="M6" s="174"/>
      <c r="N6" s="174"/>
      <c r="O6" s="174"/>
      <c r="P6" s="174"/>
      <c r="Q6" s="174"/>
      <c r="R6" s="174"/>
    </row>
    <row r="7" spans="1:19">
      <c r="K7" s="161" t="s">
        <v>162</v>
      </c>
      <c r="L7" s="161"/>
      <c r="N7" s="161" t="s">
        <v>163</v>
      </c>
      <c r="O7" s="161"/>
      <c r="Q7" s="159" t="s">
        <v>161</v>
      </c>
      <c r="R7" s="159"/>
    </row>
    <row r="8" spans="1:19">
      <c r="A8" s="3"/>
      <c r="B8" s="14"/>
      <c r="J8" t="s">
        <v>97</v>
      </c>
      <c r="K8" s="73">
        <f>DATE(YEAR(N8)-1,MONTH(N8),DAY(N8))</f>
        <v>40909</v>
      </c>
      <c r="L8" s="27"/>
      <c r="M8" s="27"/>
      <c r="N8" s="73">
        <f>DATE(YEAR(Q8)-1,MONTH(Q8),DAY(Q8))</f>
        <v>41275</v>
      </c>
      <c r="O8" s="27"/>
      <c r="P8" s="27"/>
      <c r="Q8" s="73">
        <f>'Rate Increases'!C6</f>
        <v>41640</v>
      </c>
      <c r="R8" s="8"/>
    </row>
    <row r="9" spans="1:19">
      <c r="A9" s="3" t="s">
        <v>1</v>
      </c>
      <c r="J9" t="s">
        <v>98</v>
      </c>
      <c r="K9" s="68">
        <f>DATE(YEAR(K8)+1,MONTH(K8),DAY(K8))-1</f>
        <v>41274</v>
      </c>
      <c r="L9" s="27"/>
      <c r="M9" s="27"/>
      <c r="N9" s="68">
        <f>DATE(YEAR(N8)+1,MONTH(N8),DAY(N8))-1</f>
        <v>41639</v>
      </c>
      <c r="O9" s="27"/>
      <c r="P9" s="27"/>
      <c r="Q9" s="73">
        <f>'Rate Increases'!E7</f>
        <v>42063</v>
      </c>
      <c r="R9" s="8"/>
    </row>
    <row r="11" spans="1:19">
      <c r="A11" s="3">
        <v>1</v>
      </c>
      <c r="B11" s="34" t="s">
        <v>106</v>
      </c>
      <c r="K11" s="8"/>
      <c r="L11" s="8"/>
      <c r="N11" s="8"/>
      <c r="O11" s="8"/>
      <c r="Q11" s="8"/>
      <c r="R11" s="8"/>
    </row>
    <row r="12" spans="1:19">
      <c r="A12" s="3" t="s">
        <v>64</v>
      </c>
      <c r="B12" t="s">
        <v>124</v>
      </c>
      <c r="K12" s="101">
        <v>7.9</v>
      </c>
      <c r="L12" s="8"/>
      <c r="N12" s="101">
        <v>8</v>
      </c>
      <c r="O12" s="8"/>
      <c r="Q12" s="101">
        <v>7.35</v>
      </c>
      <c r="R12" s="8"/>
    </row>
    <row r="13" spans="1:19">
      <c r="A13" s="3" t="s">
        <v>69</v>
      </c>
      <c r="B13" t="s">
        <v>107</v>
      </c>
      <c r="K13" s="101">
        <v>7.8</v>
      </c>
      <c r="L13" s="8"/>
      <c r="N13" s="101">
        <v>8</v>
      </c>
      <c r="O13" s="8"/>
      <c r="Q13" s="101">
        <v>7.35</v>
      </c>
      <c r="R13" s="8"/>
    </row>
    <row r="14" spans="1:19">
      <c r="A14" s="3" t="s">
        <v>70</v>
      </c>
      <c r="B14" t="s">
        <v>108</v>
      </c>
      <c r="K14" s="125">
        <v>2.1999999999999999E-2</v>
      </c>
      <c r="L14" s="8"/>
      <c r="N14" s="125">
        <v>2.5000000000000001E-2</v>
      </c>
      <c r="O14" s="8"/>
      <c r="Q14" s="125">
        <v>1.8599999999999998E-2</v>
      </c>
      <c r="R14" s="8"/>
      <c r="S14" s="61"/>
    </row>
    <row r="16" spans="1:19">
      <c r="A16" s="3" t="s">
        <v>3</v>
      </c>
      <c r="B16" t="s">
        <v>207</v>
      </c>
      <c r="N16" s="168"/>
      <c r="O16" s="168"/>
      <c r="P16" s="168"/>
      <c r="Q16" s="168"/>
      <c r="R16" s="168"/>
    </row>
    <row r="17" spans="1:18">
      <c r="A17" s="3"/>
      <c r="B17" s="50" t="s">
        <v>182</v>
      </c>
      <c r="C17" s="50"/>
      <c r="D17" s="50"/>
      <c r="E17" s="50"/>
      <c r="N17" s="168"/>
      <c r="O17" s="168"/>
      <c r="P17" s="168"/>
      <c r="Q17" s="168"/>
      <c r="R17" s="168"/>
    </row>
    <row r="18" spans="1:18">
      <c r="A18" s="3"/>
      <c r="B18" s="51"/>
      <c r="C18" s="5"/>
      <c r="D18" s="5"/>
      <c r="E18" s="5"/>
      <c r="N18" s="168"/>
      <c r="O18" s="168"/>
      <c r="P18" s="168"/>
      <c r="Q18" s="168"/>
      <c r="R18" s="168"/>
    </row>
    <row r="19" spans="1:18">
      <c r="A19" s="3"/>
      <c r="B19" s="51"/>
      <c r="C19" s="5"/>
      <c r="D19" s="5"/>
      <c r="E19" s="5"/>
      <c r="N19" s="168"/>
      <c r="O19" s="168"/>
      <c r="P19" s="168"/>
      <c r="Q19" s="168"/>
      <c r="R19" s="168"/>
    </row>
    <row r="20" spans="1:18">
      <c r="A20" s="3"/>
      <c r="B20" s="51"/>
      <c r="C20" s="5"/>
      <c r="D20" s="5"/>
      <c r="E20" s="5"/>
    </row>
    <row r="21" spans="1:18">
      <c r="A21" s="3" t="s">
        <v>25</v>
      </c>
      <c r="B21" s="5" t="s">
        <v>208</v>
      </c>
      <c r="C21" s="5"/>
      <c r="D21" s="5"/>
      <c r="E21" s="5"/>
      <c r="N21" s="168"/>
      <c r="O21" s="168"/>
      <c r="P21" s="168"/>
      <c r="Q21" s="168"/>
      <c r="R21" s="168"/>
    </row>
    <row r="22" spans="1:18">
      <c r="A22" s="3"/>
      <c r="B22" s="50" t="s">
        <v>182</v>
      </c>
      <c r="C22" s="50"/>
      <c r="D22" s="50"/>
      <c r="E22" s="50"/>
      <c r="N22" s="168"/>
      <c r="O22" s="168"/>
      <c r="P22" s="168"/>
      <c r="Q22" s="168"/>
      <c r="R22" s="168"/>
    </row>
    <row r="23" spans="1:18">
      <c r="A23" s="3"/>
      <c r="B23" s="51"/>
      <c r="C23" s="5"/>
      <c r="D23" s="5"/>
      <c r="E23" s="5"/>
      <c r="N23" s="168"/>
      <c r="O23" s="168"/>
      <c r="P23" s="168"/>
      <c r="Q23" s="168"/>
      <c r="R23" s="168"/>
    </row>
    <row r="24" spans="1:18">
      <c r="A24" s="3"/>
      <c r="B24" s="4"/>
      <c r="N24" s="168"/>
      <c r="O24" s="168"/>
      <c r="P24" s="168"/>
      <c r="Q24" s="168"/>
      <c r="R24" s="168"/>
    </row>
    <row r="25" spans="1:18">
      <c r="A25" s="3">
        <v>3</v>
      </c>
      <c r="B25" s="34" t="s">
        <v>109</v>
      </c>
    </row>
    <row r="26" spans="1:18">
      <c r="A26" s="3"/>
      <c r="B26" s="17" t="s">
        <v>240</v>
      </c>
    </row>
    <row r="28" spans="1:18">
      <c r="B28" s="110" t="s">
        <v>170</v>
      </c>
      <c r="C28" s="108"/>
      <c r="D28" s="108"/>
      <c r="E28" s="108"/>
      <c r="F28" s="108"/>
      <c r="G28" s="108"/>
    </row>
    <row r="29" spans="1:18">
      <c r="A29" s="3" t="s">
        <v>26</v>
      </c>
      <c r="B29" t="s">
        <v>124</v>
      </c>
      <c r="K29" s="101">
        <v>6</v>
      </c>
      <c r="N29" s="101">
        <v>6</v>
      </c>
    </row>
    <row r="30" spans="1:18">
      <c r="A30" s="3" t="s">
        <v>27</v>
      </c>
      <c r="B30" t="s">
        <v>108</v>
      </c>
      <c r="K30" s="125">
        <v>2.5000000000000001E-2</v>
      </c>
      <c r="N30" s="125">
        <v>2.5000000000000001E-2</v>
      </c>
    </row>
    <row r="31" spans="1:18">
      <c r="K31" s="3"/>
      <c r="N31" s="3"/>
    </row>
    <row r="32" spans="1:18">
      <c r="B32" s="110" t="s">
        <v>125</v>
      </c>
      <c r="C32" s="108"/>
      <c r="D32" s="108"/>
      <c r="E32" s="108"/>
      <c r="F32" s="108"/>
      <c r="G32" s="108"/>
      <c r="K32" s="3"/>
      <c r="N32" s="3"/>
    </row>
    <row r="33" spans="1:14">
      <c r="A33" s="3" t="s">
        <v>28</v>
      </c>
      <c r="B33" t="s">
        <v>124</v>
      </c>
      <c r="K33" s="101">
        <v>6</v>
      </c>
      <c r="N33" s="101">
        <v>6</v>
      </c>
    </row>
    <row r="34" spans="1:14">
      <c r="A34" s="3" t="s">
        <v>99</v>
      </c>
      <c r="B34" t="s">
        <v>108</v>
      </c>
      <c r="K34" s="125">
        <v>2.5000000000000001E-2</v>
      </c>
      <c r="N34" s="125">
        <v>2.5000000000000001E-2</v>
      </c>
    </row>
    <row r="35" spans="1:14">
      <c r="A35" s="3"/>
    </row>
    <row r="36" spans="1:14">
      <c r="A36" s="3"/>
      <c r="B36" s="110" t="s">
        <v>169</v>
      </c>
      <c r="C36" s="108"/>
      <c r="D36" s="108"/>
      <c r="E36" s="108"/>
      <c r="F36" s="108"/>
      <c r="G36" s="108"/>
      <c r="K36" s="3"/>
      <c r="N36" s="3"/>
    </row>
    <row r="37" spans="1:14">
      <c r="A37" s="3" t="s">
        <v>100</v>
      </c>
      <c r="B37" t="s">
        <v>124</v>
      </c>
      <c r="K37" s="101">
        <v>6</v>
      </c>
      <c r="N37" s="101">
        <v>6</v>
      </c>
    </row>
    <row r="38" spans="1:14">
      <c r="A38" s="3" t="s">
        <v>101</v>
      </c>
      <c r="B38" t="s">
        <v>108</v>
      </c>
      <c r="K38" s="125">
        <v>2.5000000000000001E-2</v>
      </c>
      <c r="N38" s="125">
        <v>2.5000000000000001E-2</v>
      </c>
    </row>
    <row r="39" spans="1:14">
      <c r="A39" s="3"/>
    </row>
    <row r="40" spans="1:14" hidden="1">
      <c r="A40" s="3"/>
      <c r="B40" s="110" t="s">
        <v>217</v>
      </c>
      <c r="C40" s="108"/>
      <c r="D40" s="108"/>
      <c r="E40" s="108"/>
      <c r="F40" s="108"/>
      <c r="G40" s="108"/>
      <c r="K40" s="3"/>
      <c r="N40" s="3"/>
    </row>
    <row r="41" spans="1:14" hidden="1">
      <c r="A41" s="3" t="s">
        <v>209</v>
      </c>
      <c r="B41" t="s">
        <v>124</v>
      </c>
      <c r="K41" s="101"/>
      <c r="N41" s="101"/>
    </row>
    <row r="42" spans="1:14" hidden="1">
      <c r="A42" s="3" t="s">
        <v>210</v>
      </c>
      <c r="B42" t="s">
        <v>108</v>
      </c>
      <c r="K42" s="125"/>
      <c r="N42" s="125"/>
    </row>
    <row r="43" spans="1:14" hidden="1">
      <c r="A43" s="3"/>
    </row>
    <row r="44" spans="1:14" hidden="1">
      <c r="A44" s="3"/>
      <c r="B44" s="110" t="s">
        <v>218</v>
      </c>
      <c r="C44" s="108"/>
      <c r="D44" s="108"/>
      <c r="E44" s="108"/>
      <c r="F44" s="108"/>
      <c r="G44" s="108"/>
      <c r="K44" s="3"/>
      <c r="N44" s="3"/>
    </row>
    <row r="45" spans="1:14" hidden="1">
      <c r="A45" s="3" t="s">
        <v>211</v>
      </c>
      <c r="B45" t="s">
        <v>124</v>
      </c>
      <c r="K45" s="101"/>
      <c r="N45" s="101"/>
    </row>
    <row r="46" spans="1:14" hidden="1">
      <c r="A46" s="3" t="s">
        <v>212</v>
      </c>
      <c r="B46" t="s">
        <v>108</v>
      </c>
      <c r="K46" s="125"/>
      <c r="N46" s="125"/>
    </row>
    <row r="47" spans="1:14" hidden="1">
      <c r="A47" s="3"/>
    </row>
    <row r="48" spans="1:14" hidden="1">
      <c r="A48" s="3"/>
      <c r="B48" s="110" t="s">
        <v>219</v>
      </c>
      <c r="C48" s="108"/>
      <c r="D48" s="108"/>
      <c r="E48" s="108"/>
      <c r="F48" s="108"/>
      <c r="G48" s="108"/>
      <c r="K48" s="3"/>
      <c r="N48" s="3"/>
    </row>
    <row r="49" spans="1:17" hidden="1">
      <c r="A49" s="3" t="s">
        <v>213</v>
      </c>
      <c r="B49" t="s">
        <v>124</v>
      </c>
      <c r="K49" s="101"/>
      <c r="N49" s="101"/>
    </row>
    <row r="50" spans="1:17" hidden="1">
      <c r="A50" s="3" t="s">
        <v>214</v>
      </c>
      <c r="B50" t="s">
        <v>108</v>
      </c>
      <c r="K50" s="125"/>
      <c r="N50" s="125"/>
    </row>
    <row r="51" spans="1:17" hidden="1">
      <c r="A51" s="3"/>
    </row>
    <row r="52" spans="1:17" hidden="1">
      <c r="A52" s="3"/>
      <c r="B52" s="110" t="s">
        <v>220</v>
      </c>
      <c r="C52" s="108"/>
      <c r="D52" s="108"/>
      <c r="E52" s="108"/>
      <c r="F52" s="108"/>
      <c r="G52" s="108"/>
      <c r="K52" s="3"/>
      <c r="N52" s="3"/>
    </row>
    <row r="53" spans="1:17" hidden="1">
      <c r="A53" s="3" t="s">
        <v>215</v>
      </c>
      <c r="B53" t="s">
        <v>124</v>
      </c>
      <c r="K53" s="101"/>
      <c r="N53" s="101"/>
    </row>
    <row r="54" spans="1:17" hidden="1">
      <c r="A54" s="3" t="s">
        <v>216</v>
      </c>
      <c r="B54" t="s">
        <v>108</v>
      </c>
      <c r="K54" s="125"/>
      <c r="N54" s="125"/>
    </row>
    <row r="55" spans="1:17" hidden="1">
      <c r="Q55" s="3"/>
    </row>
    <row r="56" spans="1:17">
      <c r="Q56" s="3"/>
    </row>
  </sheetData>
  <sheetProtection formatRows="0"/>
  <mergeCells count="6">
    <mergeCell ref="N16:R19"/>
    <mergeCell ref="N21:R24"/>
    <mergeCell ref="Q7:R7"/>
    <mergeCell ref="K6:R6"/>
    <mergeCell ref="K7:L7"/>
    <mergeCell ref="N7:O7"/>
  </mergeCells>
  <phoneticPr fontId="2" type="noConversion"/>
  <pageMargins left="0.75" right="0.75" top="1" bottom="1" header="0.5" footer="0.5"/>
  <pageSetup scale="80" orientation="landscape" r:id="rId1"/>
  <headerFooter alignWithMargins="0">
    <oddHeader>&amp;A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132"/>
  <sheetViews>
    <sheetView zoomScaleNormal="100" workbookViewId="0">
      <selection activeCell="T9" sqref="T9"/>
    </sheetView>
  </sheetViews>
  <sheetFormatPr defaultRowHeight="13.2"/>
  <cols>
    <col min="1" max="1" width="10.6640625" customWidth="1"/>
    <col min="3" max="3" width="8.109375" bestFit="1" customWidth="1"/>
    <col min="5" max="5" width="10" bestFit="1" customWidth="1"/>
    <col min="6" max="6" width="8.109375" bestFit="1" customWidth="1"/>
    <col min="8" max="8" width="10" bestFit="1" customWidth="1"/>
    <col min="9" max="9" width="10.33203125" bestFit="1" customWidth="1"/>
    <col min="11" max="11" width="11.5546875" bestFit="1" customWidth="1"/>
    <col min="13" max="13" width="2.6640625" customWidth="1"/>
    <col min="14" max="14" width="11.109375" bestFit="1" customWidth="1"/>
    <col min="16" max="16" width="2.6640625" customWidth="1"/>
    <col min="17" max="17" width="10.5546875" bestFit="1" customWidth="1"/>
    <col min="19" max="19" width="2.6640625" customWidth="1"/>
    <col min="20" max="20" width="10.44140625" bestFit="1" customWidth="1"/>
  </cols>
  <sheetData>
    <row r="1" spans="1:2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3" spans="1:21" ht="15.6">
      <c r="B3" s="2" t="s">
        <v>314</v>
      </c>
    </row>
    <row r="4" spans="1:21">
      <c r="B4" t="s">
        <v>178</v>
      </c>
    </row>
    <row r="5" spans="1:21">
      <c r="B5" s="4"/>
    </row>
    <row r="6" spans="1:21">
      <c r="A6" s="3"/>
      <c r="K6" s="174" t="s">
        <v>135</v>
      </c>
      <c r="L6" s="174"/>
      <c r="M6" s="174"/>
      <c r="N6" s="174"/>
      <c r="O6" s="174"/>
      <c r="P6" s="174"/>
      <c r="Q6" s="174"/>
      <c r="R6" s="174"/>
      <c r="S6" s="174"/>
      <c r="T6" s="174"/>
      <c r="U6" s="174"/>
    </row>
    <row r="7" spans="1:21" ht="39.75" customHeight="1">
      <c r="A7" s="3"/>
      <c r="K7" s="169" t="s">
        <v>172</v>
      </c>
      <c r="L7" s="169"/>
      <c r="M7" s="5"/>
      <c r="N7" s="169" t="s">
        <v>162</v>
      </c>
      <c r="O7" s="169"/>
      <c r="P7" s="67"/>
      <c r="Q7" s="169" t="s">
        <v>171</v>
      </c>
      <c r="R7" s="169"/>
      <c r="S7" s="5"/>
      <c r="T7" s="182" t="s">
        <v>285</v>
      </c>
      <c r="U7" s="183"/>
    </row>
    <row r="8" spans="1:21">
      <c r="J8" t="s">
        <v>97</v>
      </c>
      <c r="K8" s="68">
        <f>DATE(YEAR(N8)-1,MONTH(N8),DAY(N8))</f>
        <v>40179</v>
      </c>
      <c r="L8" s="27"/>
      <c r="M8" s="27"/>
      <c r="N8" s="68">
        <f>'Admin Dev'!M9</f>
        <v>40544</v>
      </c>
      <c r="O8" s="27"/>
      <c r="P8" s="5"/>
      <c r="Q8" s="68">
        <f>'Admin Dev'!P9</f>
        <v>40909</v>
      </c>
      <c r="R8" s="27"/>
      <c r="S8" s="8"/>
      <c r="T8" s="73">
        <f>'Rate Increases'!C6</f>
        <v>41640</v>
      </c>
      <c r="U8" s="27"/>
    </row>
    <row r="9" spans="1:21">
      <c r="A9" s="3" t="s">
        <v>1</v>
      </c>
      <c r="B9" s="14"/>
      <c r="J9" t="s">
        <v>98</v>
      </c>
      <c r="K9" s="68">
        <f>DATE(YEAR(N9)-1,MONTH(N9),DAY(N9))</f>
        <v>40543</v>
      </c>
      <c r="L9" s="27"/>
      <c r="M9" s="27"/>
      <c r="N9" s="68">
        <f>'Admin Dev'!M10</f>
        <v>40908</v>
      </c>
      <c r="O9" s="27"/>
      <c r="P9" s="5"/>
      <c r="Q9" s="68">
        <f>'Admin Dev'!P10</f>
        <v>41274</v>
      </c>
      <c r="R9" s="27"/>
      <c r="S9" s="8"/>
      <c r="T9" s="73">
        <f>'Rate Increases'!E7</f>
        <v>42063</v>
      </c>
      <c r="U9" s="27"/>
    </row>
    <row r="10" spans="1:21">
      <c r="A10" s="3"/>
    </row>
    <row r="11" spans="1:21">
      <c r="A11" s="3">
        <v>1</v>
      </c>
      <c r="B11" s="34" t="s">
        <v>320</v>
      </c>
      <c r="H11" s="179"/>
      <c r="I11" s="179"/>
      <c r="K11" s="52"/>
      <c r="L11" s="53"/>
      <c r="M11" s="5"/>
      <c r="N11" s="52"/>
      <c r="O11" s="53"/>
      <c r="P11" s="5"/>
      <c r="Q11" s="52"/>
      <c r="R11" s="53"/>
      <c r="S11" s="5"/>
      <c r="T11" s="52"/>
      <c r="U11" s="53"/>
    </row>
    <row r="12" spans="1:21">
      <c r="A12" s="3"/>
      <c r="B12" s="50" t="s">
        <v>248</v>
      </c>
      <c r="C12" s="5"/>
      <c r="D12" s="5"/>
      <c r="E12" s="5"/>
      <c r="F12" s="5"/>
      <c r="G12" s="5"/>
      <c r="K12" s="178">
        <v>263.02</v>
      </c>
      <c r="L12" s="178"/>
      <c r="N12" s="178">
        <v>289.32</v>
      </c>
      <c r="O12" s="178"/>
      <c r="Q12" s="178">
        <v>318.25</v>
      </c>
      <c r="R12" s="178"/>
      <c r="T12" s="180">
        <f>SUMPRODUCT(F125:H125,I125:K125)/SUM(I125:K125)</f>
        <v>358</v>
      </c>
      <c r="U12" s="180"/>
    </row>
    <row r="13" spans="1:21">
      <c r="A13" s="3"/>
      <c r="B13" s="50" t="s">
        <v>318</v>
      </c>
      <c r="C13" s="5"/>
      <c r="D13" s="5"/>
      <c r="E13" s="5"/>
      <c r="F13" s="5"/>
      <c r="G13" s="5"/>
      <c r="K13" s="178">
        <v>0.88</v>
      </c>
      <c r="L13" s="178"/>
      <c r="N13" s="180">
        <f>'Admin Dev'!M36</f>
        <v>0.88</v>
      </c>
      <c r="O13" s="180"/>
      <c r="P13" s="5"/>
      <c r="Q13" s="180">
        <f>'Admin Dev'!P36</f>
        <v>0.98</v>
      </c>
      <c r="R13" s="180"/>
      <c r="T13" s="180">
        <v>0.99</v>
      </c>
      <c r="U13" s="180"/>
    </row>
    <row r="14" spans="1:21">
      <c r="A14" s="129"/>
      <c r="B14" s="5" t="s">
        <v>319</v>
      </c>
      <c r="C14" s="5"/>
      <c r="D14" s="5"/>
      <c r="E14" s="5"/>
      <c r="F14" s="5"/>
      <c r="G14" s="5"/>
      <c r="K14" s="178">
        <v>300</v>
      </c>
      <c r="L14" s="178"/>
      <c r="N14" s="178">
        <v>329</v>
      </c>
      <c r="O14" s="178"/>
      <c r="P14" s="5"/>
      <c r="Q14" s="178">
        <v>360</v>
      </c>
      <c r="R14" s="178"/>
      <c r="T14" s="180">
        <f>SUMPRODUCT(C125:E125,I125:K125)/SUM(I125:K125)</f>
        <v>399</v>
      </c>
      <c r="U14" s="180"/>
    </row>
    <row r="15" spans="1:21">
      <c r="A15" s="3"/>
      <c r="B15" s="50" t="s">
        <v>270</v>
      </c>
      <c r="C15" s="5"/>
      <c r="D15" s="5"/>
      <c r="E15" s="5"/>
      <c r="F15" s="5"/>
      <c r="G15" s="5"/>
      <c r="K15" s="178">
        <v>0.88</v>
      </c>
      <c r="L15" s="178"/>
      <c r="N15" s="180">
        <f>'Admin Dev'!M42</f>
        <v>0.89</v>
      </c>
      <c r="O15" s="180"/>
      <c r="P15" s="5"/>
      <c r="Q15" s="180">
        <f>'Admin Dev'!P42</f>
        <v>0.98899999999999999</v>
      </c>
      <c r="R15" s="180"/>
      <c r="T15" s="180">
        <v>1</v>
      </c>
      <c r="U15" s="180"/>
    </row>
    <row r="16" spans="1:21">
      <c r="A16" s="3"/>
      <c r="B16" s="50" t="s">
        <v>315</v>
      </c>
      <c r="C16" s="5"/>
      <c r="D16" s="5"/>
      <c r="E16" s="5"/>
      <c r="F16" s="5"/>
      <c r="G16" s="5"/>
      <c r="K16" s="181">
        <f>(K12+K13)/(K14-K15)</f>
        <v>0.88225461353303014</v>
      </c>
      <c r="L16" s="181"/>
      <c r="M16" s="5"/>
      <c r="N16" s="181">
        <f>(N12+N13)/(N14-N15)</f>
        <v>0.88445948005242137</v>
      </c>
      <c r="O16" s="181"/>
      <c r="P16" s="5"/>
      <c r="Q16" s="181">
        <f>(Q12+Q13)/(Q14-Q15)</f>
        <v>0.889192810248154</v>
      </c>
      <c r="R16" s="181"/>
      <c r="T16" s="181">
        <f>(T12+T13)/(T14-T15)</f>
        <v>0.90198492462311564</v>
      </c>
      <c r="U16" s="181"/>
    </row>
    <row r="17" spans="1:20">
      <c r="A17" s="3"/>
      <c r="T17" s="3"/>
    </row>
    <row r="19" spans="1:20">
      <c r="A19" s="81">
        <v>2</v>
      </c>
      <c r="B19" s="134" t="s">
        <v>316</v>
      </c>
    </row>
    <row r="20" spans="1:20">
      <c r="C20" s="184" t="s">
        <v>275</v>
      </c>
      <c r="D20" s="185"/>
      <c r="E20" s="186"/>
      <c r="F20" s="187" t="s">
        <v>276</v>
      </c>
      <c r="G20" s="188"/>
      <c r="H20" s="189"/>
      <c r="I20" s="184" t="s">
        <v>279</v>
      </c>
      <c r="J20" s="185"/>
      <c r="K20" s="186"/>
    </row>
    <row r="21" spans="1:20">
      <c r="C21" s="74"/>
      <c r="D21" s="10"/>
      <c r="E21" s="75"/>
      <c r="F21" s="74"/>
      <c r="G21" s="10"/>
      <c r="H21" s="75"/>
      <c r="I21" s="74"/>
      <c r="J21" s="10"/>
      <c r="K21" s="75"/>
    </row>
    <row r="22" spans="1:20">
      <c r="A22" s="3" t="s">
        <v>128</v>
      </c>
      <c r="C22" s="143">
        <f>'Rate Increases'!F13</f>
        <v>41640</v>
      </c>
      <c r="D22" s="143">
        <f>'Rate Increases'!G13</f>
        <v>41671</v>
      </c>
      <c r="E22" s="143">
        <f>'Rate Increases'!H13</f>
        <v>41699</v>
      </c>
      <c r="F22" s="143">
        <f>'Rate Increases'!I13</f>
        <v>41640</v>
      </c>
      <c r="G22" s="143">
        <f>'Rate Increases'!J13</f>
        <v>41671</v>
      </c>
      <c r="H22" s="143">
        <f>'Rate Increases'!K13</f>
        <v>41699</v>
      </c>
      <c r="I22" s="143">
        <f>'Rate Increases'!$F13</f>
        <v>41640</v>
      </c>
      <c r="J22" s="143">
        <f>'Rate Increases'!$G13</f>
        <v>41671</v>
      </c>
      <c r="K22" s="143">
        <f>'Rate Increases'!$H13</f>
        <v>41699</v>
      </c>
    </row>
    <row r="23" spans="1:20">
      <c r="A23" s="3"/>
    </row>
    <row r="24" spans="1:20">
      <c r="A24" s="80" t="str">
        <f>'Rate Increases'!A15</f>
        <v>Product # 1</v>
      </c>
      <c r="C24" s="63">
        <f>'Rate Increases'!F15</f>
        <v>396</v>
      </c>
      <c r="D24" s="63">
        <f>'Rate Increases'!G15</f>
        <v>399</v>
      </c>
      <c r="E24" s="63">
        <f>'Rate Increases'!H15</f>
        <v>402</v>
      </c>
      <c r="F24" s="101">
        <v>355</v>
      </c>
      <c r="G24" s="101">
        <v>358</v>
      </c>
      <c r="H24" s="101">
        <v>361</v>
      </c>
      <c r="I24" s="36">
        <f>'Rate Increases'!AK15</f>
        <v>8700</v>
      </c>
      <c r="J24" s="36">
        <f>'Rate Increases'!AL15</f>
        <v>8700</v>
      </c>
      <c r="K24" s="36">
        <f>'Rate Increases'!AM15</f>
        <v>8700</v>
      </c>
    </row>
    <row r="25" spans="1:20">
      <c r="A25" s="80" t="str">
        <f>'Rate Increases'!A16</f>
        <v>Product # 2</v>
      </c>
      <c r="C25" s="63">
        <f>'Rate Increases'!F16</f>
        <v>396</v>
      </c>
      <c r="D25" s="63">
        <f>'Rate Increases'!G16</f>
        <v>399</v>
      </c>
      <c r="E25" s="63">
        <f>'Rate Increases'!H16</f>
        <v>402</v>
      </c>
      <c r="F25" s="101">
        <v>355</v>
      </c>
      <c r="G25" s="101">
        <v>358</v>
      </c>
      <c r="H25" s="101">
        <v>361</v>
      </c>
      <c r="I25" s="36">
        <f>'Rate Increases'!AK16</f>
        <v>8700</v>
      </c>
      <c r="J25" s="36">
        <f>'Rate Increases'!AL16</f>
        <v>8700</v>
      </c>
      <c r="K25" s="36">
        <f>'Rate Increases'!AM16</f>
        <v>8700</v>
      </c>
    </row>
    <row r="26" spans="1:20">
      <c r="A26" s="80" t="str">
        <f>'Rate Increases'!A17</f>
        <v>Product # 3</v>
      </c>
      <c r="C26" s="63">
        <f>'Rate Increases'!F17</f>
        <v>396</v>
      </c>
      <c r="D26" s="63">
        <f>'Rate Increases'!G17</f>
        <v>399</v>
      </c>
      <c r="E26" s="63">
        <f>'Rate Increases'!H17</f>
        <v>402</v>
      </c>
      <c r="F26" s="101">
        <v>355</v>
      </c>
      <c r="G26" s="101">
        <v>358</v>
      </c>
      <c r="H26" s="101">
        <v>361</v>
      </c>
      <c r="I26" s="36">
        <f>'Rate Increases'!AK17</f>
        <v>8700</v>
      </c>
      <c r="J26" s="36">
        <f>'Rate Increases'!AL17</f>
        <v>8700</v>
      </c>
      <c r="K26" s="36">
        <f>'Rate Increases'!AM17</f>
        <v>8700</v>
      </c>
    </row>
    <row r="27" spans="1:20">
      <c r="A27" s="80" t="str">
        <f>'Rate Increases'!A18</f>
        <v>Product # 4</v>
      </c>
      <c r="C27" s="63">
        <f>'Rate Increases'!F18</f>
        <v>396</v>
      </c>
      <c r="D27" s="63">
        <f>'Rate Increases'!G18</f>
        <v>399</v>
      </c>
      <c r="E27" s="63">
        <f>'Rate Increases'!H18</f>
        <v>402</v>
      </c>
      <c r="F27" s="101">
        <v>355</v>
      </c>
      <c r="G27" s="101">
        <v>358</v>
      </c>
      <c r="H27" s="101">
        <v>361</v>
      </c>
      <c r="I27" s="36">
        <f>'Rate Increases'!AK18</f>
        <v>8700</v>
      </c>
      <c r="J27" s="36">
        <f>'Rate Increases'!AL18</f>
        <v>8700</v>
      </c>
      <c r="K27" s="36">
        <f>'Rate Increases'!AM18</f>
        <v>8700</v>
      </c>
    </row>
    <row r="28" spans="1:20" ht="26.25" customHeight="1">
      <c r="A28" s="80" t="str">
        <f>'Rate Increases'!A19</f>
        <v>Product # 5</v>
      </c>
      <c r="C28" s="63">
        <f>'Rate Increases'!F19</f>
        <v>396</v>
      </c>
      <c r="D28" s="63">
        <f>'Rate Increases'!G19</f>
        <v>399</v>
      </c>
      <c r="E28" s="63">
        <f>'Rate Increases'!H19</f>
        <v>402</v>
      </c>
      <c r="F28" s="101">
        <v>355</v>
      </c>
      <c r="G28" s="101">
        <v>358</v>
      </c>
      <c r="H28" s="101">
        <v>361</v>
      </c>
      <c r="I28" s="36">
        <f>'Rate Increases'!AK19</f>
        <v>8700</v>
      </c>
      <c r="J28" s="36">
        <f>'Rate Increases'!AL19</f>
        <v>8700</v>
      </c>
      <c r="K28" s="36">
        <f>'Rate Increases'!AM19</f>
        <v>8700</v>
      </c>
    </row>
    <row r="29" spans="1:20">
      <c r="A29" s="80" t="str">
        <f>'Rate Increases'!A20</f>
        <v>Product # 6</v>
      </c>
      <c r="C29" s="63">
        <f>'Rate Increases'!F20</f>
        <v>396</v>
      </c>
      <c r="D29" s="63">
        <f>'Rate Increases'!G20</f>
        <v>399</v>
      </c>
      <c r="E29" s="63">
        <f>'Rate Increases'!H20</f>
        <v>402</v>
      </c>
      <c r="F29" s="101">
        <v>355</v>
      </c>
      <c r="G29" s="101">
        <v>358</v>
      </c>
      <c r="H29" s="101">
        <v>361</v>
      </c>
      <c r="I29" s="36">
        <f>'Rate Increases'!AK20</f>
        <v>8700</v>
      </c>
      <c r="J29" s="36">
        <f>'Rate Increases'!AL20</f>
        <v>8700</v>
      </c>
      <c r="K29" s="36">
        <f>'Rate Increases'!AM20</f>
        <v>8700</v>
      </c>
    </row>
    <row r="30" spans="1:20">
      <c r="A30" s="80" t="str">
        <f>'Rate Increases'!A21</f>
        <v>Product # 7</v>
      </c>
      <c r="C30" s="63">
        <f>'Rate Increases'!F21</f>
        <v>396</v>
      </c>
      <c r="D30" s="63">
        <f>'Rate Increases'!G21</f>
        <v>399</v>
      </c>
      <c r="E30" s="63">
        <f>'Rate Increases'!H21</f>
        <v>402</v>
      </c>
      <c r="F30" s="101">
        <v>355</v>
      </c>
      <c r="G30" s="101">
        <v>358</v>
      </c>
      <c r="H30" s="101">
        <v>361</v>
      </c>
      <c r="I30" s="36">
        <f>'Rate Increases'!AK21</f>
        <v>8700</v>
      </c>
      <c r="J30" s="36">
        <f>'Rate Increases'!AL21</f>
        <v>8700</v>
      </c>
      <c r="K30" s="36">
        <f>'Rate Increases'!AM21</f>
        <v>8700</v>
      </c>
    </row>
    <row r="31" spans="1:20">
      <c r="A31" s="80" t="str">
        <f>'Rate Increases'!A22</f>
        <v>Product # 8</v>
      </c>
      <c r="C31" s="63">
        <f>'Rate Increases'!F22</f>
        <v>396</v>
      </c>
      <c r="D31" s="63">
        <f>'Rate Increases'!G22</f>
        <v>399</v>
      </c>
      <c r="E31" s="63">
        <f>'Rate Increases'!H22</f>
        <v>402</v>
      </c>
      <c r="F31" s="101">
        <v>355</v>
      </c>
      <c r="G31" s="101">
        <v>358</v>
      </c>
      <c r="H31" s="101">
        <v>361</v>
      </c>
      <c r="I31" s="36">
        <f>'Rate Increases'!AK22</f>
        <v>8700</v>
      </c>
      <c r="J31" s="36">
        <f>'Rate Increases'!AL22</f>
        <v>8700</v>
      </c>
      <c r="K31" s="36">
        <f>'Rate Increases'!AM22</f>
        <v>8700</v>
      </c>
    </row>
    <row r="32" spans="1:20">
      <c r="A32" s="80" t="str">
        <f>'Rate Increases'!A23</f>
        <v>Product # 9</v>
      </c>
      <c r="C32" s="63">
        <f>'Rate Increases'!F23</f>
        <v>396</v>
      </c>
      <c r="D32" s="63">
        <f>'Rate Increases'!G23</f>
        <v>399</v>
      </c>
      <c r="E32" s="63">
        <f>'Rate Increases'!H23</f>
        <v>402</v>
      </c>
      <c r="F32" s="101">
        <v>355</v>
      </c>
      <c r="G32" s="101">
        <v>358</v>
      </c>
      <c r="H32" s="101">
        <v>361</v>
      </c>
      <c r="I32" s="36">
        <f>'Rate Increases'!AK23</f>
        <v>8700</v>
      </c>
      <c r="J32" s="36">
        <f>'Rate Increases'!AL23</f>
        <v>8700</v>
      </c>
      <c r="K32" s="36">
        <f>'Rate Increases'!AM23</f>
        <v>8700</v>
      </c>
    </row>
    <row r="33" spans="1:11">
      <c r="A33" s="80" t="str">
        <f>'Rate Increases'!A24</f>
        <v>.</v>
      </c>
      <c r="C33" s="63">
        <f>'Rate Increases'!F24</f>
        <v>396</v>
      </c>
      <c r="D33" s="63">
        <f>'Rate Increases'!G24</f>
        <v>399</v>
      </c>
      <c r="E33" s="63">
        <f>'Rate Increases'!H24</f>
        <v>402</v>
      </c>
      <c r="F33" s="101">
        <v>355</v>
      </c>
      <c r="G33" s="101">
        <v>358</v>
      </c>
      <c r="H33" s="101">
        <v>361</v>
      </c>
      <c r="I33" s="36">
        <f>'Rate Increases'!AK24</f>
        <v>8700</v>
      </c>
      <c r="J33" s="36">
        <f>'Rate Increases'!AL24</f>
        <v>8700</v>
      </c>
      <c r="K33" s="36">
        <f>'Rate Increases'!AM24</f>
        <v>8700</v>
      </c>
    </row>
    <row r="34" spans="1:11">
      <c r="A34" s="80" t="str">
        <f>'Rate Increases'!A25</f>
        <v>.</v>
      </c>
      <c r="C34" s="63">
        <f>'Rate Increases'!F25</f>
        <v>396</v>
      </c>
      <c r="D34" s="63">
        <f>'Rate Increases'!G25</f>
        <v>399</v>
      </c>
      <c r="E34" s="63">
        <f>'Rate Increases'!H25</f>
        <v>402</v>
      </c>
      <c r="F34" s="101">
        <v>355</v>
      </c>
      <c r="G34" s="101">
        <v>358</v>
      </c>
      <c r="H34" s="101">
        <v>361</v>
      </c>
      <c r="I34" s="36">
        <f>'Rate Increases'!AK25</f>
        <v>8700</v>
      </c>
      <c r="J34" s="36">
        <f>'Rate Increases'!AL25</f>
        <v>8700</v>
      </c>
      <c r="K34" s="36">
        <f>'Rate Increases'!AM25</f>
        <v>8700</v>
      </c>
    </row>
    <row r="35" spans="1:11">
      <c r="A35" s="80" t="str">
        <f>'Rate Increases'!A26</f>
        <v>.</v>
      </c>
      <c r="C35" s="63">
        <f>'Rate Increases'!F26</f>
        <v>396</v>
      </c>
      <c r="D35" s="63">
        <f>'Rate Increases'!G26</f>
        <v>399</v>
      </c>
      <c r="E35" s="63">
        <f>'Rate Increases'!H26</f>
        <v>402</v>
      </c>
      <c r="F35" s="101">
        <v>355</v>
      </c>
      <c r="G35" s="101">
        <v>358</v>
      </c>
      <c r="H35" s="101">
        <v>361</v>
      </c>
      <c r="I35" s="36">
        <f>'Rate Increases'!AK26</f>
        <v>8700</v>
      </c>
      <c r="J35" s="36">
        <f>'Rate Increases'!AL26</f>
        <v>8700</v>
      </c>
      <c r="K35" s="36">
        <f>'Rate Increases'!AM26</f>
        <v>8700</v>
      </c>
    </row>
    <row r="36" spans="1:11">
      <c r="A36" s="80" t="str">
        <f>'Rate Increases'!A27</f>
        <v>.</v>
      </c>
      <c r="C36" s="63">
        <f>'Rate Increases'!F27</f>
        <v>396</v>
      </c>
      <c r="D36" s="63">
        <f>'Rate Increases'!G27</f>
        <v>399</v>
      </c>
      <c r="E36" s="63">
        <f>'Rate Increases'!H27</f>
        <v>402</v>
      </c>
      <c r="F36" s="101">
        <v>355</v>
      </c>
      <c r="G36" s="101">
        <v>358</v>
      </c>
      <c r="H36" s="101">
        <v>361</v>
      </c>
      <c r="I36" s="36">
        <f>'Rate Increases'!AK27</f>
        <v>8700</v>
      </c>
      <c r="J36" s="36">
        <f>'Rate Increases'!AL27</f>
        <v>8700</v>
      </c>
      <c r="K36" s="36">
        <f>'Rate Increases'!AM27</f>
        <v>8700</v>
      </c>
    </row>
    <row r="37" spans="1:11">
      <c r="A37" s="80" t="str">
        <f>'Rate Increases'!A28</f>
        <v>Product # n</v>
      </c>
      <c r="C37" s="63">
        <f>'Rate Increases'!F28</f>
        <v>396</v>
      </c>
      <c r="D37" s="63">
        <f>'Rate Increases'!G28</f>
        <v>399</v>
      </c>
      <c r="E37" s="63">
        <f>'Rate Increases'!H28</f>
        <v>402</v>
      </c>
      <c r="F37" s="101">
        <v>355</v>
      </c>
      <c r="G37" s="101">
        <v>358</v>
      </c>
      <c r="H37" s="101">
        <v>361</v>
      </c>
      <c r="I37" s="36">
        <f>'Rate Increases'!AK28</f>
        <v>8700</v>
      </c>
      <c r="J37" s="36">
        <f>'Rate Increases'!AL28</f>
        <v>8700</v>
      </c>
      <c r="K37" s="36">
        <f>'Rate Increases'!AM28</f>
        <v>8700</v>
      </c>
    </row>
    <row r="38" spans="1:11">
      <c r="A38" s="80">
        <f>'Rate Increases'!A29</f>
        <v>0</v>
      </c>
      <c r="C38" s="63">
        <f>'Rate Increases'!F29</f>
        <v>0</v>
      </c>
      <c r="D38" s="63">
        <f>'Rate Increases'!G29</f>
        <v>0</v>
      </c>
      <c r="E38" s="63">
        <f>'Rate Increases'!H29</f>
        <v>0</v>
      </c>
      <c r="F38" s="108"/>
      <c r="G38" s="108"/>
      <c r="H38" s="108"/>
      <c r="I38" s="36">
        <f>'Rate Increases'!AK29</f>
        <v>0</v>
      </c>
      <c r="J38" s="36">
        <f>'Rate Increases'!AL29</f>
        <v>0</v>
      </c>
      <c r="K38" s="36">
        <f>'Rate Increases'!AM29</f>
        <v>0</v>
      </c>
    </row>
    <row r="39" spans="1:11">
      <c r="A39" s="80">
        <f>'Rate Increases'!A30</f>
        <v>0</v>
      </c>
      <c r="C39" s="63">
        <f>'Rate Increases'!F30</f>
        <v>0</v>
      </c>
      <c r="D39" s="63">
        <f>'Rate Increases'!G30</f>
        <v>0</v>
      </c>
      <c r="E39" s="63">
        <f>'Rate Increases'!H30</f>
        <v>0</v>
      </c>
      <c r="F39" s="108"/>
      <c r="G39" s="108"/>
      <c r="H39" s="108"/>
      <c r="I39" s="36">
        <f>'Rate Increases'!AK30</f>
        <v>0</v>
      </c>
      <c r="J39" s="36">
        <f>'Rate Increases'!AL30</f>
        <v>0</v>
      </c>
      <c r="K39" s="36">
        <f>'Rate Increases'!AM30</f>
        <v>0</v>
      </c>
    </row>
    <row r="40" spans="1:11">
      <c r="A40" s="80">
        <f>'Rate Increases'!A31</f>
        <v>0</v>
      </c>
      <c r="C40" s="63">
        <f>'Rate Increases'!F31</f>
        <v>0</v>
      </c>
      <c r="D40" s="63">
        <f>'Rate Increases'!G31</f>
        <v>0</v>
      </c>
      <c r="E40" s="63">
        <f>'Rate Increases'!H31</f>
        <v>0</v>
      </c>
      <c r="F40" s="108"/>
      <c r="G40" s="108"/>
      <c r="H40" s="108"/>
      <c r="I40" s="36">
        <f>'Rate Increases'!AK31</f>
        <v>0</v>
      </c>
      <c r="J40" s="36">
        <f>'Rate Increases'!AL31</f>
        <v>0</v>
      </c>
      <c r="K40" s="36">
        <f>'Rate Increases'!AM31</f>
        <v>0</v>
      </c>
    </row>
    <row r="41" spans="1:11">
      <c r="A41" s="80">
        <f>'Rate Increases'!A32</f>
        <v>0</v>
      </c>
      <c r="C41" s="63">
        <f>'Rate Increases'!F32</f>
        <v>0</v>
      </c>
      <c r="D41" s="63">
        <f>'Rate Increases'!G32</f>
        <v>0</v>
      </c>
      <c r="E41" s="63">
        <f>'Rate Increases'!H32</f>
        <v>0</v>
      </c>
      <c r="F41" s="108"/>
      <c r="G41" s="108"/>
      <c r="H41" s="108"/>
      <c r="I41" s="36">
        <f>'Rate Increases'!AK32</f>
        <v>0</v>
      </c>
      <c r="J41" s="36">
        <f>'Rate Increases'!AL32</f>
        <v>0</v>
      </c>
      <c r="K41" s="36">
        <f>'Rate Increases'!AM32</f>
        <v>0</v>
      </c>
    </row>
    <row r="42" spans="1:11">
      <c r="A42" s="80">
        <f>'Rate Increases'!A33</f>
        <v>0</v>
      </c>
      <c r="C42" s="63">
        <f>'Rate Increases'!F33</f>
        <v>0</v>
      </c>
      <c r="D42" s="63">
        <f>'Rate Increases'!G33</f>
        <v>0</v>
      </c>
      <c r="E42" s="63">
        <f>'Rate Increases'!H33</f>
        <v>0</v>
      </c>
      <c r="F42" s="108"/>
      <c r="G42" s="108"/>
      <c r="H42" s="108"/>
      <c r="I42" s="36">
        <f>'Rate Increases'!AK33</f>
        <v>0</v>
      </c>
      <c r="J42" s="36">
        <f>'Rate Increases'!AL33</f>
        <v>0</v>
      </c>
      <c r="K42" s="36">
        <f>'Rate Increases'!AM33</f>
        <v>0</v>
      </c>
    </row>
    <row r="43" spans="1:11">
      <c r="A43" s="80">
        <f>'Rate Increases'!A34</f>
        <v>0</v>
      </c>
      <c r="C43" s="63">
        <f>'Rate Increases'!F34</f>
        <v>0</v>
      </c>
      <c r="D43" s="63">
        <f>'Rate Increases'!G34</f>
        <v>0</v>
      </c>
      <c r="E43" s="63">
        <f>'Rate Increases'!H34</f>
        <v>0</v>
      </c>
      <c r="F43" s="108"/>
      <c r="G43" s="108"/>
      <c r="H43" s="108"/>
      <c r="I43" s="36">
        <f>'Rate Increases'!AK34</f>
        <v>0</v>
      </c>
      <c r="J43" s="36">
        <f>'Rate Increases'!AL34</f>
        <v>0</v>
      </c>
      <c r="K43" s="36">
        <f>'Rate Increases'!AM34</f>
        <v>0</v>
      </c>
    </row>
    <row r="44" spans="1:11">
      <c r="A44" s="80">
        <f>'Rate Increases'!A35</f>
        <v>0</v>
      </c>
      <c r="C44" s="63">
        <f>'Rate Increases'!F35</f>
        <v>0</v>
      </c>
      <c r="D44" s="63">
        <f>'Rate Increases'!G35</f>
        <v>0</v>
      </c>
      <c r="E44" s="63">
        <f>'Rate Increases'!H35</f>
        <v>0</v>
      </c>
      <c r="F44" s="108"/>
      <c r="G44" s="108"/>
      <c r="H44" s="108"/>
      <c r="I44" s="36">
        <f>'Rate Increases'!AK35</f>
        <v>0</v>
      </c>
      <c r="J44" s="36">
        <f>'Rate Increases'!AL35</f>
        <v>0</v>
      </c>
      <c r="K44" s="36">
        <f>'Rate Increases'!AM35</f>
        <v>0</v>
      </c>
    </row>
    <row r="45" spans="1:11">
      <c r="A45" s="80">
        <f>'Rate Increases'!A36</f>
        <v>0</v>
      </c>
      <c r="C45" s="63">
        <f>'Rate Increases'!F36</f>
        <v>0</v>
      </c>
      <c r="D45" s="63">
        <f>'Rate Increases'!G36</f>
        <v>0</v>
      </c>
      <c r="E45" s="63">
        <f>'Rate Increases'!H36</f>
        <v>0</v>
      </c>
      <c r="F45" s="108"/>
      <c r="G45" s="108"/>
      <c r="H45" s="108"/>
      <c r="I45" s="36">
        <f>'Rate Increases'!AK36</f>
        <v>0</v>
      </c>
      <c r="J45" s="36">
        <f>'Rate Increases'!AL36</f>
        <v>0</v>
      </c>
      <c r="K45" s="36">
        <f>'Rate Increases'!AM36</f>
        <v>0</v>
      </c>
    </row>
    <row r="46" spans="1:11" hidden="1">
      <c r="A46" s="80">
        <f>'Rate Increases'!A37</f>
        <v>0</v>
      </c>
      <c r="C46" s="63">
        <f>'Rate Increases'!F37</f>
        <v>0</v>
      </c>
      <c r="D46" s="63">
        <f>'Rate Increases'!G37</f>
        <v>0</v>
      </c>
      <c r="E46" s="63">
        <f>'Rate Increases'!H37</f>
        <v>0</v>
      </c>
      <c r="F46" s="108"/>
      <c r="G46" s="108"/>
      <c r="H46" s="108"/>
      <c r="I46" s="36">
        <f>'Rate Increases'!AK37</f>
        <v>0</v>
      </c>
      <c r="J46" s="36">
        <f>'Rate Increases'!AL37</f>
        <v>0</v>
      </c>
      <c r="K46" s="36">
        <f>'Rate Increases'!AM37</f>
        <v>0</v>
      </c>
    </row>
    <row r="47" spans="1:11" hidden="1">
      <c r="A47" s="80">
        <f>'Rate Increases'!A38</f>
        <v>0</v>
      </c>
      <c r="C47" s="63">
        <f>'Rate Increases'!F38</f>
        <v>0</v>
      </c>
      <c r="D47" s="63">
        <f>'Rate Increases'!G38</f>
        <v>0</v>
      </c>
      <c r="E47" s="63">
        <f>'Rate Increases'!H38</f>
        <v>0</v>
      </c>
      <c r="F47" s="108"/>
      <c r="G47" s="108"/>
      <c r="H47" s="108"/>
      <c r="I47" s="36">
        <f>'Rate Increases'!AK38</f>
        <v>0</v>
      </c>
      <c r="J47" s="36">
        <f>'Rate Increases'!AL38</f>
        <v>0</v>
      </c>
      <c r="K47" s="36">
        <f>'Rate Increases'!AM38</f>
        <v>0</v>
      </c>
    </row>
    <row r="48" spans="1:11" hidden="1">
      <c r="A48" s="80">
        <f>'Rate Increases'!A39</f>
        <v>0</v>
      </c>
      <c r="C48" s="63">
        <f>'Rate Increases'!F39</f>
        <v>0</v>
      </c>
      <c r="D48" s="63">
        <f>'Rate Increases'!G39</f>
        <v>0</v>
      </c>
      <c r="E48" s="63">
        <f>'Rate Increases'!H39</f>
        <v>0</v>
      </c>
      <c r="F48" s="108"/>
      <c r="G48" s="108"/>
      <c r="H48" s="108"/>
      <c r="I48" s="36">
        <f>'Rate Increases'!AK39</f>
        <v>0</v>
      </c>
      <c r="J48" s="36">
        <f>'Rate Increases'!AL39</f>
        <v>0</v>
      </c>
      <c r="K48" s="36">
        <f>'Rate Increases'!AM39</f>
        <v>0</v>
      </c>
    </row>
    <row r="49" spans="1:11" hidden="1">
      <c r="A49" s="80">
        <f>'Rate Increases'!A40</f>
        <v>0</v>
      </c>
      <c r="C49" s="63">
        <f>'Rate Increases'!F40</f>
        <v>0</v>
      </c>
      <c r="D49" s="63">
        <f>'Rate Increases'!G40</f>
        <v>0</v>
      </c>
      <c r="E49" s="63">
        <f>'Rate Increases'!H40</f>
        <v>0</v>
      </c>
      <c r="F49" s="108"/>
      <c r="G49" s="108"/>
      <c r="H49" s="108"/>
      <c r="I49" s="36">
        <f>'Rate Increases'!AK40</f>
        <v>0</v>
      </c>
      <c r="J49" s="36">
        <f>'Rate Increases'!AL40</f>
        <v>0</v>
      </c>
      <c r="K49" s="36">
        <f>'Rate Increases'!AM40</f>
        <v>0</v>
      </c>
    </row>
    <row r="50" spans="1:11" hidden="1">
      <c r="A50" s="80">
        <f>'Rate Increases'!A41</f>
        <v>0</v>
      </c>
      <c r="C50" s="63">
        <f>'Rate Increases'!F41</f>
        <v>0</v>
      </c>
      <c r="D50" s="63">
        <f>'Rate Increases'!G41</f>
        <v>0</v>
      </c>
      <c r="E50" s="63">
        <f>'Rate Increases'!H41</f>
        <v>0</v>
      </c>
      <c r="F50" s="108"/>
      <c r="G50" s="108"/>
      <c r="H50" s="108"/>
      <c r="I50" s="36">
        <f>'Rate Increases'!AK41</f>
        <v>0</v>
      </c>
      <c r="J50" s="36">
        <f>'Rate Increases'!AL41</f>
        <v>0</v>
      </c>
      <c r="K50" s="36">
        <f>'Rate Increases'!AM41</f>
        <v>0</v>
      </c>
    </row>
    <row r="51" spans="1:11" hidden="1">
      <c r="A51" s="80">
        <f>'Rate Increases'!A42</f>
        <v>0</v>
      </c>
      <c r="C51" s="63">
        <f>'Rate Increases'!F42</f>
        <v>0</v>
      </c>
      <c r="D51" s="63">
        <f>'Rate Increases'!G42</f>
        <v>0</v>
      </c>
      <c r="E51" s="63">
        <f>'Rate Increases'!H42</f>
        <v>0</v>
      </c>
      <c r="F51" s="108"/>
      <c r="G51" s="108"/>
      <c r="H51" s="108"/>
      <c r="I51" s="36">
        <f>'Rate Increases'!AK42</f>
        <v>0</v>
      </c>
      <c r="J51" s="36">
        <f>'Rate Increases'!AL42</f>
        <v>0</v>
      </c>
      <c r="K51" s="36">
        <f>'Rate Increases'!AM42</f>
        <v>0</v>
      </c>
    </row>
    <row r="52" spans="1:11" hidden="1">
      <c r="A52" s="80">
        <f>'Rate Increases'!A43</f>
        <v>0</v>
      </c>
      <c r="C52" s="63">
        <f>'Rate Increases'!F43</f>
        <v>0</v>
      </c>
      <c r="D52" s="63">
        <f>'Rate Increases'!G43</f>
        <v>0</v>
      </c>
      <c r="E52" s="63">
        <f>'Rate Increases'!H43</f>
        <v>0</v>
      </c>
      <c r="F52" s="108"/>
      <c r="G52" s="108"/>
      <c r="H52" s="108"/>
      <c r="I52" s="36">
        <f>'Rate Increases'!AK43</f>
        <v>0</v>
      </c>
      <c r="J52" s="36">
        <f>'Rate Increases'!AL43</f>
        <v>0</v>
      </c>
      <c r="K52" s="36">
        <f>'Rate Increases'!AM43</f>
        <v>0</v>
      </c>
    </row>
    <row r="53" spans="1:11" hidden="1">
      <c r="A53" s="80">
        <f>'Rate Increases'!A44</f>
        <v>0</v>
      </c>
      <c r="C53" s="63">
        <f>'Rate Increases'!F44</f>
        <v>0</v>
      </c>
      <c r="D53" s="63">
        <f>'Rate Increases'!G44</f>
        <v>0</v>
      </c>
      <c r="E53" s="63">
        <f>'Rate Increases'!H44</f>
        <v>0</v>
      </c>
      <c r="F53" s="108"/>
      <c r="G53" s="108"/>
      <c r="H53" s="108"/>
      <c r="I53" s="36">
        <f>'Rate Increases'!AK44</f>
        <v>0</v>
      </c>
      <c r="J53" s="36">
        <f>'Rate Increases'!AL44</f>
        <v>0</v>
      </c>
      <c r="K53" s="36">
        <f>'Rate Increases'!AM44</f>
        <v>0</v>
      </c>
    </row>
    <row r="54" spans="1:11" hidden="1">
      <c r="A54" s="80">
        <f>'Rate Increases'!A45</f>
        <v>0</v>
      </c>
      <c r="C54" s="63">
        <f>'Rate Increases'!F45</f>
        <v>0</v>
      </c>
      <c r="D54" s="63">
        <f>'Rate Increases'!G45</f>
        <v>0</v>
      </c>
      <c r="E54" s="63">
        <f>'Rate Increases'!H45</f>
        <v>0</v>
      </c>
      <c r="F54" s="108"/>
      <c r="G54" s="108"/>
      <c r="H54" s="108"/>
      <c r="I54" s="36">
        <f>'Rate Increases'!AK45</f>
        <v>0</v>
      </c>
      <c r="J54" s="36">
        <f>'Rate Increases'!AL45</f>
        <v>0</v>
      </c>
      <c r="K54" s="36">
        <f>'Rate Increases'!AM45</f>
        <v>0</v>
      </c>
    </row>
    <row r="55" spans="1:11" hidden="1">
      <c r="A55" s="80">
        <f>'Rate Increases'!A46</f>
        <v>0</v>
      </c>
      <c r="C55" s="63">
        <f>'Rate Increases'!F46</f>
        <v>0</v>
      </c>
      <c r="D55" s="63">
        <f>'Rate Increases'!G46</f>
        <v>0</v>
      </c>
      <c r="E55" s="63">
        <f>'Rate Increases'!H46</f>
        <v>0</v>
      </c>
      <c r="F55" s="108"/>
      <c r="G55" s="108"/>
      <c r="H55" s="108"/>
      <c r="I55" s="36">
        <f>'Rate Increases'!AK46</f>
        <v>0</v>
      </c>
      <c r="J55" s="36">
        <f>'Rate Increases'!AL46</f>
        <v>0</v>
      </c>
      <c r="K55" s="36">
        <f>'Rate Increases'!AM46</f>
        <v>0</v>
      </c>
    </row>
    <row r="56" spans="1:11" hidden="1">
      <c r="A56" s="80">
        <f>'Rate Increases'!A47</f>
        <v>0</v>
      </c>
      <c r="C56" s="63">
        <f>'Rate Increases'!F47</f>
        <v>0</v>
      </c>
      <c r="D56" s="63">
        <f>'Rate Increases'!G47</f>
        <v>0</v>
      </c>
      <c r="E56" s="63">
        <f>'Rate Increases'!H47</f>
        <v>0</v>
      </c>
      <c r="F56" s="108"/>
      <c r="G56" s="108"/>
      <c r="H56" s="108"/>
      <c r="I56" s="36">
        <f>'Rate Increases'!AK47</f>
        <v>0</v>
      </c>
      <c r="J56" s="36">
        <f>'Rate Increases'!AL47</f>
        <v>0</v>
      </c>
      <c r="K56" s="36">
        <f>'Rate Increases'!AM47</f>
        <v>0</v>
      </c>
    </row>
    <row r="57" spans="1:11" hidden="1">
      <c r="A57" s="80">
        <f>'Rate Increases'!A48</f>
        <v>0</v>
      </c>
      <c r="C57" s="63">
        <f>'Rate Increases'!F48</f>
        <v>0</v>
      </c>
      <c r="D57" s="63">
        <f>'Rate Increases'!G48</f>
        <v>0</v>
      </c>
      <c r="E57" s="63">
        <f>'Rate Increases'!H48</f>
        <v>0</v>
      </c>
      <c r="F57" s="108"/>
      <c r="G57" s="108"/>
      <c r="H57" s="108"/>
      <c r="I57" s="36">
        <f>'Rate Increases'!AK48</f>
        <v>0</v>
      </c>
      <c r="J57" s="36">
        <f>'Rate Increases'!AL48</f>
        <v>0</v>
      </c>
      <c r="K57" s="36">
        <f>'Rate Increases'!AM48</f>
        <v>0</v>
      </c>
    </row>
    <row r="58" spans="1:11" hidden="1">
      <c r="A58" s="80">
        <f>'Rate Increases'!A49</f>
        <v>0</v>
      </c>
      <c r="C58" s="63">
        <f>'Rate Increases'!F49</f>
        <v>0</v>
      </c>
      <c r="D58" s="63">
        <f>'Rate Increases'!G49</f>
        <v>0</v>
      </c>
      <c r="E58" s="63">
        <f>'Rate Increases'!H49</f>
        <v>0</v>
      </c>
      <c r="F58" s="108"/>
      <c r="G58" s="108"/>
      <c r="H58" s="108"/>
      <c r="I58" s="36">
        <f>'Rate Increases'!AK49</f>
        <v>0</v>
      </c>
      <c r="J58" s="36">
        <f>'Rate Increases'!AL49</f>
        <v>0</v>
      </c>
      <c r="K58" s="36">
        <f>'Rate Increases'!AM49</f>
        <v>0</v>
      </c>
    </row>
    <row r="59" spans="1:11" hidden="1">
      <c r="A59" s="80">
        <f>'Rate Increases'!A50</f>
        <v>0</v>
      </c>
      <c r="C59" s="63">
        <f>'Rate Increases'!F50</f>
        <v>0</v>
      </c>
      <c r="D59" s="63">
        <f>'Rate Increases'!G50</f>
        <v>0</v>
      </c>
      <c r="E59" s="63">
        <f>'Rate Increases'!H50</f>
        <v>0</v>
      </c>
      <c r="F59" s="108"/>
      <c r="G59" s="108"/>
      <c r="H59" s="108"/>
      <c r="I59" s="36">
        <f>'Rate Increases'!AK50</f>
        <v>0</v>
      </c>
      <c r="J59" s="36">
        <f>'Rate Increases'!AL50</f>
        <v>0</v>
      </c>
      <c r="K59" s="36">
        <f>'Rate Increases'!AM50</f>
        <v>0</v>
      </c>
    </row>
    <row r="60" spans="1:11" hidden="1">
      <c r="A60" s="80">
        <f>'Rate Increases'!A51</f>
        <v>0</v>
      </c>
      <c r="C60" s="63">
        <f>'Rate Increases'!F51</f>
        <v>0</v>
      </c>
      <c r="D60" s="63">
        <f>'Rate Increases'!G51</f>
        <v>0</v>
      </c>
      <c r="E60" s="63">
        <f>'Rate Increases'!H51</f>
        <v>0</v>
      </c>
      <c r="F60" s="108"/>
      <c r="G60" s="108"/>
      <c r="H60" s="108"/>
      <c r="I60" s="36">
        <f>'Rate Increases'!AK51</f>
        <v>0</v>
      </c>
      <c r="J60" s="36">
        <f>'Rate Increases'!AL51</f>
        <v>0</v>
      </c>
      <c r="K60" s="36">
        <f>'Rate Increases'!AM51</f>
        <v>0</v>
      </c>
    </row>
    <row r="61" spans="1:11" hidden="1">
      <c r="A61" s="80">
        <f>'Rate Increases'!A52</f>
        <v>0</v>
      </c>
      <c r="C61" s="63">
        <f>'Rate Increases'!F52</f>
        <v>0</v>
      </c>
      <c r="D61" s="63">
        <f>'Rate Increases'!G52</f>
        <v>0</v>
      </c>
      <c r="E61" s="63">
        <f>'Rate Increases'!H52</f>
        <v>0</v>
      </c>
      <c r="F61" s="108"/>
      <c r="G61" s="108"/>
      <c r="H61" s="108"/>
      <c r="I61" s="36">
        <f>'Rate Increases'!AK52</f>
        <v>0</v>
      </c>
      <c r="J61" s="36">
        <f>'Rate Increases'!AL52</f>
        <v>0</v>
      </c>
      <c r="K61" s="36">
        <f>'Rate Increases'!AM52</f>
        <v>0</v>
      </c>
    </row>
    <row r="62" spans="1:11" hidden="1">
      <c r="A62" s="80">
        <f>'Rate Increases'!A53</f>
        <v>0</v>
      </c>
      <c r="C62" s="63">
        <f>'Rate Increases'!F53</f>
        <v>0</v>
      </c>
      <c r="D62" s="63">
        <f>'Rate Increases'!G53</f>
        <v>0</v>
      </c>
      <c r="E62" s="63">
        <f>'Rate Increases'!H53</f>
        <v>0</v>
      </c>
      <c r="F62" s="108"/>
      <c r="G62" s="108"/>
      <c r="H62" s="108"/>
      <c r="I62" s="36">
        <f>'Rate Increases'!AK53</f>
        <v>0</v>
      </c>
      <c r="J62" s="36">
        <f>'Rate Increases'!AL53</f>
        <v>0</v>
      </c>
      <c r="K62" s="36">
        <f>'Rate Increases'!AM53</f>
        <v>0</v>
      </c>
    </row>
    <row r="63" spans="1:11" hidden="1">
      <c r="A63" s="80">
        <f>'Rate Increases'!A54</f>
        <v>0</v>
      </c>
      <c r="C63" s="63">
        <f>'Rate Increases'!F54</f>
        <v>0</v>
      </c>
      <c r="D63" s="63">
        <f>'Rate Increases'!G54</f>
        <v>0</v>
      </c>
      <c r="E63" s="63">
        <f>'Rate Increases'!H54</f>
        <v>0</v>
      </c>
      <c r="F63" s="108"/>
      <c r="G63" s="108"/>
      <c r="H63" s="108"/>
      <c r="I63" s="36">
        <f>'Rate Increases'!AK54</f>
        <v>0</v>
      </c>
      <c r="J63" s="36">
        <f>'Rate Increases'!AL54</f>
        <v>0</v>
      </c>
      <c r="K63" s="36">
        <f>'Rate Increases'!AM54</f>
        <v>0</v>
      </c>
    </row>
    <row r="64" spans="1:11" hidden="1">
      <c r="A64" s="80">
        <f>'Rate Increases'!A55</f>
        <v>0</v>
      </c>
      <c r="C64" s="63">
        <f>'Rate Increases'!F55</f>
        <v>0</v>
      </c>
      <c r="D64" s="63">
        <f>'Rate Increases'!G55</f>
        <v>0</v>
      </c>
      <c r="E64" s="63">
        <f>'Rate Increases'!H55</f>
        <v>0</v>
      </c>
      <c r="F64" s="108"/>
      <c r="G64" s="108"/>
      <c r="H64" s="108"/>
      <c r="I64" s="36">
        <f>'Rate Increases'!AK55</f>
        <v>0</v>
      </c>
      <c r="J64" s="36">
        <f>'Rate Increases'!AL55</f>
        <v>0</v>
      </c>
      <c r="K64" s="36">
        <f>'Rate Increases'!AM55</f>
        <v>0</v>
      </c>
    </row>
    <row r="65" spans="1:11" hidden="1">
      <c r="A65" s="80">
        <f>'Rate Increases'!A56</f>
        <v>0</v>
      </c>
      <c r="C65" s="63">
        <f>'Rate Increases'!F56</f>
        <v>0</v>
      </c>
      <c r="D65" s="63">
        <f>'Rate Increases'!G56</f>
        <v>0</v>
      </c>
      <c r="E65" s="63">
        <f>'Rate Increases'!H56</f>
        <v>0</v>
      </c>
      <c r="F65" s="108"/>
      <c r="G65" s="108"/>
      <c r="H65" s="108"/>
      <c r="I65" s="36">
        <f>'Rate Increases'!AK56</f>
        <v>0</v>
      </c>
      <c r="J65" s="36">
        <f>'Rate Increases'!AL56</f>
        <v>0</v>
      </c>
      <c r="K65" s="36">
        <f>'Rate Increases'!AM56</f>
        <v>0</v>
      </c>
    </row>
    <row r="66" spans="1:11" hidden="1">
      <c r="A66" s="80">
        <f>'Rate Increases'!A57</f>
        <v>0</v>
      </c>
      <c r="C66" s="63">
        <f>'Rate Increases'!F57</f>
        <v>0</v>
      </c>
      <c r="D66" s="63">
        <f>'Rate Increases'!G57</f>
        <v>0</v>
      </c>
      <c r="E66" s="63">
        <f>'Rate Increases'!H57</f>
        <v>0</v>
      </c>
      <c r="F66" s="108"/>
      <c r="G66" s="108"/>
      <c r="H66" s="108"/>
      <c r="I66" s="36">
        <f>'Rate Increases'!AK57</f>
        <v>0</v>
      </c>
      <c r="J66" s="36">
        <f>'Rate Increases'!AL57</f>
        <v>0</v>
      </c>
      <c r="K66" s="36">
        <f>'Rate Increases'!AM57</f>
        <v>0</v>
      </c>
    </row>
    <row r="67" spans="1:11" hidden="1">
      <c r="A67" s="80">
        <f>'Rate Increases'!A58</f>
        <v>0</v>
      </c>
      <c r="C67" s="63">
        <f>'Rate Increases'!F58</f>
        <v>0</v>
      </c>
      <c r="D67" s="63">
        <f>'Rate Increases'!G58</f>
        <v>0</v>
      </c>
      <c r="E67" s="63">
        <f>'Rate Increases'!H58</f>
        <v>0</v>
      </c>
      <c r="F67" s="108"/>
      <c r="G67" s="108"/>
      <c r="H67" s="108"/>
      <c r="I67" s="36">
        <f>'Rate Increases'!AK58</f>
        <v>0</v>
      </c>
      <c r="J67" s="36">
        <f>'Rate Increases'!AL58</f>
        <v>0</v>
      </c>
      <c r="K67" s="36">
        <f>'Rate Increases'!AM58</f>
        <v>0</v>
      </c>
    </row>
    <row r="68" spans="1:11" hidden="1">
      <c r="A68" s="80">
        <f>'Rate Increases'!A59</f>
        <v>0</v>
      </c>
      <c r="C68" s="63">
        <f>'Rate Increases'!F59</f>
        <v>0</v>
      </c>
      <c r="D68" s="63">
        <f>'Rate Increases'!G59</f>
        <v>0</v>
      </c>
      <c r="E68" s="63">
        <f>'Rate Increases'!H59</f>
        <v>0</v>
      </c>
      <c r="F68" s="108"/>
      <c r="G68" s="108"/>
      <c r="H68" s="108"/>
      <c r="I68" s="36">
        <f>'Rate Increases'!AK59</f>
        <v>0</v>
      </c>
      <c r="J68" s="36">
        <f>'Rate Increases'!AL59</f>
        <v>0</v>
      </c>
      <c r="K68" s="36">
        <f>'Rate Increases'!AM59</f>
        <v>0</v>
      </c>
    </row>
    <row r="69" spans="1:11" hidden="1">
      <c r="A69" s="80">
        <f>'Rate Increases'!A60</f>
        <v>0</v>
      </c>
      <c r="C69" s="63">
        <f>'Rate Increases'!F60</f>
        <v>0</v>
      </c>
      <c r="D69" s="63">
        <f>'Rate Increases'!G60</f>
        <v>0</v>
      </c>
      <c r="E69" s="63">
        <f>'Rate Increases'!H60</f>
        <v>0</v>
      </c>
      <c r="F69" s="108"/>
      <c r="G69" s="108"/>
      <c r="H69" s="108"/>
      <c r="I69" s="36">
        <f>'Rate Increases'!AK60</f>
        <v>0</v>
      </c>
      <c r="J69" s="36">
        <f>'Rate Increases'!AL60</f>
        <v>0</v>
      </c>
      <c r="K69" s="36">
        <f>'Rate Increases'!AM60</f>
        <v>0</v>
      </c>
    </row>
    <row r="70" spans="1:11" hidden="1">
      <c r="A70" s="80">
        <f>'Rate Increases'!A61</f>
        <v>0</v>
      </c>
      <c r="C70" s="63">
        <f>'Rate Increases'!F61</f>
        <v>0</v>
      </c>
      <c r="D70" s="63">
        <f>'Rate Increases'!G61</f>
        <v>0</v>
      </c>
      <c r="E70" s="63">
        <f>'Rate Increases'!H61</f>
        <v>0</v>
      </c>
      <c r="F70" s="108"/>
      <c r="G70" s="108"/>
      <c r="H70" s="108"/>
      <c r="I70" s="36">
        <f>'Rate Increases'!AK61</f>
        <v>0</v>
      </c>
      <c r="J70" s="36">
        <f>'Rate Increases'!AL61</f>
        <v>0</v>
      </c>
      <c r="K70" s="36">
        <f>'Rate Increases'!AM61</f>
        <v>0</v>
      </c>
    </row>
    <row r="71" spans="1:11" hidden="1">
      <c r="A71" s="80">
        <f>'Rate Increases'!A62</f>
        <v>0</v>
      </c>
      <c r="C71" s="63">
        <f>'Rate Increases'!F62</f>
        <v>0</v>
      </c>
      <c r="D71" s="63">
        <f>'Rate Increases'!G62</f>
        <v>0</v>
      </c>
      <c r="E71" s="63">
        <f>'Rate Increases'!H62</f>
        <v>0</v>
      </c>
      <c r="F71" s="108"/>
      <c r="G71" s="108"/>
      <c r="H71" s="108"/>
      <c r="I71" s="36">
        <f>'Rate Increases'!AK62</f>
        <v>0</v>
      </c>
      <c r="J71" s="36">
        <f>'Rate Increases'!AL62</f>
        <v>0</v>
      </c>
      <c r="K71" s="36">
        <f>'Rate Increases'!AM62</f>
        <v>0</v>
      </c>
    </row>
    <row r="72" spans="1:11" hidden="1">
      <c r="A72" s="80">
        <f>'Rate Increases'!A63</f>
        <v>0</v>
      </c>
      <c r="C72" s="63">
        <f>'Rate Increases'!F63</f>
        <v>0</v>
      </c>
      <c r="D72" s="63">
        <f>'Rate Increases'!G63</f>
        <v>0</v>
      </c>
      <c r="E72" s="63">
        <f>'Rate Increases'!H63</f>
        <v>0</v>
      </c>
      <c r="F72" s="108"/>
      <c r="G72" s="108"/>
      <c r="H72" s="108"/>
      <c r="I72" s="36">
        <f>'Rate Increases'!AK63</f>
        <v>0</v>
      </c>
      <c r="J72" s="36">
        <f>'Rate Increases'!AL63</f>
        <v>0</v>
      </c>
      <c r="K72" s="36">
        <f>'Rate Increases'!AM63</f>
        <v>0</v>
      </c>
    </row>
    <row r="73" spans="1:11" hidden="1">
      <c r="A73" s="80">
        <f>'Rate Increases'!A64</f>
        <v>0</v>
      </c>
      <c r="C73" s="63">
        <f>'Rate Increases'!F64</f>
        <v>0</v>
      </c>
      <c r="D73" s="63">
        <f>'Rate Increases'!G64</f>
        <v>0</v>
      </c>
      <c r="E73" s="63">
        <f>'Rate Increases'!H64</f>
        <v>0</v>
      </c>
      <c r="F73" s="108"/>
      <c r="G73" s="108"/>
      <c r="H73" s="108"/>
      <c r="I73" s="36">
        <f>'Rate Increases'!AK64</f>
        <v>0</v>
      </c>
      <c r="J73" s="36">
        <f>'Rate Increases'!AL64</f>
        <v>0</v>
      </c>
      <c r="K73" s="36">
        <f>'Rate Increases'!AM64</f>
        <v>0</v>
      </c>
    </row>
    <row r="74" spans="1:11" hidden="1">
      <c r="A74" s="80">
        <f>'Rate Increases'!A65</f>
        <v>0</v>
      </c>
      <c r="C74" s="63">
        <f>'Rate Increases'!F65</f>
        <v>0</v>
      </c>
      <c r="D74" s="63">
        <f>'Rate Increases'!G65</f>
        <v>0</v>
      </c>
      <c r="E74" s="63">
        <f>'Rate Increases'!H65</f>
        <v>0</v>
      </c>
      <c r="F74" s="108"/>
      <c r="G74" s="108"/>
      <c r="H74" s="108"/>
      <c r="I74" s="36">
        <f>'Rate Increases'!AK65</f>
        <v>0</v>
      </c>
      <c r="J74" s="36">
        <f>'Rate Increases'!AL65</f>
        <v>0</v>
      </c>
      <c r="K74" s="36">
        <f>'Rate Increases'!AM65</f>
        <v>0</v>
      </c>
    </row>
    <row r="75" spans="1:11" hidden="1">
      <c r="A75" s="80">
        <f>'Rate Increases'!A66</f>
        <v>0</v>
      </c>
      <c r="C75" s="63">
        <f>'Rate Increases'!F66</f>
        <v>0</v>
      </c>
      <c r="D75" s="63">
        <f>'Rate Increases'!G66</f>
        <v>0</v>
      </c>
      <c r="E75" s="63">
        <f>'Rate Increases'!H66</f>
        <v>0</v>
      </c>
      <c r="F75" s="108"/>
      <c r="G75" s="108"/>
      <c r="H75" s="108"/>
      <c r="I75" s="36">
        <f>'Rate Increases'!AK66</f>
        <v>0</v>
      </c>
      <c r="J75" s="36">
        <f>'Rate Increases'!AL66</f>
        <v>0</v>
      </c>
      <c r="K75" s="36">
        <f>'Rate Increases'!AM66</f>
        <v>0</v>
      </c>
    </row>
    <row r="76" spans="1:11" hidden="1">
      <c r="A76" s="80">
        <f>'Rate Increases'!A67</f>
        <v>0</v>
      </c>
      <c r="C76" s="63">
        <f>'Rate Increases'!F67</f>
        <v>0</v>
      </c>
      <c r="D76" s="63">
        <f>'Rate Increases'!G67</f>
        <v>0</v>
      </c>
      <c r="E76" s="63">
        <f>'Rate Increases'!H67</f>
        <v>0</v>
      </c>
      <c r="F76" s="108"/>
      <c r="G76" s="108"/>
      <c r="H76" s="108"/>
      <c r="I76" s="36">
        <f>'Rate Increases'!AK67</f>
        <v>0</v>
      </c>
      <c r="J76" s="36">
        <f>'Rate Increases'!AL67</f>
        <v>0</v>
      </c>
      <c r="K76" s="36">
        <f>'Rate Increases'!AM67</f>
        <v>0</v>
      </c>
    </row>
    <row r="77" spans="1:11" hidden="1">
      <c r="A77" s="80">
        <f>'Rate Increases'!A68</f>
        <v>0</v>
      </c>
      <c r="C77" s="63">
        <f>'Rate Increases'!F68</f>
        <v>0</v>
      </c>
      <c r="D77" s="63">
        <f>'Rate Increases'!G68</f>
        <v>0</v>
      </c>
      <c r="E77" s="63">
        <f>'Rate Increases'!H68</f>
        <v>0</v>
      </c>
      <c r="F77" s="108"/>
      <c r="G77" s="108"/>
      <c r="H77" s="108"/>
      <c r="I77" s="36">
        <f>'Rate Increases'!AK68</f>
        <v>0</v>
      </c>
      <c r="J77" s="36">
        <f>'Rate Increases'!AL68</f>
        <v>0</v>
      </c>
      <c r="K77" s="36">
        <f>'Rate Increases'!AM68</f>
        <v>0</v>
      </c>
    </row>
    <row r="78" spans="1:11" hidden="1">
      <c r="A78" s="80">
        <f>'Rate Increases'!A69</f>
        <v>0</v>
      </c>
      <c r="C78" s="63">
        <f>'Rate Increases'!F69</f>
        <v>0</v>
      </c>
      <c r="D78" s="63">
        <f>'Rate Increases'!G69</f>
        <v>0</v>
      </c>
      <c r="E78" s="63">
        <f>'Rate Increases'!H69</f>
        <v>0</v>
      </c>
      <c r="F78" s="108"/>
      <c r="G78" s="108"/>
      <c r="H78" s="108"/>
      <c r="I78" s="36">
        <f>'Rate Increases'!AK69</f>
        <v>0</v>
      </c>
      <c r="J78" s="36">
        <f>'Rate Increases'!AL69</f>
        <v>0</v>
      </c>
      <c r="K78" s="36">
        <f>'Rate Increases'!AM69</f>
        <v>0</v>
      </c>
    </row>
    <row r="79" spans="1:11" hidden="1">
      <c r="A79" s="80">
        <f>'Rate Increases'!A70</f>
        <v>0</v>
      </c>
      <c r="C79" s="63">
        <f>'Rate Increases'!F70</f>
        <v>0</v>
      </c>
      <c r="D79" s="63">
        <f>'Rate Increases'!G70</f>
        <v>0</v>
      </c>
      <c r="E79" s="63">
        <f>'Rate Increases'!H70</f>
        <v>0</v>
      </c>
      <c r="F79" s="108"/>
      <c r="G79" s="108"/>
      <c r="H79" s="108"/>
      <c r="I79" s="36">
        <f>'Rate Increases'!AK70</f>
        <v>0</v>
      </c>
      <c r="J79" s="36">
        <f>'Rate Increases'!AL70</f>
        <v>0</v>
      </c>
      <c r="K79" s="36">
        <f>'Rate Increases'!AM70</f>
        <v>0</v>
      </c>
    </row>
    <row r="80" spans="1:11" hidden="1">
      <c r="A80" s="80">
        <f>'Rate Increases'!A71</f>
        <v>0</v>
      </c>
      <c r="C80" s="63">
        <f>'Rate Increases'!F71</f>
        <v>0</v>
      </c>
      <c r="D80" s="63">
        <f>'Rate Increases'!G71</f>
        <v>0</v>
      </c>
      <c r="E80" s="63">
        <f>'Rate Increases'!H71</f>
        <v>0</v>
      </c>
      <c r="F80" s="108"/>
      <c r="G80" s="108"/>
      <c r="H80" s="108"/>
      <c r="I80" s="36">
        <f>'Rate Increases'!AK71</f>
        <v>0</v>
      </c>
      <c r="J80" s="36">
        <f>'Rate Increases'!AL71</f>
        <v>0</v>
      </c>
      <c r="K80" s="36">
        <f>'Rate Increases'!AM71</f>
        <v>0</v>
      </c>
    </row>
    <row r="81" spans="1:11" hidden="1">
      <c r="A81" s="80">
        <f>'Rate Increases'!A72</f>
        <v>0</v>
      </c>
      <c r="C81" s="63">
        <f>'Rate Increases'!F72</f>
        <v>0</v>
      </c>
      <c r="D81" s="63">
        <f>'Rate Increases'!G72</f>
        <v>0</v>
      </c>
      <c r="E81" s="63">
        <f>'Rate Increases'!H72</f>
        <v>0</v>
      </c>
      <c r="F81" s="108"/>
      <c r="G81" s="108"/>
      <c r="H81" s="108"/>
      <c r="I81" s="36">
        <f>'Rate Increases'!AK72</f>
        <v>0</v>
      </c>
      <c r="J81" s="36">
        <f>'Rate Increases'!AL72</f>
        <v>0</v>
      </c>
      <c r="K81" s="36">
        <f>'Rate Increases'!AM72</f>
        <v>0</v>
      </c>
    </row>
    <row r="82" spans="1:11" hidden="1">
      <c r="A82" s="80">
        <f>'Rate Increases'!A73</f>
        <v>0</v>
      </c>
      <c r="C82" s="63">
        <f>'Rate Increases'!F73</f>
        <v>0</v>
      </c>
      <c r="D82" s="63">
        <f>'Rate Increases'!G73</f>
        <v>0</v>
      </c>
      <c r="E82" s="63">
        <f>'Rate Increases'!H73</f>
        <v>0</v>
      </c>
      <c r="F82" s="108"/>
      <c r="G82" s="108"/>
      <c r="H82" s="108"/>
      <c r="I82" s="36">
        <f>'Rate Increases'!AK73</f>
        <v>0</v>
      </c>
      <c r="J82" s="36">
        <f>'Rate Increases'!AL73</f>
        <v>0</v>
      </c>
      <c r="K82" s="36">
        <f>'Rate Increases'!AM73</f>
        <v>0</v>
      </c>
    </row>
    <row r="83" spans="1:11" hidden="1">
      <c r="A83" s="80">
        <f>'Rate Increases'!A74</f>
        <v>0</v>
      </c>
      <c r="C83" s="63">
        <f>'Rate Increases'!F74</f>
        <v>0</v>
      </c>
      <c r="D83" s="63">
        <f>'Rate Increases'!G74</f>
        <v>0</v>
      </c>
      <c r="E83" s="63">
        <f>'Rate Increases'!H74</f>
        <v>0</v>
      </c>
      <c r="F83" s="108"/>
      <c r="G83" s="108"/>
      <c r="H83" s="108"/>
      <c r="I83" s="36">
        <f>'Rate Increases'!AK74</f>
        <v>0</v>
      </c>
      <c r="J83" s="36">
        <f>'Rate Increases'!AL74</f>
        <v>0</v>
      </c>
      <c r="K83" s="36">
        <f>'Rate Increases'!AM74</f>
        <v>0</v>
      </c>
    </row>
    <row r="84" spans="1:11" hidden="1">
      <c r="A84" s="80">
        <f>'Rate Increases'!A75</f>
        <v>0</v>
      </c>
      <c r="C84" s="63">
        <f>'Rate Increases'!F75</f>
        <v>0</v>
      </c>
      <c r="D84" s="63">
        <f>'Rate Increases'!G75</f>
        <v>0</v>
      </c>
      <c r="E84" s="63">
        <f>'Rate Increases'!H75</f>
        <v>0</v>
      </c>
      <c r="F84" s="108"/>
      <c r="G84" s="108"/>
      <c r="H84" s="108"/>
      <c r="I84" s="36">
        <f>'Rate Increases'!AK75</f>
        <v>0</v>
      </c>
      <c r="J84" s="36">
        <f>'Rate Increases'!AL75</f>
        <v>0</v>
      </c>
      <c r="K84" s="36">
        <f>'Rate Increases'!AM75</f>
        <v>0</v>
      </c>
    </row>
    <row r="85" spans="1:11" hidden="1">
      <c r="A85" s="80">
        <f>'Rate Increases'!A76</f>
        <v>0</v>
      </c>
      <c r="C85" s="63">
        <f>'Rate Increases'!F76</f>
        <v>0</v>
      </c>
      <c r="D85" s="63">
        <f>'Rate Increases'!G76</f>
        <v>0</v>
      </c>
      <c r="E85" s="63">
        <f>'Rate Increases'!H76</f>
        <v>0</v>
      </c>
      <c r="F85" s="108"/>
      <c r="G85" s="108"/>
      <c r="H85" s="108"/>
      <c r="I85" s="36">
        <f>'Rate Increases'!AK76</f>
        <v>0</v>
      </c>
      <c r="J85" s="36">
        <f>'Rate Increases'!AL76</f>
        <v>0</v>
      </c>
      <c r="K85" s="36">
        <f>'Rate Increases'!AM76</f>
        <v>0</v>
      </c>
    </row>
    <row r="86" spans="1:11" hidden="1">
      <c r="A86" s="80">
        <f>'Rate Increases'!A77</f>
        <v>0</v>
      </c>
      <c r="C86" s="63">
        <f>'Rate Increases'!F77</f>
        <v>0</v>
      </c>
      <c r="D86" s="63">
        <f>'Rate Increases'!G77</f>
        <v>0</v>
      </c>
      <c r="E86" s="63">
        <f>'Rate Increases'!H77</f>
        <v>0</v>
      </c>
      <c r="F86" s="108"/>
      <c r="G86" s="108"/>
      <c r="H86" s="108"/>
      <c r="I86" s="36">
        <f>'Rate Increases'!AK77</f>
        <v>0</v>
      </c>
      <c r="J86" s="36">
        <f>'Rate Increases'!AL77</f>
        <v>0</v>
      </c>
      <c r="K86" s="36">
        <f>'Rate Increases'!AM77</f>
        <v>0</v>
      </c>
    </row>
    <row r="87" spans="1:11" hidden="1">
      <c r="A87" s="80">
        <f>'Rate Increases'!A78</f>
        <v>0</v>
      </c>
      <c r="C87" s="63">
        <f>'Rate Increases'!F78</f>
        <v>0</v>
      </c>
      <c r="D87" s="63">
        <f>'Rate Increases'!G78</f>
        <v>0</v>
      </c>
      <c r="E87" s="63">
        <f>'Rate Increases'!H78</f>
        <v>0</v>
      </c>
      <c r="F87" s="108"/>
      <c r="G87" s="108"/>
      <c r="H87" s="108"/>
      <c r="I87" s="36">
        <f>'Rate Increases'!AK78</f>
        <v>0</v>
      </c>
      <c r="J87" s="36">
        <f>'Rate Increases'!AL78</f>
        <v>0</v>
      </c>
      <c r="K87" s="36">
        <f>'Rate Increases'!AM78</f>
        <v>0</v>
      </c>
    </row>
    <row r="88" spans="1:11" hidden="1">
      <c r="A88" s="80">
        <f>'Rate Increases'!A79</f>
        <v>0</v>
      </c>
      <c r="C88" s="63">
        <f>'Rate Increases'!F79</f>
        <v>0</v>
      </c>
      <c r="D88" s="63">
        <f>'Rate Increases'!G79</f>
        <v>0</v>
      </c>
      <c r="E88" s="63">
        <f>'Rate Increases'!H79</f>
        <v>0</v>
      </c>
      <c r="F88" s="108"/>
      <c r="G88" s="108"/>
      <c r="H88" s="108"/>
      <c r="I88" s="36">
        <f>'Rate Increases'!AK79</f>
        <v>0</v>
      </c>
      <c r="J88" s="36">
        <f>'Rate Increases'!AL79</f>
        <v>0</v>
      </c>
      <c r="K88" s="36">
        <f>'Rate Increases'!AM79</f>
        <v>0</v>
      </c>
    </row>
    <row r="89" spans="1:11" hidden="1">
      <c r="A89" s="80">
        <f>'Rate Increases'!A80</f>
        <v>0</v>
      </c>
      <c r="C89" s="63">
        <f>'Rate Increases'!F80</f>
        <v>0</v>
      </c>
      <c r="D89" s="63">
        <f>'Rate Increases'!G80</f>
        <v>0</v>
      </c>
      <c r="E89" s="63">
        <f>'Rate Increases'!H80</f>
        <v>0</v>
      </c>
      <c r="F89" s="108"/>
      <c r="G89" s="108"/>
      <c r="H89" s="108"/>
      <c r="I89" s="36">
        <f>'Rate Increases'!AK80</f>
        <v>0</v>
      </c>
      <c r="J89" s="36">
        <f>'Rate Increases'!AL80</f>
        <v>0</v>
      </c>
      <c r="K89" s="36">
        <f>'Rate Increases'!AM80</f>
        <v>0</v>
      </c>
    </row>
    <row r="90" spans="1:11" hidden="1">
      <c r="A90" s="80">
        <f>'Rate Increases'!A81</f>
        <v>0</v>
      </c>
      <c r="C90" s="63">
        <f>'Rate Increases'!F81</f>
        <v>0</v>
      </c>
      <c r="D90" s="63">
        <f>'Rate Increases'!G81</f>
        <v>0</v>
      </c>
      <c r="E90" s="63">
        <f>'Rate Increases'!H81</f>
        <v>0</v>
      </c>
      <c r="F90" s="108"/>
      <c r="G90" s="108"/>
      <c r="H90" s="108"/>
      <c r="I90" s="36">
        <f>'Rate Increases'!AK81</f>
        <v>0</v>
      </c>
      <c r="J90" s="36">
        <f>'Rate Increases'!AL81</f>
        <v>0</v>
      </c>
      <c r="K90" s="36">
        <f>'Rate Increases'!AM81</f>
        <v>0</v>
      </c>
    </row>
    <row r="91" spans="1:11" hidden="1">
      <c r="A91" s="80">
        <f>'Rate Increases'!A82</f>
        <v>0</v>
      </c>
      <c r="C91" s="63">
        <f>'Rate Increases'!F82</f>
        <v>0</v>
      </c>
      <c r="D91" s="63">
        <f>'Rate Increases'!G82</f>
        <v>0</v>
      </c>
      <c r="E91" s="63">
        <f>'Rate Increases'!H82</f>
        <v>0</v>
      </c>
      <c r="F91" s="108"/>
      <c r="G91" s="108"/>
      <c r="H91" s="108"/>
      <c r="I91" s="36">
        <f>'Rate Increases'!AK82</f>
        <v>0</v>
      </c>
      <c r="J91" s="36">
        <f>'Rate Increases'!AL82</f>
        <v>0</v>
      </c>
      <c r="K91" s="36">
        <f>'Rate Increases'!AM82</f>
        <v>0</v>
      </c>
    </row>
    <row r="92" spans="1:11" hidden="1">
      <c r="A92" s="80">
        <f>'Rate Increases'!A83</f>
        <v>0</v>
      </c>
      <c r="C92" s="63">
        <f>'Rate Increases'!F83</f>
        <v>0</v>
      </c>
      <c r="D92" s="63">
        <f>'Rate Increases'!G83</f>
        <v>0</v>
      </c>
      <c r="E92" s="63">
        <f>'Rate Increases'!H83</f>
        <v>0</v>
      </c>
      <c r="F92" s="108"/>
      <c r="G92" s="108"/>
      <c r="H92" s="108"/>
      <c r="I92" s="36">
        <f>'Rate Increases'!AK83</f>
        <v>0</v>
      </c>
      <c r="J92" s="36">
        <f>'Rate Increases'!AL83</f>
        <v>0</v>
      </c>
      <c r="K92" s="36">
        <f>'Rate Increases'!AM83</f>
        <v>0</v>
      </c>
    </row>
    <row r="93" spans="1:11" hidden="1">
      <c r="A93" s="80">
        <f>'Rate Increases'!A84</f>
        <v>0</v>
      </c>
      <c r="C93" s="63">
        <f>'Rate Increases'!F84</f>
        <v>0</v>
      </c>
      <c r="D93" s="63">
        <f>'Rate Increases'!G84</f>
        <v>0</v>
      </c>
      <c r="E93" s="63">
        <f>'Rate Increases'!H84</f>
        <v>0</v>
      </c>
      <c r="F93" s="108"/>
      <c r="G93" s="108"/>
      <c r="H93" s="108"/>
      <c r="I93" s="36">
        <f>'Rate Increases'!AK84</f>
        <v>0</v>
      </c>
      <c r="J93" s="36">
        <f>'Rate Increases'!AL84</f>
        <v>0</v>
      </c>
      <c r="K93" s="36">
        <f>'Rate Increases'!AM84</f>
        <v>0</v>
      </c>
    </row>
    <row r="94" spans="1:11" hidden="1">
      <c r="A94" s="80">
        <f>'Rate Increases'!A85</f>
        <v>0</v>
      </c>
      <c r="C94" s="63">
        <f>'Rate Increases'!F85</f>
        <v>0</v>
      </c>
      <c r="D94" s="63">
        <f>'Rate Increases'!G85</f>
        <v>0</v>
      </c>
      <c r="E94" s="63">
        <f>'Rate Increases'!H85</f>
        <v>0</v>
      </c>
      <c r="F94" s="108"/>
      <c r="G94" s="108"/>
      <c r="H94" s="108"/>
      <c r="I94" s="36">
        <f>'Rate Increases'!AK85</f>
        <v>0</v>
      </c>
      <c r="J94" s="36">
        <f>'Rate Increases'!AL85</f>
        <v>0</v>
      </c>
      <c r="K94" s="36">
        <f>'Rate Increases'!AM85</f>
        <v>0</v>
      </c>
    </row>
    <row r="95" spans="1:11" hidden="1">
      <c r="A95" s="80">
        <f>'Rate Increases'!A86</f>
        <v>0</v>
      </c>
      <c r="C95" s="63">
        <f>'Rate Increases'!F86</f>
        <v>0</v>
      </c>
      <c r="D95" s="63">
        <f>'Rate Increases'!G86</f>
        <v>0</v>
      </c>
      <c r="E95" s="63">
        <f>'Rate Increases'!H86</f>
        <v>0</v>
      </c>
      <c r="F95" s="108"/>
      <c r="G95" s="108"/>
      <c r="H95" s="108"/>
      <c r="I95" s="36">
        <f>'Rate Increases'!AK86</f>
        <v>0</v>
      </c>
      <c r="J95" s="36">
        <f>'Rate Increases'!AL86</f>
        <v>0</v>
      </c>
      <c r="K95" s="36">
        <f>'Rate Increases'!AM86</f>
        <v>0</v>
      </c>
    </row>
    <row r="96" spans="1:11" hidden="1">
      <c r="A96" s="80">
        <f>'Rate Increases'!A87</f>
        <v>0</v>
      </c>
      <c r="C96" s="63">
        <f>'Rate Increases'!F87</f>
        <v>0</v>
      </c>
      <c r="D96" s="63">
        <f>'Rate Increases'!G87</f>
        <v>0</v>
      </c>
      <c r="E96" s="63">
        <f>'Rate Increases'!H87</f>
        <v>0</v>
      </c>
      <c r="F96" s="108"/>
      <c r="G96" s="108"/>
      <c r="H96" s="108"/>
      <c r="I96" s="36">
        <f>'Rate Increases'!AK87</f>
        <v>0</v>
      </c>
      <c r="J96" s="36">
        <f>'Rate Increases'!AL87</f>
        <v>0</v>
      </c>
      <c r="K96" s="36">
        <f>'Rate Increases'!AM87</f>
        <v>0</v>
      </c>
    </row>
    <row r="97" spans="1:11" hidden="1">
      <c r="A97" s="80">
        <f>'Rate Increases'!A88</f>
        <v>0</v>
      </c>
      <c r="C97" s="63">
        <f>'Rate Increases'!F88</f>
        <v>0</v>
      </c>
      <c r="D97" s="63">
        <f>'Rate Increases'!G88</f>
        <v>0</v>
      </c>
      <c r="E97" s="63">
        <f>'Rate Increases'!H88</f>
        <v>0</v>
      </c>
      <c r="F97" s="108"/>
      <c r="G97" s="108"/>
      <c r="H97" s="108"/>
      <c r="I97" s="36">
        <f>'Rate Increases'!AK88</f>
        <v>0</v>
      </c>
      <c r="J97" s="36">
        <f>'Rate Increases'!AL88</f>
        <v>0</v>
      </c>
      <c r="K97" s="36">
        <f>'Rate Increases'!AM88</f>
        <v>0</v>
      </c>
    </row>
    <row r="98" spans="1:11" hidden="1">
      <c r="A98" s="80">
        <f>'Rate Increases'!A89</f>
        <v>0</v>
      </c>
      <c r="C98" s="63">
        <f>'Rate Increases'!F89</f>
        <v>0</v>
      </c>
      <c r="D98" s="63">
        <f>'Rate Increases'!G89</f>
        <v>0</v>
      </c>
      <c r="E98" s="63">
        <f>'Rate Increases'!H89</f>
        <v>0</v>
      </c>
      <c r="F98" s="108"/>
      <c r="G98" s="108"/>
      <c r="H98" s="108"/>
      <c r="I98" s="36">
        <f>'Rate Increases'!AK89</f>
        <v>0</v>
      </c>
      <c r="J98" s="36">
        <f>'Rate Increases'!AL89</f>
        <v>0</v>
      </c>
      <c r="K98" s="36">
        <f>'Rate Increases'!AM89</f>
        <v>0</v>
      </c>
    </row>
    <row r="99" spans="1:11" hidden="1">
      <c r="A99" s="80">
        <f>'Rate Increases'!A90</f>
        <v>0</v>
      </c>
      <c r="C99" s="63">
        <f>'Rate Increases'!F90</f>
        <v>0</v>
      </c>
      <c r="D99" s="63">
        <f>'Rate Increases'!G90</f>
        <v>0</v>
      </c>
      <c r="E99" s="63">
        <f>'Rate Increases'!H90</f>
        <v>0</v>
      </c>
      <c r="F99" s="108"/>
      <c r="G99" s="108"/>
      <c r="H99" s="108"/>
      <c r="I99" s="36">
        <f>'Rate Increases'!AK90</f>
        <v>0</v>
      </c>
      <c r="J99" s="36">
        <f>'Rate Increases'!AL90</f>
        <v>0</v>
      </c>
      <c r="K99" s="36">
        <f>'Rate Increases'!AM90</f>
        <v>0</v>
      </c>
    </row>
    <row r="100" spans="1:11" hidden="1">
      <c r="A100" s="80">
        <f>'Rate Increases'!A91</f>
        <v>0</v>
      </c>
      <c r="C100" s="63">
        <f>'Rate Increases'!F91</f>
        <v>0</v>
      </c>
      <c r="D100" s="63">
        <f>'Rate Increases'!G91</f>
        <v>0</v>
      </c>
      <c r="E100" s="63">
        <f>'Rate Increases'!H91</f>
        <v>0</v>
      </c>
      <c r="F100" s="108"/>
      <c r="G100" s="108"/>
      <c r="H100" s="108"/>
      <c r="I100" s="36">
        <f>'Rate Increases'!AK91</f>
        <v>0</v>
      </c>
      <c r="J100" s="36">
        <f>'Rate Increases'!AL91</f>
        <v>0</v>
      </c>
      <c r="K100" s="36">
        <f>'Rate Increases'!AM91</f>
        <v>0</v>
      </c>
    </row>
    <row r="101" spans="1:11" hidden="1">
      <c r="A101" s="80">
        <f>'Rate Increases'!A92</f>
        <v>0</v>
      </c>
      <c r="C101" s="63">
        <f>'Rate Increases'!F92</f>
        <v>0</v>
      </c>
      <c r="D101" s="63">
        <f>'Rate Increases'!G92</f>
        <v>0</v>
      </c>
      <c r="E101" s="63">
        <f>'Rate Increases'!H92</f>
        <v>0</v>
      </c>
      <c r="F101" s="108"/>
      <c r="G101" s="108"/>
      <c r="H101" s="108"/>
      <c r="I101" s="36">
        <f>'Rate Increases'!AK92</f>
        <v>0</v>
      </c>
      <c r="J101" s="36">
        <f>'Rate Increases'!AL92</f>
        <v>0</v>
      </c>
      <c r="K101" s="36">
        <f>'Rate Increases'!AM92</f>
        <v>0</v>
      </c>
    </row>
    <row r="102" spans="1:11" hidden="1">
      <c r="A102" s="80">
        <f>'Rate Increases'!A93</f>
        <v>0</v>
      </c>
      <c r="C102" s="63">
        <f>'Rate Increases'!F93</f>
        <v>0</v>
      </c>
      <c r="D102" s="63">
        <f>'Rate Increases'!G93</f>
        <v>0</v>
      </c>
      <c r="E102" s="63">
        <f>'Rate Increases'!H93</f>
        <v>0</v>
      </c>
      <c r="F102" s="108"/>
      <c r="G102" s="108"/>
      <c r="H102" s="108"/>
      <c r="I102" s="36">
        <f>'Rate Increases'!AK93</f>
        <v>0</v>
      </c>
      <c r="J102" s="36">
        <f>'Rate Increases'!AL93</f>
        <v>0</v>
      </c>
      <c r="K102" s="36">
        <f>'Rate Increases'!AM93</f>
        <v>0</v>
      </c>
    </row>
    <row r="103" spans="1:11" hidden="1">
      <c r="A103" s="80">
        <f>'Rate Increases'!A94</f>
        <v>0</v>
      </c>
      <c r="C103" s="63">
        <f>'Rate Increases'!F94</f>
        <v>0</v>
      </c>
      <c r="D103" s="63">
        <f>'Rate Increases'!G94</f>
        <v>0</v>
      </c>
      <c r="E103" s="63">
        <f>'Rate Increases'!H94</f>
        <v>0</v>
      </c>
      <c r="F103" s="108"/>
      <c r="G103" s="108"/>
      <c r="H103" s="108"/>
      <c r="I103" s="36">
        <f>'Rate Increases'!AK94</f>
        <v>0</v>
      </c>
      <c r="J103" s="36">
        <f>'Rate Increases'!AL94</f>
        <v>0</v>
      </c>
      <c r="K103" s="36">
        <f>'Rate Increases'!AM94</f>
        <v>0</v>
      </c>
    </row>
    <row r="104" spans="1:11" hidden="1">
      <c r="A104" s="80">
        <f>'Rate Increases'!A95</f>
        <v>0</v>
      </c>
      <c r="C104" s="63">
        <f>'Rate Increases'!F95</f>
        <v>0</v>
      </c>
      <c r="D104" s="63">
        <f>'Rate Increases'!G95</f>
        <v>0</v>
      </c>
      <c r="E104" s="63">
        <f>'Rate Increases'!H95</f>
        <v>0</v>
      </c>
      <c r="F104" s="108"/>
      <c r="G104" s="108"/>
      <c r="H104" s="108"/>
      <c r="I104" s="36">
        <f>'Rate Increases'!AK95</f>
        <v>0</v>
      </c>
      <c r="J104" s="36">
        <f>'Rate Increases'!AL95</f>
        <v>0</v>
      </c>
      <c r="K104" s="36">
        <f>'Rate Increases'!AM95</f>
        <v>0</v>
      </c>
    </row>
    <row r="105" spans="1:11" hidden="1">
      <c r="A105" s="80">
        <f>'Rate Increases'!A96</f>
        <v>0</v>
      </c>
      <c r="C105" s="63">
        <f>'Rate Increases'!F96</f>
        <v>0</v>
      </c>
      <c r="D105" s="63">
        <f>'Rate Increases'!G96</f>
        <v>0</v>
      </c>
      <c r="E105" s="63">
        <f>'Rate Increases'!H96</f>
        <v>0</v>
      </c>
      <c r="F105" s="108"/>
      <c r="G105" s="108"/>
      <c r="H105" s="108"/>
      <c r="I105" s="36">
        <f>'Rate Increases'!AK96</f>
        <v>0</v>
      </c>
      <c r="J105" s="36">
        <f>'Rate Increases'!AL96</f>
        <v>0</v>
      </c>
      <c r="K105" s="36">
        <f>'Rate Increases'!AM96</f>
        <v>0</v>
      </c>
    </row>
    <row r="106" spans="1:11" hidden="1">
      <c r="A106" s="80">
        <f>'Rate Increases'!A97</f>
        <v>0</v>
      </c>
      <c r="C106" s="63">
        <f>'Rate Increases'!F97</f>
        <v>0</v>
      </c>
      <c r="D106" s="63">
        <f>'Rate Increases'!G97</f>
        <v>0</v>
      </c>
      <c r="E106" s="63">
        <f>'Rate Increases'!H97</f>
        <v>0</v>
      </c>
      <c r="F106" s="108"/>
      <c r="G106" s="108"/>
      <c r="H106" s="108"/>
      <c r="I106" s="36">
        <f>'Rate Increases'!AK97</f>
        <v>0</v>
      </c>
      <c r="J106" s="36">
        <f>'Rate Increases'!AL97</f>
        <v>0</v>
      </c>
      <c r="K106" s="36">
        <f>'Rate Increases'!AM97</f>
        <v>0</v>
      </c>
    </row>
    <row r="107" spans="1:11" hidden="1">
      <c r="A107" s="80">
        <f>'Rate Increases'!A98</f>
        <v>0</v>
      </c>
      <c r="C107" s="63">
        <f>'Rate Increases'!F98</f>
        <v>0</v>
      </c>
      <c r="D107" s="63">
        <f>'Rate Increases'!G98</f>
        <v>0</v>
      </c>
      <c r="E107" s="63">
        <f>'Rate Increases'!H98</f>
        <v>0</v>
      </c>
      <c r="F107" s="108"/>
      <c r="G107" s="108"/>
      <c r="H107" s="108"/>
      <c r="I107" s="36">
        <f>'Rate Increases'!AK98</f>
        <v>0</v>
      </c>
      <c r="J107" s="36">
        <f>'Rate Increases'!AL98</f>
        <v>0</v>
      </c>
      <c r="K107" s="36">
        <f>'Rate Increases'!AM98</f>
        <v>0</v>
      </c>
    </row>
    <row r="108" spans="1:11" hidden="1">
      <c r="A108" s="80">
        <f>'Rate Increases'!A99</f>
        <v>0</v>
      </c>
      <c r="C108" s="63">
        <f>'Rate Increases'!F99</f>
        <v>0</v>
      </c>
      <c r="D108" s="63">
        <f>'Rate Increases'!G99</f>
        <v>0</v>
      </c>
      <c r="E108" s="63">
        <f>'Rate Increases'!H99</f>
        <v>0</v>
      </c>
      <c r="F108" s="108"/>
      <c r="G108" s="108"/>
      <c r="H108" s="108"/>
      <c r="I108" s="36">
        <f>'Rate Increases'!AK99</f>
        <v>0</v>
      </c>
      <c r="J108" s="36">
        <f>'Rate Increases'!AL99</f>
        <v>0</v>
      </c>
      <c r="K108" s="36">
        <f>'Rate Increases'!AM99</f>
        <v>0</v>
      </c>
    </row>
    <row r="109" spans="1:11" ht="12.75" hidden="1" customHeight="1">
      <c r="A109" s="80">
        <f>'Rate Increases'!A100</f>
        <v>0</v>
      </c>
      <c r="C109" s="63">
        <f>'Rate Increases'!F100</f>
        <v>0</v>
      </c>
      <c r="D109" s="63">
        <f>'Rate Increases'!G100</f>
        <v>0</v>
      </c>
      <c r="E109" s="63">
        <f>'Rate Increases'!H100</f>
        <v>0</v>
      </c>
      <c r="F109" s="108"/>
      <c r="G109" s="108"/>
      <c r="H109" s="108"/>
      <c r="I109" s="36">
        <f>'Rate Increases'!AK100</f>
        <v>0</v>
      </c>
      <c r="J109" s="36">
        <f>'Rate Increases'!AL100</f>
        <v>0</v>
      </c>
      <c r="K109" s="36">
        <f>'Rate Increases'!AM100</f>
        <v>0</v>
      </c>
    </row>
    <row r="110" spans="1:11" hidden="1">
      <c r="A110" s="80">
        <f>'Rate Increases'!A101</f>
        <v>0</v>
      </c>
      <c r="C110" s="63">
        <f>'Rate Increases'!F101</f>
        <v>0</v>
      </c>
      <c r="D110" s="63">
        <f>'Rate Increases'!G101</f>
        <v>0</v>
      </c>
      <c r="E110" s="63">
        <f>'Rate Increases'!H101</f>
        <v>0</v>
      </c>
      <c r="F110" s="108"/>
      <c r="G110" s="108"/>
      <c r="H110" s="108"/>
      <c r="I110" s="36">
        <f>'Rate Increases'!AK101</f>
        <v>0</v>
      </c>
      <c r="J110" s="36">
        <f>'Rate Increases'!AL101</f>
        <v>0</v>
      </c>
      <c r="K110" s="36">
        <f>'Rate Increases'!AM101</f>
        <v>0</v>
      </c>
    </row>
    <row r="111" spans="1:11" hidden="1">
      <c r="A111" s="80">
        <f>'Rate Increases'!A102</f>
        <v>0</v>
      </c>
      <c r="C111" s="63">
        <f>'Rate Increases'!F102</f>
        <v>0</v>
      </c>
      <c r="D111" s="63">
        <f>'Rate Increases'!G102</f>
        <v>0</v>
      </c>
      <c r="E111" s="63">
        <f>'Rate Increases'!H102</f>
        <v>0</v>
      </c>
      <c r="F111" s="108"/>
      <c r="G111" s="108"/>
      <c r="H111" s="108"/>
      <c r="I111" s="36">
        <f>'Rate Increases'!AK102</f>
        <v>0</v>
      </c>
      <c r="J111" s="36">
        <f>'Rate Increases'!AL102</f>
        <v>0</v>
      </c>
      <c r="K111" s="36">
        <f>'Rate Increases'!AM102</f>
        <v>0</v>
      </c>
    </row>
    <row r="112" spans="1:11" hidden="1">
      <c r="A112" s="80">
        <f>'Rate Increases'!A103</f>
        <v>0</v>
      </c>
      <c r="C112" s="63">
        <f>'Rate Increases'!F103</f>
        <v>0</v>
      </c>
      <c r="D112" s="63">
        <f>'Rate Increases'!G103</f>
        <v>0</v>
      </c>
      <c r="E112" s="63">
        <f>'Rate Increases'!H103</f>
        <v>0</v>
      </c>
      <c r="F112" s="108"/>
      <c r="G112" s="108"/>
      <c r="H112" s="108"/>
      <c r="I112" s="36">
        <f>'Rate Increases'!AK103</f>
        <v>0</v>
      </c>
      <c r="J112" s="36">
        <f>'Rate Increases'!AL103</f>
        <v>0</v>
      </c>
      <c r="K112" s="36">
        <f>'Rate Increases'!AM103</f>
        <v>0</v>
      </c>
    </row>
    <row r="113" spans="1:11" hidden="1">
      <c r="A113" s="80">
        <f>'Rate Increases'!A104</f>
        <v>0</v>
      </c>
      <c r="C113" s="63">
        <f>'Rate Increases'!F104</f>
        <v>0</v>
      </c>
      <c r="D113" s="63">
        <f>'Rate Increases'!G104</f>
        <v>0</v>
      </c>
      <c r="E113" s="63">
        <f>'Rate Increases'!H104</f>
        <v>0</v>
      </c>
      <c r="F113" s="108"/>
      <c r="G113" s="108"/>
      <c r="H113" s="108"/>
      <c r="I113" s="36">
        <f>'Rate Increases'!AK104</f>
        <v>0</v>
      </c>
      <c r="J113" s="36">
        <f>'Rate Increases'!AL104</f>
        <v>0</v>
      </c>
      <c r="K113" s="36">
        <f>'Rate Increases'!AM104</f>
        <v>0</v>
      </c>
    </row>
    <row r="114" spans="1:11" hidden="1">
      <c r="A114" s="80">
        <f>'Rate Increases'!A105</f>
        <v>0</v>
      </c>
      <c r="C114" s="63">
        <f>'Rate Increases'!F105</f>
        <v>0</v>
      </c>
      <c r="D114" s="63">
        <f>'Rate Increases'!G105</f>
        <v>0</v>
      </c>
      <c r="E114" s="63">
        <f>'Rate Increases'!H105</f>
        <v>0</v>
      </c>
      <c r="F114" s="108"/>
      <c r="G114" s="108"/>
      <c r="H114" s="108"/>
      <c r="I114" s="36">
        <f>'Rate Increases'!AK105</f>
        <v>0</v>
      </c>
      <c r="J114" s="36">
        <f>'Rate Increases'!AL105</f>
        <v>0</v>
      </c>
      <c r="K114" s="36">
        <f>'Rate Increases'!AM105</f>
        <v>0</v>
      </c>
    </row>
    <row r="115" spans="1:11" hidden="1">
      <c r="A115" s="80">
        <f>'Rate Increases'!A106</f>
        <v>0</v>
      </c>
      <c r="C115" s="63">
        <f>'Rate Increases'!F106</f>
        <v>0</v>
      </c>
      <c r="D115" s="63">
        <f>'Rate Increases'!G106</f>
        <v>0</v>
      </c>
      <c r="E115" s="63">
        <f>'Rate Increases'!H106</f>
        <v>0</v>
      </c>
      <c r="F115" s="108"/>
      <c r="G115" s="108"/>
      <c r="H115" s="108"/>
      <c r="I115" s="36">
        <f>'Rate Increases'!AK106</f>
        <v>0</v>
      </c>
      <c r="J115" s="36">
        <f>'Rate Increases'!AL106</f>
        <v>0</v>
      </c>
      <c r="K115" s="36">
        <f>'Rate Increases'!AM106</f>
        <v>0</v>
      </c>
    </row>
    <row r="116" spans="1:11" hidden="1">
      <c r="A116" s="80">
        <f>'Rate Increases'!A107</f>
        <v>0</v>
      </c>
      <c r="C116" s="63">
        <f>'Rate Increases'!F107</f>
        <v>0</v>
      </c>
      <c r="D116" s="63">
        <f>'Rate Increases'!G107</f>
        <v>0</v>
      </c>
      <c r="E116" s="63">
        <f>'Rate Increases'!H107</f>
        <v>0</v>
      </c>
      <c r="F116" s="108"/>
      <c r="G116" s="108"/>
      <c r="H116" s="108"/>
      <c r="I116" s="36">
        <f>'Rate Increases'!AK107</f>
        <v>0</v>
      </c>
      <c r="J116" s="36">
        <f>'Rate Increases'!AL107</f>
        <v>0</v>
      </c>
      <c r="K116" s="36">
        <f>'Rate Increases'!AM107</f>
        <v>0</v>
      </c>
    </row>
    <row r="117" spans="1:11" hidden="1">
      <c r="A117" s="80">
        <f>'Rate Increases'!A108</f>
        <v>0</v>
      </c>
      <c r="C117" s="63">
        <f>'Rate Increases'!F108</f>
        <v>0</v>
      </c>
      <c r="D117" s="63">
        <f>'Rate Increases'!G108</f>
        <v>0</v>
      </c>
      <c r="E117" s="63">
        <f>'Rate Increases'!H108</f>
        <v>0</v>
      </c>
      <c r="F117" s="108"/>
      <c r="G117" s="108"/>
      <c r="H117" s="108"/>
      <c r="I117" s="36">
        <f>'Rate Increases'!AK108</f>
        <v>0</v>
      </c>
      <c r="J117" s="36">
        <f>'Rate Increases'!AL108</f>
        <v>0</v>
      </c>
      <c r="K117" s="36">
        <f>'Rate Increases'!AM108</f>
        <v>0</v>
      </c>
    </row>
    <row r="118" spans="1:11" hidden="1">
      <c r="A118" s="80">
        <f>'Rate Increases'!A109</f>
        <v>0</v>
      </c>
      <c r="C118" s="63">
        <f>'Rate Increases'!F109</f>
        <v>0</v>
      </c>
      <c r="D118" s="63">
        <f>'Rate Increases'!G109</f>
        <v>0</v>
      </c>
      <c r="E118" s="63">
        <f>'Rate Increases'!H109</f>
        <v>0</v>
      </c>
      <c r="F118" s="108"/>
      <c r="G118" s="108"/>
      <c r="H118" s="108"/>
      <c r="I118" s="36">
        <f>'Rate Increases'!AK109</f>
        <v>0</v>
      </c>
      <c r="J118" s="36">
        <f>'Rate Increases'!AL109</f>
        <v>0</v>
      </c>
      <c r="K118" s="36">
        <f>'Rate Increases'!AM109</f>
        <v>0</v>
      </c>
    </row>
    <row r="119" spans="1:11" hidden="1">
      <c r="A119" s="80">
        <f>'Rate Increases'!A110</f>
        <v>0</v>
      </c>
      <c r="C119" s="63">
        <f>'Rate Increases'!F110</f>
        <v>0</v>
      </c>
      <c r="D119" s="63">
        <f>'Rate Increases'!G110</f>
        <v>0</v>
      </c>
      <c r="E119" s="63">
        <f>'Rate Increases'!H110</f>
        <v>0</v>
      </c>
      <c r="F119" s="108"/>
      <c r="G119" s="108"/>
      <c r="H119" s="108"/>
      <c r="I119" s="36">
        <f>'Rate Increases'!AK110</f>
        <v>0</v>
      </c>
      <c r="J119" s="36">
        <f>'Rate Increases'!AL110</f>
        <v>0</v>
      </c>
      <c r="K119" s="36">
        <f>'Rate Increases'!AM110</f>
        <v>0</v>
      </c>
    </row>
    <row r="120" spans="1:11" hidden="1">
      <c r="A120" s="80">
        <f>'Rate Increases'!A111</f>
        <v>0</v>
      </c>
      <c r="C120" s="63">
        <f>'Rate Increases'!F111</f>
        <v>0</v>
      </c>
      <c r="D120" s="63">
        <f>'Rate Increases'!G111</f>
        <v>0</v>
      </c>
      <c r="E120" s="63">
        <f>'Rate Increases'!H111</f>
        <v>0</v>
      </c>
      <c r="F120" s="108"/>
      <c r="G120" s="108"/>
      <c r="H120" s="108"/>
      <c r="I120" s="36">
        <f>'Rate Increases'!AK111</f>
        <v>0</v>
      </c>
      <c r="J120" s="36">
        <f>'Rate Increases'!AL111</f>
        <v>0</v>
      </c>
      <c r="K120" s="36">
        <f>'Rate Increases'!AM111</f>
        <v>0</v>
      </c>
    </row>
    <row r="121" spans="1:11" hidden="1">
      <c r="A121" s="80">
        <f>'Rate Increases'!A112</f>
        <v>0</v>
      </c>
      <c r="C121" s="63">
        <f>'Rate Increases'!F112</f>
        <v>0</v>
      </c>
      <c r="D121" s="63">
        <f>'Rate Increases'!G112</f>
        <v>0</v>
      </c>
      <c r="E121" s="63">
        <f>'Rate Increases'!H112</f>
        <v>0</v>
      </c>
      <c r="F121" s="108"/>
      <c r="G121" s="108"/>
      <c r="H121" s="108"/>
      <c r="I121" s="36">
        <f>'Rate Increases'!AK112</f>
        <v>0</v>
      </c>
      <c r="J121" s="36">
        <f>'Rate Increases'!AL112</f>
        <v>0</v>
      </c>
      <c r="K121" s="36">
        <f>'Rate Increases'!AM112</f>
        <v>0</v>
      </c>
    </row>
    <row r="122" spans="1:11" hidden="1">
      <c r="A122" s="80">
        <f>'Rate Increases'!A113</f>
        <v>0</v>
      </c>
      <c r="C122" s="63">
        <f>'Rate Increases'!F113</f>
        <v>0</v>
      </c>
      <c r="D122" s="63">
        <f>'Rate Increases'!G113</f>
        <v>0</v>
      </c>
      <c r="E122" s="63">
        <f>'Rate Increases'!H113</f>
        <v>0</v>
      </c>
      <c r="F122" s="108"/>
      <c r="G122" s="108"/>
      <c r="H122" s="108"/>
      <c r="I122" s="36">
        <f>'Rate Increases'!AK113</f>
        <v>0</v>
      </c>
      <c r="J122" s="36">
        <f>'Rate Increases'!AL113</f>
        <v>0</v>
      </c>
      <c r="K122" s="36">
        <f>'Rate Increases'!AM113</f>
        <v>0</v>
      </c>
    </row>
    <row r="123" spans="1:11" hidden="1">
      <c r="A123" s="80">
        <f>'Rate Increases'!A114</f>
        <v>0</v>
      </c>
      <c r="C123" s="63">
        <f>'Rate Increases'!F114</f>
        <v>0</v>
      </c>
      <c r="D123" s="63">
        <f>'Rate Increases'!G114</f>
        <v>0</v>
      </c>
      <c r="E123" s="63">
        <f>'Rate Increases'!H114</f>
        <v>0</v>
      </c>
      <c r="F123" s="108"/>
      <c r="G123" s="108"/>
      <c r="H123" s="108"/>
      <c r="I123" s="36">
        <f>'Rate Increases'!AK114</f>
        <v>0</v>
      </c>
      <c r="J123" s="36">
        <f>'Rate Increases'!AL114</f>
        <v>0</v>
      </c>
      <c r="K123" s="36">
        <f>'Rate Increases'!AM114</f>
        <v>0</v>
      </c>
    </row>
    <row r="124" spans="1:11" hidden="1">
      <c r="A124" s="80"/>
      <c r="I124" s="36"/>
      <c r="J124" s="36"/>
      <c r="K124" s="36"/>
    </row>
    <row r="125" spans="1:11" hidden="1">
      <c r="A125" t="s">
        <v>133</v>
      </c>
      <c r="C125" s="86">
        <f>SUMPRODUCT(C24:C123,I24:I123)/I125</f>
        <v>396</v>
      </c>
      <c r="D125" s="86">
        <f>SUMPRODUCT(D24:D123,J24:J123)/J125</f>
        <v>399</v>
      </c>
      <c r="E125" s="86">
        <f>SUMPRODUCT(E24:E123,K24:K123)/K125</f>
        <v>402</v>
      </c>
      <c r="F125" s="86">
        <f>SUMPRODUCT(F24:F123,I24:I123)/I125</f>
        <v>355</v>
      </c>
      <c r="G125" s="86">
        <f>SUMPRODUCT(G24:G123,J24:J123)/J125</f>
        <v>358</v>
      </c>
      <c r="H125" s="86">
        <f>SUMPRODUCT(H24:H123,K24:K123)/K125</f>
        <v>361</v>
      </c>
      <c r="I125" s="15">
        <f>SUM(I24:I123)</f>
        <v>121800</v>
      </c>
      <c r="J125" s="15">
        <f>SUM(J24:J123)</f>
        <v>121800</v>
      </c>
      <c r="K125" s="15">
        <f>SUM(K24:K123)</f>
        <v>121800</v>
      </c>
    </row>
    <row r="126" spans="1:11" hidden="1"/>
    <row r="127" spans="1:11" hidden="1"/>
    <row r="128" spans="1:11" hidden="1">
      <c r="C128" s="18"/>
      <c r="D128" s="18"/>
      <c r="E128" s="18"/>
      <c r="F128" s="18"/>
      <c r="I128" s="18"/>
    </row>
    <row r="129" spans="9:9" hidden="1">
      <c r="I129" s="18"/>
    </row>
    <row r="130" spans="9:9" hidden="1"/>
    <row r="131" spans="9:9" hidden="1"/>
    <row r="132" spans="9:9" ht="5.25" customHeight="1"/>
  </sheetData>
  <sheetProtection formatColumns="0" formatRows="0"/>
  <mergeCells count="29">
    <mergeCell ref="C20:E20"/>
    <mergeCell ref="F20:H20"/>
    <mergeCell ref="I20:K20"/>
    <mergeCell ref="K16:L16"/>
    <mergeCell ref="N16:O16"/>
    <mergeCell ref="K6:U6"/>
    <mergeCell ref="K7:L7"/>
    <mergeCell ref="N7:O7"/>
    <mergeCell ref="T7:U7"/>
    <mergeCell ref="Q7:R7"/>
    <mergeCell ref="T16:U16"/>
    <mergeCell ref="T15:U15"/>
    <mergeCell ref="Q13:R13"/>
    <mergeCell ref="T12:U12"/>
    <mergeCell ref="T13:U13"/>
    <mergeCell ref="Q12:R12"/>
    <mergeCell ref="T14:U14"/>
    <mergeCell ref="Q16:R16"/>
    <mergeCell ref="Q15:R15"/>
    <mergeCell ref="Q14:R14"/>
    <mergeCell ref="K15:L15"/>
    <mergeCell ref="K14:L14"/>
    <mergeCell ref="N12:O12"/>
    <mergeCell ref="H11:I11"/>
    <mergeCell ref="K12:L12"/>
    <mergeCell ref="K13:L13"/>
    <mergeCell ref="N15:O15"/>
    <mergeCell ref="N13:O13"/>
    <mergeCell ref="N14:O14"/>
  </mergeCells>
  <phoneticPr fontId="2" type="noConversion"/>
  <pageMargins left="0.75" right="0.75" top="1" bottom="1" header="0.5" footer="0.5"/>
  <pageSetup scale="68" fitToHeight="2" orientation="landscape" r:id="rId1"/>
  <headerFooter alignWithMargins="0">
    <oddHeader>&amp;A</oddHeader>
  </headerFooter>
  <rowBreaks count="1" manualBreakCount="1">
    <brk id="2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AN301"/>
  <sheetViews>
    <sheetView workbookViewId="0">
      <selection activeCell="E13" sqref="E13"/>
    </sheetView>
  </sheetViews>
  <sheetFormatPr defaultRowHeight="13.2"/>
  <cols>
    <col min="1" max="1" width="14.6640625" customWidth="1"/>
    <col min="2" max="2" width="2.6640625" customWidth="1"/>
    <col min="3" max="5" width="12.6640625" customWidth="1"/>
    <col min="6" max="7" width="9.44140625" bestFit="1" customWidth="1"/>
    <col min="8" max="8" width="10.109375" bestFit="1" customWidth="1"/>
    <col min="9" max="10" width="9.33203125" bestFit="1" customWidth="1"/>
    <col min="11" max="11" width="10.109375" bestFit="1" customWidth="1"/>
    <col min="12" max="12" width="2.6640625" customWidth="1"/>
    <col min="13" max="15" width="12.6640625" customWidth="1"/>
    <col min="16" max="16" width="2.6640625" customWidth="1"/>
    <col min="17" max="19" width="12.6640625" customWidth="1"/>
    <col min="20" max="20" width="2.6640625" customWidth="1"/>
    <col min="21" max="23" width="12.6640625" customWidth="1"/>
    <col min="24" max="24" width="2.6640625" customWidth="1"/>
    <col min="25" max="27" width="12.6640625" customWidth="1"/>
    <col min="28" max="28" width="2.6640625" customWidth="1"/>
    <col min="29" max="31" width="12.6640625" customWidth="1"/>
    <col min="32" max="32" width="2.6640625" customWidth="1"/>
    <col min="33" max="35" width="12.6640625" customWidth="1"/>
    <col min="36" max="36" width="2.6640625" customWidth="1"/>
    <col min="37" max="39" width="12.6640625" customWidth="1"/>
  </cols>
  <sheetData>
    <row r="1" spans="1:39">
      <c r="A1" t="s">
        <v>291</v>
      </c>
      <c r="C1" s="127"/>
      <c r="AK1" s="5"/>
      <c r="AL1" s="5"/>
      <c r="AM1" s="5"/>
    </row>
    <row r="2" spans="1:39">
      <c r="AK2" s="5"/>
      <c r="AL2" s="5"/>
      <c r="AM2" s="5"/>
    </row>
    <row r="3" spans="1:39" ht="15.6">
      <c r="B3" s="2" t="s">
        <v>0</v>
      </c>
      <c r="AK3" s="5"/>
      <c r="AL3" s="5"/>
      <c r="AM3" s="5"/>
    </row>
    <row r="4" spans="1:39">
      <c r="B4" t="s">
        <v>178</v>
      </c>
      <c r="AK4" s="5"/>
      <c r="AL4" s="5"/>
      <c r="AM4" s="5"/>
    </row>
    <row r="5" spans="1:39">
      <c r="C5" s="87"/>
      <c r="AK5" s="5"/>
      <c r="AL5" s="83"/>
      <c r="AM5" s="5"/>
    </row>
    <row r="6" spans="1:39">
      <c r="B6" s="87" t="s">
        <v>280</v>
      </c>
      <c r="C6" s="96">
        <v>41640</v>
      </c>
      <c r="D6" s="90">
        <f>DATE(YEAR(C6),MONTH(C6)+1,DAY(C6))</f>
        <v>41671</v>
      </c>
      <c r="E6" s="90">
        <f>DATE(YEAR(D6),MONTH(D6)+1,DAY(D6))</f>
        <v>41699</v>
      </c>
      <c r="AK6" s="5"/>
      <c r="AL6" s="83"/>
      <c r="AM6" s="5"/>
    </row>
    <row r="7" spans="1:39">
      <c r="B7" s="87" t="s">
        <v>283</v>
      </c>
      <c r="C7" s="68">
        <f>DATE(YEAR(C6)+1,MONTH(C6),DAY(C6))-1</f>
        <v>42004</v>
      </c>
      <c r="D7" s="68">
        <f>DATE(YEAR(D6)+1,MONTH(D6),DAY(D6))-1</f>
        <v>42035</v>
      </c>
      <c r="E7" s="68">
        <f>DATE(YEAR(E6)+1,MONTH(E6),DAY(E6))-1</f>
        <v>42063</v>
      </c>
      <c r="AK7" s="5"/>
      <c r="AL7" s="5"/>
      <c r="AM7" s="5"/>
    </row>
    <row r="8" spans="1:39">
      <c r="A8" s="49"/>
      <c r="C8" s="68"/>
      <c r="D8" s="14"/>
      <c r="E8" s="14"/>
      <c r="AK8" s="5"/>
      <c r="AL8" s="5"/>
      <c r="AM8" s="5"/>
    </row>
    <row r="9" spans="1:39">
      <c r="C9" s="150" t="s">
        <v>2</v>
      </c>
      <c r="D9" s="148"/>
      <c r="E9" s="148"/>
      <c r="F9" s="148"/>
      <c r="G9" s="148"/>
      <c r="H9" s="148"/>
      <c r="I9" s="148"/>
      <c r="J9" s="148"/>
      <c r="K9" s="151"/>
      <c r="M9" s="161" t="s">
        <v>160</v>
      </c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61"/>
      <c r="Z9" s="161"/>
      <c r="AA9" s="161"/>
      <c r="AB9" s="161"/>
      <c r="AC9" s="161"/>
      <c r="AD9" s="161"/>
      <c r="AE9" s="161"/>
      <c r="AK9" s="5"/>
      <c r="AL9" s="5"/>
      <c r="AM9" s="5"/>
    </row>
    <row r="10" spans="1:39" ht="12.75" customHeight="1">
      <c r="C10" s="152"/>
      <c r="D10" s="149"/>
      <c r="E10" s="149"/>
      <c r="F10" s="149"/>
      <c r="G10" s="149"/>
      <c r="H10" s="149"/>
      <c r="I10" s="149"/>
      <c r="J10" s="149"/>
      <c r="K10" s="153"/>
      <c r="M10" s="154" t="s">
        <v>146</v>
      </c>
      <c r="N10" s="154"/>
      <c r="O10" s="154"/>
      <c r="P10" s="21"/>
      <c r="Q10" s="154" t="s">
        <v>174</v>
      </c>
      <c r="R10" s="154"/>
      <c r="S10" s="154"/>
      <c r="T10" s="19"/>
      <c r="U10" s="154" t="s">
        <v>147</v>
      </c>
      <c r="V10" s="154"/>
      <c r="W10" s="154"/>
      <c r="X10" s="21"/>
      <c r="Y10" s="154" t="s">
        <v>175</v>
      </c>
      <c r="Z10" s="154"/>
      <c r="AA10" s="154"/>
      <c r="AB10" s="37"/>
      <c r="AC10" s="148" t="s">
        <v>176</v>
      </c>
      <c r="AD10" s="148"/>
      <c r="AE10" s="148"/>
      <c r="AG10" s="162" t="s">
        <v>148</v>
      </c>
      <c r="AH10" s="162"/>
      <c r="AI10" s="162"/>
      <c r="AK10" s="147" t="s">
        <v>282</v>
      </c>
      <c r="AL10" s="148"/>
      <c r="AM10" s="148"/>
    </row>
    <row r="11" spans="1:39" ht="26.25" customHeight="1">
      <c r="C11" s="155" t="s">
        <v>115</v>
      </c>
      <c r="D11" s="156"/>
      <c r="E11" s="157"/>
      <c r="F11" s="158" t="s">
        <v>155</v>
      </c>
      <c r="G11" s="159"/>
      <c r="H11" s="160"/>
      <c r="I11" s="158" t="s">
        <v>156</v>
      </c>
      <c r="J11" s="159"/>
      <c r="K11" s="160"/>
      <c r="M11" s="149"/>
      <c r="N11" s="149"/>
      <c r="O11" s="149"/>
      <c r="P11" s="21"/>
      <c r="Q11" s="149"/>
      <c r="R11" s="149"/>
      <c r="S11" s="149"/>
      <c r="T11" s="19"/>
      <c r="U11" s="149"/>
      <c r="V11" s="149"/>
      <c r="W11" s="149"/>
      <c r="X11" s="21"/>
      <c r="Y11" s="149"/>
      <c r="Z11" s="149"/>
      <c r="AA11" s="149"/>
      <c r="AB11" s="37"/>
      <c r="AC11" s="149"/>
      <c r="AD11" s="149"/>
      <c r="AE11" s="149"/>
      <c r="AG11" s="163"/>
      <c r="AH11" s="163"/>
      <c r="AI11" s="163"/>
      <c r="AK11" s="149"/>
      <c r="AL11" s="149"/>
      <c r="AM11" s="149"/>
    </row>
    <row r="12" spans="1:39">
      <c r="C12" s="138"/>
      <c r="D12" s="139"/>
      <c r="E12" s="140"/>
      <c r="F12" s="24"/>
      <c r="G12" s="25"/>
      <c r="H12" s="26"/>
      <c r="I12" s="24">
        <f t="shared" ref="I12:K13" si="0">F12</f>
        <v>0</v>
      </c>
      <c r="J12" s="25">
        <f t="shared" si="0"/>
        <v>0</v>
      </c>
      <c r="K12" s="26">
        <f t="shared" si="0"/>
        <v>0</v>
      </c>
      <c r="M12" s="27">
        <f t="shared" ref="M12:O13" si="1">F12</f>
        <v>0</v>
      </c>
      <c r="N12" s="27">
        <f t="shared" si="1"/>
        <v>0</v>
      </c>
      <c r="O12" s="27">
        <f t="shared" si="1"/>
        <v>0</v>
      </c>
      <c r="P12" s="22"/>
      <c r="Q12" s="8">
        <f t="shared" ref="Q12:S13" si="2">M12</f>
        <v>0</v>
      </c>
      <c r="R12" s="8">
        <f t="shared" si="2"/>
        <v>0</v>
      </c>
      <c r="S12" s="8">
        <f t="shared" si="2"/>
        <v>0</v>
      </c>
      <c r="T12" s="8"/>
      <c r="U12" s="8">
        <f t="shared" ref="U12:W13" si="3">Q12</f>
        <v>0</v>
      </c>
      <c r="V12" s="8">
        <f t="shared" si="3"/>
        <v>0</v>
      </c>
      <c r="W12" s="8">
        <f t="shared" si="3"/>
        <v>0</v>
      </c>
      <c r="X12" s="8"/>
      <c r="Y12" s="8">
        <f t="shared" ref="Y12:AA13" si="4">U12</f>
        <v>0</v>
      </c>
      <c r="Z12" s="8">
        <f t="shared" si="4"/>
        <v>0</v>
      </c>
      <c r="AA12" s="8">
        <f t="shared" si="4"/>
        <v>0</v>
      </c>
      <c r="AB12" s="8"/>
      <c r="AC12" s="8">
        <f t="shared" ref="AC12:AE13" si="5">Y12</f>
        <v>0</v>
      </c>
      <c r="AD12" s="8">
        <f t="shared" si="5"/>
        <v>0</v>
      </c>
      <c r="AE12" s="8">
        <f t="shared" si="5"/>
        <v>0</v>
      </c>
      <c r="AG12" s="8">
        <f t="shared" ref="AG12:AI13" si="6">AC12</f>
        <v>0</v>
      </c>
      <c r="AH12" s="8">
        <f t="shared" si="6"/>
        <v>0</v>
      </c>
      <c r="AI12" s="8">
        <f t="shared" si="6"/>
        <v>0</v>
      </c>
      <c r="AK12" s="27">
        <f t="shared" ref="AK12:AM13" si="7">AG12</f>
        <v>0</v>
      </c>
      <c r="AL12" s="27">
        <f t="shared" si="7"/>
        <v>0</v>
      </c>
      <c r="AM12" s="27">
        <f t="shared" si="7"/>
        <v>0</v>
      </c>
    </row>
    <row r="13" spans="1:39">
      <c r="A13" s="3" t="s">
        <v>128</v>
      </c>
      <c r="C13" s="137">
        <f>C6-365</f>
        <v>41275</v>
      </c>
      <c r="D13" s="137">
        <f t="shared" ref="D13:E13" si="8">D6-365</f>
        <v>41306</v>
      </c>
      <c r="E13" s="137">
        <f t="shared" si="8"/>
        <v>41334</v>
      </c>
      <c r="F13" s="141">
        <f>C13+365</f>
        <v>41640</v>
      </c>
      <c r="G13" s="141">
        <f t="shared" ref="G13:H13" si="9">D13+365</f>
        <v>41671</v>
      </c>
      <c r="H13" s="141">
        <f t="shared" si="9"/>
        <v>41699</v>
      </c>
      <c r="I13" s="28">
        <f t="shared" si="0"/>
        <v>41640</v>
      </c>
      <c r="J13" s="23">
        <f t="shared" si="0"/>
        <v>41671</v>
      </c>
      <c r="K13" s="29">
        <f t="shared" si="0"/>
        <v>41699</v>
      </c>
      <c r="M13" s="68">
        <f>F13</f>
        <v>41640</v>
      </c>
      <c r="N13" s="68">
        <f t="shared" si="1"/>
        <v>41671</v>
      </c>
      <c r="O13" s="68">
        <f t="shared" si="1"/>
        <v>41699</v>
      </c>
      <c r="P13" s="22"/>
      <c r="Q13" s="68">
        <f t="shared" si="2"/>
        <v>41640</v>
      </c>
      <c r="R13" s="68">
        <f t="shared" si="2"/>
        <v>41671</v>
      </c>
      <c r="S13" s="68">
        <f t="shared" si="2"/>
        <v>41699</v>
      </c>
      <c r="T13" s="8"/>
      <c r="U13" s="68">
        <f t="shared" si="3"/>
        <v>41640</v>
      </c>
      <c r="V13" s="68">
        <f t="shared" si="3"/>
        <v>41671</v>
      </c>
      <c r="W13" s="68">
        <f t="shared" si="3"/>
        <v>41699</v>
      </c>
      <c r="X13" s="68"/>
      <c r="Y13" s="68">
        <f t="shared" si="4"/>
        <v>41640</v>
      </c>
      <c r="Z13" s="68">
        <f t="shared" si="4"/>
        <v>41671</v>
      </c>
      <c r="AA13" s="68">
        <f t="shared" si="4"/>
        <v>41699</v>
      </c>
      <c r="AB13" s="68"/>
      <c r="AC13" s="68">
        <f t="shared" si="5"/>
        <v>41640</v>
      </c>
      <c r="AD13" s="68">
        <f t="shared" si="5"/>
        <v>41671</v>
      </c>
      <c r="AE13" s="68">
        <f t="shared" si="5"/>
        <v>41699</v>
      </c>
      <c r="AF13" s="68"/>
      <c r="AG13" s="68">
        <f t="shared" si="6"/>
        <v>41640</v>
      </c>
      <c r="AH13" s="68">
        <f t="shared" si="6"/>
        <v>41671</v>
      </c>
      <c r="AI13" s="68">
        <f t="shared" si="6"/>
        <v>41699</v>
      </c>
      <c r="AJ13" s="68"/>
      <c r="AK13" s="68">
        <f t="shared" si="7"/>
        <v>41640</v>
      </c>
      <c r="AL13" s="68">
        <f t="shared" si="7"/>
        <v>41671</v>
      </c>
      <c r="AM13" s="68">
        <f t="shared" si="7"/>
        <v>41699</v>
      </c>
    </row>
    <row r="14" spans="1:39">
      <c r="A14" s="3"/>
      <c r="P14" s="21"/>
    </row>
    <row r="15" spans="1:39">
      <c r="A15" s="97" t="s">
        <v>4</v>
      </c>
      <c r="C15" s="126">
        <v>360</v>
      </c>
      <c r="D15" s="100">
        <v>363</v>
      </c>
      <c r="E15" s="100">
        <v>366</v>
      </c>
      <c r="F15" s="101">
        <v>396</v>
      </c>
      <c r="G15" s="101">
        <v>399</v>
      </c>
      <c r="H15" s="101">
        <v>402</v>
      </c>
      <c r="I15" s="20">
        <f>IF(C15&gt;0,F15/C15-1,"n/a")</f>
        <v>0.10000000000000009</v>
      </c>
      <c r="J15" s="20">
        <f t="shared" ref="J15:J28" si="10">IF(D15&gt;0,G15/D15-1,"n/a")</f>
        <v>9.9173553719008156E-2</v>
      </c>
      <c r="K15" s="20">
        <f t="shared" ref="K15:K28" si="11">IF(E15&gt;0,H15/E15-1,"n/a")</f>
        <v>9.8360655737705027E-2</v>
      </c>
      <c r="M15" s="103">
        <v>25</v>
      </c>
      <c r="N15" s="103">
        <v>25</v>
      </c>
      <c r="O15" s="103">
        <v>25</v>
      </c>
      <c r="P15" s="21"/>
      <c r="Q15" s="103">
        <v>625</v>
      </c>
      <c r="R15" s="103">
        <v>625</v>
      </c>
      <c r="S15" s="103">
        <v>625</v>
      </c>
      <c r="U15" s="103">
        <v>50</v>
      </c>
      <c r="V15" s="103">
        <v>50</v>
      </c>
      <c r="W15" s="103">
        <v>50</v>
      </c>
      <c r="X15" s="3"/>
      <c r="Y15" s="103">
        <v>100</v>
      </c>
      <c r="Z15" s="103">
        <v>100</v>
      </c>
      <c r="AA15" s="103">
        <v>100</v>
      </c>
      <c r="AC15" s="15">
        <f>Q15+Y15</f>
        <v>725</v>
      </c>
      <c r="AD15" s="15">
        <f t="shared" ref="AD15:AD27" si="12">R15+Z15</f>
        <v>725</v>
      </c>
      <c r="AE15" s="15">
        <f t="shared" ref="AE15:AE27" si="13">S15+AA15</f>
        <v>725</v>
      </c>
      <c r="AG15" s="104">
        <v>0.15</v>
      </c>
      <c r="AH15" s="104">
        <v>0.15</v>
      </c>
      <c r="AI15" s="104">
        <v>0.15</v>
      </c>
      <c r="AK15" s="103">
        <v>8700</v>
      </c>
      <c r="AL15" s="103">
        <v>8700</v>
      </c>
      <c r="AM15" s="103">
        <v>8700</v>
      </c>
    </row>
    <row r="16" spans="1:39">
      <c r="A16" s="97" t="s">
        <v>5</v>
      </c>
      <c r="C16" s="100">
        <v>360</v>
      </c>
      <c r="D16" s="100">
        <v>363</v>
      </c>
      <c r="E16" s="100">
        <v>366</v>
      </c>
      <c r="F16" s="101">
        <v>396</v>
      </c>
      <c r="G16" s="101">
        <v>399</v>
      </c>
      <c r="H16" s="101">
        <v>402</v>
      </c>
      <c r="I16" s="20">
        <f t="shared" ref="I16:I28" si="14">IF(C16&gt;0,F16/C16-1,"n/a")</f>
        <v>0.10000000000000009</v>
      </c>
      <c r="J16" s="20">
        <f t="shared" si="10"/>
        <v>9.9173553719008156E-2</v>
      </c>
      <c r="K16" s="20">
        <f t="shared" si="11"/>
        <v>9.8360655737705027E-2</v>
      </c>
      <c r="M16" s="103">
        <v>25</v>
      </c>
      <c r="N16" s="103">
        <v>25</v>
      </c>
      <c r="O16" s="103">
        <v>25</v>
      </c>
      <c r="P16" s="21"/>
      <c r="Q16" s="103">
        <v>625</v>
      </c>
      <c r="R16" s="103">
        <v>625</v>
      </c>
      <c r="S16" s="103">
        <v>625</v>
      </c>
      <c r="U16" s="103">
        <v>50</v>
      </c>
      <c r="V16" s="103">
        <v>50</v>
      </c>
      <c r="W16" s="103">
        <v>50</v>
      </c>
      <c r="X16" s="3"/>
      <c r="Y16" s="103">
        <v>100</v>
      </c>
      <c r="Z16" s="103">
        <v>100</v>
      </c>
      <c r="AA16" s="103">
        <v>100</v>
      </c>
      <c r="AC16" s="15">
        <f t="shared" ref="AC16:AC27" si="15">Q16+Y16</f>
        <v>725</v>
      </c>
      <c r="AD16" s="15">
        <f t="shared" si="12"/>
        <v>725</v>
      </c>
      <c r="AE16" s="15">
        <f t="shared" si="13"/>
        <v>725</v>
      </c>
      <c r="AG16" s="104">
        <v>0.15</v>
      </c>
      <c r="AH16" s="104">
        <v>0.15</v>
      </c>
      <c r="AI16" s="104">
        <v>0.15</v>
      </c>
      <c r="AJ16" s="3"/>
      <c r="AK16" s="103">
        <v>8700</v>
      </c>
      <c r="AL16" s="103">
        <v>8700</v>
      </c>
      <c r="AM16" s="103">
        <v>8700</v>
      </c>
    </row>
    <row r="17" spans="1:39">
      <c r="A17" s="97" t="s">
        <v>6</v>
      </c>
      <c r="C17" s="100">
        <v>360</v>
      </c>
      <c r="D17" s="100">
        <v>363</v>
      </c>
      <c r="E17" s="100">
        <v>366</v>
      </c>
      <c r="F17" s="101">
        <v>396</v>
      </c>
      <c r="G17" s="101">
        <v>399</v>
      </c>
      <c r="H17" s="101">
        <v>402</v>
      </c>
      <c r="I17" s="20">
        <f t="shared" si="14"/>
        <v>0.10000000000000009</v>
      </c>
      <c r="J17" s="20">
        <f t="shared" si="10"/>
        <v>9.9173553719008156E-2</v>
      </c>
      <c r="K17" s="20">
        <f t="shared" si="11"/>
        <v>9.8360655737705027E-2</v>
      </c>
      <c r="M17" s="103">
        <v>25</v>
      </c>
      <c r="N17" s="103">
        <v>25</v>
      </c>
      <c r="O17" s="103">
        <v>25</v>
      </c>
      <c r="P17" s="21"/>
      <c r="Q17" s="103">
        <v>625</v>
      </c>
      <c r="R17" s="103">
        <v>625</v>
      </c>
      <c r="S17" s="103">
        <v>625</v>
      </c>
      <c r="U17" s="103">
        <v>50</v>
      </c>
      <c r="V17" s="103">
        <v>50</v>
      </c>
      <c r="W17" s="103">
        <v>50</v>
      </c>
      <c r="X17" s="3"/>
      <c r="Y17" s="103">
        <v>100</v>
      </c>
      <c r="Z17" s="103">
        <v>100</v>
      </c>
      <c r="AA17" s="103">
        <v>100</v>
      </c>
      <c r="AC17" s="15">
        <f t="shared" si="15"/>
        <v>725</v>
      </c>
      <c r="AD17" s="15">
        <f t="shared" si="12"/>
        <v>725</v>
      </c>
      <c r="AE17" s="15">
        <f t="shared" si="13"/>
        <v>725</v>
      </c>
      <c r="AG17" s="104">
        <v>0.15</v>
      </c>
      <c r="AH17" s="104">
        <v>0.15</v>
      </c>
      <c r="AI17" s="104">
        <v>0.15</v>
      </c>
      <c r="AJ17" s="3"/>
      <c r="AK17" s="103">
        <v>8700</v>
      </c>
      <c r="AL17" s="103">
        <v>8700</v>
      </c>
      <c r="AM17" s="103">
        <v>8700</v>
      </c>
    </row>
    <row r="18" spans="1:39">
      <c r="A18" s="97" t="s">
        <v>7</v>
      </c>
      <c r="C18" s="102"/>
      <c r="D18" s="100"/>
      <c r="E18" s="100"/>
      <c r="F18" s="101">
        <v>396</v>
      </c>
      <c r="G18" s="101">
        <v>399</v>
      </c>
      <c r="H18" s="101">
        <v>402</v>
      </c>
      <c r="I18" s="20" t="str">
        <f t="shared" si="14"/>
        <v>n/a</v>
      </c>
      <c r="J18" s="20" t="str">
        <f t="shared" si="10"/>
        <v>n/a</v>
      </c>
      <c r="K18" s="20" t="str">
        <f t="shared" si="11"/>
        <v>n/a</v>
      </c>
      <c r="M18" s="103"/>
      <c r="N18" s="103"/>
      <c r="O18" s="103"/>
      <c r="P18" s="88"/>
      <c r="Q18" s="103"/>
      <c r="R18" s="103"/>
      <c r="S18" s="103"/>
      <c r="T18" s="5"/>
      <c r="U18" s="103"/>
      <c r="V18" s="103"/>
      <c r="W18" s="103"/>
      <c r="X18" s="6"/>
      <c r="Y18" s="103"/>
      <c r="Z18" s="103"/>
      <c r="AA18" s="103"/>
      <c r="AC18" s="15">
        <f t="shared" si="15"/>
        <v>0</v>
      </c>
      <c r="AD18" s="15">
        <f t="shared" si="12"/>
        <v>0</v>
      </c>
      <c r="AE18" s="15">
        <f t="shared" si="13"/>
        <v>0</v>
      </c>
      <c r="AG18" s="104"/>
      <c r="AH18" s="104"/>
      <c r="AI18" s="104"/>
      <c r="AJ18" s="3"/>
      <c r="AK18" s="103">
        <v>8700</v>
      </c>
      <c r="AL18" s="103">
        <v>8700</v>
      </c>
      <c r="AM18" s="103">
        <v>8700</v>
      </c>
    </row>
    <row r="19" spans="1:39">
      <c r="A19" s="97" t="s">
        <v>8</v>
      </c>
      <c r="C19" s="100"/>
      <c r="D19" s="100"/>
      <c r="E19" s="100"/>
      <c r="F19" s="101">
        <v>396</v>
      </c>
      <c r="G19" s="101">
        <v>399</v>
      </c>
      <c r="H19" s="101">
        <v>402</v>
      </c>
      <c r="I19" s="20" t="str">
        <f t="shared" si="14"/>
        <v>n/a</v>
      </c>
      <c r="J19" s="20" t="str">
        <f t="shared" si="10"/>
        <v>n/a</v>
      </c>
      <c r="K19" s="20" t="str">
        <f t="shared" si="11"/>
        <v>n/a</v>
      </c>
      <c r="M19" s="103"/>
      <c r="N19" s="103"/>
      <c r="O19" s="103"/>
      <c r="P19" s="88"/>
      <c r="Q19" s="103"/>
      <c r="R19" s="103"/>
      <c r="S19" s="103"/>
      <c r="T19" s="5"/>
      <c r="U19" s="103"/>
      <c r="V19" s="103"/>
      <c r="W19" s="103"/>
      <c r="X19" s="6"/>
      <c r="Y19" s="103"/>
      <c r="Z19" s="103"/>
      <c r="AA19" s="103"/>
      <c r="AC19" s="15">
        <f t="shared" si="15"/>
        <v>0</v>
      </c>
      <c r="AD19" s="15">
        <f t="shared" si="12"/>
        <v>0</v>
      </c>
      <c r="AE19" s="15">
        <f t="shared" si="13"/>
        <v>0</v>
      </c>
      <c r="AG19" s="104"/>
      <c r="AH19" s="104"/>
      <c r="AI19" s="104"/>
      <c r="AJ19" s="3"/>
      <c r="AK19" s="103">
        <v>8700</v>
      </c>
      <c r="AL19" s="103">
        <v>8700</v>
      </c>
      <c r="AM19" s="103">
        <v>8700</v>
      </c>
    </row>
    <row r="20" spans="1:39">
      <c r="A20" s="97" t="s">
        <v>9</v>
      </c>
      <c r="C20" s="100">
        <v>360</v>
      </c>
      <c r="D20" s="100">
        <v>363</v>
      </c>
      <c r="E20" s="100">
        <v>366</v>
      </c>
      <c r="F20" s="101">
        <v>396</v>
      </c>
      <c r="G20" s="101">
        <v>399</v>
      </c>
      <c r="H20" s="101">
        <v>402</v>
      </c>
      <c r="I20" s="20">
        <f t="shared" si="14"/>
        <v>0.10000000000000009</v>
      </c>
      <c r="J20" s="20">
        <f t="shared" si="10"/>
        <v>9.9173553719008156E-2</v>
      </c>
      <c r="K20" s="20">
        <f t="shared" si="11"/>
        <v>9.8360655737705027E-2</v>
      </c>
      <c r="M20" s="103">
        <v>25</v>
      </c>
      <c r="N20" s="103">
        <v>25</v>
      </c>
      <c r="O20" s="103">
        <v>25</v>
      </c>
      <c r="P20" s="21"/>
      <c r="Q20" s="103">
        <v>625</v>
      </c>
      <c r="R20" s="103">
        <v>625</v>
      </c>
      <c r="S20" s="103">
        <v>625</v>
      </c>
      <c r="U20" s="103">
        <v>50</v>
      </c>
      <c r="V20" s="103">
        <v>50</v>
      </c>
      <c r="W20" s="103">
        <v>50</v>
      </c>
      <c r="Y20" s="103">
        <v>100</v>
      </c>
      <c r="Z20" s="103">
        <v>100</v>
      </c>
      <c r="AA20" s="103">
        <v>100</v>
      </c>
      <c r="AC20" s="15">
        <f t="shared" si="15"/>
        <v>725</v>
      </c>
      <c r="AD20" s="15">
        <f t="shared" si="12"/>
        <v>725</v>
      </c>
      <c r="AE20" s="15">
        <f t="shared" si="13"/>
        <v>725</v>
      </c>
      <c r="AG20" s="104">
        <v>0.15</v>
      </c>
      <c r="AH20" s="104">
        <v>0.15</v>
      </c>
      <c r="AI20" s="104">
        <v>0.15</v>
      </c>
      <c r="AK20" s="103">
        <v>8700</v>
      </c>
      <c r="AL20" s="103">
        <v>8700</v>
      </c>
      <c r="AM20" s="103">
        <v>8700</v>
      </c>
    </row>
    <row r="21" spans="1:39">
      <c r="A21" s="97" t="s">
        <v>10</v>
      </c>
      <c r="C21" s="100">
        <v>360</v>
      </c>
      <c r="D21" s="100">
        <v>363</v>
      </c>
      <c r="E21" s="100">
        <v>366</v>
      </c>
      <c r="F21" s="101">
        <v>396</v>
      </c>
      <c r="G21" s="101">
        <v>399</v>
      </c>
      <c r="H21" s="101">
        <v>402</v>
      </c>
      <c r="I21" s="20">
        <f t="shared" si="14"/>
        <v>0.10000000000000009</v>
      </c>
      <c r="J21" s="20">
        <f t="shared" si="10"/>
        <v>9.9173553719008156E-2</v>
      </c>
      <c r="K21" s="20">
        <f t="shared" si="11"/>
        <v>9.8360655737705027E-2</v>
      </c>
      <c r="M21" s="103">
        <v>25</v>
      </c>
      <c r="N21" s="103">
        <v>25</v>
      </c>
      <c r="O21" s="103">
        <v>25</v>
      </c>
      <c r="P21" s="21"/>
      <c r="Q21" s="103">
        <v>625</v>
      </c>
      <c r="R21" s="103">
        <v>625</v>
      </c>
      <c r="S21" s="103">
        <v>625</v>
      </c>
      <c r="U21" s="103">
        <v>50</v>
      </c>
      <c r="V21" s="103">
        <v>50</v>
      </c>
      <c r="W21" s="103">
        <v>50</v>
      </c>
      <c r="Y21" s="103">
        <v>100</v>
      </c>
      <c r="Z21" s="103">
        <v>100</v>
      </c>
      <c r="AA21" s="103">
        <v>100</v>
      </c>
      <c r="AC21" s="15">
        <f t="shared" si="15"/>
        <v>725</v>
      </c>
      <c r="AD21" s="15">
        <f t="shared" si="12"/>
        <v>725</v>
      </c>
      <c r="AE21" s="15">
        <f t="shared" si="13"/>
        <v>725</v>
      </c>
      <c r="AG21" s="104">
        <v>0.15</v>
      </c>
      <c r="AH21" s="104">
        <v>0.15</v>
      </c>
      <c r="AI21" s="104">
        <v>0.15</v>
      </c>
      <c r="AK21" s="103">
        <v>8700</v>
      </c>
      <c r="AL21" s="103">
        <v>8700</v>
      </c>
      <c r="AM21" s="103">
        <v>8700</v>
      </c>
    </row>
    <row r="22" spans="1:39">
      <c r="A22" s="97" t="s">
        <v>11</v>
      </c>
      <c r="C22" s="100">
        <v>360</v>
      </c>
      <c r="D22" s="100">
        <v>363</v>
      </c>
      <c r="E22" s="100">
        <v>366</v>
      </c>
      <c r="F22" s="101">
        <v>396</v>
      </c>
      <c r="G22" s="101">
        <v>399</v>
      </c>
      <c r="H22" s="101">
        <v>402</v>
      </c>
      <c r="I22" s="20">
        <f t="shared" si="14"/>
        <v>0.10000000000000009</v>
      </c>
      <c r="J22" s="20">
        <f t="shared" si="10"/>
        <v>9.9173553719008156E-2</v>
      </c>
      <c r="K22" s="20">
        <f t="shared" si="11"/>
        <v>9.8360655737705027E-2</v>
      </c>
      <c r="M22" s="103">
        <v>25</v>
      </c>
      <c r="N22" s="103">
        <v>25</v>
      </c>
      <c r="O22" s="103">
        <v>25</v>
      </c>
      <c r="P22" s="21"/>
      <c r="Q22" s="103">
        <v>625</v>
      </c>
      <c r="R22" s="103">
        <v>625</v>
      </c>
      <c r="S22" s="103">
        <v>625</v>
      </c>
      <c r="U22" s="103">
        <v>50</v>
      </c>
      <c r="V22" s="103">
        <v>50</v>
      </c>
      <c r="W22" s="103">
        <v>50</v>
      </c>
      <c r="Y22" s="103">
        <v>100</v>
      </c>
      <c r="Z22" s="103">
        <v>100</v>
      </c>
      <c r="AA22" s="103">
        <v>100</v>
      </c>
      <c r="AC22" s="15">
        <f t="shared" si="15"/>
        <v>725</v>
      </c>
      <c r="AD22" s="15">
        <f t="shared" si="12"/>
        <v>725</v>
      </c>
      <c r="AE22" s="15">
        <f t="shared" si="13"/>
        <v>725</v>
      </c>
      <c r="AG22" s="104">
        <v>0.15</v>
      </c>
      <c r="AH22" s="104">
        <v>0.15</v>
      </c>
      <c r="AI22" s="104">
        <v>0.15</v>
      </c>
      <c r="AK22" s="103">
        <v>8700</v>
      </c>
      <c r="AL22" s="103">
        <v>8700</v>
      </c>
      <c r="AM22" s="103">
        <v>8700</v>
      </c>
    </row>
    <row r="23" spans="1:39">
      <c r="A23" s="97" t="s">
        <v>12</v>
      </c>
      <c r="C23" s="100">
        <v>360</v>
      </c>
      <c r="D23" s="100">
        <v>363</v>
      </c>
      <c r="E23" s="100">
        <v>366</v>
      </c>
      <c r="F23" s="101">
        <v>396</v>
      </c>
      <c r="G23" s="101">
        <v>399</v>
      </c>
      <c r="H23" s="101">
        <v>402</v>
      </c>
      <c r="I23" s="20">
        <f t="shared" si="14"/>
        <v>0.10000000000000009</v>
      </c>
      <c r="J23" s="20">
        <f t="shared" si="10"/>
        <v>9.9173553719008156E-2</v>
      </c>
      <c r="K23" s="20">
        <f t="shared" si="11"/>
        <v>9.8360655737705027E-2</v>
      </c>
      <c r="M23" s="103">
        <v>25</v>
      </c>
      <c r="N23" s="103">
        <v>25</v>
      </c>
      <c r="O23" s="103">
        <v>25</v>
      </c>
      <c r="P23" s="21"/>
      <c r="Q23" s="103">
        <v>625</v>
      </c>
      <c r="R23" s="103">
        <v>625</v>
      </c>
      <c r="S23" s="103">
        <v>625</v>
      </c>
      <c r="U23" s="103">
        <v>50</v>
      </c>
      <c r="V23" s="103">
        <v>50</v>
      </c>
      <c r="W23" s="103">
        <v>50</v>
      </c>
      <c r="Y23" s="103">
        <v>100</v>
      </c>
      <c r="Z23" s="103">
        <v>100</v>
      </c>
      <c r="AA23" s="103">
        <v>100</v>
      </c>
      <c r="AC23" s="15">
        <f t="shared" si="15"/>
        <v>725</v>
      </c>
      <c r="AD23" s="15">
        <f t="shared" si="12"/>
        <v>725</v>
      </c>
      <c r="AE23" s="15">
        <f t="shared" si="13"/>
        <v>725</v>
      </c>
      <c r="AG23" s="104">
        <v>0.15</v>
      </c>
      <c r="AH23" s="104">
        <v>0.15</v>
      </c>
      <c r="AI23" s="104">
        <v>0.15</v>
      </c>
      <c r="AK23" s="103">
        <v>8700</v>
      </c>
      <c r="AL23" s="103">
        <v>8700</v>
      </c>
      <c r="AM23" s="103">
        <v>8700</v>
      </c>
    </row>
    <row r="24" spans="1:39">
      <c r="A24" s="98" t="s">
        <v>129</v>
      </c>
      <c r="C24" s="100">
        <v>360</v>
      </c>
      <c r="D24" s="100">
        <v>363</v>
      </c>
      <c r="E24" s="100">
        <v>366</v>
      </c>
      <c r="F24" s="101">
        <v>396</v>
      </c>
      <c r="G24" s="101">
        <v>399</v>
      </c>
      <c r="H24" s="101">
        <v>402</v>
      </c>
      <c r="I24" s="20">
        <f t="shared" si="14"/>
        <v>0.10000000000000009</v>
      </c>
      <c r="J24" s="20">
        <f t="shared" si="10"/>
        <v>9.9173553719008156E-2</v>
      </c>
      <c r="K24" s="20">
        <f t="shared" si="11"/>
        <v>9.8360655737705027E-2</v>
      </c>
      <c r="M24" s="103">
        <v>25</v>
      </c>
      <c r="N24" s="103">
        <v>25</v>
      </c>
      <c r="O24" s="103">
        <v>25</v>
      </c>
      <c r="P24" s="21"/>
      <c r="Q24" s="103">
        <v>625</v>
      </c>
      <c r="R24" s="103">
        <v>625</v>
      </c>
      <c r="S24" s="103">
        <v>625</v>
      </c>
      <c r="U24" s="103">
        <v>50</v>
      </c>
      <c r="V24" s="103">
        <v>50</v>
      </c>
      <c r="W24" s="103">
        <v>50</v>
      </c>
      <c r="Y24" s="103">
        <v>100</v>
      </c>
      <c r="Z24" s="103">
        <v>100</v>
      </c>
      <c r="AA24" s="103">
        <v>100</v>
      </c>
      <c r="AC24" s="15">
        <f t="shared" si="15"/>
        <v>725</v>
      </c>
      <c r="AD24" s="15">
        <f t="shared" si="12"/>
        <v>725</v>
      </c>
      <c r="AE24" s="15">
        <f t="shared" si="13"/>
        <v>725</v>
      </c>
      <c r="AG24" s="104">
        <v>0.15</v>
      </c>
      <c r="AH24" s="104">
        <v>0.15</v>
      </c>
      <c r="AI24" s="104">
        <v>0.15</v>
      </c>
      <c r="AK24" s="103">
        <v>8700</v>
      </c>
      <c r="AL24" s="103">
        <v>8700</v>
      </c>
      <c r="AM24" s="103">
        <v>8700</v>
      </c>
    </row>
    <row r="25" spans="1:39">
      <c r="A25" s="98" t="s">
        <v>129</v>
      </c>
      <c r="C25" s="100">
        <v>360</v>
      </c>
      <c r="D25" s="100">
        <v>363</v>
      </c>
      <c r="E25" s="100">
        <v>366</v>
      </c>
      <c r="F25" s="101">
        <v>396</v>
      </c>
      <c r="G25" s="101">
        <v>399</v>
      </c>
      <c r="H25" s="101">
        <v>402</v>
      </c>
      <c r="I25" s="20">
        <f t="shared" si="14"/>
        <v>0.10000000000000009</v>
      </c>
      <c r="J25" s="20">
        <f t="shared" si="10"/>
        <v>9.9173553719008156E-2</v>
      </c>
      <c r="K25" s="20">
        <f t="shared" si="11"/>
        <v>9.8360655737705027E-2</v>
      </c>
      <c r="M25" s="103">
        <v>25</v>
      </c>
      <c r="N25" s="103">
        <v>25</v>
      </c>
      <c r="O25" s="103">
        <v>25</v>
      </c>
      <c r="P25" s="21"/>
      <c r="Q25" s="103">
        <v>625</v>
      </c>
      <c r="R25" s="103">
        <v>625</v>
      </c>
      <c r="S25" s="103">
        <v>625</v>
      </c>
      <c r="U25" s="103">
        <v>50</v>
      </c>
      <c r="V25" s="103">
        <v>50</v>
      </c>
      <c r="W25" s="103">
        <v>50</v>
      </c>
      <c r="Y25" s="103">
        <v>100</v>
      </c>
      <c r="Z25" s="103">
        <v>100</v>
      </c>
      <c r="AA25" s="103">
        <v>100</v>
      </c>
      <c r="AC25" s="15">
        <f t="shared" si="15"/>
        <v>725</v>
      </c>
      <c r="AD25" s="15">
        <f t="shared" si="12"/>
        <v>725</v>
      </c>
      <c r="AE25" s="15">
        <f t="shared" si="13"/>
        <v>725</v>
      </c>
      <c r="AG25" s="104">
        <v>0.15</v>
      </c>
      <c r="AH25" s="104">
        <v>0.15</v>
      </c>
      <c r="AI25" s="104">
        <v>0.15</v>
      </c>
      <c r="AK25" s="103">
        <v>8700</v>
      </c>
      <c r="AL25" s="103">
        <v>8700</v>
      </c>
      <c r="AM25" s="103">
        <v>8700</v>
      </c>
    </row>
    <row r="26" spans="1:39">
      <c r="A26" s="98" t="s">
        <v>129</v>
      </c>
      <c r="C26" s="100">
        <v>360</v>
      </c>
      <c r="D26" s="100">
        <v>363</v>
      </c>
      <c r="E26" s="100">
        <v>366</v>
      </c>
      <c r="F26" s="101">
        <v>396</v>
      </c>
      <c r="G26" s="101">
        <v>399</v>
      </c>
      <c r="H26" s="101">
        <v>402</v>
      </c>
      <c r="I26" s="20">
        <f t="shared" si="14"/>
        <v>0.10000000000000009</v>
      </c>
      <c r="J26" s="20">
        <f t="shared" si="10"/>
        <v>9.9173553719008156E-2</v>
      </c>
      <c r="K26" s="20">
        <f t="shared" si="11"/>
        <v>9.8360655737705027E-2</v>
      </c>
      <c r="M26" s="103">
        <v>25</v>
      </c>
      <c r="N26" s="103">
        <v>25</v>
      </c>
      <c r="O26" s="103">
        <v>25</v>
      </c>
      <c r="P26" s="21"/>
      <c r="Q26" s="103">
        <v>625</v>
      </c>
      <c r="R26" s="103">
        <v>625</v>
      </c>
      <c r="S26" s="103">
        <v>625</v>
      </c>
      <c r="U26" s="103">
        <v>50</v>
      </c>
      <c r="V26" s="103">
        <v>50</v>
      </c>
      <c r="W26" s="103">
        <v>50</v>
      </c>
      <c r="Y26" s="103">
        <v>100</v>
      </c>
      <c r="Z26" s="103">
        <v>100</v>
      </c>
      <c r="AA26" s="103">
        <v>100</v>
      </c>
      <c r="AC26" s="15">
        <f t="shared" si="15"/>
        <v>725</v>
      </c>
      <c r="AD26" s="15">
        <f t="shared" si="12"/>
        <v>725</v>
      </c>
      <c r="AE26" s="15">
        <f t="shared" si="13"/>
        <v>725</v>
      </c>
      <c r="AG26" s="104">
        <v>0.15</v>
      </c>
      <c r="AH26" s="104">
        <v>0.15</v>
      </c>
      <c r="AI26" s="104">
        <v>0.15</v>
      </c>
      <c r="AK26" s="103">
        <v>8700</v>
      </c>
      <c r="AL26" s="103">
        <v>8700</v>
      </c>
      <c r="AM26" s="103">
        <v>8700</v>
      </c>
    </row>
    <row r="27" spans="1:39">
      <c r="A27" s="98" t="s">
        <v>129</v>
      </c>
      <c r="C27" s="100">
        <v>360</v>
      </c>
      <c r="D27" s="100">
        <v>363</v>
      </c>
      <c r="E27" s="100">
        <v>366</v>
      </c>
      <c r="F27" s="101">
        <v>396</v>
      </c>
      <c r="G27" s="101">
        <v>399</v>
      </c>
      <c r="H27" s="101">
        <v>402</v>
      </c>
      <c r="I27" s="20">
        <f t="shared" si="14"/>
        <v>0.10000000000000009</v>
      </c>
      <c r="J27" s="20">
        <f t="shared" si="10"/>
        <v>9.9173553719008156E-2</v>
      </c>
      <c r="K27" s="20">
        <f t="shared" si="11"/>
        <v>9.8360655737705027E-2</v>
      </c>
      <c r="M27" s="103">
        <v>25</v>
      </c>
      <c r="N27" s="103">
        <v>25</v>
      </c>
      <c r="O27" s="103">
        <v>25</v>
      </c>
      <c r="P27" s="21"/>
      <c r="Q27" s="103">
        <v>625</v>
      </c>
      <c r="R27" s="103">
        <v>625</v>
      </c>
      <c r="S27" s="103">
        <v>625</v>
      </c>
      <c r="U27" s="103">
        <v>50</v>
      </c>
      <c r="V27" s="103">
        <v>50</v>
      </c>
      <c r="W27" s="103">
        <v>50</v>
      </c>
      <c r="Y27" s="103">
        <v>100</v>
      </c>
      <c r="Z27" s="103">
        <v>100</v>
      </c>
      <c r="AA27" s="103">
        <v>100</v>
      </c>
      <c r="AC27" s="15">
        <f t="shared" si="15"/>
        <v>725</v>
      </c>
      <c r="AD27" s="15">
        <f t="shared" si="12"/>
        <v>725</v>
      </c>
      <c r="AE27" s="15">
        <f t="shared" si="13"/>
        <v>725</v>
      </c>
      <c r="AG27" s="104">
        <v>0.15</v>
      </c>
      <c r="AH27" s="104">
        <v>0.15</v>
      </c>
      <c r="AI27" s="104">
        <v>0.15</v>
      </c>
      <c r="AK27" s="103">
        <v>8700</v>
      </c>
      <c r="AL27" s="103">
        <v>8700</v>
      </c>
      <c r="AM27" s="103">
        <v>8700</v>
      </c>
    </row>
    <row r="28" spans="1:39">
      <c r="A28" s="98" t="s">
        <v>130</v>
      </c>
      <c r="C28" s="100">
        <v>360</v>
      </c>
      <c r="D28" s="100">
        <v>363</v>
      </c>
      <c r="E28" s="100">
        <v>366</v>
      </c>
      <c r="F28" s="101">
        <v>396</v>
      </c>
      <c r="G28" s="101">
        <v>399</v>
      </c>
      <c r="H28" s="101">
        <v>402</v>
      </c>
      <c r="I28" s="20">
        <f t="shared" si="14"/>
        <v>0.10000000000000009</v>
      </c>
      <c r="J28" s="20">
        <f t="shared" si="10"/>
        <v>9.9173553719008156E-2</v>
      </c>
      <c r="K28" s="20">
        <f t="shared" si="11"/>
        <v>9.8360655737705027E-2</v>
      </c>
      <c r="M28" s="103">
        <v>25</v>
      </c>
      <c r="N28" s="103">
        <v>25</v>
      </c>
      <c r="O28" s="103">
        <v>25</v>
      </c>
      <c r="P28" s="21"/>
      <c r="Q28" s="103">
        <v>625</v>
      </c>
      <c r="R28" s="103">
        <v>625</v>
      </c>
      <c r="S28" s="103">
        <v>625</v>
      </c>
      <c r="U28" s="103">
        <v>50</v>
      </c>
      <c r="V28" s="103">
        <v>50</v>
      </c>
      <c r="W28" s="103">
        <v>50</v>
      </c>
      <c r="Y28" s="103">
        <v>100</v>
      </c>
      <c r="Z28" s="103">
        <v>100</v>
      </c>
      <c r="AA28" s="103">
        <v>100</v>
      </c>
      <c r="AC28" s="15">
        <f>Q28+Y28</f>
        <v>725</v>
      </c>
      <c r="AD28" s="15">
        <f>R28+Z28</f>
        <v>725</v>
      </c>
      <c r="AE28" s="15">
        <f>S28+AA28</f>
        <v>725</v>
      </c>
      <c r="AG28" s="104">
        <v>0.15</v>
      </c>
      <c r="AH28" s="104">
        <v>0.15</v>
      </c>
      <c r="AI28" s="104">
        <v>0.15</v>
      </c>
      <c r="AK28" s="103">
        <v>8700</v>
      </c>
      <c r="AL28" s="103">
        <v>8700</v>
      </c>
      <c r="AM28" s="103">
        <v>8700</v>
      </c>
    </row>
    <row r="29" spans="1:39" ht="12.75" hidden="1" customHeight="1">
      <c r="A29" s="99"/>
      <c r="C29" s="100"/>
      <c r="D29" s="100"/>
      <c r="E29" s="100"/>
      <c r="F29" s="101"/>
      <c r="G29" s="101"/>
      <c r="H29" s="101"/>
      <c r="I29" s="20" t="str">
        <f t="shared" ref="I29:I92" si="16">IF(C29&gt;0,F29/C29-1,"n/a")</f>
        <v>n/a</v>
      </c>
      <c r="J29" s="20" t="str">
        <f t="shared" ref="J29:J92" si="17">IF(D29&gt;0,G29/D29-1,"n/a")</f>
        <v>n/a</v>
      </c>
      <c r="K29" s="20" t="str">
        <f t="shared" ref="K29:K92" si="18">IF(E29&gt;0,H29/E29-1,"n/a")</f>
        <v>n/a</v>
      </c>
      <c r="M29" s="103"/>
      <c r="N29" s="103"/>
      <c r="O29" s="103"/>
      <c r="P29" s="21"/>
      <c r="Q29" s="103"/>
      <c r="R29" s="103"/>
      <c r="S29" s="103"/>
      <c r="U29" s="103"/>
      <c r="V29" s="103"/>
      <c r="W29" s="103"/>
      <c r="Y29" s="103"/>
      <c r="Z29" s="103"/>
      <c r="AA29" s="103"/>
      <c r="AC29" s="15">
        <f t="shared" ref="AC29:AC102" si="19">Q29+Y29</f>
        <v>0</v>
      </c>
      <c r="AD29" s="15">
        <f t="shared" ref="AD29:AD102" si="20">R29+Z29</f>
        <v>0</v>
      </c>
      <c r="AE29" s="15">
        <f t="shared" ref="AE29:AE102" si="21">S29+AA29</f>
        <v>0</v>
      </c>
      <c r="AG29" s="104"/>
      <c r="AH29" s="104"/>
      <c r="AI29" s="104"/>
      <c r="AK29" s="128"/>
      <c r="AL29" s="127"/>
      <c r="AM29" s="127"/>
    </row>
    <row r="30" spans="1:39" ht="12.75" hidden="1" customHeight="1">
      <c r="A30" s="99"/>
      <c r="C30" s="100"/>
      <c r="D30" s="100"/>
      <c r="E30" s="100"/>
      <c r="F30" s="101"/>
      <c r="G30" s="101"/>
      <c r="H30" s="101"/>
      <c r="I30" s="20" t="str">
        <f t="shared" si="16"/>
        <v>n/a</v>
      </c>
      <c r="J30" s="20" t="str">
        <f t="shared" si="17"/>
        <v>n/a</v>
      </c>
      <c r="K30" s="20" t="str">
        <f t="shared" si="18"/>
        <v>n/a</v>
      </c>
      <c r="M30" s="103"/>
      <c r="N30" s="103"/>
      <c r="O30" s="103"/>
      <c r="P30" s="21"/>
      <c r="Q30" s="103"/>
      <c r="R30" s="103"/>
      <c r="S30" s="103"/>
      <c r="U30" s="103"/>
      <c r="V30" s="103"/>
      <c r="W30" s="103"/>
      <c r="Y30" s="103"/>
      <c r="Z30" s="103"/>
      <c r="AA30" s="103"/>
      <c r="AC30" s="15">
        <f t="shared" si="19"/>
        <v>0</v>
      </c>
      <c r="AD30" s="15">
        <f t="shared" si="20"/>
        <v>0</v>
      </c>
      <c r="AE30" s="15">
        <f t="shared" si="21"/>
        <v>0</v>
      </c>
      <c r="AG30" s="104"/>
      <c r="AH30" s="104"/>
      <c r="AI30" s="104"/>
      <c r="AK30" s="128"/>
      <c r="AL30" s="127"/>
      <c r="AM30" s="127"/>
    </row>
    <row r="31" spans="1:39" ht="12.75" hidden="1" customHeight="1">
      <c r="A31" s="99"/>
      <c r="C31" s="100"/>
      <c r="D31" s="100"/>
      <c r="E31" s="100"/>
      <c r="F31" s="101"/>
      <c r="G31" s="101"/>
      <c r="H31" s="101"/>
      <c r="I31" s="20" t="str">
        <f t="shared" si="16"/>
        <v>n/a</v>
      </c>
      <c r="J31" s="20" t="str">
        <f t="shared" si="17"/>
        <v>n/a</v>
      </c>
      <c r="K31" s="20" t="str">
        <f t="shared" si="18"/>
        <v>n/a</v>
      </c>
      <c r="M31" s="103"/>
      <c r="N31" s="103"/>
      <c r="O31" s="103"/>
      <c r="P31" s="21"/>
      <c r="Q31" s="103"/>
      <c r="R31" s="103"/>
      <c r="S31" s="103"/>
      <c r="U31" s="103"/>
      <c r="V31" s="103"/>
      <c r="W31" s="103"/>
      <c r="Y31" s="103"/>
      <c r="Z31" s="103"/>
      <c r="AA31" s="103"/>
      <c r="AC31" s="15">
        <f t="shared" si="19"/>
        <v>0</v>
      </c>
      <c r="AD31" s="15">
        <f t="shared" si="20"/>
        <v>0</v>
      </c>
      <c r="AE31" s="15">
        <f t="shared" si="21"/>
        <v>0</v>
      </c>
      <c r="AG31" s="104"/>
      <c r="AH31" s="104"/>
      <c r="AI31" s="104"/>
      <c r="AK31" s="128"/>
      <c r="AL31" s="127"/>
      <c r="AM31" s="127"/>
    </row>
    <row r="32" spans="1:39" ht="12.75" hidden="1" customHeight="1">
      <c r="A32" s="99"/>
      <c r="C32" s="100"/>
      <c r="D32" s="100"/>
      <c r="E32" s="100"/>
      <c r="F32" s="101"/>
      <c r="G32" s="101"/>
      <c r="H32" s="101"/>
      <c r="I32" s="20" t="str">
        <f t="shared" si="16"/>
        <v>n/a</v>
      </c>
      <c r="J32" s="20" t="str">
        <f t="shared" si="17"/>
        <v>n/a</v>
      </c>
      <c r="K32" s="20" t="str">
        <f t="shared" si="18"/>
        <v>n/a</v>
      </c>
      <c r="M32" s="103"/>
      <c r="N32" s="103"/>
      <c r="O32" s="103"/>
      <c r="P32" s="21"/>
      <c r="Q32" s="103"/>
      <c r="R32" s="103"/>
      <c r="S32" s="103"/>
      <c r="U32" s="103"/>
      <c r="V32" s="103"/>
      <c r="W32" s="103"/>
      <c r="Y32" s="103"/>
      <c r="Z32" s="103"/>
      <c r="AA32" s="103"/>
      <c r="AC32" s="15">
        <f t="shared" si="19"/>
        <v>0</v>
      </c>
      <c r="AD32" s="15">
        <f t="shared" si="20"/>
        <v>0</v>
      </c>
      <c r="AE32" s="15">
        <f t="shared" si="21"/>
        <v>0</v>
      </c>
      <c r="AG32" s="104"/>
      <c r="AH32" s="104"/>
      <c r="AI32" s="104"/>
      <c r="AK32" s="128"/>
      <c r="AL32" s="127"/>
      <c r="AM32" s="127"/>
    </row>
    <row r="33" spans="1:39" ht="12.75" hidden="1" customHeight="1">
      <c r="A33" s="99"/>
      <c r="C33" s="100"/>
      <c r="D33" s="100"/>
      <c r="E33" s="100"/>
      <c r="F33" s="101"/>
      <c r="G33" s="101"/>
      <c r="H33" s="101"/>
      <c r="I33" s="20" t="str">
        <f t="shared" si="16"/>
        <v>n/a</v>
      </c>
      <c r="J33" s="20" t="str">
        <f t="shared" si="17"/>
        <v>n/a</v>
      </c>
      <c r="K33" s="20" t="str">
        <f t="shared" si="18"/>
        <v>n/a</v>
      </c>
      <c r="M33" s="103"/>
      <c r="N33" s="103"/>
      <c r="O33" s="103"/>
      <c r="P33" s="21"/>
      <c r="Q33" s="103"/>
      <c r="R33" s="103"/>
      <c r="S33" s="103"/>
      <c r="U33" s="103"/>
      <c r="V33" s="103"/>
      <c r="W33" s="103"/>
      <c r="Y33" s="103"/>
      <c r="Z33" s="103"/>
      <c r="AA33" s="103"/>
      <c r="AC33" s="15">
        <f t="shared" si="19"/>
        <v>0</v>
      </c>
      <c r="AD33" s="15">
        <f t="shared" si="20"/>
        <v>0</v>
      </c>
      <c r="AE33" s="15">
        <f t="shared" si="21"/>
        <v>0</v>
      </c>
      <c r="AG33" s="104"/>
      <c r="AH33" s="104"/>
      <c r="AI33" s="104"/>
      <c r="AK33" s="128"/>
      <c r="AL33" s="127"/>
      <c r="AM33" s="127"/>
    </row>
    <row r="34" spans="1:39" ht="12.75" hidden="1" customHeight="1">
      <c r="A34" s="99"/>
      <c r="C34" s="100"/>
      <c r="D34" s="100"/>
      <c r="E34" s="100"/>
      <c r="F34" s="101"/>
      <c r="G34" s="101"/>
      <c r="H34" s="101"/>
      <c r="I34" s="20" t="str">
        <f t="shared" si="16"/>
        <v>n/a</v>
      </c>
      <c r="J34" s="20" t="str">
        <f t="shared" si="17"/>
        <v>n/a</v>
      </c>
      <c r="K34" s="20" t="str">
        <f t="shared" si="18"/>
        <v>n/a</v>
      </c>
      <c r="M34" s="103"/>
      <c r="N34" s="103"/>
      <c r="O34" s="103"/>
      <c r="P34" s="21"/>
      <c r="Q34" s="103"/>
      <c r="R34" s="103"/>
      <c r="S34" s="103"/>
      <c r="U34" s="103"/>
      <c r="V34" s="103"/>
      <c r="W34" s="103"/>
      <c r="Y34" s="103"/>
      <c r="Z34" s="103"/>
      <c r="AA34" s="103"/>
      <c r="AC34" s="15">
        <f t="shared" si="19"/>
        <v>0</v>
      </c>
      <c r="AD34" s="15">
        <f t="shared" si="20"/>
        <v>0</v>
      </c>
      <c r="AE34" s="15">
        <f t="shared" si="21"/>
        <v>0</v>
      </c>
      <c r="AG34" s="104"/>
      <c r="AH34" s="104"/>
      <c r="AI34" s="104"/>
      <c r="AK34" s="128"/>
      <c r="AL34" s="127"/>
      <c r="AM34" s="127"/>
    </row>
    <row r="35" spans="1:39" ht="12.75" hidden="1" customHeight="1">
      <c r="A35" s="99"/>
      <c r="C35" s="100"/>
      <c r="D35" s="100"/>
      <c r="E35" s="100"/>
      <c r="F35" s="101"/>
      <c r="G35" s="101"/>
      <c r="H35" s="101"/>
      <c r="I35" s="20" t="str">
        <f t="shared" si="16"/>
        <v>n/a</v>
      </c>
      <c r="J35" s="20" t="str">
        <f t="shared" si="17"/>
        <v>n/a</v>
      </c>
      <c r="K35" s="20" t="str">
        <f t="shared" si="18"/>
        <v>n/a</v>
      </c>
      <c r="M35" s="103"/>
      <c r="N35" s="103"/>
      <c r="O35" s="103"/>
      <c r="P35" s="21"/>
      <c r="Q35" s="103"/>
      <c r="R35" s="103"/>
      <c r="S35" s="103"/>
      <c r="U35" s="103"/>
      <c r="V35" s="103"/>
      <c r="W35" s="103"/>
      <c r="Y35" s="103"/>
      <c r="Z35" s="103"/>
      <c r="AA35" s="103"/>
      <c r="AC35" s="15">
        <f t="shared" si="19"/>
        <v>0</v>
      </c>
      <c r="AD35" s="15">
        <f t="shared" si="20"/>
        <v>0</v>
      </c>
      <c r="AE35" s="15">
        <f t="shared" si="21"/>
        <v>0</v>
      </c>
      <c r="AG35" s="104"/>
      <c r="AH35" s="104"/>
      <c r="AI35" s="104"/>
      <c r="AK35" s="128"/>
      <c r="AL35" s="127"/>
      <c r="AM35" s="127"/>
    </row>
    <row r="36" spans="1:39" ht="12.75" hidden="1" customHeight="1">
      <c r="A36" s="99"/>
      <c r="C36" s="100"/>
      <c r="D36" s="100"/>
      <c r="E36" s="100"/>
      <c r="F36" s="101"/>
      <c r="G36" s="101"/>
      <c r="H36" s="101"/>
      <c r="I36" s="20" t="str">
        <f t="shared" si="16"/>
        <v>n/a</v>
      </c>
      <c r="J36" s="20" t="str">
        <f t="shared" si="17"/>
        <v>n/a</v>
      </c>
      <c r="K36" s="20" t="str">
        <f t="shared" si="18"/>
        <v>n/a</v>
      </c>
      <c r="M36" s="103"/>
      <c r="N36" s="103"/>
      <c r="O36" s="103"/>
      <c r="P36" s="21"/>
      <c r="Q36" s="103"/>
      <c r="R36" s="103"/>
      <c r="S36" s="103"/>
      <c r="U36" s="103"/>
      <c r="V36" s="103"/>
      <c r="W36" s="103"/>
      <c r="Y36" s="103"/>
      <c r="Z36" s="103"/>
      <c r="AA36" s="103"/>
      <c r="AC36" s="15">
        <f t="shared" si="19"/>
        <v>0</v>
      </c>
      <c r="AD36" s="15">
        <f t="shared" si="20"/>
        <v>0</v>
      </c>
      <c r="AE36" s="15">
        <f t="shared" si="21"/>
        <v>0</v>
      </c>
      <c r="AG36" s="104"/>
      <c r="AH36" s="104"/>
      <c r="AI36" s="104"/>
      <c r="AK36" s="128"/>
      <c r="AL36" s="127"/>
      <c r="AM36" s="127"/>
    </row>
    <row r="37" spans="1:39" ht="12.75" hidden="1" customHeight="1">
      <c r="A37" s="99"/>
      <c r="C37" s="100"/>
      <c r="D37" s="100"/>
      <c r="E37" s="100"/>
      <c r="F37" s="101"/>
      <c r="G37" s="101"/>
      <c r="H37" s="101"/>
      <c r="I37" s="20" t="str">
        <f t="shared" si="16"/>
        <v>n/a</v>
      </c>
      <c r="J37" s="20" t="str">
        <f t="shared" si="17"/>
        <v>n/a</v>
      </c>
      <c r="K37" s="20" t="str">
        <f t="shared" si="18"/>
        <v>n/a</v>
      </c>
      <c r="M37" s="103"/>
      <c r="N37" s="103"/>
      <c r="O37" s="103"/>
      <c r="P37" s="21"/>
      <c r="Q37" s="103"/>
      <c r="R37" s="103"/>
      <c r="S37" s="103"/>
      <c r="U37" s="103"/>
      <c r="V37" s="103"/>
      <c r="W37" s="103"/>
      <c r="Y37" s="103"/>
      <c r="Z37" s="103"/>
      <c r="AA37" s="103"/>
      <c r="AC37" s="15">
        <f t="shared" si="19"/>
        <v>0</v>
      </c>
      <c r="AD37" s="15">
        <f t="shared" si="20"/>
        <v>0</v>
      </c>
      <c r="AE37" s="15">
        <f t="shared" si="21"/>
        <v>0</v>
      </c>
      <c r="AG37" s="104"/>
      <c r="AH37" s="104"/>
      <c r="AI37" s="104"/>
      <c r="AK37" s="128"/>
      <c r="AL37" s="127"/>
      <c r="AM37" s="127"/>
    </row>
    <row r="38" spans="1:39" ht="12.75" hidden="1" customHeight="1">
      <c r="A38" s="99"/>
      <c r="C38" s="100"/>
      <c r="D38" s="100"/>
      <c r="E38" s="100"/>
      <c r="F38" s="101"/>
      <c r="G38" s="101"/>
      <c r="H38" s="101"/>
      <c r="I38" s="20" t="str">
        <f t="shared" si="16"/>
        <v>n/a</v>
      </c>
      <c r="J38" s="20" t="str">
        <f t="shared" si="17"/>
        <v>n/a</v>
      </c>
      <c r="K38" s="20" t="str">
        <f t="shared" si="18"/>
        <v>n/a</v>
      </c>
      <c r="M38" s="103"/>
      <c r="N38" s="103"/>
      <c r="O38" s="103"/>
      <c r="P38" s="21"/>
      <c r="Q38" s="103"/>
      <c r="R38" s="103"/>
      <c r="S38" s="103"/>
      <c r="U38" s="103"/>
      <c r="V38" s="103"/>
      <c r="W38" s="103"/>
      <c r="Y38" s="103"/>
      <c r="Z38" s="103"/>
      <c r="AA38" s="103"/>
      <c r="AC38" s="15">
        <f t="shared" si="19"/>
        <v>0</v>
      </c>
      <c r="AD38" s="15">
        <f t="shared" si="20"/>
        <v>0</v>
      </c>
      <c r="AE38" s="15">
        <f t="shared" si="21"/>
        <v>0</v>
      </c>
      <c r="AG38" s="104"/>
      <c r="AH38" s="104"/>
      <c r="AI38" s="104"/>
      <c r="AK38" s="128"/>
      <c r="AL38" s="127"/>
      <c r="AM38" s="127"/>
    </row>
    <row r="39" spans="1:39" ht="12.75" hidden="1" customHeight="1">
      <c r="A39" s="99"/>
      <c r="C39" s="100"/>
      <c r="D39" s="100"/>
      <c r="E39" s="100"/>
      <c r="F39" s="101"/>
      <c r="G39" s="101"/>
      <c r="H39" s="101"/>
      <c r="I39" s="20" t="str">
        <f t="shared" si="16"/>
        <v>n/a</v>
      </c>
      <c r="J39" s="20" t="str">
        <f t="shared" si="17"/>
        <v>n/a</v>
      </c>
      <c r="K39" s="20" t="str">
        <f t="shared" si="18"/>
        <v>n/a</v>
      </c>
      <c r="M39" s="103"/>
      <c r="N39" s="103"/>
      <c r="O39" s="103"/>
      <c r="P39" s="21"/>
      <c r="Q39" s="103"/>
      <c r="R39" s="103"/>
      <c r="S39" s="103"/>
      <c r="U39" s="103"/>
      <c r="V39" s="103"/>
      <c r="W39" s="103"/>
      <c r="Y39" s="103"/>
      <c r="Z39" s="103"/>
      <c r="AA39" s="103"/>
      <c r="AC39" s="15">
        <f t="shared" si="19"/>
        <v>0</v>
      </c>
      <c r="AD39" s="15">
        <f t="shared" si="20"/>
        <v>0</v>
      </c>
      <c r="AE39" s="15">
        <f t="shared" si="21"/>
        <v>0</v>
      </c>
      <c r="AG39" s="104"/>
      <c r="AH39" s="104"/>
      <c r="AI39" s="104"/>
      <c r="AK39" s="128"/>
      <c r="AL39" s="127"/>
      <c r="AM39" s="127"/>
    </row>
    <row r="40" spans="1:39" ht="12.75" hidden="1" customHeight="1">
      <c r="A40" s="99"/>
      <c r="C40" s="100"/>
      <c r="D40" s="100"/>
      <c r="E40" s="100"/>
      <c r="F40" s="101"/>
      <c r="G40" s="101"/>
      <c r="H40" s="101"/>
      <c r="I40" s="20" t="str">
        <f t="shared" si="16"/>
        <v>n/a</v>
      </c>
      <c r="J40" s="20" t="str">
        <f t="shared" si="17"/>
        <v>n/a</v>
      </c>
      <c r="K40" s="20" t="str">
        <f t="shared" si="18"/>
        <v>n/a</v>
      </c>
      <c r="M40" s="103"/>
      <c r="N40" s="103"/>
      <c r="O40" s="103"/>
      <c r="P40" s="21"/>
      <c r="Q40" s="103"/>
      <c r="R40" s="103"/>
      <c r="S40" s="103"/>
      <c r="U40" s="103"/>
      <c r="V40" s="103"/>
      <c r="W40" s="103"/>
      <c r="Y40" s="103"/>
      <c r="Z40" s="103"/>
      <c r="AA40" s="103"/>
      <c r="AC40" s="15">
        <f t="shared" si="19"/>
        <v>0</v>
      </c>
      <c r="AD40" s="15">
        <f t="shared" si="20"/>
        <v>0</v>
      </c>
      <c r="AE40" s="15">
        <f t="shared" si="21"/>
        <v>0</v>
      </c>
      <c r="AG40" s="104"/>
      <c r="AH40" s="104"/>
      <c r="AI40" s="104"/>
      <c r="AK40" s="128"/>
      <c r="AL40" s="127"/>
      <c r="AM40" s="127"/>
    </row>
    <row r="41" spans="1:39" ht="12.75" hidden="1" customHeight="1">
      <c r="A41" s="99"/>
      <c r="C41" s="100"/>
      <c r="D41" s="100"/>
      <c r="E41" s="100"/>
      <c r="F41" s="101"/>
      <c r="G41" s="101"/>
      <c r="H41" s="101"/>
      <c r="I41" s="20" t="str">
        <f t="shared" si="16"/>
        <v>n/a</v>
      </c>
      <c r="J41" s="20" t="str">
        <f t="shared" si="17"/>
        <v>n/a</v>
      </c>
      <c r="K41" s="20" t="str">
        <f t="shared" si="18"/>
        <v>n/a</v>
      </c>
      <c r="M41" s="103"/>
      <c r="N41" s="103"/>
      <c r="O41" s="103"/>
      <c r="P41" s="21"/>
      <c r="Q41" s="103"/>
      <c r="R41" s="103"/>
      <c r="S41" s="103"/>
      <c r="U41" s="103"/>
      <c r="V41" s="103"/>
      <c r="W41" s="103"/>
      <c r="Y41" s="103"/>
      <c r="Z41" s="103"/>
      <c r="AA41" s="103"/>
      <c r="AC41" s="15">
        <f t="shared" si="19"/>
        <v>0</v>
      </c>
      <c r="AD41" s="15">
        <f t="shared" si="20"/>
        <v>0</v>
      </c>
      <c r="AE41" s="15">
        <f t="shared" si="21"/>
        <v>0</v>
      </c>
      <c r="AG41" s="104"/>
      <c r="AH41" s="104"/>
      <c r="AI41" s="104"/>
      <c r="AK41" s="128"/>
      <c r="AL41" s="127"/>
      <c r="AM41" s="127"/>
    </row>
    <row r="42" spans="1:39" ht="12.75" hidden="1" customHeight="1">
      <c r="A42" s="99"/>
      <c r="C42" s="100"/>
      <c r="D42" s="100"/>
      <c r="E42" s="100"/>
      <c r="F42" s="101"/>
      <c r="G42" s="101"/>
      <c r="H42" s="101"/>
      <c r="I42" s="20" t="str">
        <f t="shared" si="16"/>
        <v>n/a</v>
      </c>
      <c r="J42" s="20" t="str">
        <f t="shared" si="17"/>
        <v>n/a</v>
      </c>
      <c r="K42" s="20" t="str">
        <f t="shared" si="18"/>
        <v>n/a</v>
      </c>
      <c r="M42" s="103"/>
      <c r="N42" s="103"/>
      <c r="O42" s="103"/>
      <c r="P42" s="21"/>
      <c r="Q42" s="103"/>
      <c r="R42" s="103"/>
      <c r="S42" s="103"/>
      <c r="U42" s="103"/>
      <c r="V42" s="103"/>
      <c r="W42" s="103"/>
      <c r="Y42" s="103"/>
      <c r="Z42" s="103"/>
      <c r="AA42" s="103"/>
      <c r="AC42" s="15">
        <f t="shared" si="19"/>
        <v>0</v>
      </c>
      <c r="AD42" s="15">
        <f t="shared" si="20"/>
        <v>0</v>
      </c>
      <c r="AE42" s="15">
        <f t="shared" si="21"/>
        <v>0</v>
      </c>
      <c r="AG42" s="104"/>
      <c r="AH42" s="104"/>
      <c r="AI42" s="104"/>
      <c r="AK42" s="128"/>
      <c r="AL42" s="127"/>
      <c r="AM42" s="127"/>
    </row>
    <row r="43" spans="1:39" ht="12.75" hidden="1" customHeight="1">
      <c r="A43" s="99"/>
      <c r="C43" s="100"/>
      <c r="D43" s="100"/>
      <c r="E43" s="100"/>
      <c r="F43" s="101"/>
      <c r="G43" s="101"/>
      <c r="H43" s="101"/>
      <c r="I43" s="20" t="str">
        <f t="shared" si="16"/>
        <v>n/a</v>
      </c>
      <c r="J43" s="20" t="str">
        <f t="shared" si="17"/>
        <v>n/a</v>
      </c>
      <c r="K43" s="20" t="str">
        <f t="shared" si="18"/>
        <v>n/a</v>
      </c>
      <c r="M43" s="103"/>
      <c r="N43" s="103"/>
      <c r="O43" s="103"/>
      <c r="P43" s="21"/>
      <c r="Q43" s="103"/>
      <c r="R43" s="103"/>
      <c r="S43" s="103"/>
      <c r="U43" s="103"/>
      <c r="V43" s="103"/>
      <c r="W43" s="103"/>
      <c r="Y43" s="103"/>
      <c r="Z43" s="103"/>
      <c r="AA43" s="103"/>
      <c r="AC43" s="15">
        <f t="shared" si="19"/>
        <v>0</v>
      </c>
      <c r="AD43" s="15">
        <f t="shared" si="20"/>
        <v>0</v>
      </c>
      <c r="AE43" s="15">
        <f t="shared" si="21"/>
        <v>0</v>
      </c>
      <c r="AG43" s="104"/>
      <c r="AH43" s="104"/>
      <c r="AI43" s="104"/>
      <c r="AK43" s="128"/>
      <c r="AL43" s="127"/>
      <c r="AM43" s="127"/>
    </row>
    <row r="44" spans="1:39" ht="12.75" hidden="1" customHeight="1">
      <c r="A44" s="99"/>
      <c r="C44" s="100"/>
      <c r="D44" s="100"/>
      <c r="E44" s="100"/>
      <c r="F44" s="101"/>
      <c r="G44" s="101"/>
      <c r="H44" s="101"/>
      <c r="I44" s="20" t="str">
        <f t="shared" si="16"/>
        <v>n/a</v>
      </c>
      <c r="J44" s="20" t="str">
        <f t="shared" si="17"/>
        <v>n/a</v>
      </c>
      <c r="K44" s="20" t="str">
        <f t="shared" si="18"/>
        <v>n/a</v>
      </c>
      <c r="M44" s="103"/>
      <c r="N44" s="103"/>
      <c r="O44" s="103"/>
      <c r="P44" s="21"/>
      <c r="Q44" s="103"/>
      <c r="R44" s="103"/>
      <c r="S44" s="103"/>
      <c r="U44" s="103"/>
      <c r="V44" s="103"/>
      <c r="W44" s="103"/>
      <c r="Y44" s="103"/>
      <c r="Z44" s="103"/>
      <c r="AA44" s="103"/>
      <c r="AC44" s="15">
        <f t="shared" si="19"/>
        <v>0</v>
      </c>
      <c r="AD44" s="15">
        <f t="shared" si="20"/>
        <v>0</v>
      </c>
      <c r="AE44" s="15">
        <f t="shared" si="21"/>
        <v>0</v>
      </c>
      <c r="AG44" s="104"/>
      <c r="AH44" s="104"/>
      <c r="AI44" s="104"/>
      <c r="AK44" s="128"/>
      <c r="AL44" s="127"/>
      <c r="AM44" s="127"/>
    </row>
    <row r="45" spans="1:39" ht="12.75" hidden="1" customHeight="1">
      <c r="A45" s="99"/>
      <c r="C45" s="100"/>
      <c r="D45" s="100"/>
      <c r="E45" s="100"/>
      <c r="F45" s="101"/>
      <c r="G45" s="101"/>
      <c r="H45" s="101"/>
      <c r="I45" s="20" t="str">
        <f t="shared" si="16"/>
        <v>n/a</v>
      </c>
      <c r="J45" s="20" t="str">
        <f t="shared" si="17"/>
        <v>n/a</v>
      </c>
      <c r="K45" s="20" t="str">
        <f t="shared" si="18"/>
        <v>n/a</v>
      </c>
      <c r="M45" s="103"/>
      <c r="N45" s="103"/>
      <c r="O45" s="103"/>
      <c r="P45" s="21"/>
      <c r="Q45" s="103"/>
      <c r="R45" s="103"/>
      <c r="S45" s="103"/>
      <c r="U45" s="103"/>
      <c r="V45" s="103"/>
      <c r="W45" s="103"/>
      <c r="Y45" s="103"/>
      <c r="Z45" s="103"/>
      <c r="AA45" s="103"/>
      <c r="AC45" s="15">
        <f t="shared" si="19"/>
        <v>0</v>
      </c>
      <c r="AD45" s="15">
        <f t="shared" si="20"/>
        <v>0</v>
      </c>
      <c r="AE45" s="15">
        <f t="shared" si="21"/>
        <v>0</v>
      </c>
      <c r="AG45" s="104"/>
      <c r="AH45" s="104"/>
      <c r="AI45" s="104"/>
      <c r="AK45" s="128"/>
      <c r="AL45" s="127"/>
      <c r="AM45" s="127"/>
    </row>
    <row r="46" spans="1:39" ht="12.75" hidden="1" customHeight="1">
      <c r="A46" s="99"/>
      <c r="C46" s="100"/>
      <c r="D46" s="100"/>
      <c r="E46" s="100"/>
      <c r="F46" s="101"/>
      <c r="G46" s="101"/>
      <c r="H46" s="101"/>
      <c r="I46" s="20" t="str">
        <f t="shared" si="16"/>
        <v>n/a</v>
      </c>
      <c r="J46" s="20" t="str">
        <f t="shared" si="17"/>
        <v>n/a</v>
      </c>
      <c r="K46" s="20" t="str">
        <f t="shared" si="18"/>
        <v>n/a</v>
      </c>
      <c r="M46" s="103"/>
      <c r="N46" s="103"/>
      <c r="O46" s="103"/>
      <c r="P46" s="21"/>
      <c r="Q46" s="103"/>
      <c r="R46" s="103"/>
      <c r="S46" s="103"/>
      <c r="U46" s="103"/>
      <c r="V46" s="103"/>
      <c r="W46" s="103"/>
      <c r="Y46" s="103"/>
      <c r="Z46" s="103"/>
      <c r="AA46" s="103"/>
      <c r="AC46" s="15">
        <f t="shared" si="19"/>
        <v>0</v>
      </c>
      <c r="AD46" s="15">
        <f t="shared" si="20"/>
        <v>0</v>
      </c>
      <c r="AE46" s="15">
        <f t="shared" si="21"/>
        <v>0</v>
      </c>
      <c r="AG46" s="104"/>
      <c r="AH46" s="104"/>
      <c r="AI46" s="104"/>
      <c r="AK46" s="128"/>
      <c r="AL46" s="127"/>
      <c r="AM46" s="127"/>
    </row>
    <row r="47" spans="1:39" ht="12.75" hidden="1" customHeight="1">
      <c r="A47" s="99"/>
      <c r="C47" s="100"/>
      <c r="D47" s="100"/>
      <c r="E47" s="100"/>
      <c r="F47" s="101"/>
      <c r="G47" s="101"/>
      <c r="H47" s="101"/>
      <c r="I47" s="20" t="str">
        <f t="shared" si="16"/>
        <v>n/a</v>
      </c>
      <c r="J47" s="20" t="str">
        <f t="shared" si="17"/>
        <v>n/a</v>
      </c>
      <c r="K47" s="20" t="str">
        <f t="shared" si="18"/>
        <v>n/a</v>
      </c>
      <c r="M47" s="103"/>
      <c r="N47" s="103"/>
      <c r="O47" s="103"/>
      <c r="P47" s="21"/>
      <c r="Q47" s="103"/>
      <c r="R47" s="103"/>
      <c r="S47" s="103"/>
      <c r="U47" s="103"/>
      <c r="V47" s="103"/>
      <c r="W47" s="103"/>
      <c r="Y47" s="103"/>
      <c r="Z47" s="103"/>
      <c r="AA47" s="103"/>
      <c r="AC47" s="15">
        <f t="shared" si="19"/>
        <v>0</v>
      </c>
      <c r="AD47" s="15">
        <f t="shared" si="20"/>
        <v>0</v>
      </c>
      <c r="AE47" s="15">
        <f t="shared" si="21"/>
        <v>0</v>
      </c>
      <c r="AG47" s="104"/>
      <c r="AH47" s="104"/>
      <c r="AI47" s="104"/>
      <c r="AK47" s="128"/>
      <c r="AL47" s="127"/>
      <c r="AM47" s="127"/>
    </row>
    <row r="48" spans="1:39" ht="12.75" hidden="1" customHeight="1">
      <c r="A48" s="99"/>
      <c r="C48" s="100"/>
      <c r="D48" s="100"/>
      <c r="E48" s="100"/>
      <c r="F48" s="101"/>
      <c r="G48" s="101"/>
      <c r="H48" s="101"/>
      <c r="I48" s="20" t="str">
        <f t="shared" si="16"/>
        <v>n/a</v>
      </c>
      <c r="J48" s="20" t="str">
        <f t="shared" si="17"/>
        <v>n/a</v>
      </c>
      <c r="K48" s="20" t="str">
        <f t="shared" si="18"/>
        <v>n/a</v>
      </c>
      <c r="M48" s="103"/>
      <c r="N48" s="103"/>
      <c r="O48" s="103"/>
      <c r="P48" s="21"/>
      <c r="Q48" s="103"/>
      <c r="R48" s="103"/>
      <c r="S48" s="103"/>
      <c r="U48" s="103"/>
      <c r="V48" s="103"/>
      <c r="W48" s="103"/>
      <c r="Y48" s="103"/>
      <c r="Z48" s="103"/>
      <c r="AA48" s="103"/>
      <c r="AC48" s="15">
        <f t="shared" si="19"/>
        <v>0</v>
      </c>
      <c r="AD48" s="15">
        <f t="shared" si="20"/>
        <v>0</v>
      </c>
      <c r="AE48" s="15">
        <f t="shared" si="21"/>
        <v>0</v>
      </c>
      <c r="AG48" s="104"/>
      <c r="AH48" s="104"/>
      <c r="AI48" s="104"/>
      <c r="AK48" s="128"/>
      <c r="AL48" s="127"/>
      <c r="AM48" s="127"/>
    </row>
    <row r="49" spans="1:39" ht="12.75" hidden="1" customHeight="1">
      <c r="A49" s="99"/>
      <c r="C49" s="100"/>
      <c r="D49" s="100"/>
      <c r="E49" s="100"/>
      <c r="F49" s="101"/>
      <c r="G49" s="101"/>
      <c r="H49" s="101"/>
      <c r="I49" s="20" t="str">
        <f t="shared" si="16"/>
        <v>n/a</v>
      </c>
      <c r="J49" s="20" t="str">
        <f t="shared" si="17"/>
        <v>n/a</v>
      </c>
      <c r="K49" s="20" t="str">
        <f t="shared" si="18"/>
        <v>n/a</v>
      </c>
      <c r="M49" s="103"/>
      <c r="N49" s="103"/>
      <c r="O49" s="103"/>
      <c r="P49" s="21"/>
      <c r="Q49" s="103"/>
      <c r="R49" s="103"/>
      <c r="S49" s="103"/>
      <c r="U49" s="103"/>
      <c r="V49" s="103"/>
      <c r="W49" s="103"/>
      <c r="Y49" s="103"/>
      <c r="Z49" s="103"/>
      <c r="AA49" s="103"/>
      <c r="AC49" s="15">
        <f t="shared" si="19"/>
        <v>0</v>
      </c>
      <c r="AD49" s="15">
        <f t="shared" si="20"/>
        <v>0</v>
      </c>
      <c r="AE49" s="15">
        <f t="shared" si="21"/>
        <v>0</v>
      </c>
      <c r="AG49" s="104"/>
      <c r="AH49" s="104"/>
      <c r="AI49" s="104"/>
      <c r="AK49" s="128"/>
      <c r="AL49" s="127"/>
      <c r="AM49" s="127"/>
    </row>
    <row r="50" spans="1:39" ht="12.75" hidden="1" customHeight="1">
      <c r="A50" s="99"/>
      <c r="C50" s="100"/>
      <c r="D50" s="100"/>
      <c r="E50" s="100"/>
      <c r="F50" s="101"/>
      <c r="G50" s="101"/>
      <c r="H50" s="101"/>
      <c r="I50" s="20" t="str">
        <f t="shared" si="16"/>
        <v>n/a</v>
      </c>
      <c r="J50" s="20" t="str">
        <f t="shared" si="17"/>
        <v>n/a</v>
      </c>
      <c r="K50" s="20" t="str">
        <f t="shared" si="18"/>
        <v>n/a</v>
      </c>
      <c r="M50" s="103"/>
      <c r="N50" s="103"/>
      <c r="O50" s="103"/>
      <c r="P50" s="21"/>
      <c r="Q50" s="103"/>
      <c r="R50" s="103"/>
      <c r="S50" s="103"/>
      <c r="U50" s="103"/>
      <c r="V50" s="103"/>
      <c r="W50" s="103"/>
      <c r="Y50" s="103"/>
      <c r="Z50" s="103"/>
      <c r="AA50" s="103"/>
      <c r="AC50" s="15">
        <f t="shared" si="19"/>
        <v>0</v>
      </c>
      <c r="AD50" s="15">
        <f t="shared" si="20"/>
        <v>0</v>
      </c>
      <c r="AE50" s="15">
        <f t="shared" si="21"/>
        <v>0</v>
      </c>
      <c r="AG50" s="104"/>
      <c r="AH50" s="104"/>
      <c r="AI50" s="104"/>
      <c r="AK50" s="128"/>
      <c r="AL50" s="127"/>
      <c r="AM50" s="127"/>
    </row>
    <row r="51" spans="1:39" ht="12.75" hidden="1" customHeight="1">
      <c r="A51" s="99"/>
      <c r="C51" s="100"/>
      <c r="D51" s="100"/>
      <c r="E51" s="100"/>
      <c r="F51" s="101"/>
      <c r="G51" s="101"/>
      <c r="H51" s="101"/>
      <c r="I51" s="20" t="str">
        <f t="shared" si="16"/>
        <v>n/a</v>
      </c>
      <c r="J51" s="20" t="str">
        <f t="shared" si="17"/>
        <v>n/a</v>
      </c>
      <c r="K51" s="20" t="str">
        <f t="shared" si="18"/>
        <v>n/a</v>
      </c>
      <c r="M51" s="103"/>
      <c r="N51" s="103"/>
      <c r="O51" s="103"/>
      <c r="P51" s="21"/>
      <c r="Q51" s="103"/>
      <c r="R51" s="103"/>
      <c r="S51" s="103"/>
      <c r="U51" s="103"/>
      <c r="V51" s="103"/>
      <c r="W51" s="103"/>
      <c r="Y51" s="103"/>
      <c r="Z51" s="103"/>
      <c r="AA51" s="103"/>
      <c r="AC51" s="15">
        <f t="shared" si="19"/>
        <v>0</v>
      </c>
      <c r="AD51" s="15">
        <f t="shared" si="20"/>
        <v>0</v>
      </c>
      <c r="AE51" s="15">
        <f t="shared" si="21"/>
        <v>0</v>
      </c>
      <c r="AG51" s="104"/>
      <c r="AH51" s="104"/>
      <c r="AI51" s="104"/>
      <c r="AK51" s="128"/>
      <c r="AL51" s="127"/>
      <c r="AM51" s="127"/>
    </row>
    <row r="52" spans="1:39" ht="12.75" hidden="1" customHeight="1">
      <c r="A52" s="99"/>
      <c r="C52" s="100"/>
      <c r="D52" s="100"/>
      <c r="E52" s="100"/>
      <c r="F52" s="101"/>
      <c r="G52" s="101"/>
      <c r="H52" s="101"/>
      <c r="I52" s="20" t="str">
        <f t="shared" si="16"/>
        <v>n/a</v>
      </c>
      <c r="J52" s="20" t="str">
        <f t="shared" si="17"/>
        <v>n/a</v>
      </c>
      <c r="K52" s="20" t="str">
        <f t="shared" si="18"/>
        <v>n/a</v>
      </c>
      <c r="M52" s="103"/>
      <c r="N52" s="103"/>
      <c r="O52" s="103"/>
      <c r="P52" s="21"/>
      <c r="Q52" s="103"/>
      <c r="R52" s="103"/>
      <c r="S52" s="103"/>
      <c r="U52" s="103"/>
      <c r="V52" s="103"/>
      <c r="W52" s="103"/>
      <c r="Y52" s="103"/>
      <c r="Z52" s="103"/>
      <c r="AA52" s="103"/>
      <c r="AC52" s="15">
        <f t="shared" si="19"/>
        <v>0</v>
      </c>
      <c r="AD52" s="15">
        <f t="shared" si="20"/>
        <v>0</v>
      </c>
      <c r="AE52" s="15">
        <f t="shared" si="21"/>
        <v>0</v>
      </c>
      <c r="AG52" s="104"/>
      <c r="AH52" s="104"/>
      <c r="AI52" s="104"/>
      <c r="AK52" s="128"/>
      <c r="AL52" s="127"/>
      <c r="AM52" s="127"/>
    </row>
    <row r="53" spans="1:39" ht="12.75" hidden="1" customHeight="1">
      <c r="A53" s="99"/>
      <c r="C53" s="100"/>
      <c r="D53" s="100"/>
      <c r="E53" s="100"/>
      <c r="F53" s="101"/>
      <c r="G53" s="101"/>
      <c r="H53" s="101"/>
      <c r="I53" s="20" t="str">
        <f t="shared" si="16"/>
        <v>n/a</v>
      </c>
      <c r="J53" s="20" t="str">
        <f t="shared" si="17"/>
        <v>n/a</v>
      </c>
      <c r="K53" s="20" t="str">
        <f t="shared" si="18"/>
        <v>n/a</v>
      </c>
      <c r="M53" s="103"/>
      <c r="N53" s="103"/>
      <c r="O53" s="103"/>
      <c r="P53" s="21"/>
      <c r="Q53" s="103"/>
      <c r="R53" s="103"/>
      <c r="S53" s="103"/>
      <c r="U53" s="103"/>
      <c r="V53" s="103"/>
      <c r="W53" s="103"/>
      <c r="Y53" s="103"/>
      <c r="Z53" s="103"/>
      <c r="AA53" s="103"/>
      <c r="AC53" s="15">
        <f t="shared" si="19"/>
        <v>0</v>
      </c>
      <c r="AD53" s="15">
        <f t="shared" si="20"/>
        <v>0</v>
      </c>
      <c r="AE53" s="15">
        <f t="shared" si="21"/>
        <v>0</v>
      </c>
      <c r="AG53" s="104"/>
      <c r="AH53" s="104"/>
      <c r="AI53" s="104"/>
      <c r="AK53" s="128"/>
      <c r="AL53" s="127"/>
      <c r="AM53" s="127"/>
    </row>
    <row r="54" spans="1:39" ht="12.75" hidden="1" customHeight="1">
      <c r="A54" s="99"/>
      <c r="C54" s="100"/>
      <c r="D54" s="100"/>
      <c r="E54" s="100"/>
      <c r="F54" s="101"/>
      <c r="G54" s="101"/>
      <c r="H54" s="101"/>
      <c r="I54" s="20" t="str">
        <f t="shared" si="16"/>
        <v>n/a</v>
      </c>
      <c r="J54" s="20" t="str">
        <f t="shared" si="17"/>
        <v>n/a</v>
      </c>
      <c r="K54" s="20" t="str">
        <f t="shared" si="18"/>
        <v>n/a</v>
      </c>
      <c r="M54" s="103"/>
      <c r="N54" s="103"/>
      <c r="O54" s="103"/>
      <c r="P54" s="21"/>
      <c r="Q54" s="103"/>
      <c r="R54" s="103"/>
      <c r="S54" s="103"/>
      <c r="U54" s="103"/>
      <c r="V54" s="103"/>
      <c r="W54" s="103"/>
      <c r="Y54" s="103"/>
      <c r="Z54" s="103"/>
      <c r="AA54" s="103"/>
      <c r="AC54" s="15">
        <f t="shared" si="19"/>
        <v>0</v>
      </c>
      <c r="AD54" s="15">
        <f t="shared" si="20"/>
        <v>0</v>
      </c>
      <c r="AE54" s="15">
        <f t="shared" si="21"/>
        <v>0</v>
      </c>
      <c r="AG54" s="104"/>
      <c r="AH54" s="104"/>
      <c r="AI54" s="104"/>
      <c r="AK54" s="128"/>
      <c r="AL54" s="127"/>
      <c r="AM54" s="127"/>
    </row>
    <row r="55" spans="1:39" ht="12.75" hidden="1" customHeight="1">
      <c r="A55" s="99"/>
      <c r="C55" s="100"/>
      <c r="D55" s="100"/>
      <c r="E55" s="100"/>
      <c r="F55" s="101"/>
      <c r="G55" s="101"/>
      <c r="H55" s="101"/>
      <c r="I55" s="20" t="str">
        <f t="shared" si="16"/>
        <v>n/a</v>
      </c>
      <c r="J55" s="20" t="str">
        <f t="shared" si="17"/>
        <v>n/a</v>
      </c>
      <c r="K55" s="20" t="str">
        <f t="shared" si="18"/>
        <v>n/a</v>
      </c>
      <c r="M55" s="103"/>
      <c r="N55" s="103"/>
      <c r="O55" s="103"/>
      <c r="P55" s="21"/>
      <c r="Q55" s="103"/>
      <c r="R55" s="103"/>
      <c r="S55" s="103"/>
      <c r="U55" s="103"/>
      <c r="V55" s="103"/>
      <c r="W55" s="103"/>
      <c r="Y55" s="103"/>
      <c r="Z55" s="103"/>
      <c r="AA55" s="103"/>
      <c r="AC55" s="15">
        <f t="shared" si="19"/>
        <v>0</v>
      </c>
      <c r="AD55" s="15">
        <f t="shared" si="20"/>
        <v>0</v>
      </c>
      <c r="AE55" s="15">
        <f t="shared" si="21"/>
        <v>0</v>
      </c>
      <c r="AG55" s="104"/>
      <c r="AH55" s="104"/>
      <c r="AI55" s="104"/>
      <c r="AK55" s="128"/>
      <c r="AL55" s="127"/>
      <c r="AM55" s="127"/>
    </row>
    <row r="56" spans="1:39" ht="12.75" hidden="1" customHeight="1">
      <c r="A56" s="99"/>
      <c r="C56" s="100"/>
      <c r="D56" s="100"/>
      <c r="E56" s="100"/>
      <c r="F56" s="101"/>
      <c r="G56" s="101"/>
      <c r="H56" s="101"/>
      <c r="I56" s="20" t="str">
        <f t="shared" si="16"/>
        <v>n/a</v>
      </c>
      <c r="J56" s="20" t="str">
        <f t="shared" si="17"/>
        <v>n/a</v>
      </c>
      <c r="K56" s="20" t="str">
        <f t="shared" si="18"/>
        <v>n/a</v>
      </c>
      <c r="M56" s="103"/>
      <c r="N56" s="103"/>
      <c r="O56" s="103"/>
      <c r="P56" s="21"/>
      <c r="Q56" s="103"/>
      <c r="R56" s="103"/>
      <c r="S56" s="103"/>
      <c r="U56" s="103"/>
      <c r="V56" s="103"/>
      <c r="W56" s="103"/>
      <c r="Y56" s="103"/>
      <c r="Z56" s="103"/>
      <c r="AA56" s="103"/>
      <c r="AC56" s="15">
        <f t="shared" si="19"/>
        <v>0</v>
      </c>
      <c r="AD56" s="15">
        <f t="shared" si="20"/>
        <v>0</v>
      </c>
      <c r="AE56" s="15">
        <f t="shared" si="21"/>
        <v>0</v>
      </c>
      <c r="AG56" s="104"/>
      <c r="AH56" s="104"/>
      <c r="AI56" s="104"/>
      <c r="AK56" s="128"/>
      <c r="AL56" s="127"/>
      <c r="AM56" s="127"/>
    </row>
    <row r="57" spans="1:39" ht="12.75" hidden="1" customHeight="1">
      <c r="A57" s="99"/>
      <c r="C57" s="100"/>
      <c r="D57" s="100"/>
      <c r="E57" s="100"/>
      <c r="F57" s="101"/>
      <c r="G57" s="101"/>
      <c r="H57" s="101"/>
      <c r="I57" s="20" t="str">
        <f t="shared" si="16"/>
        <v>n/a</v>
      </c>
      <c r="J57" s="20" t="str">
        <f t="shared" si="17"/>
        <v>n/a</v>
      </c>
      <c r="K57" s="20" t="str">
        <f t="shared" si="18"/>
        <v>n/a</v>
      </c>
      <c r="M57" s="103"/>
      <c r="N57" s="103"/>
      <c r="O57" s="103"/>
      <c r="P57" s="21"/>
      <c r="Q57" s="103"/>
      <c r="R57" s="103"/>
      <c r="S57" s="103"/>
      <c r="U57" s="103"/>
      <c r="V57" s="103"/>
      <c r="W57" s="103"/>
      <c r="Y57" s="103"/>
      <c r="Z57" s="103"/>
      <c r="AA57" s="103"/>
      <c r="AC57" s="15">
        <f t="shared" si="19"/>
        <v>0</v>
      </c>
      <c r="AD57" s="15">
        <f t="shared" si="20"/>
        <v>0</v>
      </c>
      <c r="AE57" s="15">
        <f t="shared" si="21"/>
        <v>0</v>
      </c>
      <c r="AG57" s="104"/>
      <c r="AH57" s="104"/>
      <c r="AI57" s="104"/>
      <c r="AK57" s="128"/>
      <c r="AL57" s="127"/>
      <c r="AM57" s="127"/>
    </row>
    <row r="58" spans="1:39" ht="12.75" hidden="1" customHeight="1">
      <c r="A58" s="99"/>
      <c r="C58" s="100"/>
      <c r="D58" s="100"/>
      <c r="E58" s="100"/>
      <c r="F58" s="101"/>
      <c r="G58" s="101"/>
      <c r="H58" s="101"/>
      <c r="I58" s="20" t="str">
        <f t="shared" si="16"/>
        <v>n/a</v>
      </c>
      <c r="J58" s="20" t="str">
        <f t="shared" si="17"/>
        <v>n/a</v>
      </c>
      <c r="K58" s="20" t="str">
        <f t="shared" si="18"/>
        <v>n/a</v>
      </c>
      <c r="M58" s="103"/>
      <c r="N58" s="103"/>
      <c r="O58" s="103"/>
      <c r="P58" s="21"/>
      <c r="Q58" s="103"/>
      <c r="R58" s="103"/>
      <c r="S58" s="103"/>
      <c r="U58" s="103"/>
      <c r="V58" s="103"/>
      <c r="W58" s="103"/>
      <c r="Y58" s="103"/>
      <c r="Z58" s="103"/>
      <c r="AA58" s="103"/>
      <c r="AC58" s="15">
        <f t="shared" si="19"/>
        <v>0</v>
      </c>
      <c r="AD58" s="15">
        <f t="shared" si="20"/>
        <v>0</v>
      </c>
      <c r="AE58" s="15">
        <f t="shared" si="21"/>
        <v>0</v>
      </c>
      <c r="AG58" s="104"/>
      <c r="AH58" s="104"/>
      <c r="AI58" s="104"/>
      <c r="AK58" s="128"/>
      <c r="AL58" s="127"/>
      <c r="AM58" s="127"/>
    </row>
    <row r="59" spans="1:39" ht="12.75" hidden="1" customHeight="1">
      <c r="A59" s="99"/>
      <c r="C59" s="100"/>
      <c r="D59" s="100"/>
      <c r="E59" s="100"/>
      <c r="F59" s="101"/>
      <c r="G59" s="101"/>
      <c r="H59" s="101"/>
      <c r="I59" s="20" t="str">
        <f t="shared" si="16"/>
        <v>n/a</v>
      </c>
      <c r="J59" s="20" t="str">
        <f t="shared" si="17"/>
        <v>n/a</v>
      </c>
      <c r="K59" s="20" t="str">
        <f t="shared" si="18"/>
        <v>n/a</v>
      </c>
      <c r="M59" s="103"/>
      <c r="N59" s="103"/>
      <c r="O59" s="103"/>
      <c r="P59" s="21"/>
      <c r="Q59" s="103"/>
      <c r="R59" s="103"/>
      <c r="S59" s="103"/>
      <c r="U59" s="103"/>
      <c r="V59" s="103"/>
      <c r="W59" s="103"/>
      <c r="Y59" s="103"/>
      <c r="Z59" s="103"/>
      <c r="AA59" s="103"/>
      <c r="AC59" s="15">
        <f t="shared" si="19"/>
        <v>0</v>
      </c>
      <c r="AD59" s="15">
        <f t="shared" si="20"/>
        <v>0</v>
      </c>
      <c r="AE59" s="15">
        <f t="shared" si="21"/>
        <v>0</v>
      </c>
      <c r="AG59" s="104"/>
      <c r="AH59" s="104"/>
      <c r="AI59" s="104"/>
      <c r="AK59" s="128"/>
      <c r="AL59" s="127"/>
      <c r="AM59" s="127"/>
    </row>
    <row r="60" spans="1:39" ht="12.75" hidden="1" customHeight="1">
      <c r="A60" s="99"/>
      <c r="C60" s="100"/>
      <c r="D60" s="100"/>
      <c r="E60" s="100"/>
      <c r="F60" s="101"/>
      <c r="G60" s="101"/>
      <c r="H60" s="101"/>
      <c r="I60" s="20" t="str">
        <f t="shared" si="16"/>
        <v>n/a</v>
      </c>
      <c r="J60" s="20" t="str">
        <f t="shared" si="17"/>
        <v>n/a</v>
      </c>
      <c r="K60" s="20" t="str">
        <f t="shared" si="18"/>
        <v>n/a</v>
      </c>
      <c r="M60" s="103"/>
      <c r="N60" s="103"/>
      <c r="O60" s="103"/>
      <c r="P60" s="21"/>
      <c r="Q60" s="103"/>
      <c r="R60" s="103"/>
      <c r="S60" s="103"/>
      <c r="U60" s="103"/>
      <c r="V60" s="103"/>
      <c r="W60" s="103"/>
      <c r="Y60" s="103"/>
      <c r="Z60" s="103"/>
      <c r="AA60" s="103"/>
      <c r="AC60" s="15">
        <f t="shared" si="19"/>
        <v>0</v>
      </c>
      <c r="AD60" s="15">
        <f t="shared" si="20"/>
        <v>0</v>
      </c>
      <c r="AE60" s="15">
        <f t="shared" si="21"/>
        <v>0</v>
      </c>
      <c r="AG60" s="104"/>
      <c r="AH60" s="104"/>
      <c r="AI60" s="104"/>
      <c r="AK60" s="128"/>
      <c r="AL60" s="127"/>
      <c r="AM60" s="127"/>
    </row>
    <row r="61" spans="1:39" ht="12.75" hidden="1" customHeight="1">
      <c r="A61" s="99"/>
      <c r="C61" s="100"/>
      <c r="D61" s="100"/>
      <c r="E61" s="100"/>
      <c r="F61" s="101"/>
      <c r="G61" s="101"/>
      <c r="H61" s="101"/>
      <c r="I61" s="20" t="str">
        <f t="shared" si="16"/>
        <v>n/a</v>
      </c>
      <c r="J61" s="20" t="str">
        <f t="shared" si="17"/>
        <v>n/a</v>
      </c>
      <c r="K61" s="20" t="str">
        <f t="shared" si="18"/>
        <v>n/a</v>
      </c>
      <c r="M61" s="103"/>
      <c r="N61" s="103"/>
      <c r="O61" s="103"/>
      <c r="P61" s="21"/>
      <c r="Q61" s="103"/>
      <c r="R61" s="103"/>
      <c r="S61" s="103"/>
      <c r="U61" s="103"/>
      <c r="V61" s="103"/>
      <c r="W61" s="103"/>
      <c r="Y61" s="103"/>
      <c r="Z61" s="103"/>
      <c r="AA61" s="103"/>
      <c r="AC61" s="15">
        <f t="shared" si="19"/>
        <v>0</v>
      </c>
      <c r="AD61" s="15">
        <f t="shared" si="20"/>
        <v>0</v>
      </c>
      <c r="AE61" s="15">
        <f t="shared" si="21"/>
        <v>0</v>
      </c>
      <c r="AG61" s="104"/>
      <c r="AH61" s="104"/>
      <c r="AI61" s="104"/>
      <c r="AK61" s="128"/>
      <c r="AL61" s="127"/>
      <c r="AM61" s="127"/>
    </row>
    <row r="62" spans="1:39" ht="12.75" hidden="1" customHeight="1">
      <c r="A62" s="99"/>
      <c r="C62" s="100"/>
      <c r="D62" s="100"/>
      <c r="E62" s="100"/>
      <c r="F62" s="101"/>
      <c r="G62" s="101"/>
      <c r="H62" s="101"/>
      <c r="I62" s="20" t="str">
        <f t="shared" si="16"/>
        <v>n/a</v>
      </c>
      <c r="J62" s="20" t="str">
        <f t="shared" si="17"/>
        <v>n/a</v>
      </c>
      <c r="K62" s="20" t="str">
        <f t="shared" si="18"/>
        <v>n/a</v>
      </c>
      <c r="M62" s="103"/>
      <c r="N62" s="103"/>
      <c r="O62" s="103"/>
      <c r="P62" s="21"/>
      <c r="Q62" s="103"/>
      <c r="R62" s="103"/>
      <c r="S62" s="103"/>
      <c r="U62" s="103"/>
      <c r="V62" s="103"/>
      <c r="W62" s="103"/>
      <c r="Y62" s="103"/>
      <c r="Z62" s="103"/>
      <c r="AA62" s="103"/>
      <c r="AC62" s="15">
        <f t="shared" si="19"/>
        <v>0</v>
      </c>
      <c r="AD62" s="15">
        <f t="shared" si="20"/>
        <v>0</v>
      </c>
      <c r="AE62" s="15">
        <f t="shared" si="21"/>
        <v>0</v>
      </c>
      <c r="AG62" s="104"/>
      <c r="AH62" s="104"/>
      <c r="AI62" s="104"/>
      <c r="AK62" s="128"/>
      <c r="AL62" s="127"/>
      <c r="AM62" s="127"/>
    </row>
    <row r="63" spans="1:39" ht="12.75" hidden="1" customHeight="1">
      <c r="A63" s="99"/>
      <c r="C63" s="100"/>
      <c r="D63" s="100"/>
      <c r="E63" s="100"/>
      <c r="F63" s="101"/>
      <c r="G63" s="101"/>
      <c r="H63" s="101"/>
      <c r="I63" s="20" t="str">
        <f t="shared" si="16"/>
        <v>n/a</v>
      </c>
      <c r="J63" s="20" t="str">
        <f t="shared" si="17"/>
        <v>n/a</v>
      </c>
      <c r="K63" s="20" t="str">
        <f t="shared" si="18"/>
        <v>n/a</v>
      </c>
      <c r="M63" s="103"/>
      <c r="N63" s="103"/>
      <c r="O63" s="103"/>
      <c r="P63" s="21"/>
      <c r="Q63" s="103"/>
      <c r="R63" s="103"/>
      <c r="S63" s="103"/>
      <c r="U63" s="103"/>
      <c r="V63" s="103"/>
      <c r="W63" s="103"/>
      <c r="Y63" s="103"/>
      <c r="Z63" s="103"/>
      <c r="AA63" s="103"/>
      <c r="AC63" s="15">
        <f t="shared" si="19"/>
        <v>0</v>
      </c>
      <c r="AD63" s="15">
        <f t="shared" si="20"/>
        <v>0</v>
      </c>
      <c r="AE63" s="15">
        <f t="shared" si="21"/>
        <v>0</v>
      </c>
      <c r="AG63" s="104"/>
      <c r="AH63" s="104"/>
      <c r="AI63" s="104"/>
      <c r="AK63" s="128"/>
      <c r="AL63" s="127"/>
      <c r="AM63" s="127"/>
    </row>
    <row r="64" spans="1:39" ht="12.75" hidden="1" customHeight="1">
      <c r="A64" s="99"/>
      <c r="C64" s="100"/>
      <c r="D64" s="100"/>
      <c r="E64" s="100"/>
      <c r="F64" s="101"/>
      <c r="G64" s="101"/>
      <c r="H64" s="101"/>
      <c r="I64" s="20" t="str">
        <f t="shared" si="16"/>
        <v>n/a</v>
      </c>
      <c r="J64" s="20" t="str">
        <f t="shared" si="17"/>
        <v>n/a</v>
      </c>
      <c r="K64" s="20" t="str">
        <f t="shared" si="18"/>
        <v>n/a</v>
      </c>
      <c r="M64" s="103"/>
      <c r="N64" s="103"/>
      <c r="O64" s="103"/>
      <c r="P64" s="21"/>
      <c r="Q64" s="103"/>
      <c r="R64" s="103"/>
      <c r="S64" s="103"/>
      <c r="U64" s="103"/>
      <c r="V64" s="103"/>
      <c r="W64" s="103"/>
      <c r="Y64" s="103"/>
      <c r="Z64" s="103"/>
      <c r="AA64" s="103"/>
      <c r="AC64" s="15">
        <f t="shared" si="19"/>
        <v>0</v>
      </c>
      <c r="AD64" s="15">
        <f t="shared" si="20"/>
        <v>0</v>
      </c>
      <c r="AE64" s="15">
        <f t="shared" si="21"/>
        <v>0</v>
      </c>
      <c r="AG64" s="104"/>
      <c r="AH64" s="104"/>
      <c r="AI64" s="104"/>
      <c r="AK64" s="128"/>
      <c r="AL64" s="127"/>
      <c r="AM64" s="127"/>
    </row>
    <row r="65" spans="1:39" ht="12.75" hidden="1" customHeight="1">
      <c r="A65" s="99"/>
      <c r="C65" s="100"/>
      <c r="D65" s="100"/>
      <c r="E65" s="100"/>
      <c r="F65" s="101"/>
      <c r="G65" s="101"/>
      <c r="H65" s="101"/>
      <c r="I65" s="20" t="str">
        <f t="shared" si="16"/>
        <v>n/a</v>
      </c>
      <c r="J65" s="20" t="str">
        <f t="shared" si="17"/>
        <v>n/a</v>
      </c>
      <c r="K65" s="20" t="str">
        <f t="shared" si="18"/>
        <v>n/a</v>
      </c>
      <c r="M65" s="103"/>
      <c r="N65" s="103"/>
      <c r="O65" s="103"/>
      <c r="P65" s="21"/>
      <c r="Q65" s="103"/>
      <c r="R65" s="103"/>
      <c r="S65" s="103"/>
      <c r="U65" s="103"/>
      <c r="V65" s="103"/>
      <c r="W65" s="103"/>
      <c r="Y65" s="103"/>
      <c r="Z65" s="103"/>
      <c r="AA65" s="103"/>
      <c r="AC65" s="15">
        <f t="shared" si="19"/>
        <v>0</v>
      </c>
      <c r="AD65" s="15">
        <f t="shared" si="20"/>
        <v>0</v>
      </c>
      <c r="AE65" s="15">
        <f t="shared" si="21"/>
        <v>0</v>
      </c>
      <c r="AG65" s="104"/>
      <c r="AH65" s="104"/>
      <c r="AI65" s="104"/>
      <c r="AK65" s="128"/>
      <c r="AL65" s="127"/>
      <c r="AM65" s="127"/>
    </row>
    <row r="66" spans="1:39" ht="12.75" hidden="1" customHeight="1">
      <c r="A66" s="99"/>
      <c r="C66" s="100"/>
      <c r="D66" s="100"/>
      <c r="E66" s="100"/>
      <c r="F66" s="101"/>
      <c r="G66" s="101"/>
      <c r="H66" s="101"/>
      <c r="I66" s="20" t="str">
        <f t="shared" si="16"/>
        <v>n/a</v>
      </c>
      <c r="J66" s="20" t="str">
        <f t="shared" si="17"/>
        <v>n/a</v>
      </c>
      <c r="K66" s="20" t="str">
        <f t="shared" si="18"/>
        <v>n/a</v>
      </c>
      <c r="M66" s="103"/>
      <c r="N66" s="103"/>
      <c r="O66" s="103"/>
      <c r="P66" s="21"/>
      <c r="Q66" s="103"/>
      <c r="R66" s="103"/>
      <c r="S66" s="103"/>
      <c r="U66" s="103"/>
      <c r="V66" s="103"/>
      <c r="W66" s="103"/>
      <c r="Y66" s="103"/>
      <c r="Z66" s="103"/>
      <c r="AA66" s="103"/>
      <c r="AC66" s="15">
        <f t="shared" si="19"/>
        <v>0</v>
      </c>
      <c r="AD66" s="15">
        <f t="shared" si="20"/>
        <v>0</v>
      </c>
      <c r="AE66" s="15">
        <f t="shared" si="21"/>
        <v>0</v>
      </c>
      <c r="AG66" s="104"/>
      <c r="AH66" s="104"/>
      <c r="AI66" s="104"/>
      <c r="AK66" s="128"/>
      <c r="AL66" s="127"/>
      <c r="AM66" s="127"/>
    </row>
    <row r="67" spans="1:39" ht="12.75" hidden="1" customHeight="1">
      <c r="A67" s="99"/>
      <c r="C67" s="100"/>
      <c r="D67" s="100"/>
      <c r="E67" s="100"/>
      <c r="F67" s="101"/>
      <c r="G67" s="101"/>
      <c r="H67" s="101"/>
      <c r="I67" s="20" t="str">
        <f t="shared" si="16"/>
        <v>n/a</v>
      </c>
      <c r="J67" s="20" t="str">
        <f t="shared" si="17"/>
        <v>n/a</v>
      </c>
      <c r="K67" s="20" t="str">
        <f t="shared" si="18"/>
        <v>n/a</v>
      </c>
      <c r="M67" s="103"/>
      <c r="N67" s="103"/>
      <c r="O67" s="103"/>
      <c r="P67" s="21"/>
      <c r="Q67" s="103"/>
      <c r="R67" s="103"/>
      <c r="S67" s="103"/>
      <c r="U67" s="103"/>
      <c r="V67" s="103"/>
      <c r="W67" s="103"/>
      <c r="Y67" s="103"/>
      <c r="Z67" s="103"/>
      <c r="AA67" s="103"/>
      <c r="AC67" s="15">
        <f t="shared" si="19"/>
        <v>0</v>
      </c>
      <c r="AD67" s="15">
        <f t="shared" si="20"/>
        <v>0</v>
      </c>
      <c r="AE67" s="15">
        <f t="shared" si="21"/>
        <v>0</v>
      </c>
      <c r="AG67" s="104"/>
      <c r="AH67" s="104"/>
      <c r="AI67" s="104"/>
      <c r="AK67" s="128"/>
      <c r="AL67" s="127"/>
      <c r="AM67" s="127"/>
    </row>
    <row r="68" spans="1:39" ht="12.75" hidden="1" customHeight="1">
      <c r="A68" s="99"/>
      <c r="C68" s="100"/>
      <c r="D68" s="100"/>
      <c r="E68" s="100"/>
      <c r="F68" s="101"/>
      <c r="G68" s="101"/>
      <c r="H68" s="101"/>
      <c r="I68" s="20" t="str">
        <f t="shared" si="16"/>
        <v>n/a</v>
      </c>
      <c r="J68" s="20" t="str">
        <f t="shared" si="17"/>
        <v>n/a</v>
      </c>
      <c r="K68" s="20" t="str">
        <f t="shared" si="18"/>
        <v>n/a</v>
      </c>
      <c r="M68" s="103"/>
      <c r="N68" s="103"/>
      <c r="O68" s="103"/>
      <c r="P68" s="21"/>
      <c r="Q68" s="103"/>
      <c r="R68" s="103"/>
      <c r="S68" s="103"/>
      <c r="U68" s="103"/>
      <c r="V68" s="103"/>
      <c r="W68" s="103"/>
      <c r="Y68" s="103"/>
      <c r="Z68" s="103"/>
      <c r="AA68" s="103"/>
      <c r="AC68" s="15">
        <f t="shared" si="19"/>
        <v>0</v>
      </c>
      <c r="AD68" s="15">
        <f t="shared" si="20"/>
        <v>0</v>
      </c>
      <c r="AE68" s="15">
        <f t="shared" si="21"/>
        <v>0</v>
      </c>
      <c r="AG68" s="104"/>
      <c r="AH68" s="104"/>
      <c r="AI68" s="104"/>
      <c r="AK68" s="128"/>
      <c r="AL68" s="127"/>
      <c r="AM68" s="127"/>
    </row>
    <row r="69" spans="1:39" ht="12.75" hidden="1" customHeight="1">
      <c r="A69" s="99"/>
      <c r="C69" s="100"/>
      <c r="D69" s="100"/>
      <c r="E69" s="100"/>
      <c r="F69" s="101"/>
      <c r="G69" s="101"/>
      <c r="H69" s="101"/>
      <c r="I69" s="20" t="str">
        <f t="shared" si="16"/>
        <v>n/a</v>
      </c>
      <c r="J69" s="20" t="str">
        <f t="shared" si="17"/>
        <v>n/a</v>
      </c>
      <c r="K69" s="20" t="str">
        <f t="shared" si="18"/>
        <v>n/a</v>
      </c>
      <c r="M69" s="103"/>
      <c r="N69" s="103"/>
      <c r="O69" s="103"/>
      <c r="P69" s="21"/>
      <c r="Q69" s="103"/>
      <c r="R69" s="103"/>
      <c r="S69" s="103"/>
      <c r="U69" s="103"/>
      <c r="V69" s="103"/>
      <c r="W69" s="103"/>
      <c r="Y69" s="103"/>
      <c r="Z69" s="103"/>
      <c r="AA69" s="103"/>
      <c r="AC69" s="15">
        <f t="shared" si="19"/>
        <v>0</v>
      </c>
      <c r="AD69" s="15">
        <f t="shared" si="20"/>
        <v>0</v>
      </c>
      <c r="AE69" s="15">
        <f t="shared" si="21"/>
        <v>0</v>
      </c>
      <c r="AG69" s="104"/>
      <c r="AH69" s="104"/>
      <c r="AI69" s="104"/>
      <c r="AK69" s="128"/>
      <c r="AL69" s="127"/>
      <c r="AM69" s="127"/>
    </row>
    <row r="70" spans="1:39" ht="12.75" hidden="1" customHeight="1">
      <c r="A70" s="99"/>
      <c r="C70" s="100"/>
      <c r="D70" s="100"/>
      <c r="E70" s="100"/>
      <c r="F70" s="101"/>
      <c r="G70" s="101"/>
      <c r="H70" s="101"/>
      <c r="I70" s="20" t="str">
        <f t="shared" si="16"/>
        <v>n/a</v>
      </c>
      <c r="J70" s="20" t="str">
        <f t="shared" si="17"/>
        <v>n/a</v>
      </c>
      <c r="K70" s="20" t="str">
        <f t="shared" si="18"/>
        <v>n/a</v>
      </c>
      <c r="M70" s="103"/>
      <c r="N70" s="103"/>
      <c r="O70" s="103"/>
      <c r="P70" s="21"/>
      <c r="Q70" s="103"/>
      <c r="R70" s="103"/>
      <c r="S70" s="103"/>
      <c r="U70" s="103"/>
      <c r="V70" s="103"/>
      <c r="W70" s="103"/>
      <c r="Y70" s="103"/>
      <c r="Z70" s="103"/>
      <c r="AA70" s="103"/>
      <c r="AC70" s="15">
        <f t="shared" ref="AC70:AC80" si="22">Q70+Y70</f>
        <v>0</v>
      </c>
      <c r="AD70" s="15">
        <f t="shared" ref="AD70:AD80" si="23">R70+Z70</f>
        <v>0</v>
      </c>
      <c r="AE70" s="15">
        <f t="shared" ref="AE70:AE80" si="24">S70+AA70</f>
        <v>0</v>
      </c>
      <c r="AG70" s="104"/>
      <c r="AH70" s="104"/>
      <c r="AI70" s="104"/>
      <c r="AK70" s="128"/>
      <c r="AL70" s="127"/>
      <c r="AM70" s="127"/>
    </row>
    <row r="71" spans="1:39" ht="12.75" hidden="1" customHeight="1">
      <c r="A71" s="99"/>
      <c r="C71" s="100"/>
      <c r="D71" s="100"/>
      <c r="E71" s="100"/>
      <c r="F71" s="101"/>
      <c r="G71" s="101"/>
      <c r="H71" s="101"/>
      <c r="I71" s="20" t="str">
        <f t="shared" si="16"/>
        <v>n/a</v>
      </c>
      <c r="J71" s="20" t="str">
        <f t="shared" si="17"/>
        <v>n/a</v>
      </c>
      <c r="K71" s="20" t="str">
        <f t="shared" si="18"/>
        <v>n/a</v>
      </c>
      <c r="M71" s="103"/>
      <c r="N71" s="103"/>
      <c r="O71" s="103"/>
      <c r="P71" s="21"/>
      <c r="Q71" s="103"/>
      <c r="R71" s="103"/>
      <c r="S71" s="103"/>
      <c r="U71" s="103"/>
      <c r="V71" s="103"/>
      <c r="W71" s="103"/>
      <c r="Y71" s="103"/>
      <c r="Z71" s="103"/>
      <c r="AA71" s="103"/>
      <c r="AC71" s="15">
        <f t="shared" si="22"/>
        <v>0</v>
      </c>
      <c r="AD71" s="15">
        <f t="shared" si="23"/>
        <v>0</v>
      </c>
      <c r="AE71" s="15">
        <f t="shared" si="24"/>
        <v>0</v>
      </c>
      <c r="AG71" s="104"/>
      <c r="AH71" s="104"/>
      <c r="AI71" s="104"/>
      <c r="AK71" s="128"/>
      <c r="AL71" s="127"/>
      <c r="AM71" s="127"/>
    </row>
    <row r="72" spans="1:39" ht="12.75" hidden="1" customHeight="1">
      <c r="A72" s="99"/>
      <c r="C72" s="100"/>
      <c r="D72" s="100"/>
      <c r="E72" s="100"/>
      <c r="F72" s="101"/>
      <c r="G72" s="101"/>
      <c r="H72" s="101"/>
      <c r="I72" s="20" t="str">
        <f t="shared" si="16"/>
        <v>n/a</v>
      </c>
      <c r="J72" s="20" t="str">
        <f t="shared" si="17"/>
        <v>n/a</v>
      </c>
      <c r="K72" s="20" t="str">
        <f t="shared" si="18"/>
        <v>n/a</v>
      </c>
      <c r="M72" s="103"/>
      <c r="N72" s="103"/>
      <c r="O72" s="103"/>
      <c r="P72" s="21"/>
      <c r="Q72" s="103"/>
      <c r="R72" s="103"/>
      <c r="S72" s="103"/>
      <c r="U72" s="103"/>
      <c r="V72" s="103"/>
      <c r="W72" s="103"/>
      <c r="Y72" s="103"/>
      <c r="Z72" s="103"/>
      <c r="AA72" s="103"/>
      <c r="AC72" s="15">
        <f t="shared" si="22"/>
        <v>0</v>
      </c>
      <c r="AD72" s="15">
        <f t="shared" si="23"/>
        <v>0</v>
      </c>
      <c r="AE72" s="15">
        <f t="shared" si="24"/>
        <v>0</v>
      </c>
      <c r="AG72" s="104"/>
      <c r="AH72" s="104"/>
      <c r="AI72" s="104"/>
      <c r="AK72" s="128"/>
      <c r="AL72" s="127"/>
      <c r="AM72" s="127"/>
    </row>
    <row r="73" spans="1:39" ht="12.75" hidden="1" customHeight="1">
      <c r="A73" s="99"/>
      <c r="C73" s="100"/>
      <c r="D73" s="100"/>
      <c r="E73" s="100"/>
      <c r="F73" s="101"/>
      <c r="G73" s="101"/>
      <c r="H73" s="101"/>
      <c r="I73" s="20" t="str">
        <f t="shared" si="16"/>
        <v>n/a</v>
      </c>
      <c r="J73" s="20" t="str">
        <f t="shared" si="17"/>
        <v>n/a</v>
      </c>
      <c r="K73" s="20" t="str">
        <f t="shared" si="18"/>
        <v>n/a</v>
      </c>
      <c r="M73" s="103"/>
      <c r="N73" s="103"/>
      <c r="O73" s="103"/>
      <c r="P73" s="21"/>
      <c r="Q73" s="103"/>
      <c r="R73" s="103"/>
      <c r="S73" s="103"/>
      <c r="U73" s="103"/>
      <c r="V73" s="103"/>
      <c r="W73" s="103"/>
      <c r="Y73" s="103"/>
      <c r="Z73" s="103"/>
      <c r="AA73" s="103"/>
      <c r="AC73" s="15">
        <f t="shared" si="22"/>
        <v>0</v>
      </c>
      <c r="AD73" s="15">
        <f t="shared" si="23"/>
        <v>0</v>
      </c>
      <c r="AE73" s="15">
        <f t="shared" si="24"/>
        <v>0</v>
      </c>
      <c r="AG73" s="104"/>
      <c r="AH73" s="104"/>
      <c r="AI73" s="104"/>
      <c r="AK73" s="128"/>
      <c r="AL73" s="127"/>
      <c r="AM73" s="127"/>
    </row>
    <row r="74" spans="1:39" ht="12.75" hidden="1" customHeight="1">
      <c r="A74" s="99"/>
      <c r="C74" s="100"/>
      <c r="D74" s="100"/>
      <c r="E74" s="100"/>
      <c r="F74" s="101"/>
      <c r="G74" s="101"/>
      <c r="H74" s="101"/>
      <c r="I74" s="20" t="str">
        <f t="shared" si="16"/>
        <v>n/a</v>
      </c>
      <c r="J74" s="20" t="str">
        <f t="shared" si="17"/>
        <v>n/a</v>
      </c>
      <c r="K74" s="20" t="str">
        <f t="shared" si="18"/>
        <v>n/a</v>
      </c>
      <c r="M74" s="103"/>
      <c r="N74" s="103"/>
      <c r="O74" s="103"/>
      <c r="P74" s="21"/>
      <c r="Q74" s="103"/>
      <c r="R74" s="103"/>
      <c r="S74" s="103"/>
      <c r="U74" s="103"/>
      <c r="V74" s="103"/>
      <c r="W74" s="103"/>
      <c r="Y74" s="103"/>
      <c r="Z74" s="103"/>
      <c r="AA74" s="103"/>
      <c r="AC74" s="15">
        <f t="shared" si="22"/>
        <v>0</v>
      </c>
      <c r="AD74" s="15">
        <f t="shared" si="23"/>
        <v>0</v>
      </c>
      <c r="AE74" s="15">
        <f t="shared" si="24"/>
        <v>0</v>
      </c>
      <c r="AG74" s="104"/>
      <c r="AH74" s="104"/>
      <c r="AI74" s="104"/>
      <c r="AK74" s="128"/>
      <c r="AL74" s="127"/>
      <c r="AM74" s="127"/>
    </row>
    <row r="75" spans="1:39" ht="12.75" hidden="1" customHeight="1">
      <c r="A75" s="99"/>
      <c r="C75" s="100"/>
      <c r="D75" s="100"/>
      <c r="E75" s="100"/>
      <c r="F75" s="101"/>
      <c r="G75" s="101"/>
      <c r="H75" s="101"/>
      <c r="I75" s="20" t="str">
        <f t="shared" si="16"/>
        <v>n/a</v>
      </c>
      <c r="J75" s="20" t="str">
        <f t="shared" si="17"/>
        <v>n/a</v>
      </c>
      <c r="K75" s="20" t="str">
        <f t="shared" si="18"/>
        <v>n/a</v>
      </c>
      <c r="M75" s="103"/>
      <c r="N75" s="103"/>
      <c r="O75" s="103"/>
      <c r="P75" s="21"/>
      <c r="Q75" s="103"/>
      <c r="R75" s="103"/>
      <c r="S75" s="103"/>
      <c r="U75" s="103"/>
      <c r="V75" s="103"/>
      <c r="W75" s="103"/>
      <c r="Y75" s="103"/>
      <c r="Z75" s="103"/>
      <c r="AA75" s="103"/>
      <c r="AC75" s="15">
        <f t="shared" si="22"/>
        <v>0</v>
      </c>
      <c r="AD75" s="15">
        <f t="shared" si="23"/>
        <v>0</v>
      </c>
      <c r="AE75" s="15">
        <f t="shared" si="24"/>
        <v>0</v>
      </c>
      <c r="AG75" s="104"/>
      <c r="AH75" s="104"/>
      <c r="AI75" s="104"/>
      <c r="AK75" s="128"/>
      <c r="AL75" s="127"/>
      <c r="AM75" s="127"/>
    </row>
    <row r="76" spans="1:39" ht="12.75" hidden="1" customHeight="1">
      <c r="A76" s="99"/>
      <c r="C76" s="100"/>
      <c r="D76" s="100"/>
      <c r="E76" s="100"/>
      <c r="F76" s="101"/>
      <c r="G76" s="101"/>
      <c r="H76" s="101"/>
      <c r="I76" s="20" t="str">
        <f t="shared" si="16"/>
        <v>n/a</v>
      </c>
      <c r="J76" s="20" t="str">
        <f t="shared" si="17"/>
        <v>n/a</v>
      </c>
      <c r="K76" s="20" t="str">
        <f t="shared" si="18"/>
        <v>n/a</v>
      </c>
      <c r="M76" s="103"/>
      <c r="N76" s="103"/>
      <c r="O76" s="103"/>
      <c r="P76" s="21"/>
      <c r="Q76" s="103"/>
      <c r="R76" s="103"/>
      <c r="S76" s="103"/>
      <c r="U76" s="103"/>
      <c r="V76" s="103"/>
      <c r="W76" s="103"/>
      <c r="Y76" s="103"/>
      <c r="Z76" s="103"/>
      <c r="AA76" s="103"/>
      <c r="AC76" s="15">
        <f t="shared" si="22"/>
        <v>0</v>
      </c>
      <c r="AD76" s="15">
        <f t="shared" si="23"/>
        <v>0</v>
      </c>
      <c r="AE76" s="15">
        <f t="shared" si="24"/>
        <v>0</v>
      </c>
      <c r="AG76" s="104"/>
      <c r="AH76" s="104"/>
      <c r="AI76" s="104"/>
      <c r="AK76" s="128"/>
      <c r="AL76" s="127"/>
      <c r="AM76" s="127"/>
    </row>
    <row r="77" spans="1:39" ht="12.75" hidden="1" customHeight="1">
      <c r="A77" s="99"/>
      <c r="C77" s="100"/>
      <c r="D77" s="100"/>
      <c r="E77" s="100"/>
      <c r="F77" s="101"/>
      <c r="G77" s="101"/>
      <c r="H77" s="101"/>
      <c r="I77" s="20" t="str">
        <f t="shared" si="16"/>
        <v>n/a</v>
      </c>
      <c r="J77" s="20" t="str">
        <f t="shared" si="17"/>
        <v>n/a</v>
      </c>
      <c r="K77" s="20" t="str">
        <f t="shared" si="18"/>
        <v>n/a</v>
      </c>
      <c r="M77" s="103"/>
      <c r="N77" s="103"/>
      <c r="O77" s="103"/>
      <c r="P77" s="21"/>
      <c r="Q77" s="103"/>
      <c r="R77" s="103"/>
      <c r="S77" s="103"/>
      <c r="U77" s="103"/>
      <c r="V77" s="103"/>
      <c r="W77" s="103"/>
      <c r="Y77" s="103"/>
      <c r="Z77" s="103"/>
      <c r="AA77" s="103"/>
      <c r="AC77" s="15">
        <f t="shared" si="22"/>
        <v>0</v>
      </c>
      <c r="AD77" s="15">
        <f t="shared" si="23"/>
        <v>0</v>
      </c>
      <c r="AE77" s="15">
        <f t="shared" si="24"/>
        <v>0</v>
      </c>
      <c r="AG77" s="104"/>
      <c r="AH77" s="104"/>
      <c r="AI77" s="104"/>
      <c r="AK77" s="128"/>
      <c r="AL77" s="127"/>
      <c r="AM77" s="127"/>
    </row>
    <row r="78" spans="1:39" ht="12.75" hidden="1" customHeight="1">
      <c r="A78" s="99"/>
      <c r="C78" s="100"/>
      <c r="D78" s="100"/>
      <c r="E78" s="100"/>
      <c r="F78" s="101"/>
      <c r="G78" s="101"/>
      <c r="H78" s="101"/>
      <c r="I78" s="20" t="str">
        <f t="shared" si="16"/>
        <v>n/a</v>
      </c>
      <c r="J78" s="20" t="str">
        <f t="shared" si="17"/>
        <v>n/a</v>
      </c>
      <c r="K78" s="20" t="str">
        <f t="shared" si="18"/>
        <v>n/a</v>
      </c>
      <c r="M78" s="103"/>
      <c r="N78" s="103"/>
      <c r="O78" s="103"/>
      <c r="P78" s="21"/>
      <c r="Q78" s="103"/>
      <c r="R78" s="103"/>
      <c r="S78" s="103"/>
      <c r="U78" s="103"/>
      <c r="V78" s="103"/>
      <c r="W78" s="103"/>
      <c r="Y78" s="103"/>
      <c r="Z78" s="103"/>
      <c r="AA78" s="103"/>
      <c r="AC78" s="15">
        <f t="shared" si="22"/>
        <v>0</v>
      </c>
      <c r="AD78" s="15">
        <f t="shared" si="23"/>
        <v>0</v>
      </c>
      <c r="AE78" s="15">
        <f t="shared" si="24"/>
        <v>0</v>
      </c>
      <c r="AG78" s="104"/>
      <c r="AH78" s="104"/>
      <c r="AI78" s="104"/>
      <c r="AK78" s="128"/>
      <c r="AL78" s="127"/>
      <c r="AM78" s="127"/>
    </row>
    <row r="79" spans="1:39" ht="12.75" hidden="1" customHeight="1">
      <c r="A79" s="99"/>
      <c r="C79" s="100"/>
      <c r="D79" s="100"/>
      <c r="E79" s="100"/>
      <c r="F79" s="101"/>
      <c r="G79" s="101"/>
      <c r="H79" s="101"/>
      <c r="I79" s="20" t="str">
        <f t="shared" si="16"/>
        <v>n/a</v>
      </c>
      <c r="J79" s="20" t="str">
        <f t="shared" si="17"/>
        <v>n/a</v>
      </c>
      <c r="K79" s="20" t="str">
        <f t="shared" si="18"/>
        <v>n/a</v>
      </c>
      <c r="M79" s="103"/>
      <c r="N79" s="103"/>
      <c r="O79" s="103"/>
      <c r="P79" s="21"/>
      <c r="Q79" s="103"/>
      <c r="R79" s="103"/>
      <c r="S79" s="103"/>
      <c r="U79" s="103"/>
      <c r="V79" s="103"/>
      <c r="W79" s="103"/>
      <c r="Y79" s="103"/>
      <c r="Z79" s="103"/>
      <c r="AA79" s="103"/>
      <c r="AC79" s="15">
        <f t="shared" si="22"/>
        <v>0</v>
      </c>
      <c r="AD79" s="15">
        <f t="shared" si="23"/>
        <v>0</v>
      </c>
      <c r="AE79" s="15">
        <f t="shared" si="24"/>
        <v>0</v>
      </c>
      <c r="AG79" s="104"/>
      <c r="AH79" s="104"/>
      <c r="AI79" s="104"/>
      <c r="AK79" s="128"/>
      <c r="AL79" s="127"/>
      <c r="AM79" s="127"/>
    </row>
    <row r="80" spans="1:39" ht="12.75" hidden="1" customHeight="1">
      <c r="A80" s="99"/>
      <c r="C80" s="100"/>
      <c r="D80" s="100"/>
      <c r="E80" s="100"/>
      <c r="F80" s="101"/>
      <c r="G80" s="101"/>
      <c r="H80" s="101"/>
      <c r="I80" s="20" t="str">
        <f t="shared" si="16"/>
        <v>n/a</v>
      </c>
      <c r="J80" s="20" t="str">
        <f t="shared" si="17"/>
        <v>n/a</v>
      </c>
      <c r="K80" s="20" t="str">
        <f t="shared" si="18"/>
        <v>n/a</v>
      </c>
      <c r="M80" s="103"/>
      <c r="N80" s="103"/>
      <c r="O80" s="103"/>
      <c r="P80" s="21"/>
      <c r="Q80" s="103"/>
      <c r="R80" s="103"/>
      <c r="S80" s="103"/>
      <c r="U80" s="103"/>
      <c r="V80" s="103"/>
      <c r="W80" s="103"/>
      <c r="Y80" s="103"/>
      <c r="Z80" s="103"/>
      <c r="AA80" s="103"/>
      <c r="AC80" s="15">
        <f t="shared" si="22"/>
        <v>0</v>
      </c>
      <c r="AD80" s="15">
        <f t="shared" si="23"/>
        <v>0</v>
      </c>
      <c r="AE80" s="15">
        <f t="shared" si="24"/>
        <v>0</v>
      </c>
      <c r="AG80" s="104"/>
      <c r="AH80" s="104"/>
      <c r="AI80" s="104"/>
      <c r="AK80" s="128"/>
      <c r="AL80" s="127"/>
      <c r="AM80" s="127"/>
    </row>
    <row r="81" spans="1:39" ht="12.75" hidden="1" customHeight="1">
      <c r="A81" s="99"/>
      <c r="C81" s="100"/>
      <c r="D81" s="100"/>
      <c r="E81" s="100"/>
      <c r="F81" s="101"/>
      <c r="G81" s="101"/>
      <c r="H81" s="101"/>
      <c r="I81" s="20" t="str">
        <f t="shared" si="16"/>
        <v>n/a</v>
      </c>
      <c r="J81" s="20" t="str">
        <f t="shared" si="17"/>
        <v>n/a</v>
      </c>
      <c r="K81" s="20" t="str">
        <f t="shared" si="18"/>
        <v>n/a</v>
      </c>
      <c r="M81" s="103"/>
      <c r="N81" s="103"/>
      <c r="O81" s="103"/>
      <c r="P81" s="21"/>
      <c r="Q81" s="103"/>
      <c r="R81" s="103"/>
      <c r="S81" s="103"/>
      <c r="U81" s="103"/>
      <c r="V81" s="103"/>
      <c r="W81" s="103"/>
      <c r="Y81" s="103"/>
      <c r="Z81" s="103"/>
      <c r="AA81" s="103"/>
      <c r="AC81" s="15">
        <f t="shared" si="19"/>
        <v>0</v>
      </c>
      <c r="AD81" s="15">
        <f t="shared" si="20"/>
        <v>0</v>
      </c>
      <c r="AE81" s="15">
        <f t="shared" si="21"/>
        <v>0</v>
      </c>
      <c r="AG81" s="104"/>
      <c r="AH81" s="104"/>
      <c r="AI81" s="104"/>
      <c r="AK81" s="128"/>
      <c r="AL81" s="127"/>
      <c r="AM81" s="127"/>
    </row>
    <row r="82" spans="1:39" ht="12.75" hidden="1" customHeight="1">
      <c r="A82" s="99"/>
      <c r="C82" s="100"/>
      <c r="D82" s="100"/>
      <c r="E82" s="100"/>
      <c r="F82" s="101"/>
      <c r="G82" s="101"/>
      <c r="H82" s="101"/>
      <c r="I82" s="20" t="str">
        <f t="shared" si="16"/>
        <v>n/a</v>
      </c>
      <c r="J82" s="20" t="str">
        <f t="shared" si="17"/>
        <v>n/a</v>
      </c>
      <c r="K82" s="20" t="str">
        <f t="shared" si="18"/>
        <v>n/a</v>
      </c>
      <c r="M82" s="103"/>
      <c r="N82" s="103"/>
      <c r="O82" s="103"/>
      <c r="P82" s="21"/>
      <c r="Q82" s="103"/>
      <c r="R82" s="103"/>
      <c r="S82" s="103"/>
      <c r="U82" s="103"/>
      <c r="V82" s="103"/>
      <c r="W82" s="103"/>
      <c r="Y82" s="103"/>
      <c r="Z82" s="103"/>
      <c r="AA82" s="103"/>
      <c r="AC82" s="15">
        <f t="shared" si="19"/>
        <v>0</v>
      </c>
      <c r="AD82" s="15">
        <f t="shared" si="20"/>
        <v>0</v>
      </c>
      <c r="AE82" s="15">
        <f t="shared" si="21"/>
        <v>0</v>
      </c>
      <c r="AG82" s="104"/>
      <c r="AH82" s="104"/>
      <c r="AI82" s="104"/>
      <c r="AK82" s="128"/>
      <c r="AL82" s="127"/>
      <c r="AM82" s="127"/>
    </row>
    <row r="83" spans="1:39" ht="12.75" hidden="1" customHeight="1">
      <c r="A83" s="99"/>
      <c r="C83" s="100"/>
      <c r="D83" s="100"/>
      <c r="E83" s="100"/>
      <c r="F83" s="101"/>
      <c r="G83" s="101"/>
      <c r="H83" s="101"/>
      <c r="I83" s="20" t="str">
        <f t="shared" si="16"/>
        <v>n/a</v>
      </c>
      <c r="J83" s="20" t="str">
        <f t="shared" si="17"/>
        <v>n/a</v>
      </c>
      <c r="K83" s="20" t="str">
        <f t="shared" si="18"/>
        <v>n/a</v>
      </c>
      <c r="M83" s="103"/>
      <c r="N83" s="103"/>
      <c r="O83" s="103"/>
      <c r="P83" s="21"/>
      <c r="Q83" s="103"/>
      <c r="R83" s="103"/>
      <c r="S83" s="103"/>
      <c r="U83" s="103"/>
      <c r="V83" s="103"/>
      <c r="W83" s="103"/>
      <c r="Y83" s="103"/>
      <c r="Z83" s="103"/>
      <c r="AA83" s="103"/>
      <c r="AC83" s="15">
        <f t="shared" si="19"/>
        <v>0</v>
      </c>
      <c r="AD83" s="15">
        <f t="shared" si="20"/>
        <v>0</v>
      </c>
      <c r="AE83" s="15">
        <f t="shared" si="21"/>
        <v>0</v>
      </c>
      <c r="AG83" s="104"/>
      <c r="AH83" s="104"/>
      <c r="AI83" s="104"/>
      <c r="AK83" s="128"/>
      <c r="AL83" s="127"/>
      <c r="AM83" s="127"/>
    </row>
    <row r="84" spans="1:39" ht="12.75" hidden="1" customHeight="1">
      <c r="A84" s="99"/>
      <c r="C84" s="100"/>
      <c r="D84" s="100"/>
      <c r="E84" s="100"/>
      <c r="F84" s="101"/>
      <c r="G84" s="101"/>
      <c r="H84" s="101"/>
      <c r="I84" s="20" t="str">
        <f t="shared" si="16"/>
        <v>n/a</v>
      </c>
      <c r="J84" s="20" t="str">
        <f t="shared" si="17"/>
        <v>n/a</v>
      </c>
      <c r="K84" s="20" t="str">
        <f t="shared" si="18"/>
        <v>n/a</v>
      </c>
      <c r="M84" s="103"/>
      <c r="N84" s="103"/>
      <c r="O84" s="103"/>
      <c r="P84" s="21"/>
      <c r="Q84" s="103"/>
      <c r="R84" s="103"/>
      <c r="S84" s="103"/>
      <c r="U84" s="103"/>
      <c r="V84" s="103"/>
      <c r="W84" s="103"/>
      <c r="Y84" s="103"/>
      <c r="Z84" s="103"/>
      <c r="AA84" s="103"/>
      <c r="AC84" s="15">
        <f t="shared" si="19"/>
        <v>0</v>
      </c>
      <c r="AD84" s="15">
        <f t="shared" si="20"/>
        <v>0</v>
      </c>
      <c r="AE84" s="15">
        <f t="shared" si="21"/>
        <v>0</v>
      </c>
      <c r="AG84" s="104"/>
      <c r="AH84" s="104"/>
      <c r="AI84" s="104"/>
      <c r="AK84" s="128"/>
      <c r="AL84" s="127"/>
      <c r="AM84" s="127"/>
    </row>
    <row r="85" spans="1:39" ht="12.75" hidden="1" customHeight="1">
      <c r="A85" s="99"/>
      <c r="C85" s="100"/>
      <c r="D85" s="100"/>
      <c r="E85" s="100"/>
      <c r="F85" s="101"/>
      <c r="G85" s="101"/>
      <c r="H85" s="101"/>
      <c r="I85" s="20" t="str">
        <f t="shared" si="16"/>
        <v>n/a</v>
      </c>
      <c r="J85" s="20" t="str">
        <f t="shared" si="17"/>
        <v>n/a</v>
      </c>
      <c r="K85" s="20" t="str">
        <f t="shared" si="18"/>
        <v>n/a</v>
      </c>
      <c r="M85" s="103"/>
      <c r="N85" s="103"/>
      <c r="O85" s="103"/>
      <c r="P85" s="21"/>
      <c r="Q85" s="103"/>
      <c r="R85" s="103"/>
      <c r="S85" s="103"/>
      <c r="U85" s="103"/>
      <c r="V85" s="103"/>
      <c r="W85" s="103"/>
      <c r="Y85" s="103"/>
      <c r="Z85" s="103"/>
      <c r="AA85" s="103"/>
      <c r="AC85" s="15">
        <f t="shared" si="19"/>
        <v>0</v>
      </c>
      <c r="AD85" s="15">
        <f t="shared" si="20"/>
        <v>0</v>
      </c>
      <c r="AE85" s="15">
        <f t="shared" si="21"/>
        <v>0</v>
      </c>
      <c r="AG85" s="104"/>
      <c r="AH85" s="104"/>
      <c r="AI85" s="104"/>
      <c r="AK85" s="128"/>
      <c r="AL85" s="127"/>
      <c r="AM85" s="127"/>
    </row>
    <row r="86" spans="1:39" ht="12.75" hidden="1" customHeight="1">
      <c r="A86" s="99"/>
      <c r="C86" s="100"/>
      <c r="D86" s="100"/>
      <c r="E86" s="100"/>
      <c r="F86" s="101"/>
      <c r="G86" s="101"/>
      <c r="H86" s="101"/>
      <c r="I86" s="20" t="str">
        <f t="shared" si="16"/>
        <v>n/a</v>
      </c>
      <c r="J86" s="20" t="str">
        <f t="shared" si="17"/>
        <v>n/a</v>
      </c>
      <c r="K86" s="20" t="str">
        <f t="shared" si="18"/>
        <v>n/a</v>
      </c>
      <c r="M86" s="103"/>
      <c r="N86" s="103"/>
      <c r="O86" s="103"/>
      <c r="P86" s="21"/>
      <c r="Q86" s="103"/>
      <c r="R86" s="103"/>
      <c r="S86" s="103"/>
      <c r="U86" s="103"/>
      <c r="V86" s="103"/>
      <c r="W86" s="103"/>
      <c r="Y86" s="103"/>
      <c r="Z86" s="103"/>
      <c r="AA86" s="103"/>
      <c r="AC86" s="15">
        <f t="shared" si="19"/>
        <v>0</v>
      </c>
      <c r="AD86" s="15">
        <f t="shared" si="20"/>
        <v>0</v>
      </c>
      <c r="AE86" s="15">
        <f t="shared" si="21"/>
        <v>0</v>
      </c>
      <c r="AG86" s="104"/>
      <c r="AH86" s="104"/>
      <c r="AI86" s="104"/>
      <c r="AK86" s="128"/>
      <c r="AL86" s="127"/>
      <c r="AM86" s="127"/>
    </row>
    <row r="87" spans="1:39" ht="12.75" hidden="1" customHeight="1">
      <c r="A87" s="99"/>
      <c r="C87" s="100"/>
      <c r="D87" s="100"/>
      <c r="E87" s="100"/>
      <c r="F87" s="101"/>
      <c r="G87" s="101"/>
      <c r="H87" s="101"/>
      <c r="I87" s="20" t="str">
        <f t="shared" si="16"/>
        <v>n/a</v>
      </c>
      <c r="J87" s="20" t="str">
        <f t="shared" si="17"/>
        <v>n/a</v>
      </c>
      <c r="K87" s="20" t="str">
        <f t="shared" si="18"/>
        <v>n/a</v>
      </c>
      <c r="M87" s="103"/>
      <c r="N87" s="103"/>
      <c r="O87" s="103"/>
      <c r="P87" s="21"/>
      <c r="Q87" s="103"/>
      <c r="R87" s="103"/>
      <c r="S87" s="103"/>
      <c r="U87" s="103"/>
      <c r="V87" s="103"/>
      <c r="W87" s="103"/>
      <c r="Y87" s="103"/>
      <c r="Z87" s="103"/>
      <c r="AA87" s="103"/>
      <c r="AC87" s="15">
        <f t="shared" si="19"/>
        <v>0</v>
      </c>
      <c r="AD87" s="15">
        <f t="shared" si="20"/>
        <v>0</v>
      </c>
      <c r="AE87" s="15">
        <f t="shared" si="21"/>
        <v>0</v>
      </c>
      <c r="AG87" s="104"/>
      <c r="AH87" s="104"/>
      <c r="AI87" s="104"/>
      <c r="AK87" s="128"/>
      <c r="AL87" s="127"/>
      <c r="AM87" s="127"/>
    </row>
    <row r="88" spans="1:39" ht="12.75" hidden="1" customHeight="1">
      <c r="A88" s="99"/>
      <c r="C88" s="100"/>
      <c r="D88" s="100"/>
      <c r="E88" s="100"/>
      <c r="F88" s="101"/>
      <c r="G88" s="101"/>
      <c r="H88" s="101"/>
      <c r="I88" s="20" t="str">
        <f t="shared" si="16"/>
        <v>n/a</v>
      </c>
      <c r="J88" s="20" t="str">
        <f t="shared" si="17"/>
        <v>n/a</v>
      </c>
      <c r="K88" s="20" t="str">
        <f t="shared" si="18"/>
        <v>n/a</v>
      </c>
      <c r="M88" s="103"/>
      <c r="N88" s="103"/>
      <c r="O88" s="103"/>
      <c r="P88" s="21"/>
      <c r="Q88" s="103"/>
      <c r="R88" s="103"/>
      <c r="S88" s="103"/>
      <c r="U88" s="103"/>
      <c r="V88" s="103"/>
      <c r="W88" s="103"/>
      <c r="Y88" s="103"/>
      <c r="Z88" s="103"/>
      <c r="AA88" s="103"/>
      <c r="AC88" s="15">
        <f t="shared" si="19"/>
        <v>0</v>
      </c>
      <c r="AD88" s="15">
        <f t="shared" si="20"/>
        <v>0</v>
      </c>
      <c r="AE88" s="15">
        <f t="shared" si="21"/>
        <v>0</v>
      </c>
      <c r="AG88" s="104"/>
      <c r="AH88" s="104"/>
      <c r="AI88" s="104"/>
      <c r="AK88" s="128"/>
      <c r="AL88" s="127"/>
      <c r="AM88" s="127"/>
    </row>
    <row r="89" spans="1:39" ht="12.75" hidden="1" customHeight="1">
      <c r="A89" s="99"/>
      <c r="C89" s="100"/>
      <c r="D89" s="100"/>
      <c r="E89" s="100"/>
      <c r="F89" s="101"/>
      <c r="G89" s="101"/>
      <c r="H89" s="101"/>
      <c r="I89" s="20" t="str">
        <f t="shared" si="16"/>
        <v>n/a</v>
      </c>
      <c r="J89" s="20" t="str">
        <f t="shared" si="17"/>
        <v>n/a</v>
      </c>
      <c r="K89" s="20" t="str">
        <f t="shared" si="18"/>
        <v>n/a</v>
      </c>
      <c r="M89" s="103"/>
      <c r="N89" s="103"/>
      <c r="O89" s="103"/>
      <c r="P89" s="21"/>
      <c r="Q89" s="103"/>
      <c r="R89" s="103"/>
      <c r="S89" s="103"/>
      <c r="U89" s="103"/>
      <c r="V89" s="103"/>
      <c r="W89" s="103"/>
      <c r="Y89" s="103"/>
      <c r="Z89" s="103"/>
      <c r="AA89" s="103"/>
      <c r="AC89" s="15">
        <f t="shared" si="19"/>
        <v>0</v>
      </c>
      <c r="AD89" s="15">
        <f t="shared" si="20"/>
        <v>0</v>
      </c>
      <c r="AE89" s="15">
        <f t="shared" si="21"/>
        <v>0</v>
      </c>
      <c r="AG89" s="104"/>
      <c r="AH89" s="104"/>
      <c r="AI89" s="104"/>
      <c r="AK89" s="128"/>
      <c r="AL89" s="127"/>
      <c r="AM89" s="127"/>
    </row>
    <row r="90" spans="1:39" ht="12.75" hidden="1" customHeight="1">
      <c r="A90" s="99"/>
      <c r="C90" s="100"/>
      <c r="D90" s="100"/>
      <c r="E90" s="100"/>
      <c r="F90" s="101"/>
      <c r="G90" s="101"/>
      <c r="H90" s="101"/>
      <c r="I90" s="20" t="str">
        <f t="shared" si="16"/>
        <v>n/a</v>
      </c>
      <c r="J90" s="20" t="str">
        <f t="shared" si="17"/>
        <v>n/a</v>
      </c>
      <c r="K90" s="20" t="str">
        <f t="shared" si="18"/>
        <v>n/a</v>
      </c>
      <c r="M90" s="103"/>
      <c r="N90" s="103"/>
      <c r="O90" s="103"/>
      <c r="P90" s="21"/>
      <c r="Q90" s="103"/>
      <c r="R90" s="103"/>
      <c r="S90" s="103"/>
      <c r="U90" s="103"/>
      <c r="V90" s="103"/>
      <c r="W90" s="103"/>
      <c r="Y90" s="103"/>
      <c r="Z90" s="103"/>
      <c r="AA90" s="103"/>
      <c r="AC90" s="15">
        <f t="shared" si="19"/>
        <v>0</v>
      </c>
      <c r="AD90" s="15">
        <f t="shared" si="20"/>
        <v>0</v>
      </c>
      <c r="AE90" s="15">
        <f t="shared" si="21"/>
        <v>0</v>
      </c>
      <c r="AG90" s="104"/>
      <c r="AH90" s="104"/>
      <c r="AI90" s="104"/>
      <c r="AK90" s="128"/>
      <c r="AL90" s="127"/>
      <c r="AM90" s="127"/>
    </row>
    <row r="91" spans="1:39" ht="12.75" hidden="1" customHeight="1">
      <c r="A91" s="99"/>
      <c r="C91" s="100"/>
      <c r="D91" s="100"/>
      <c r="E91" s="100"/>
      <c r="F91" s="101"/>
      <c r="G91" s="101"/>
      <c r="H91" s="101"/>
      <c r="I91" s="20" t="str">
        <f t="shared" si="16"/>
        <v>n/a</v>
      </c>
      <c r="J91" s="20" t="str">
        <f t="shared" si="17"/>
        <v>n/a</v>
      </c>
      <c r="K91" s="20" t="str">
        <f t="shared" si="18"/>
        <v>n/a</v>
      </c>
      <c r="M91" s="103"/>
      <c r="N91" s="103"/>
      <c r="O91" s="103"/>
      <c r="P91" s="21"/>
      <c r="Q91" s="103"/>
      <c r="R91" s="103"/>
      <c r="S91" s="103"/>
      <c r="U91" s="103"/>
      <c r="V91" s="103"/>
      <c r="W91" s="103"/>
      <c r="Y91" s="103"/>
      <c r="Z91" s="103"/>
      <c r="AA91" s="103"/>
      <c r="AC91" s="15">
        <f t="shared" si="19"/>
        <v>0</v>
      </c>
      <c r="AD91" s="15">
        <f t="shared" si="20"/>
        <v>0</v>
      </c>
      <c r="AE91" s="15">
        <f t="shared" si="21"/>
        <v>0</v>
      </c>
      <c r="AG91" s="104"/>
      <c r="AH91" s="104"/>
      <c r="AI91" s="104"/>
      <c r="AK91" s="128"/>
      <c r="AL91" s="127"/>
      <c r="AM91" s="127"/>
    </row>
    <row r="92" spans="1:39" ht="12.75" hidden="1" customHeight="1">
      <c r="A92" s="99"/>
      <c r="C92" s="100"/>
      <c r="D92" s="100"/>
      <c r="E92" s="100"/>
      <c r="F92" s="101"/>
      <c r="G92" s="101"/>
      <c r="H92" s="101"/>
      <c r="I92" s="20" t="str">
        <f t="shared" si="16"/>
        <v>n/a</v>
      </c>
      <c r="J92" s="20" t="str">
        <f t="shared" si="17"/>
        <v>n/a</v>
      </c>
      <c r="K92" s="20" t="str">
        <f t="shared" si="18"/>
        <v>n/a</v>
      </c>
      <c r="M92" s="103"/>
      <c r="N92" s="103"/>
      <c r="O92" s="103"/>
      <c r="P92" s="21"/>
      <c r="Q92" s="103"/>
      <c r="R92" s="103"/>
      <c r="S92" s="103"/>
      <c r="U92" s="103"/>
      <c r="V92" s="103"/>
      <c r="W92" s="103"/>
      <c r="Y92" s="103"/>
      <c r="Z92" s="103"/>
      <c r="AA92" s="103"/>
      <c r="AC92" s="15">
        <f t="shared" si="19"/>
        <v>0</v>
      </c>
      <c r="AD92" s="15">
        <f t="shared" si="20"/>
        <v>0</v>
      </c>
      <c r="AE92" s="15">
        <f t="shared" si="21"/>
        <v>0</v>
      </c>
      <c r="AG92" s="104"/>
      <c r="AH92" s="104"/>
      <c r="AI92" s="104"/>
      <c r="AK92" s="128"/>
      <c r="AL92" s="127"/>
      <c r="AM92" s="127"/>
    </row>
    <row r="93" spans="1:39" ht="12.75" hidden="1" customHeight="1">
      <c r="A93" s="99"/>
      <c r="C93" s="100"/>
      <c r="D93" s="100"/>
      <c r="E93" s="100"/>
      <c r="F93" s="101"/>
      <c r="G93" s="101"/>
      <c r="H93" s="101"/>
      <c r="I93" s="20" t="str">
        <f t="shared" ref="I93:I114" si="25">IF(C93&gt;0,F93/C93-1,"n/a")</f>
        <v>n/a</v>
      </c>
      <c r="J93" s="20" t="str">
        <f t="shared" ref="J93:J114" si="26">IF(D93&gt;0,G93/D93-1,"n/a")</f>
        <v>n/a</v>
      </c>
      <c r="K93" s="20" t="str">
        <f t="shared" ref="K93:K114" si="27">IF(E93&gt;0,H93/E93-1,"n/a")</f>
        <v>n/a</v>
      </c>
      <c r="M93" s="103"/>
      <c r="N93" s="103"/>
      <c r="O93" s="103"/>
      <c r="P93" s="21"/>
      <c r="Q93" s="103"/>
      <c r="R93" s="103"/>
      <c r="S93" s="103"/>
      <c r="U93" s="103"/>
      <c r="V93" s="103"/>
      <c r="W93" s="103"/>
      <c r="Y93" s="103"/>
      <c r="Z93" s="103"/>
      <c r="AA93" s="103"/>
      <c r="AC93" s="15">
        <f t="shared" si="19"/>
        <v>0</v>
      </c>
      <c r="AD93" s="15">
        <f t="shared" si="20"/>
        <v>0</v>
      </c>
      <c r="AE93" s="15">
        <f t="shared" si="21"/>
        <v>0</v>
      </c>
      <c r="AG93" s="104"/>
      <c r="AH93" s="104"/>
      <c r="AI93" s="104"/>
      <c r="AK93" s="128"/>
      <c r="AL93" s="127"/>
      <c r="AM93" s="127"/>
    </row>
    <row r="94" spans="1:39" ht="12.75" hidden="1" customHeight="1">
      <c r="A94" s="99"/>
      <c r="C94" s="100"/>
      <c r="D94" s="100"/>
      <c r="E94" s="100"/>
      <c r="F94" s="101"/>
      <c r="G94" s="101"/>
      <c r="H94" s="101"/>
      <c r="I94" s="20" t="str">
        <f t="shared" si="25"/>
        <v>n/a</v>
      </c>
      <c r="J94" s="20" t="str">
        <f t="shared" si="26"/>
        <v>n/a</v>
      </c>
      <c r="K94" s="20" t="str">
        <f t="shared" si="27"/>
        <v>n/a</v>
      </c>
      <c r="M94" s="103"/>
      <c r="N94" s="103"/>
      <c r="O94" s="103"/>
      <c r="P94" s="21"/>
      <c r="Q94" s="103"/>
      <c r="R94" s="103"/>
      <c r="S94" s="103"/>
      <c r="U94" s="103"/>
      <c r="V94" s="103"/>
      <c r="W94" s="103"/>
      <c r="Y94" s="103"/>
      <c r="Z94" s="103"/>
      <c r="AA94" s="103"/>
      <c r="AC94" s="15">
        <f t="shared" si="19"/>
        <v>0</v>
      </c>
      <c r="AD94" s="15">
        <f t="shared" si="20"/>
        <v>0</v>
      </c>
      <c r="AE94" s="15">
        <f t="shared" si="21"/>
        <v>0</v>
      </c>
      <c r="AG94" s="104"/>
      <c r="AH94" s="104"/>
      <c r="AI94" s="104"/>
      <c r="AK94" s="128"/>
      <c r="AL94" s="127"/>
      <c r="AM94" s="127"/>
    </row>
    <row r="95" spans="1:39" ht="12.75" hidden="1" customHeight="1">
      <c r="A95" s="99"/>
      <c r="C95" s="100"/>
      <c r="D95" s="100"/>
      <c r="E95" s="100"/>
      <c r="F95" s="101"/>
      <c r="G95" s="101"/>
      <c r="H95" s="101"/>
      <c r="I95" s="20" t="str">
        <f t="shared" si="25"/>
        <v>n/a</v>
      </c>
      <c r="J95" s="20" t="str">
        <f t="shared" si="26"/>
        <v>n/a</v>
      </c>
      <c r="K95" s="20" t="str">
        <f t="shared" si="27"/>
        <v>n/a</v>
      </c>
      <c r="M95" s="103"/>
      <c r="N95" s="103"/>
      <c r="O95" s="103"/>
      <c r="P95" s="21"/>
      <c r="Q95" s="103"/>
      <c r="R95" s="103"/>
      <c r="S95" s="103"/>
      <c r="U95" s="103"/>
      <c r="V95" s="103"/>
      <c r="W95" s="103"/>
      <c r="Y95" s="103"/>
      <c r="Z95" s="103"/>
      <c r="AA95" s="103"/>
      <c r="AC95" s="15">
        <f t="shared" si="19"/>
        <v>0</v>
      </c>
      <c r="AD95" s="15">
        <f t="shared" si="20"/>
        <v>0</v>
      </c>
      <c r="AE95" s="15">
        <f t="shared" si="21"/>
        <v>0</v>
      </c>
      <c r="AG95" s="104"/>
      <c r="AH95" s="104"/>
      <c r="AI95" s="104"/>
      <c r="AK95" s="128"/>
      <c r="AL95" s="127"/>
      <c r="AM95" s="127"/>
    </row>
    <row r="96" spans="1:39" ht="12.75" hidden="1" customHeight="1">
      <c r="A96" s="99"/>
      <c r="C96" s="100"/>
      <c r="D96" s="100"/>
      <c r="E96" s="100"/>
      <c r="F96" s="101"/>
      <c r="G96" s="101"/>
      <c r="H96" s="101"/>
      <c r="I96" s="20" t="str">
        <f t="shared" si="25"/>
        <v>n/a</v>
      </c>
      <c r="J96" s="20" t="str">
        <f t="shared" si="26"/>
        <v>n/a</v>
      </c>
      <c r="K96" s="20" t="str">
        <f t="shared" si="27"/>
        <v>n/a</v>
      </c>
      <c r="M96" s="103"/>
      <c r="N96" s="103"/>
      <c r="O96" s="103"/>
      <c r="P96" s="21"/>
      <c r="Q96" s="103"/>
      <c r="R96" s="103"/>
      <c r="S96" s="103"/>
      <c r="U96" s="103"/>
      <c r="V96" s="103"/>
      <c r="W96" s="103"/>
      <c r="Y96" s="103"/>
      <c r="Z96" s="103"/>
      <c r="AA96" s="103"/>
      <c r="AC96" s="15">
        <f t="shared" si="19"/>
        <v>0</v>
      </c>
      <c r="AD96" s="15">
        <f t="shared" si="20"/>
        <v>0</v>
      </c>
      <c r="AE96" s="15">
        <f t="shared" si="21"/>
        <v>0</v>
      </c>
      <c r="AG96" s="104"/>
      <c r="AH96" s="104"/>
      <c r="AI96" s="104"/>
      <c r="AK96" s="128"/>
      <c r="AL96" s="127"/>
      <c r="AM96" s="127"/>
    </row>
    <row r="97" spans="1:39" ht="12.75" hidden="1" customHeight="1">
      <c r="A97" s="99"/>
      <c r="C97" s="100"/>
      <c r="D97" s="100"/>
      <c r="E97" s="100"/>
      <c r="F97" s="101"/>
      <c r="G97" s="101"/>
      <c r="H97" s="101"/>
      <c r="I97" s="20" t="str">
        <f t="shared" si="25"/>
        <v>n/a</v>
      </c>
      <c r="J97" s="20" t="str">
        <f t="shared" si="26"/>
        <v>n/a</v>
      </c>
      <c r="K97" s="20" t="str">
        <f t="shared" si="27"/>
        <v>n/a</v>
      </c>
      <c r="M97" s="103"/>
      <c r="N97" s="103"/>
      <c r="O97" s="103"/>
      <c r="P97" s="21"/>
      <c r="Q97" s="103"/>
      <c r="R97" s="103"/>
      <c r="S97" s="103"/>
      <c r="U97" s="103"/>
      <c r="V97" s="103"/>
      <c r="W97" s="103"/>
      <c r="Y97" s="103"/>
      <c r="Z97" s="103"/>
      <c r="AA97" s="103"/>
      <c r="AC97" s="15">
        <f t="shared" si="19"/>
        <v>0</v>
      </c>
      <c r="AD97" s="15">
        <f t="shared" si="20"/>
        <v>0</v>
      </c>
      <c r="AE97" s="15">
        <f t="shared" si="21"/>
        <v>0</v>
      </c>
      <c r="AG97" s="104"/>
      <c r="AH97" s="104"/>
      <c r="AI97" s="104"/>
      <c r="AK97" s="128"/>
      <c r="AL97" s="127"/>
      <c r="AM97" s="127"/>
    </row>
    <row r="98" spans="1:39" ht="12.75" hidden="1" customHeight="1">
      <c r="A98" s="99"/>
      <c r="C98" s="100"/>
      <c r="D98" s="100"/>
      <c r="E98" s="100"/>
      <c r="F98" s="101"/>
      <c r="G98" s="101"/>
      <c r="H98" s="101"/>
      <c r="I98" s="20" t="str">
        <f t="shared" si="25"/>
        <v>n/a</v>
      </c>
      <c r="J98" s="20" t="str">
        <f t="shared" si="26"/>
        <v>n/a</v>
      </c>
      <c r="K98" s="20" t="str">
        <f t="shared" si="27"/>
        <v>n/a</v>
      </c>
      <c r="M98" s="103"/>
      <c r="N98" s="103"/>
      <c r="O98" s="103"/>
      <c r="P98" s="21"/>
      <c r="Q98" s="103"/>
      <c r="R98" s="103"/>
      <c r="S98" s="103"/>
      <c r="U98" s="103"/>
      <c r="V98" s="103"/>
      <c r="W98" s="103"/>
      <c r="Y98" s="103"/>
      <c r="Z98" s="103"/>
      <c r="AA98" s="103"/>
      <c r="AC98" s="15">
        <f t="shared" si="19"/>
        <v>0</v>
      </c>
      <c r="AD98" s="15">
        <f t="shared" si="20"/>
        <v>0</v>
      </c>
      <c r="AE98" s="15">
        <f t="shared" si="21"/>
        <v>0</v>
      </c>
      <c r="AG98" s="104"/>
      <c r="AH98" s="104"/>
      <c r="AI98" s="104"/>
      <c r="AK98" s="128"/>
      <c r="AL98" s="127"/>
      <c r="AM98" s="127"/>
    </row>
    <row r="99" spans="1:39" ht="12.75" hidden="1" customHeight="1">
      <c r="A99" s="99"/>
      <c r="C99" s="100"/>
      <c r="D99" s="100"/>
      <c r="E99" s="100"/>
      <c r="F99" s="101"/>
      <c r="G99" s="101"/>
      <c r="H99" s="101"/>
      <c r="I99" s="20" t="str">
        <f t="shared" si="25"/>
        <v>n/a</v>
      </c>
      <c r="J99" s="20" t="str">
        <f t="shared" si="26"/>
        <v>n/a</v>
      </c>
      <c r="K99" s="20" t="str">
        <f t="shared" si="27"/>
        <v>n/a</v>
      </c>
      <c r="M99" s="103"/>
      <c r="N99" s="103"/>
      <c r="O99" s="103"/>
      <c r="P99" s="21"/>
      <c r="Q99" s="103"/>
      <c r="R99" s="103"/>
      <c r="S99" s="103"/>
      <c r="U99" s="103"/>
      <c r="V99" s="103"/>
      <c r="W99" s="103"/>
      <c r="Y99" s="103"/>
      <c r="Z99" s="103"/>
      <c r="AA99" s="103"/>
      <c r="AC99" s="15">
        <f t="shared" si="19"/>
        <v>0</v>
      </c>
      <c r="AD99" s="15">
        <f t="shared" si="20"/>
        <v>0</v>
      </c>
      <c r="AE99" s="15">
        <f t="shared" si="21"/>
        <v>0</v>
      </c>
      <c r="AG99" s="104"/>
      <c r="AH99" s="104"/>
      <c r="AI99" s="104"/>
      <c r="AK99" s="128"/>
      <c r="AL99" s="127"/>
      <c r="AM99" s="127"/>
    </row>
    <row r="100" spans="1:39" ht="12.75" hidden="1" customHeight="1">
      <c r="A100" s="99"/>
      <c r="C100" s="100"/>
      <c r="D100" s="100"/>
      <c r="E100" s="100"/>
      <c r="F100" s="101"/>
      <c r="G100" s="101"/>
      <c r="H100" s="101"/>
      <c r="I100" s="20" t="str">
        <f t="shared" si="25"/>
        <v>n/a</v>
      </c>
      <c r="J100" s="20" t="str">
        <f t="shared" si="26"/>
        <v>n/a</v>
      </c>
      <c r="K100" s="20" t="str">
        <f t="shared" si="27"/>
        <v>n/a</v>
      </c>
      <c r="M100" s="103"/>
      <c r="N100" s="103"/>
      <c r="O100" s="103"/>
      <c r="P100" s="21"/>
      <c r="Q100" s="103"/>
      <c r="R100" s="103"/>
      <c r="S100" s="103"/>
      <c r="U100" s="103"/>
      <c r="V100" s="103"/>
      <c r="W100" s="103"/>
      <c r="Y100" s="103"/>
      <c r="Z100" s="103"/>
      <c r="AA100" s="103"/>
      <c r="AC100" s="15">
        <f t="shared" si="19"/>
        <v>0</v>
      </c>
      <c r="AD100" s="15">
        <f t="shared" si="20"/>
        <v>0</v>
      </c>
      <c r="AE100" s="15">
        <f t="shared" si="21"/>
        <v>0</v>
      </c>
      <c r="AG100" s="104"/>
      <c r="AH100" s="104"/>
      <c r="AI100" s="104"/>
      <c r="AK100" s="128"/>
      <c r="AL100" s="127"/>
      <c r="AM100" s="127"/>
    </row>
    <row r="101" spans="1:39" ht="12.75" hidden="1" customHeight="1">
      <c r="A101" s="99"/>
      <c r="C101" s="100"/>
      <c r="D101" s="100"/>
      <c r="E101" s="100"/>
      <c r="F101" s="101"/>
      <c r="G101" s="101"/>
      <c r="H101" s="101"/>
      <c r="I101" s="20" t="str">
        <f t="shared" si="25"/>
        <v>n/a</v>
      </c>
      <c r="J101" s="20" t="str">
        <f t="shared" si="26"/>
        <v>n/a</v>
      </c>
      <c r="K101" s="20" t="str">
        <f t="shared" si="27"/>
        <v>n/a</v>
      </c>
      <c r="M101" s="103"/>
      <c r="N101" s="103"/>
      <c r="O101" s="103"/>
      <c r="P101" s="21"/>
      <c r="Q101" s="103"/>
      <c r="R101" s="103"/>
      <c r="S101" s="103"/>
      <c r="U101" s="103"/>
      <c r="V101" s="103"/>
      <c r="W101" s="103"/>
      <c r="Y101" s="103"/>
      <c r="Z101" s="103"/>
      <c r="AA101" s="103"/>
      <c r="AC101" s="15">
        <f t="shared" si="19"/>
        <v>0</v>
      </c>
      <c r="AD101" s="15">
        <f t="shared" si="20"/>
        <v>0</v>
      </c>
      <c r="AE101" s="15">
        <f t="shared" si="21"/>
        <v>0</v>
      </c>
      <c r="AG101" s="104"/>
      <c r="AH101" s="104"/>
      <c r="AI101" s="104"/>
      <c r="AK101" s="128"/>
      <c r="AL101" s="127"/>
      <c r="AM101" s="127"/>
    </row>
    <row r="102" spans="1:39" ht="12.75" hidden="1" customHeight="1">
      <c r="A102" s="99"/>
      <c r="C102" s="100"/>
      <c r="D102" s="100"/>
      <c r="E102" s="100"/>
      <c r="F102" s="101"/>
      <c r="G102" s="101"/>
      <c r="H102" s="101"/>
      <c r="I102" s="20" t="str">
        <f t="shared" si="25"/>
        <v>n/a</v>
      </c>
      <c r="J102" s="20" t="str">
        <f t="shared" si="26"/>
        <v>n/a</v>
      </c>
      <c r="K102" s="20" t="str">
        <f t="shared" si="27"/>
        <v>n/a</v>
      </c>
      <c r="M102" s="103"/>
      <c r="N102" s="103"/>
      <c r="O102" s="103"/>
      <c r="P102" s="21"/>
      <c r="Q102" s="103"/>
      <c r="R102" s="103"/>
      <c r="S102" s="103"/>
      <c r="U102" s="103"/>
      <c r="V102" s="103"/>
      <c r="W102" s="103"/>
      <c r="Y102" s="103"/>
      <c r="Z102" s="103"/>
      <c r="AA102" s="103"/>
      <c r="AC102" s="15">
        <f t="shared" si="19"/>
        <v>0</v>
      </c>
      <c r="AD102" s="15">
        <f t="shared" si="20"/>
        <v>0</v>
      </c>
      <c r="AE102" s="15">
        <f t="shared" si="21"/>
        <v>0</v>
      </c>
      <c r="AG102" s="104"/>
      <c r="AH102" s="104"/>
      <c r="AI102" s="104"/>
      <c r="AK102" s="128"/>
      <c r="AL102" s="127"/>
      <c r="AM102" s="127"/>
    </row>
    <row r="103" spans="1:39" ht="12.75" hidden="1" customHeight="1">
      <c r="A103" s="99"/>
      <c r="C103" s="100"/>
      <c r="D103" s="100"/>
      <c r="E103" s="100"/>
      <c r="F103" s="101"/>
      <c r="G103" s="101"/>
      <c r="H103" s="101"/>
      <c r="I103" s="20" t="str">
        <f t="shared" si="25"/>
        <v>n/a</v>
      </c>
      <c r="J103" s="20" t="str">
        <f t="shared" si="26"/>
        <v>n/a</v>
      </c>
      <c r="K103" s="20" t="str">
        <f t="shared" si="27"/>
        <v>n/a</v>
      </c>
      <c r="M103" s="103"/>
      <c r="N103" s="103"/>
      <c r="O103" s="103"/>
      <c r="P103" s="21"/>
      <c r="Q103" s="103"/>
      <c r="R103" s="103"/>
      <c r="S103" s="103"/>
      <c r="U103" s="103"/>
      <c r="V103" s="103"/>
      <c r="W103" s="103"/>
      <c r="Y103" s="103"/>
      <c r="Z103" s="103"/>
      <c r="AA103" s="103"/>
      <c r="AC103" s="15">
        <f t="shared" ref="AC103:AC114" si="28">Q103+Y103</f>
        <v>0</v>
      </c>
      <c r="AD103" s="15">
        <f t="shared" ref="AD103:AD114" si="29">R103+Z103</f>
        <v>0</v>
      </c>
      <c r="AE103" s="15">
        <f t="shared" ref="AE103:AE114" si="30">S103+AA103</f>
        <v>0</v>
      </c>
      <c r="AG103" s="104"/>
      <c r="AH103" s="104"/>
      <c r="AI103" s="104"/>
      <c r="AK103" s="128"/>
      <c r="AL103" s="127"/>
      <c r="AM103" s="127"/>
    </row>
    <row r="104" spans="1:39" ht="12.75" hidden="1" customHeight="1">
      <c r="A104" s="99"/>
      <c r="C104" s="100"/>
      <c r="D104" s="100"/>
      <c r="E104" s="100"/>
      <c r="F104" s="101"/>
      <c r="G104" s="101"/>
      <c r="H104" s="101"/>
      <c r="I104" s="20" t="str">
        <f t="shared" si="25"/>
        <v>n/a</v>
      </c>
      <c r="J104" s="20" t="str">
        <f t="shared" si="26"/>
        <v>n/a</v>
      </c>
      <c r="K104" s="20" t="str">
        <f t="shared" si="27"/>
        <v>n/a</v>
      </c>
      <c r="M104" s="103"/>
      <c r="N104" s="103"/>
      <c r="O104" s="103"/>
      <c r="P104" s="21"/>
      <c r="Q104" s="103"/>
      <c r="R104" s="103"/>
      <c r="S104" s="103"/>
      <c r="U104" s="103"/>
      <c r="V104" s="103"/>
      <c r="W104" s="103"/>
      <c r="Y104" s="103"/>
      <c r="Z104" s="103"/>
      <c r="AA104" s="103"/>
      <c r="AC104" s="15">
        <f t="shared" si="28"/>
        <v>0</v>
      </c>
      <c r="AD104" s="15">
        <f t="shared" si="29"/>
        <v>0</v>
      </c>
      <c r="AE104" s="15">
        <f t="shared" si="30"/>
        <v>0</v>
      </c>
      <c r="AG104" s="104"/>
      <c r="AH104" s="104"/>
      <c r="AI104" s="104"/>
      <c r="AK104" s="128"/>
      <c r="AL104" s="127"/>
      <c r="AM104" s="127"/>
    </row>
    <row r="105" spans="1:39" ht="12.75" hidden="1" customHeight="1">
      <c r="A105" s="99"/>
      <c r="C105" s="100"/>
      <c r="D105" s="100"/>
      <c r="E105" s="100"/>
      <c r="F105" s="101"/>
      <c r="G105" s="101"/>
      <c r="H105" s="101"/>
      <c r="I105" s="20" t="str">
        <f t="shared" si="25"/>
        <v>n/a</v>
      </c>
      <c r="J105" s="20" t="str">
        <f t="shared" si="26"/>
        <v>n/a</v>
      </c>
      <c r="K105" s="20" t="str">
        <f t="shared" si="27"/>
        <v>n/a</v>
      </c>
      <c r="M105" s="103"/>
      <c r="N105" s="103"/>
      <c r="O105" s="103"/>
      <c r="P105" s="21"/>
      <c r="Q105" s="103"/>
      <c r="R105" s="103"/>
      <c r="S105" s="103"/>
      <c r="U105" s="103"/>
      <c r="V105" s="103"/>
      <c r="W105" s="103"/>
      <c r="Y105" s="103"/>
      <c r="Z105" s="103"/>
      <c r="AA105" s="103"/>
      <c r="AC105" s="15">
        <f t="shared" si="28"/>
        <v>0</v>
      </c>
      <c r="AD105" s="15">
        <f t="shared" si="29"/>
        <v>0</v>
      </c>
      <c r="AE105" s="15">
        <f t="shared" si="30"/>
        <v>0</v>
      </c>
      <c r="AG105" s="104"/>
      <c r="AH105" s="104"/>
      <c r="AI105" s="104"/>
      <c r="AK105" s="128"/>
      <c r="AL105" s="127"/>
      <c r="AM105" s="127"/>
    </row>
    <row r="106" spans="1:39" ht="12.75" hidden="1" customHeight="1">
      <c r="A106" s="99"/>
      <c r="C106" s="100"/>
      <c r="D106" s="100"/>
      <c r="E106" s="100"/>
      <c r="F106" s="101"/>
      <c r="G106" s="101"/>
      <c r="H106" s="101"/>
      <c r="I106" s="20" t="str">
        <f t="shared" si="25"/>
        <v>n/a</v>
      </c>
      <c r="J106" s="20" t="str">
        <f t="shared" si="26"/>
        <v>n/a</v>
      </c>
      <c r="K106" s="20" t="str">
        <f t="shared" si="27"/>
        <v>n/a</v>
      </c>
      <c r="M106" s="103"/>
      <c r="N106" s="103"/>
      <c r="O106" s="103"/>
      <c r="P106" s="21"/>
      <c r="Q106" s="103"/>
      <c r="R106" s="103"/>
      <c r="S106" s="103"/>
      <c r="U106" s="103"/>
      <c r="V106" s="103"/>
      <c r="W106" s="103"/>
      <c r="Y106" s="103"/>
      <c r="Z106" s="103"/>
      <c r="AA106" s="103"/>
      <c r="AC106" s="15">
        <f t="shared" si="28"/>
        <v>0</v>
      </c>
      <c r="AD106" s="15">
        <f t="shared" si="29"/>
        <v>0</v>
      </c>
      <c r="AE106" s="15">
        <f t="shared" si="30"/>
        <v>0</v>
      </c>
      <c r="AG106" s="104"/>
      <c r="AH106" s="104"/>
      <c r="AI106" s="104"/>
      <c r="AK106" s="128"/>
      <c r="AL106" s="127"/>
      <c r="AM106" s="127"/>
    </row>
    <row r="107" spans="1:39" ht="12.75" hidden="1" customHeight="1">
      <c r="A107" s="99"/>
      <c r="C107" s="100"/>
      <c r="D107" s="100"/>
      <c r="E107" s="100"/>
      <c r="F107" s="101"/>
      <c r="G107" s="101"/>
      <c r="H107" s="101"/>
      <c r="I107" s="20" t="str">
        <f t="shared" si="25"/>
        <v>n/a</v>
      </c>
      <c r="J107" s="20" t="str">
        <f t="shared" si="26"/>
        <v>n/a</v>
      </c>
      <c r="K107" s="20" t="str">
        <f t="shared" si="27"/>
        <v>n/a</v>
      </c>
      <c r="M107" s="103"/>
      <c r="N107" s="103"/>
      <c r="O107" s="103"/>
      <c r="P107" s="21"/>
      <c r="Q107" s="103"/>
      <c r="R107" s="103"/>
      <c r="S107" s="103"/>
      <c r="U107" s="103"/>
      <c r="V107" s="103"/>
      <c r="W107" s="103"/>
      <c r="Y107" s="103"/>
      <c r="Z107" s="103"/>
      <c r="AA107" s="103"/>
      <c r="AC107" s="15">
        <f t="shared" si="28"/>
        <v>0</v>
      </c>
      <c r="AD107" s="15">
        <f t="shared" si="29"/>
        <v>0</v>
      </c>
      <c r="AE107" s="15">
        <f t="shared" si="30"/>
        <v>0</v>
      </c>
      <c r="AG107" s="104"/>
      <c r="AH107" s="104"/>
      <c r="AI107" s="104"/>
      <c r="AK107" s="128"/>
      <c r="AL107" s="127"/>
      <c r="AM107" s="127"/>
    </row>
    <row r="108" spans="1:39" ht="12.75" hidden="1" customHeight="1">
      <c r="A108" s="99"/>
      <c r="C108" s="100"/>
      <c r="D108" s="100"/>
      <c r="E108" s="100"/>
      <c r="F108" s="101"/>
      <c r="G108" s="101"/>
      <c r="H108" s="101"/>
      <c r="I108" s="20" t="str">
        <f t="shared" si="25"/>
        <v>n/a</v>
      </c>
      <c r="J108" s="20" t="str">
        <f t="shared" si="26"/>
        <v>n/a</v>
      </c>
      <c r="K108" s="20" t="str">
        <f t="shared" si="27"/>
        <v>n/a</v>
      </c>
      <c r="M108" s="103"/>
      <c r="N108" s="103"/>
      <c r="O108" s="103"/>
      <c r="P108" s="21"/>
      <c r="Q108" s="103"/>
      <c r="R108" s="103"/>
      <c r="S108" s="103"/>
      <c r="U108" s="103"/>
      <c r="V108" s="103"/>
      <c r="W108" s="103"/>
      <c r="Y108" s="103"/>
      <c r="Z108" s="103"/>
      <c r="AA108" s="103"/>
      <c r="AC108" s="15">
        <f t="shared" si="28"/>
        <v>0</v>
      </c>
      <c r="AD108" s="15">
        <f t="shared" si="29"/>
        <v>0</v>
      </c>
      <c r="AE108" s="15">
        <f t="shared" si="30"/>
        <v>0</v>
      </c>
      <c r="AG108" s="104"/>
      <c r="AH108" s="104"/>
      <c r="AI108" s="104"/>
      <c r="AK108" s="128"/>
      <c r="AL108" s="127"/>
      <c r="AM108" s="127"/>
    </row>
    <row r="109" spans="1:39" ht="12.75" hidden="1" customHeight="1">
      <c r="A109" s="99"/>
      <c r="C109" s="100"/>
      <c r="D109" s="100"/>
      <c r="E109" s="100"/>
      <c r="F109" s="101"/>
      <c r="G109" s="101"/>
      <c r="H109" s="101"/>
      <c r="I109" s="20" t="str">
        <f t="shared" si="25"/>
        <v>n/a</v>
      </c>
      <c r="J109" s="20" t="str">
        <f t="shared" si="26"/>
        <v>n/a</v>
      </c>
      <c r="K109" s="20" t="str">
        <f t="shared" si="27"/>
        <v>n/a</v>
      </c>
      <c r="M109" s="103"/>
      <c r="N109" s="103"/>
      <c r="O109" s="103"/>
      <c r="P109" s="21"/>
      <c r="Q109" s="103"/>
      <c r="R109" s="103"/>
      <c r="S109" s="103"/>
      <c r="U109" s="103"/>
      <c r="V109" s="103"/>
      <c r="W109" s="103"/>
      <c r="Y109" s="103"/>
      <c r="Z109" s="103"/>
      <c r="AA109" s="103"/>
      <c r="AC109" s="15">
        <f t="shared" si="28"/>
        <v>0</v>
      </c>
      <c r="AD109" s="15">
        <f t="shared" si="29"/>
        <v>0</v>
      </c>
      <c r="AE109" s="15">
        <f t="shared" si="30"/>
        <v>0</v>
      </c>
      <c r="AG109" s="104"/>
      <c r="AH109" s="104"/>
      <c r="AI109" s="104"/>
      <c r="AK109" s="128"/>
      <c r="AL109" s="127"/>
      <c r="AM109" s="127"/>
    </row>
    <row r="110" spans="1:39" ht="12.75" hidden="1" customHeight="1">
      <c r="A110" s="99"/>
      <c r="C110" s="100"/>
      <c r="D110" s="100"/>
      <c r="E110" s="100"/>
      <c r="F110" s="101"/>
      <c r="G110" s="101"/>
      <c r="H110" s="101"/>
      <c r="I110" s="20" t="str">
        <f t="shared" si="25"/>
        <v>n/a</v>
      </c>
      <c r="J110" s="20" t="str">
        <f t="shared" si="26"/>
        <v>n/a</v>
      </c>
      <c r="K110" s="20" t="str">
        <f t="shared" si="27"/>
        <v>n/a</v>
      </c>
      <c r="M110" s="103"/>
      <c r="N110" s="103"/>
      <c r="O110" s="103"/>
      <c r="P110" s="21"/>
      <c r="Q110" s="103"/>
      <c r="R110" s="103"/>
      <c r="S110" s="103"/>
      <c r="U110" s="103"/>
      <c r="V110" s="103"/>
      <c r="W110" s="103"/>
      <c r="Y110" s="103"/>
      <c r="Z110" s="103"/>
      <c r="AA110" s="103"/>
      <c r="AC110" s="15">
        <f t="shared" si="28"/>
        <v>0</v>
      </c>
      <c r="AD110" s="15">
        <f t="shared" si="29"/>
        <v>0</v>
      </c>
      <c r="AE110" s="15">
        <f t="shared" si="30"/>
        <v>0</v>
      </c>
      <c r="AG110" s="104"/>
      <c r="AH110" s="104"/>
      <c r="AI110" s="104"/>
      <c r="AK110" s="128"/>
      <c r="AL110" s="127"/>
      <c r="AM110" s="127"/>
    </row>
    <row r="111" spans="1:39" ht="12.75" hidden="1" customHeight="1">
      <c r="A111" s="99"/>
      <c r="C111" s="100"/>
      <c r="D111" s="100"/>
      <c r="E111" s="100"/>
      <c r="F111" s="101"/>
      <c r="G111" s="101"/>
      <c r="H111" s="101"/>
      <c r="I111" s="20" t="str">
        <f t="shared" si="25"/>
        <v>n/a</v>
      </c>
      <c r="J111" s="20" t="str">
        <f t="shared" si="26"/>
        <v>n/a</v>
      </c>
      <c r="K111" s="20" t="str">
        <f t="shared" si="27"/>
        <v>n/a</v>
      </c>
      <c r="M111" s="103"/>
      <c r="N111" s="103"/>
      <c r="O111" s="103"/>
      <c r="P111" s="21"/>
      <c r="Q111" s="103"/>
      <c r="R111" s="103"/>
      <c r="S111" s="103"/>
      <c r="U111" s="103"/>
      <c r="V111" s="103"/>
      <c r="W111" s="103"/>
      <c r="Y111" s="103"/>
      <c r="Z111" s="103"/>
      <c r="AA111" s="103"/>
      <c r="AC111" s="15">
        <f t="shared" si="28"/>
        <v>0</v>
      </c>
      <c r="AD111" s="15">
        <f t="shared" si="29"/>
        <v>0</v>
      </c>
      <c r="AE111" s="15">
        <f t="shared" si="30"/>
        <v>0</v>
      </c>
      <c r="AG111" s="104"/>
      <c r="AH111" s="104"/>
      <c r="AI111" s="104"/>
      <c r="AK111" s="128"/>
      <c r="AL111" s="127"/>
      <c r="AM111" s="127"/>
    </row>
    <row r="112" spans="1:39" ht="12.75" hidden="1" customHeight="1">
      <c r="A112" s="99"/>
      <c r="C112" s="100"/>
      <c r="D112" s="100"/>
      <c r="E112" s="100"/>
      <c r="F112" s="101"/>
      <c r="G112" s="101"/>
      <c r="H112" s="101"/>
      <c r="I112" s="20" t="str">
        <f t="shared" si="25"/>
        <v>n/a</v>
      </c>
      <c r="J112" s="20" t="str">
        <f t="shared" si="26"/>
        <v>n/a</v>
      </c>
      <c r="K112" s="20" t="str">
        <f t="shared" si="27"/>
        <v>n/a</v>
      </c>
      <c r="M112" s="103"/>
      <c r="N112" s="103"/>
      <c r="O112" s="103"/>
      <c r="P112" s="21"/>
      <c r="Q112" s="103"/>
      <c r="R112" s="103"/>
      <c r="S112" s="103"/>
      <c r="U112" s="103"/>
      <c r="V112" s="103"/>
      <c r="W112" s="103"/>
      <c r="Y112" s="103"/>
      <c r="Z112" s="103"/>
      <c r="AA112" s="103"/>
      <c r="AC112" s="15">
        <f t="shared" si="28"/>
        <v>0</v>
      </c>
      <c r="AD112" s="15">
        <f t="shared" si="29"/>
        <v>0</v>
      </c>
      <c r="AE112" s="15">
        <f t="shared" si="30"/>
        <v>0</v>
      </c>
      <c r="AG112" s="104"/>
      <c r="AH112" s="104"/>
      <c r="AI112" s="104"/>
      <c r="AK112" s="128"/>
      <c r="AL112" s="127"/>
      <c r="AM112" s="127"/>
    </row>
    <row r="113" spans="1:40" ht="12.75" hidden="1" customHeight="1">
      <c r="A113" s="99"/>
      <c r="C113" s="100"/>
      <c r="D113" s="100"/>
      <c r="E113" s="100"/>
      <c r="F113" s="101"/>
      <c r="G113" s="101"/>
      <c r="H113" s="101"/>
      <c r="I113" s="20" t="str">
        <f t="shared" si="25"/>
        <v>n/a</v>
      </c>
      <c r="J113" s="20" t="str">
        <f t="shared" si="26"/>
        <v>n/a</v>
      </c>
      <c r="K113" s="20" t="str">
        <f t="shared" si="27"/>
        <v>n/a</v>
      </c>
      <c r="M113" s="103"/>
      <c r="N113" s="103"/>
      <c r="O113" s="103"/>
      <c r="P113" s="21"/>
      <c r="Q113" s="103"/>
      <c r="R113" s="103"/>
      <c r="S113" s="103"/>
      <c r="U113" s="103"/>
      <c r="V113" s="103"/>
      <c r="W113" s="103"/>
      <c r="Y113" s="103"/>
      <c r="Z113" s="103"/>
      <c r="AA113" s="103"/>
      <c r="AC113" s="15">
        <f t="shared" si="28"/>
        <v>0</v>
      </c>
      <c r="AD113" s="15">
        <f t="shared" si="29"/>
        <v>0</v>
      </c>
      <c r="AE113" s="15">
        <f t="shared" si="30"/>
        <v>0</v>
      </c>
      <c r="AG113" s="104"/>
      <c r="AH113" s="104"/>
      <c r="AI113" s="104"/>
      <c r="AK113" s="128"/>
      <c r="AL113" s="127"/>
      <c r="AM113" s="127"/>
    </row>
    <row r="114" spans="1:40" ht="12.75" hidden="1" customHeight="1">
      <c r="A114" s="99"/>
      <c r="C114" s="100"/>
      <c r="D114" s="100"/>
      <c r="E114" s="100"/>
      <c r="F114" s="101"/>
      <c r="G114" s="101"/>
      <c r="H114" s="101"/>
      <c r="I114" s="20" t="str">
        <f t="shared" si="25"/>
        <v>n/a</v>
      </c>
      <c r="J114" s="20" t="str">
        <f t="shared" si="26"/>
        <v>n/a</v>
      </c>
      <c r="K114" s="20" t="str">
        <f t="shared" si="27"/>
        <v>n/a</v>
      </c>
      <c r="M114" s="103"/>
      <c r="N114" s="103"/>
      <c r="O114" s="103"/>
      <c r="P114" s="21"/>
      <c r="Q114" s="103"/>
      <c r="R114" s="103"/>
      <c r="S114" s="103"/>
      <c r="U114" s="103"/>
      <c r="V114" s="103"/>
      <c r="W114" s="103"/>
      <c r="Y114" s="103"/>
      <c r="Z114" s="103"/>
      <c r="AA114" s="103"/>
      <c r="AC114" s="15">
        <f t="shared" si="28"/>
        <v>0</v>
      </c>
      <c r="AD114" s="15">
        <f t="shared" si="29"/>
        <v>0</v>
      </c>
      <c r="AE114" s="15">
        <f t="shared" si="30"/>
        <v>0</v>
      </c>
      <c r="AG114" s="104"/>
      <c r="AH114" s="104"/>
      <c r="AI114" s="104"/>
      <c r="AK114" s="128"/>
      <c r="AL114" s="127"/>
      <c r="AM114" s="127"/>
    </row>
    <row r="115" spans="1:40" ht="5.25" customHeight="1">
      <c r="A115" s="8"/>
      <c r="C115" s="92"/>
      <c r="D115" s="92"/>
      <c r="E115" s="92"/>
      <c r="F115" s="93"/>
      <c r="G115" s="93"/>
      <c r="H115" s="93"/>
      <c r="I115" s="46"/>
      <c r="J115" s="46"/>
      <c r="K115" s="46"/>
      <c r="M115" s="47"/>
      <c r="N115" s="47"/>
      <c r="O115" s="47"/>
      <c r="P115" s="15"/>
      <c r="Q115" s="47"/>
      <c r="R115" s="47"/>
      <c r="S115" s="47"/>
      <c r="T115" s="15"/>
      <c r="U115" s="47"/>
      <c r="V115" s="47"/>
      <c r="W115" s="47"/>
      <c r="X115" s="15"/>
      <c r="Y115" s="47"/>
      <c r="Z115" s="47"/>
      <c r="AA115" s="47"/>
      <c r="AB115" s="15"/>
      <c r="AC115" s="47"/>
      <c r="AD115" s="47"/>
      <c r="AE115" s="47"/>
      <c r="AG115" s="48"/>
      <c r="AH115" s="48"/>
      <c r="AI115" s="48"/>
      <c r="AK115" s="47"/>
      <c r="AL115" s="57"/>
      <c r="AM115" s="57"/>
    </row>
    <row r="116" spans="1:40">
      <c r="A116" s="8" t="s">
        <v>149</v>
      </c>
      <c r="C116" s="63">
        <f>SUMPRODUCT(C15:C114,AC15:AC114)/AC116</f>
        <v>360</v>
      </c>
      <c r="D116" s="63">
        <f>SUMPRODUCT(D15:D114,AD15:AD114)/AD116</f>
        <v>363</v>
      </c>
      <c r="E116" s="63">
        <f>SUMPRODUCT(E15:E114,AE15:AE114)/AE116</f>
        <v>366</v>
      </c>
      <c r="F116" s="63">
        <f>SUMPRODUCT(F15:F114,AC15:AC114)/AC116</f>
        <v>396</v>
      </c>
      <c r="G116" s="63">
        <f>SUMPRODUCT(G15:G114,AD15:AD114)/AD116</f>
        <v>399</v>
      </c>
      <c r="H116" s="63">
        <f>SUMPRODUCT(H15:H114,AE15:AE114)/AE116</f>
        <v>402</v>
      </c>
      <c r="I116" s="20">
        <f>F116/C116-1</f>
        <v>0.10000000000000009</v>
      </c>
      <c r="J116" s="20">
        <f>G116/D116-1</f>
        <v>9.9173553719008156E-2</v>
      </c>
      <c r="K116" s="20">
        <f>H116/E116-1</f>
        <v>9.8360655737705027E-2</v>
      </c>
      <c r="M116" s="15">
        <f>SUM(M15:M114)</f>
        <v>300</v>
      </c>
      <c r="N116" s="15">
        <f>SUM(N15:N114)</f>
        <v>300</v>
      </c>
      <c r="O116" s="15">
        <f>SUM(O15:O114)</f>
        <v>300</v>
      </c>
      <c r="P116" s="15"/>
      <c r="Q116" s="15">
        <f>SUM(Q15:Q114)</f>
        <v>7500</v>
      </c>
      <c r="R116" s="15">
        <f>SUM(R15:R114)</f>
        <v>7500</v>
      </c>
      <c r="S116" s="15">
        <f>SUM(S15:S114)</f>
        <v>7500</v>
      </c>
      <c r="T116" s="15"/>
      <c r="U116" s="15">
        <f>SUM(U15:U114)</f>
        <v>600</v>
      </c>
      <c r="V116" s="15">
        <f>SUM(V15:V114)</f>
        <v>600</v>
      </c>
      <c r="W116" s="15">
        <f>SUM(W15:W114)</f>
        <v>600</v>
      </c>
      <c r="X116" s="15"/>
      <c r="Y116" s="15">
        <f>SUM(Y15:Y114)</f>
        <v>1200</v>
      </c>
      <c r="Z116" s="15">
        <f>SUM(Z15:Z114)</f>
        <v>1200</v>
      </c>
      <c r="AA116" s="15">
        <f>SUM(AA15:AA114)</f>
        <v>1200</v>
      </c>
      <c r="AB116" s="15"/>
      <c r="AC116" s="15">
        <f>SUM(AC15:AC114)</f>
        <v>8700</v>
      </c>
      <c r="AD116" s="15">
        <f>SUM(AD15:AD114)</f>
        <v>8700</v>
      </c>
      <c r="AE116" s="15">
        <f>SUM(AE15:AE114)</f>
        <v>8700</v>
      </c>
      <c r="AG116" s="45">
        <f>MAX(AG15:AG114)</f>
        <v>0.15</v>
      </c>
      <c r="AH116" s="45">
        <f>MAX(AH15:AH114)</f>
        <v>0.15</v>
      </c>
      <c r="AI116" s="45">
        <f>MAX(AI15:AI114)</f>
        <v>0.15</v>
      </c>
      <c r="AK116" s="64">
        <f>SUM(AK15:AK114)</f>
        <v>121800</v>
      </c>
      <c r="AL116" s="64">
        <f>SUM(AL15:AL114)</f>
        <v>121800</v>
      </c>
      <c r="AM116" s="64">
        <f>SUM(AM15:AM114)</f>
        <v>121800</v>
      </c>
      <c r="AN116" s="60"/>
    </row>
    <row r="117" spans="1:40">
      <c r="K117" s="20"/>
      <c r="P117" s="21"/>
      <c r="AK117" s="3"/>
      <c r="AL117" s="3"/>
      <c r="AM117" s="3"/>
      <c r="AN117" s="60"/>
    </row>
    <row r="118" spans="1:40">
      <c r="A118" s="7" t="s">
        <v>284</v>
      </c>
      <c r="P118" s="21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27"/>
    </row>
    <row r="119" spans="1:40"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27"/>
    </row>
    <row r="120" spans="1:40">
      <c r="A120" t="s">
        <v>150</v>
      </c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27"/>
    </row>
    <row r="162" spans="22:22">
      <c r="V162" s="3"/>
    </row>
    <row r="167" spans="22:22">
      <c r="V167" s="3"/>
    </row>
    <row r="168" spans="22:22">
      <c r="V168" s="3"/>
    </row>
    <row r="169" spans="22:22">
      <c r="V169" s="3"/>
    </row>
    <row r="170" spans="22:22">
      <c r="V170" s="3"/>
    </row>
    <row r="171" spans="22:22">
      <c r="V171" s="3"/>
    </row>
    <row r="172" spans="22:22">
      <c r="V172" s="3"/>
    </row>
    <row r="173" spans="22:22">
      <c r="V173" s="3"/>
    </row>
    <row r="174" spans="22:22">
      <c r="V174" s="3"/>
    </row>
    <row r="175" spans="22:22">
      <c r="V175" s="3"/>
    </row>
    <row r="176" spans="22:22">
      <c r="V176" s="3"/>
    </row>
    <row r="177" spans="22:22">
      <c r="V177" s="3"/>
    </row>
    <row r="178" spans="22:22">
      <c r="V178" s="3"/>
    </row>
    <row r="179" spans="22:22">
      <c r="V179" s="3"/>
    </row>
    <row r="180" spans="22:22">
      <c r="V180" s="3"/>
    </row>
    <row r="181" spans="22:22">
      <c r="V181" s="3"/>
    </row>
    <row r="182" spans="22:22">
      <c r="V182" s="3"/>
    </row>
    <row r="183" spans="22:22">
      <c r="V183" s="3"/>
    </row>
    <row r="184" spans="22:22">
      <c r="V184" s="3"/>
    </row>
    <row r="185" spans="22:22">
      <c r="V185" s="3"/>
    </row>
    <row r="186" spans="22:22">
      <c r="V186" s="3"/>
    </row>
    <row r="187" spans="22:22">
      <c r="V187" s="3"/>
    </row>
    <row r="188" spans="22:22">
      <c r="V188" s="3"/>
    </row>
    <row r="189" spans="22:22">
      <c r="V189" s="3"/>
    </row>
    <row r="190" spans="22:22">
      <c r="V190" s="3"/>
    </row>
    <row r="191" spans="22:22">
      <c r="V191" s="3"/>
    </row>
    <row r="192" spans="22:22">
      <c r="V192" s="3"/>
    </row>
    <row r="193" spans="22:22">
      <c r="V193" s="3"/>
    </row>
    <row r="194" spans="22:22">
      <c r="V194" s="3"/>
    </row>
    <row r="195" spans="22:22">
      <c r="V195" s="3"/>
    </row>
    <row r="196" spans="22:22">
      <c r="V196" s="3"/>
    </row>
    <row r="197" spans="22:22">
      <c r="V197" s="3"/>
    </row>
    <row r="198" spans="22:22">
      <c r="V198" s="3"/>
    </row>
    <row r="199" spans="22:22">
      <c r="V199" s="3"/>
    </row>
    <row r="200" spans="22:22">
      <c r="V200" s="3"/>
    </row>
    <row r="201" spans="22:22">
      <c r="V201" s="3"/>
    </row>
    <row r="202" spans="22:22">
      <c r="V202" s="3"/>
    </row>
    <row r="203" spans="22:22">
      <c r="V203" s="3"/>
    </row>
    <row r="204" spans="22:22">
      <c r="V204" s="3"/>
    </row>
    <row r="205" spans="22:22">
      <c r="V205" s="3"/>
    </row>
    <row r="206" spans="22:22">
      <c r="V206" s="3"/>
    </row>
    <row r="207" spans="22:22">
      <c r="V207" s="3"/>
    </row>
    <row r="208" spans="22:22">
      <c r="V208" s="3"/>
    </row>
    <row r="209" spans="22:22">
      <c r="V209" s="3"/>
    </row>
    <row r="210" spans="22:22">
      <c r="V210" s="3"/>
    </row>
    <row r="211" spans="22:22">
      <c r="V211" s="3"/>
    </row>
    <row r="212" spans="22:22">
      <c r="V212" s="3"/>
    </row>
    <row r="213" spans="22:22">
      <c r="V213" s="3"/>
    </row>
    <row r="214" spans="22:22">
      <c r="V214" s="3"/>
    </row>
    <row r="215" spans="22:22">
      <c r="V215" s="3"/>
    </row>
    <row r="216" spans="22:22">
      <c r="V216" s="3"/>
    </row>
    <row r="217" spans="22:22">
      <c r="V217" s="3"/>
    </row>
    <row r="218" spans="22:22">
      <c r="V218" s="3"/>
    </row>
    <row r="219" spans="22:22">
      <c r="V219" s="3"/>
    </row>
    <row r="220" spans="22:22">
      <c r="V220" s="3"/>
    </row>
    <row r="221" spans="22:22">
      <c r="V221" s="3"/>
    </row>
    <row r="222" spans="22:22">
      <c r="V222" s="3"/>
    </row>
    <row r="223" spans="22:22">
      <c r="V223" s="3"/>
    </row>
    <row r="224" spans="22:22">
      <c r="V224" s="3"/>
    </row>
    <row r="225" spans="22:22">
      <c r="V225" s="3"/>
    </row>
    <row r="226" spans="22:22">
      <c r="V226" s="3"/>
    </row>
    <row r="227" spans="22:22">
      <c r="V227" s="3"/>
    </row>
    <row r="228" spans="22:22">
      <c r="V228" s="3"/>
    </row>
    <row r="229" spans="22:22">
      <c r="V229" s="3"/>
    </row>
    <row r="230" spans="22:22">
      <c r="V230" s="3"/>
    </row>
    <row r="231" spans="22:22">
      <c r="V231" s="3"/>
    </row>
    <row r="232" spans="22:22">
      <c r="V232" s="3"/>
    </row>
    <row r="233" spans="22:22">
      <c r="V233" s="3"/>
    </row>
    <row r="234" spans="22:22">
      <c r="V234" s="3"/>
    </row>
    <row r="235" spans="22:22">
      <c r="V235" s="3"/>
    </row>
    <row r="236" spans="22:22">
      <c r="V236" s="3"/>
    </row>
    <row r="237" spans="22:22">
      <c r="V237" s="3"/>
    </row>
    <row r="238" spans="22:22">
      <c r="V238" s="3"/>
    </row>
    <row r="239" spans="22:22">
      <c r="V239" s="3"/>
    </row>
    <row r="240" spans="22:22">
      <c r="V240" s="3"/>
    </row>
    <row r="241" spans="22:22">
      <c r="V241" s="3"/>
    </row>
    <row r="242" spans="22:22">
      <c r="V242" s="3"/>
    </row>
    <row r="243" spans="22:22">
      <c r="V243" s="3"/>
    </row>
    <row r="244" spans="22:22">
      <c r="V244" s="3"/>
    </row>
    <row r="245" spans="22:22">
      <c r="V245" s="3"/>
    </row>
    <row r="246" spans="22:22">
      <c r="V246" s="3"/>
    </row>
    <row r="247" spans="22:22">
      <c r="V247" s="3"/>
    </row>
    <row r="248" spans="22:22">
      <c r="V248" s="3"/>
    </row>
    <row r="249" spans="22:22">
      <c r="V249" s="3"/>
    </row>
    <row r="250" spans="22:22">
      <c r="V250" s="3"/>
    </row>
    <row r="251" spans="22:22">
      <c r="V251" s="3"/>
    </row>
    <row r="252" spans="22:22">
      <c r="V252" s="3"/>
    </row>
    <row r="253" spans="22:22">
      <c r="V253" s="3"/>
    </row>
    <row r="254" spans="22:22">
      <c r="V254" s="3"/>
    </row>
    <row r="255" spans="22:22">
      <c r="V255" s="3"/>
    </row>
    <row r="256" spans="22:22">
      <c r="V256" s="3"/>
    </row>
    <row r="257" spans="22:22">
      <c r="V257" s="3"/>
    </row>
    <row r="258" spans="22:22">
      <c r="V258" s="3"/>
    </row>
    <row r="259" spans="22:22">
      <c r="V259" s="3"/>
    </row>
    <row r="260" spans="22:22">
      <c r="V260" s="3"/>
    </row>
    <row r="261" spans="22:22">
      <c r="V261" s="3"/>
    </row>
    <row r="262" spans="22:22">
      <c r="V262" s="3"/>
    </row>
    <row r="263" spans="22:22">
      <c r="V263" s="3"/>
    </row>
    <row r="264" spans="22:22">
      <c r="V264" s="3"/>
    </row>
    <row r="265" spans="22:22">
      <c r="V265" s="3"/>
    </row>
    <row r="266" spans="22:22">
      <c r="V266" s="3"/>
    </row>
    <row r="267" spans="22:22">
      <c r="V267" s="3"/>
    </row>
    <row r="268" spans="22:22">
      <c r="V268" s="3"/>
    </row>
    <row r="269" spans="22:22">
      <c r="V269" s="3"/>
    </row>
    <row r="270" spans="22:22">
      <c r="V270" s="3"/>
    </row>
    <row r="271" spans="22:22">
      <c r="V271" s="3"/>
    </row>
    <row r="272" spans="22:22">
      <c r="V272" s="3"/>
    </row>
    <row r="273" spans="22:22">
      <c r="V273" s="3"/>
    </row>
    <row r="274" spans="22:22">
      <c r="V274" s="3"/>
    </row>
    <row r="275" spans="22:22">
      <c r="V275" s="3"/>
    </row>
    <row r="276" spans="22:22">
      <c r="V276" s="3"/>
    </row>
    <row r="277" spans="22:22">
      <c r="V277" s="3"/>
    </row>
    <row r="278" spans="22:22">
      <c r="V278" s="3"/>
    </row>
    <row r="279" spans="22:22">
      <c r="V279" s="3"/>
    </row>
    <row r="280" spans="22:22">
      <c r="V280" s="3"/>
    </row>
    <row r="281" spans="22:22">
      <c r="V281" s="3"/>
    </row>
    <row r="282" spans="22:22">
      <c r="V282" s="3"/>
    </row>
    <row r="283" spans="22:22">
      <c r="V283" s="3"/>
    </row>
    <row r="284" spans="22:22">
      <c r="V284" s="3"/>
    </row>
    <row r="285" spans="22:22">
      <c r="V285" s="3"/>
    </row>
    <row r="286" spans="22:22">
      <c r="V286" s="3"/>
    </row>
    <row r="287" spans="22:22">
      <c r="V287" s="3"/>
    </row>
    <row r="288" spans="22:22">
      <c r="V288" s="3"/>
    </row>
    <row r="289" spans="22:22">
      <c r="V289" s="3"/>
    </row>
    <row r="290" spans="22:22">
      <c r="V290" s="3"/>
    </row>
    <row r="291" spans="22:22">
      <c r="V291" s="3"/>
    </row>
    <row r="292" spans="22:22">
      <c r="V292" s="3"/>
    </row>
    <row r="293" spans="22:22">
      <c r="V293" s="3"/>
    </row>
    <row r="294" spans="22:22">
      <c r="V294" s="3"/>
    </row>
    <row r="295" spans="22:22">
      <c r="V295" s="3"/>
    </row>
    <row r="296" spans="22:22">
      <c r="V296" s="3"/>
    </row>
    <row r="297" spans="22:22">
      <c r="V297" s="3"/>
    </row>
    <row r="298" spans="22:22">
      <c r="V298" s="3"/>
    </row>
    <row r="299" spans="22:22">
      <c r="V299" s="3"/>
    </row>
    <row r="300" spans="22:22">
      <c r="V300" s="3"/>
    </row>
    <row r="301" spans="22:22">
      <c r="V301" s="3"/>
    </row>
  </sheetData>
  <sheetProtection formatColumns="0" formatRows="0"/>
  <mergeCells count="12">
    <mergeCell ref="AK10:AM11"/>
    <mergeCell ref="AC10:AE11"/>
    <mergeCell ref="C9:K10"/>
    <mergeCell ref="M10:O11"/>
    <mergeCell ref="Q10:S11"/>
    <mergeCell ref="C11:E11"/>
    <mergeCell ref="F11:H11"/>
    <mergeCell ref="I11:K11"/>
    <mergeCell ref="M9:AE9"/>
    <mergeCell ref="Y10:AA11"/>
    <mergeCell ref="AG10:AI11"/>
    <mergeCell ref="U10:W11"/>
  </mergeCells>
  <phoneticPr fontId="2" type="noConversion"/>
  <pageMargins left="0.75" right="0.75" top="1" bottom="1" header="0.5" footer="0.5"/>
  <pageSetup scale="56" fitToWidth="2" orientation="landscape" r:id="rId1"/>
  <headerFooter alignWithMargins="0">
    <oddHeader>&amp;A</oddHeader>
  </headerFooter>
  <colBreaks count="1" manualBreakCount="1">
    <brk id="1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L220"/>
  <sheetViews>
    <sheetView tabSelected="1" workbookViewId="0">
      <selection activeCell="H116" sqref="H116"/>
    </sheetView>
  </sheetViews>
  <sheetFormatPr defaultRowHeight="13.2"/>
  <cols>
    <col min="1" max="1" width="12.5546875" customWidth="1"/>
    <col min="3" max="10" width="12.6640625" customWidth="1"/>
    <col min="12" max="12" width="75" customWidth="1"/>
  </cols>
  <sheetData>
    <row r="1" spans="1:12">
      <c r="A1" s="30"/>
    </row>
    <row r="3" spans="1:12" ht="15.6">
      <c r="A3" s="2" t="s">
        <v>158</v>
      </c>
    </row>
    <row r="4" spans="1:12">
      <c r="A4" t="s">
        <v>230</v>
      </c>
    </row>
    <row r="6" spans="1:12">
      <c r="C6" s="130" t="s">
        <v>294</v>
      </c>
      <c r="D6" s="131" t="s">
        <v>296</v>
      </c>
      <c r="E6" s="131" t="s">
        <v>297</v>
      </c>
      <c r="F6" s="130" t="s">
        <v>298</v>
      </c>
      <c r="G6" s="130"/>
      <c r="H6" s="130" t="s">
        <v>51</v>
      </c>
      <c r="I6" s="130"/>
      <c r="J6" s="130"/>
    </row>
    <row r="7" spans="1:12">
      <c r="A7" s="3" t="s">
        <v>128</v>
      </c>
      <c r="C7" s="132" t="s">
        <v>295</v>
      </c>
      <c r="D7" s="132" t="s">
        <v>295</v>
      </c>
      <c r="E7" s="132" t="s">
        <v>295</v>
      </c>
      <c r="F7" s="132" t="s">
        <v>295</v>
      </c>
      <c r="G7" s="132" t="s">
        <v>304</v>
      </c>
      <c r="H7" s="132" t="s">
        <v>295</v>
      </c>
      <c r="I7" s="132"/>
      <c r="J7" s="132"/>
    </row>
    <row r="8" spans="1:12">
      <c r="A8" s="3"/>
    </row>
    <row r="9" spans="1:12">
      <c r="A9" s="97" t="s">
        <v>4</v>
      </c>
      <c r="C9" s="98"/>
      <c r="D9" s="98"/>
      <c r="E9" s="98"/>
      <c r="F9" s="98"/>
      <c r="G9" s="98"/>
      <c r="H9" s="98"/>
      <c r="I9" s="98"/>
      <c r="J9" s="98"/>
      <c r="L9" s="133" t="s">
        <v>299</v>
      </c>
    </row>
    <row r="10" spans="1:12" ht="24">
      <c r="A10" s="97" t="s">
        <v>5</v>
      </c>
      <c r="B10" s="4"/>
      <c r="C10" s="98"/>
      <c r="D10" s="98"/>
      <c r="E10" s="98"/>
      <c r="F10" s="98"/>
      <c r="G10" s="98"/>
      <c r="H10" s="98"/>
      <c r="I10" s="98"/>
      <c r="J10" s="98"/>
      <c r="L10" s="133" t="s">
        <v>300</v>
      </c>
    </row>
    <row r="11" spans="1:12">
      <c r="A11" s="97" t="s">
        <v>6</v>
      </c>
      <c r="C11" s="98"/>
      <c r="D11" s="98"/>
      <c r="E11" s="98"/>
      <c r="F11" s="98"/>
      <c r="G11" s="98"/>
      <c r="H11" s="98"/>
      <c r="I11" s="98"/>
      <c r="J11" s="98"/>
      <c r="L11" s="133" t="s">
        <v>301</v>
      </c>
    </row>
    <row r="12" spans="1:12">
      <c r="A12" s="97" t="s">
        <v>7</v>
      </c>
      <c r="C12" s="98"/>
      <c r="D12" s="98"/>
      <c r="E12" s="98"/>
      <c r="F12" s="98"/>
      <c r="G12" s="98"/>
      <c r="H12" s="98"/>
      <c r="I12" s="98"/>
      <c r="J12" s="98"/>
      <c r="L12" s="133" t="s">
        <v>302</v>
      </c>
    </row>
    <row r="13" spans="1:12">
      <c r="A13" s="97" t="s">
        <v>8</v>
      </c>
      <c r="C13" s="98"/>
      <c r="D13" s="98"/>
      <c r="E13" s="98"/>
      <c r="F13" s="98"/>
      <c r="G13" s="98"/>
      <c r="H13" s="98"/>
      <c r="I13" s="98"/>
      <c r="J13" s="98"/>
      <c r="L13" s="133" t="s">
        <v>303</v>
      </c>
    </row>
    <row r="14" spans="1:12">
      <c r="A14" s="97" t="s">
        <v>9</v>
      </c>
      <c r="C14" s="98"/>
      <c r="D14" s="98"/>
      <c r="E14" s="98"/>
      <c r="F14" s="98"/>
      <c r="G14" s="98"/>
      <c r="H14" s="98"/>
      <c r="I14" s="98"/>
      <c r="J14" s="98"/>
    </row>
    <row r="15" spans="1:12">
      <c r="A15" s="97" t="s">
        <v>10</v>
      </c>
      <c r="C15" s="98"/>
      <c r="D15" s="98"/>
      <c r="E15" s="98"/>
      <c r="F15" s="98"/>
      <c r="G15" s="98"/>
      <c r="H15" s="98"/>
      <c r="I15" s="98"/>
      <c r="J15" s="98"/>
    </row>
    <row r="16" spans="1:12">
      <c r="A16" s="97" t="s">
        <v>11</v>
      </c>
      <c r="C16" s="98"/>
      <c r="D16" s="98"/>
      <c r="E16" s="98"/>
      <c r="F16" s="98"/>
      <c r="G16" s="98"/>
      <c r="H16" s="98"/>
      <c r="I16" s="98"/>
      <c r="J16" s="98"/>
    </row>
    <row r="17" spans="1:10">
      <c r="A17" s="97" t="s">
        <v>12</v>
      </c>
      <c r="C17" s="98"/>
      <c r="D17" s="98"/>
      <c r="E17" s="98"/>
      <c r="F17" s="98"/>
      <c r="G17" s="98"/>
      <c r="H17" s="98"/>
      <c r="I17" s="98"/>
      <c r="J17" s="98"/>
    </row>
    <row r="18" spans="1:10">
      <c r="A18" s="99" t="s">
        <v>129</v>
      </c>
      <c r="C18" s="98"/>
      <c r="D18" s="98"/>
      <c r="E18" s="98"/>
      <c r="F18" s="98"/>
      <c r="G18" s="98"/>
      <c r="H18" s="98"/>
      <c r="I18" s="98"/>
      <c r="J18" s="98"/>
    </row>
    <row r="19" spans="1:10">
      <c r="A19" s="99" t="s">
        <v>129</v>
      </c>
      <c r="C19" s="98"/>
      <c r="D19" s="98"/>
      <c r="E19" s="98"/>
      <c r="F19" s="98"/>
      <c r="G19" s="98"/>
      <c r="H19" s="98"/>
      <c r="I19" s="98"/>
      <c r="J19" s="98"/>
    </row>
    <row r="20" spans="1:10">
      <c r="A20" s="99" t="s">
        <v>129</v>
      </c>
      <c r="C20" s="98"/>
      <c r="D20" s="98"/>
      <c r="E20" s="98"/>
      <c r="F20" s="98"/>
      <c r="G20" s="98"/>
      <c r="H20" s="98"/>
      <c r="I20" s="98"/>
      <c r="J20" s="98"/>
    </row>
    <row r="21" spans="1:10">
      <c r="A21" s="99" t="s">
        <v>129</v>
      </c>
      <c r="C21" s="98"/>
      <c r="D21" s="98"/>
      <c r="E21" s="98"/>
      <c r="F21" s="98"/>
      <c r="G21" s="98"/>
      <c r="H21" s="98"/>
      <c r="I21" s="98"/>
      <c r="J21" s="98"/>
    </row>
    <row r="22" spans="1:10">
      <c r="A22" s="97" t="s">
        <v>130</v>
      </c>
      <c r="C22" s="98"/>
      <c r="D22" s="98"/>
      <c r="E22" s="98"/>
      <c r="F22" s="98"/>
      <c r="G22" s="98"/>
      <c r="H22" s="98"/>
      <c r="I22" s="98"/>
      <c r="J22" s="98"/>
    </row>
    <row r="23" spans="1:10" hidden="1">
      <c r="A23" s="97"/>
      <c r="C23" s="98"/>
      <c r="D23" s="98"/>
      <c r="E23" s="98"/>
      <c r="F23" s="98"/>
      <c r="G23" s="98"/>
      <c r="H23" s="98"/>
      <c r="I23" s="98"/>
      <c r="J23" s="98"/>
    </row>
    <row r="24" spans="1:10" hidden="1">
      <c r="A24" s="97"/>
      <c r="C24" s="98"/>
      <c r="D24" s="98"/>
      <c r="E24" s="98"/>
      <c r="F24" s="98"/>
      <c r="G24" s="98"/>
      <c r="H24" s="98"/>
      <c r="I24" s="98"/>
      <c r="J24" s="98"/>
    </row>
    <row r="25" spans="1:10" hidden="1">
      <c r="A25" s="97"/>
      <c r="C25" s="98"/>
      <c r="D25" s="98"/>
      <c r="E25" s="98"/>
      <c r="F25" s="98"/>
      <c r="G25" s="98"/>
      <c r="H25" s="98"/>
      <c r="I25" s="98"/>
      <c r="J25" s="98"/>
    </row>
    <row r="26" spans="1:10" hidden="1">
      <c r="A26" s="97"/>
      <c r="C26" s="98"/>
      <c r="D26" s="98"/>
      <c r="E26" s="98"/>
      <c r="F26" s="98"/>
      <c r="G26" s="98"/>
      <c r="H26" s="98"/>
      <c r="I26" s="98"/>
      <c r="J26" s="98"/>
    </row>
    <row r="27" spans="1:10" hidden="1">
      <c r="A27" s="97"/>
      <c r="C27" s="98"/>
      <c r="D27" s="98"/>
      <c r="E27" s="98"/>
      <c r="F27" s="98"/>
      <c r="G27" s="98"/>
      <c r="H27" s="98"/>
      <c r="I27" s="98"/>
      <c r="J27" s="98"/>
    </row>
    <row r="28" spans="1:10" hidden="1">
      <c r="A28" s="97"/>
      <c r="C28" s="98"/>
      <c r="D28" s="98"/>
      <c r="E28" s="98"/>
      <c r="F28" s="98"/>
      <c r="G28" s="98"/>
      <c r="H28" s="98"/>
      <c r="I28" s="98"/>
      <c r="J28" s="98"/>
    </row>
    <row r="29" spans="1:10" hidden="1">
      <c r="A29" s="97"/>
      <c r="C29" s="98"/>
      <c r="D29" s="98"/>
      <c r="E29" s="98"/>
      <c r="F29" s="98"/>
      <c r="G29" s="98"/>
      <c r="H29" s="98"/>
      <c r="I29" s="98"/>
      <c r="J29" s="98"/>
    </row>
    <row r="30" spans="1:10" hidden="1">
      <c r="A30" s="97"/>
      <c r="C30" s="98"/>
      <c r="D30" s="98"/>
      <c r="E30" s="98"/>
      <c r="F30" s="98"/>
      <c r="G30" s="98"/>
      <c r="H30" s="98"/>
      <c r="I30" s="98"/>
      <c r="J30" s="98"/>
    </row>
    <row r="31" spans="1:10" hidden="1">
      <c r="A31" s="97"/>
      <c r="C31" s="98"/>
      <c r="D31" s="98"/>
      <c r="E31" s="98"/>
      <c r="F31" s="98"/>
      <c r="G31" s="98"/>
      <c r="H31" s="98"/>
      <c r="I31" s="98"/>
      <c r="J31" s="98"/>
    </row>
    <row r="32" spans="1:10" hidden="1">
      <c r="A32" s="97"/>
      <c r="C32" s="98"/>
      <c r="D32" s="98"/>
      <c r="E32" s="98"/>
      <c r="F32" s="98"/>
      <c r="G32" s="98"/>
      <c r="H32" s="98"/>
      <c r="I32" s="98"/>
      <c r="J32" s="98"/>
    </row>
    <row r="33" spans="1:10" hidden="1">
      <c r="A33" s="97"/>
      <c r="C33" s="98"/>
      <c r="D33" s="98"/>
      <c r="E33" s="98"/>
      <c r="F33" s="98"/>
      <c r="G33" s="98"/>
      <c r="H33" s="98"/>
      <c r="I33" s="98"/>
      <c r="J33" s="98"/>
    </row>
    <row r="34" spans="1:10" hidden="1">
      <c r="A34" s="97"/>
      <c r="C34" s="98"/>
      <c r="D34" s="98"/>
      <c r="E34" s="98"/>
      <c r="F34" s="98"/>
      <c r="G34" s="98"/>
      <c r="H34" s="98"/>
      <c r="I34" s="98"/>
      <c r="J34" s="98"/>
    </row>
    <row r="35" spans="1:10" hidden="1">
      <c r="A35" s="97"/>
      <c r="C35" s="98"/>
      <c r="D35" s="98"/>
      <c r="E35" s="98"/>
      <c r="F35" s="98"/>
      <c r="G35" s="98"/>
      <c r="H35" s="98"/>
      <c r="I35" s="98"/>
      <c r="J35" s="98"/>
    </row>
    <row r="36" spans="1:10" hidden="1">
      <c r="A36" s="97"/>
      <c r="C36" s="98"/>
      <c r="D36" s="98"/>
      <c r="E36" s="98"/>
      <c r="F36" s="98"/>
      <c r="G36" s="98"/>
      <c r="H36" s="98"/>
      <c r="I36" s="98"/>
      <c r="J36" s="98"/>
    </row>
    <row r="37" spans="1:10" hidden="1">
      <c r="A37" s="97"/>
      <c r="C37" s="98"/>
      <c r="D37" s="98"/>
      <c r="E37" s="98"/>
      <c r="F37" s="98"/>
      <c r="G37" s="98"/>
      <c r="H37" s="98"/>
      <c r="I37" s="98"/>
      <c r="J37" s="98"/>
    </row>
    <row r="38" spans="1:10" hidden="1">
      <c r="A38" s="97"/>
      <c r="C38" s="98"/>
      <c r="D38" s="98"/>
      <c r="E38" s="98"/>
      <c r="F38" s="98"/>
      <c r="G38" s="98"/>
      <c r="H38" s="98"/>
      <c r="I38" s="98"/>
      <c r="J38" s="98"/>
    </row>
    <row r="39" spans="1:10" hidden="1">
      <c r="A39" s="97"/>
      <c r="C39" s="98"/>
      <c r="D39" s="98"/>
      <c r="E39" s="98"/>
      <c r="F39" s="98"/>
      <c r="G39" s="98"/>
      <c r="H39" s="98"/>
      <c r="I39" s="98"/>
      <c r="J39" s="98"/>
    </row>
    <row r="40" spans="1:10" hidden="1">
      <c r="A40" s="97"/>
      <c r="C40" s="98"/>
      <c r="D40" s="98"/>
      <c r="E40" s="98"/>
      <c r="F40" s="98"/>
      <c r="G40" s="98"/>
      <c r="H40" s="98"/>
      <c r="I40" s="98"/>
      <c r="J40" s="98"/>
    </row>
    <row r="41" spans="1:10" hidden="1">
      <c r="A41" s="97"/>
      <c r="C41" s="98"/>
      <c r="D41" s="98"/>
      <c r="E41" s="98"/>
      <c r="F41" s="98"/>
      <c r="G41" s="98"/>
      <c r="H41" s="98"/>
      <c r="I41" s="98"/>
      <c r="J41" s="98"/>
    </row>
    <row r="42" spans="1:10" hidden="1">
      <c r="A42" s="97"/>
      <c r="C42" s="98"/>
      <c r="D42" s="98"/>
      <c r="E42" s="98"/>
      <c r="F42" s="98"/>
      <c r="G42" s="98"/>
      <c r="H42" s="98"/>
      <c r="I42" s="98"/>
      <c r="J42" s="98"/>
    </row>
    <row r="43" spans="1:10" hidden="1">
      <c r="A43" s="97"/>
      <c r="C43" s="98"/>
      <c r="D43" s="98"/>
      <c r="E43" s="98"/>
      <c r="F43" s="98"/>
      <c r="G43" s="98"/>
      <c r="H43" s="98"/>
      <c r="I43" s="98"/>
      <c r="J43" s="98"/>
    </row>
    <row r="44" spans="1:10" hidden="1">
      <c r="A44" s="97"/>
      <c r="C44" s="98"/>
      <c r="D44" s="98"/>
      <c r="E44" s="98"/>
      <c r="F44" s="98"/>
      <c r="G44" s="98"/>
      <c r="H44" s="98"/>
      <c r="I44" s="98"/>
      <c r="J44" s="98"/>
    </row>
    <row r="45" spans="1:10" hidden="1">
      <c r="A45" s="97"/>
      <c r="C45" s="98"/>
      <c r="D45" s="98"/>
      <c r="E45" s="98"/>
      <c r="F45" s="98"/>
      <c r="G45" s="98"/>
      <c r="H45" s="98"/>
      <c r="I45" s="98"/>
      <c r="J45" s="98"/>
    </row>
    <row r="46" spans="1:10" hidden="1">
      <c r="A46" s="97"/>
      <c r="C46" s="98"/>
      <c r="D46" s="98"/>
      <c r="E46" s="98"/>
      <c r="F46" s="98"/>
      <c r="G46" s="98"/>
      <c r="H46" s="98"/>
      <c r="I46" s="98"/>
      <c r="J46" s="98"/>
    </row>
    <row r="47" spans="1:10" hidden="1">
      <c r="A47" s="97"/>
      <c r="C47" s="98"/>
      <c r="D47" s="98"/>
      <c r="E47" s="98"/>
      <c r="F47" s="98"/>
      <c r="G47" s="98"/>
      <c r="H47" s="98"/>
      <c r="I47" s="98"/>
      <c r="J47" s="98"/>
    </row>
    <row r="48" spans="1:10" hidden="1">
      <c r="A48" s="97"/>
      <c r="C48" s="98"/>
      <c r="D48" s="98"/>
      <c r="E48" s="98"/>
      <c r="F48" s="98"/>
      <c r="G48" s="98"/>
      <c r="H48" s="98"/>
      <c r="I48" s="98"/>
      <c r="J48" s="98"/>
    </row>
    <row r="49" spans="1:10" hidden="1">
      <c r="A49" s="97"/>
      <c r="C49" s="98"/>
      <c r="D49" s="98"/>
      <c r="E49" s="98"/>
      <c r="F49" s="98"/>
      <c r="G49" s="98"/>
      <c r="H49" s="98"/>
      <c r="I49" s="98"/>
      <c r="J49" s="98"/>
    </row>
    <row r="50" spans="1:10" hidden="1">
      <c r="A50" s="97"/>
      <c r="C50" s="98"/>
      <c r="D50" s="98"/>
      <c r="E50" s="98"/>
      <c r="F50" s="98"/>
      <c r="G50" s="98"/>
      <c r="H50" s="98"/>
      <c r="I50" s="98"/>
      <c r="J50" s="98"/>
    </row>
    <row r="51" spans="1:10" hidden="1">
      <c r="A51" s="97"/>
      <c r="C51" s="98"/>
      <c r="D51" s="98"/>
      <c r="E51" s="98"/>
      <c r="F51" s="98"/>
      <c r="G51" s="98"/>
      <c r="H51" s="98"/>
      <c r="I51" s="98"/>
      <c r="J51" s="98"/>
    </row>
    <row r="52" spans="1:10" hidden="1">
      <c r="A52" s="97"/>
      <c r="C52" s="98"/>
      <c r="D52" s="98"/>
      <c r="E52" s="98"/>
      <c r="F52" s="98"/>
      <c r="G52" s="98"/>
      <c r="H52" s="98"/>
      <c r="I52" s="98"/>
      <c r="J52" s="98"/>
    </row>
    <row r="53" spans="1:10" hidden="1">
      <c r="A53" s="97"/>
      <c r="C53" s="98"/>
      <c r="D53" s="98"/>
      <c r="E53" s="98"/>
      <c r="F53" s="98"/>
      <c r="G53" s="98"/>
      <c r="H53" s="98"/>
      <c r="I53" s="98"/>
      <c r="J53" s="98"/>
    </row>
    <row r="54" spans="1:10" hidden="1">
      <c r="A54" s="97"/>
      <c r="C54" s="98"/>
      <c r="D54" s="98"/>
      <c r="E54" s="98"/>
      <c r="F54" s="98"/>
      <c r="G54" s="98"/>
      <c r="H54" s="98"/>
      <c r="I54" s="98"/>
      <c r="J54" s="98"/>
    </row>
    <row r="55" spans="1:10" hidden="1">
      <c r="A55" s="97"/>
      <c r="C55" s="98"/>
      <c r="D55" s="98"/>
      <c r="E55" s="98"/>
      <c r="F55" s="98"/>
      <c r="G55" s="98"/>
      <c r="H55" s="98"/>
      <c r="I55" s="98"/>
      <c r="J55" s="98"/>
    </row>
    <row r="56" spans="1:10" hidden="1">
      <c r="A56" s="97"/>
      <c r="C56" s="98"/>
      <c r="D56" s="98"/>
      <c r="E56" s="98"/>
      <c r="F56" s="98"/>
      <c r="G56" s="98"/>
      <c r="H56" s="98"/>
      <c r="I56" s="98"/>
      <c r="J56" s="98"/>
    </row>
    <row r="57" spans="1:10" hidden="1">
      <c r="A57" s="97"/>
      <c r="C57" s="98"/>
      <c r="D57" s="98"/>
      <c r="E57" s="98"/>
      <c r="F57" s="98"/>
      <c r="G57" s="98"/>
      <c r="H57" s="98"/>
      <c r="I57" s="98"/>
      <c r="J57" s="98"/>
    </row>
    <row r="58" spans="1:10" hidden="1">
      <c r="A58" s="97"/>
      <c r="C58" s="98"/>
      <c r="D58" s="98"/>
      <c r="E58" s="98"/>
      <c r="F58" s="98"/>
      <c r="G58" s="98"/>
      <c r="H58" s="98"/>
      <c r="I58" s="98"/>
      <c r="J58" s="98"/>
    </row>
    <row r="59" spans="1:10" hidden="1">
      <c r="A59" s="97"/>
      <c r="C59" s="98"/>
      <c r="D59" s="98"/>
      <c r="E59" s="98"/>
      <c r="F59" s="98"/>
      <c r="G59" s="98"/>
      <c r="H59" s="98"/>
      <c r="I59" s="98"/>
      <c r="J59" s="98"/>
    </row>
    <row r="60" spans="1:10" hidden="1">
      <c r="A60" s="97"/>
      <c r="C60" s="98"/>
      <c r="D60" s="98"/>
      <c r="E60" s="98"/>
      <c r="F60" s="98"/>
      <c r="G60" s="98"/>
      <c r="H60" s="98"/>
      <c r="I60" s="98"/>
      <c r="J60" s="98"/>
    </row>
    <row r="61" spans="1:10" hidden="1">
      <c r="A61" s="97"/>
      <c r="C61" s="98"/>
      <c r="D61" s="98"/>
      <c r="E61" s="98"/>
      <c r="F61" s="98"/>
      <c r="G61" s="98"/>
      <c r="H61" s="98"/>
      <c r="I61" s="98"/>
      <c r="J61" s="98"/>
    </row>
    <row r="62" spans="1:10" hidden="1">
      <c r="A62" s="97"/>
      <c r="C62" s="98"/>
      <c r="D62" s="98"/>
      <c r="E62" s="98"/>
      <c r="F62" s="98"/>
      <c r="G62" s="98"/>
      <c r="H62" s="98"/>
      <c r="I62" s="98"/>
      <c r="J62" s="98"/>
    </row>
    <row r="63" spans="1:10" hidden="1">
      <c r="A63" s="97"/>
      <c r="C63" s="98"/>
      <c r="D63" s="98"/>
      <c r="E63" s="98"/>
      <c r="F63" s="98"/>
      <c r="G63" s="98"/>
      <c r="H63" s="98"/>
      <c r="I63" s="98"/>
      <c r="J63" s="98"/>
    </row>
    <row r="64" spans="1:10" hidden="1">
      <c r="A64" s="97"/>
      <c r="C64" s="98"/>
      <c r="D64" s="98"/>
      <c r="E64" s="98"/>
      <c r="F64" s="98"/>
      <c r="G64" s="98"/>
      <c r="H64" s="98"/>
      <c r="I64" s="98"/>
      <c r="J64" s="98"/>
    </row>
    <row r="65" spans="1:10" hidden="1">
      <c r="A65" s="97"/>
      <c r="C65" s="98"/>
      <c r="D65" s="98"/>
      <c r="E65" s="98"/>
      <c r="F65" s="98"/>
      <c r="G65" s="98"/>
      <c r="H65" s="98"/>
      <c r="I65" s="98"/>
      <c r="J65" s="98"/>
    </row>
    <row r="66" spans="1:10" hidden="1">
      <c r="A66" s="97"/>
      <c r="C66" s="98"/>
      <c r="D66" s="98"/>
      <c r="E66" s="98"/>
      <c r="F66" s="98"/>
      <c r="G66" s="98"/>
      <c r="H66" s="98"/>
      <c r="I66" s="98"/>
      <c r="J66" s="98"/>
    </row>
    <row r="67" spans="1:10" hidden="1">
      <c r="A67" s="97"/>
      <c r="C67" s="98"/>
      <c r="D67" s="98"/>
      <c r="E67" s="98"/>
      <c r="F67" s="98"/>
      <c r="G67" s="98"/>
      <c r="H67" s="98"/>
      <c r="I67" s="98"/>
      <c r="J67" s="98"/>
    </row>
    <row r="68" spans="1:10" hidden="1">
      <c r="A68" s="97"/>
      <c r="C68" s="98"/>
      <c r="D68" s="98"/>
      <c r="E68" s="98"/>
      <c r="F68" s="98"/>
      <c r="G68" s="98"/>
      <c r="H68" s="98"/>
      <c r="I68" s="98"/>
      <c r="J68" s="98"/>
    </row>
    <row r="69" spans="1:10" hidden="1">
      <c r="A69" s="97"/>
      <c r="C69" s="98"/>
      <c r="D69" s="98"/>
      <c r="E69" s="98"/>
      <c r="F69" s="98"/>
      <c r="G69" s="98"/>
      <c r="H69" s="98"/>
      <c r="I69" s="98"/>
      <c r="J69" s="98"/>
    </row>
    <row r="70" spans="1:10" hidden="1">
      <c r="A70" s="97"/>
      <c r="C70" s="98"/>
      <c r="D70" s="98"/>
      <c r="E70" s="98"/>
      <c r="F70" s="98"/>
      <c r="G70" s="98"/>
      <c r="H70" s="98"/>
      <c r="I70" s="98"/>
      <c r="J70" s="98"/>
    </row>
    <row r="71" spans="1:10" hidden="1">
      <c r="A71" s="97"/>
      <c r="C71" s="98"/>
      <c r="D71" s="98"/>
      <c r="E71" s="98"/>
      <c r="F71" s="98"/>
      <c r="G71" s="98"/>
      <c r="H71" s="98"/>
      <c r="I71" s="98"/>
      <c r="J71" s="98"/>
    </row>
    <row r="72" spans="1:10" hidden="1">
      <c r="A72" s="97"/>
      <c r="C72" s="98"/>
      <c r="D72" s="98"/>
      <c r="E72" s="98"/>
      <c r="F72" s="98"/>
      <c r="G72" s="98"/>
      <c r="H72" s="98"/>
      <c r="I72" s="98"/>
      <c r="J72" s="98"/>
    </row>
    <row r="73" spans="1:10" hidden="1">
      <c r="A73" s="97"/>
      <c r="C73" s="98"/>
      <c r="D73" s="98"/>
      <c r="E73" s="98"/>
      <c r="F73" s="98"/>
      <c r="G73" s="98"/>
      <c r="H73" s="98"/>
      <c r="I73" s="98"/>
      <c r="J73" s="98"/>
    </row>
    <row r="74" spans="1:10" hidden="1">
      <c r="A74" s="97"/>
      <c r="C74" s="98"/>
      <c r="D74" s="98"/>
      <c r="E74" s="98"/>
      <c r="F74" s="98"/>
      <c r="G74" s="98"/>
      <c r="H74" s="98"/>
      <c r="I74" s="98"/>
      <c r="J74" s="98"/>
    </row>
    <row r="75" spans="1:10" hidden="1">
      <c r="A75" s="97"/>
      <c r="C75" s="98"/>
      <c r="D75" s="98"/>
      <c r="E75" s="98"/>
      <c r="F75" s="98"/>
      <c r="G75" s="98"/>
      <c r="H75" s="98"/>
      <c r="I75" s="98"/>
      <c r="J75" s="98"/>
    </row>
    <row r="76" spans="1:10" hidden="1">
      <c r="A76" s="97"/>
      <c r="C76" s="98"/>
      <c r="D76" s="98"/>
      <c r="E76" s="98"/>
      <c r="F76" s="98"/>
      <c r="G76" s="98"/>
      <c r="H76" s="98"/>
      <c r="I76" s="98"/>
      <c r="J76" s="98"/>
    </row>
    <row r="77" spans="1:10" hidden="1">
      <c r="A77" s="97"/>
      <c r="C77" s="98"/>
      <c r="D77" s="98"/>
      <c r="E77" s="98"/>
      <c r="F77" s="98"/>
      <c r="G77" s="98"/>
      <c r="H77" s="98"/>
      <c r="I77" s="98"/>
      <c r="J77" s="98"/>
    </row>
    <row r="78" spans="1:10" hidden="1">
      <c r="A78" s="97"/>
      <c r="C78" s="98"/>
      <c r="D78" s="98"/>
      <c r="E78" s="98"/>
      <c r="F78" s="98"/>
      <c r="G78" s="98"/>
      <c r="H78" s="98"/>
      <c r="I78" s="98"/>
      <c r="J78" s="98"/>
    </row>
    <row r="79" spans="1:10" hidden="1">
      <c r="A79" s="97"/>
      <c r="C79" s="98"/>
      <c r="D79" s="98"/>
      <c r="E79" s="98"/>
      <c r="F79" s="98"/>
      <c r="G79" s="98"/>
      <c r="H79" s="98"/>
      <c r="I79" s="98"/>
      <c r="J79" s="98"/>
    </row>
    <row r="80" spans="1:10" hidden="1">
      <c r="A80" s="97"/>
      <c r="C80" s="98"/>
      <c r="D80" s="98"/>
      <c r="E80" s="98"/>
      <c r="F80" s="98"/>
      <c r="G80" s="98"/>
      <c r="H80" s="98"/>
      <c r="I80" s="98"/>
      <c r="J80" s="98"/>
    </row>
    <row r="81" spans="1:10" hidden="1">
      <c r="A81" s="97"/>
      <c r="C81" s="98"/>
      <c r="D81" s="98"/>
      <c r="E81" s="98"/>
      <c r="F81" s="98"/>
      <c r="G81" s="98"/>
      <c r="H81" s="98"/>
      <c r="I81" s="98"/>
      <c r="J81" s="98"/>
    </row>
    <row r="82" spans="1:10" hidden="1">
      <c r="A82" s="97"/>
      <c r="C82" s="98"/>
      <c r="D82" s="98"/>
      <c r="E82" s="98"/>
      <c r="F82" s="98"/>
      <c r="G82" s="98"/>
      <c r="H82" s="98"/>
      <c r="I82" s="98"/>
      <c r="J82" s="98"/>
    </row>
    <row r="83" spans="1:10" hidden="1">
      <c r="A83" s="97"/>
      <c r="C83" s="98"/>
      <c r="D83" s="98"/>
      <c r="E83" s="98"/>
      <c r="F83" s="98"/>
      <c r="G83" s="98"/>
      <c r="H83" s="98"/>
      <c r="I83" s="98"/>
      <c r="J83" s="98"/>
    </row>
    <row r="84" spans="1:10" hidden="1">
      <c r="A84" s="97"/>
      <c r="C84" s="98"/>
      <c r="D84" s="98"/>
      <c r="E84" s="98"/>
      <c r="F84" s="98"/>
      <c r="G84" s="98"/>
      <c r="H84" s="98"/>
      <c r="I84" s="98"/>
      <c r="J84" s="98"/>
    </row>
    <row r="85" spans="1:10" hidden="1">
      <c r="A85" s="97"/>
      <c r="C85" s="98"/>
      <c r="D85" s="98"/>
      <c r="E85" s="98"/>
      <c r="F85" s="98"/>
      <c r="G85" s="98"/>
      <c r="H85" s="98"/>
      <c r="I85" s="98"/>
      <c r="J85" s="98"/>
    </row>
    <row r="86" spans="1:10" hidden="1">
      <c r="A86" s="97"/>
      <c r="C86" s="98"/>
      <c r="D86" s="98"/>
      <c r="E86" s="98"/>
      <c r="F86" s="98"/>
      <c r="G86" s="98"/>
      <c r="H86" s="98"/>
      <c r="I86" s="98"/>
      <c r="J86" s="98"/>
    </row>
    <row r="87" spans="1:10" hidden="1">
      <c r="A87" s="97"/>
      <c r="C87" s="98"/>
      <c r="D87" s="98"/>
      <c r="E87" s="98"/>
      <c r="F87" s="98"/>
      <c r="G87" s="98"/>
      <c r="H87" s="98"/>
      <c r="I87" s="98"/>
      <c r="J87" s="98"/>
    </row>
    <row r="88" spans="1:10" hidden="1">
      <c r="A88" s="97"/>
      <c r="C88" s="98"/>
      <c r="D88" s="98"/>
      <c r="E88" s="98"/>
      <c r="F88" s="98"/>
      <c r="G88" s="98"/>
      <c r="H88" s="98"/>
      <c r="I88" s="98"/>
      <c r="J88" s="98"/>
    </row>
    <row r="89" spans="1:10" hidden="1">
      <c r="A89" s="97"/>
      <c r="C89" s="98"/>
      <c r="D89" s="98"/>
      <c r="E89" s="98"/>
      <c r="F89" s="98"/>
      <c r="G89" s="98"/>
      <c r="H89" s="98"/>
      <c r="I89" s="98"/>
      <c r="J89" s="98"/>
    </row>
    <row r="90" spans="1:10" hidden="1">
      <c r="A90" s="97"/>
      <c r="C90" s="98"/>
      <c r="D90" s="98"/>
      <c r="E90" s="98"/>
      <c r="F90" s="98"/>
      <c r="G90" s="98"/>
      <c r="H90" s="98"/>
      <c r="I90" s="98"/>
      <c r="J90" s="98"/>
    </row>
    <row r="91" spans="1:10" hidden="1">
      <c r="A91" s="97"/>
      <c r="C91" s="98"/>
      <c r="D91" s="98"/>
      <c r="E91" s="98"/>
      <c r="F91" s="98"/>
      <c r="G91" s="98"/>
      <c r="H91" s="98"/>
      <c r="I91" s="98"/>
      <c r="J91" s="98"/>
    </row>
    <row r="92" spans="1:10" hidden="1">
      <c r="A92" s="97"/>
      <c r="C92" s="98"/>
      <c r="D92" s="98"/>
      <c r="E92" s="98"/>
      <c r="F92" s="98"/>
      <c r="G92" s="98"/>
      <c r="H92" s="98"/>
      <c r="I92" s="98"/>
      <c r="J92" s="98"/>
    </row>
    <row r="93" spans="1:10" hidden="1">
      <c r="A93" s="97"/>
      <c r="C93" s="98"/>
      <c r="D93" s="98"/>
      <c r="E93" s="98"/>
      <c r="F93" s="98"/>
      <c r="G93" s="98"/>
      <c r="H93" s="98"/>
      <c r="I93" s="98"/>
      <c r="J93" s="98"/>
    </row>
    <row r="94" spans="1:10" hidden="1">
      <c r="A94" s="97"/>
      <c r="C94" s="98"/>
      <c r="D94" s="98"/>
      <c r="E94" s="98"/>
      <c r="F94" s="98"/>
      <c r="G94" s="98"/>
      <c r="H94" s="98"/>
      <c r="I94" s="98"/>
      <c r="J94" s="98"/>
    </row>
    <row r="95" spans="1:10" hidden="1">
      <c r="A95" s="97"/>
      <c r="C95" s="98"/>
      <c r="D95" s="98"/>
      <c r="E95" s="98"/>
      <c r="F95" s="98"/>
      <c r="G95" s="98"/>
      <c r="H95" s="98"/>
      <c r="I95" s="98"/>
      <c r="J95" s="98"/>
    </row>
    <row r="96" spans="1:10" hidden="1">
      <c r="A96" s="97"/>
      <c r="C96" s="98"/>
      <c r="D96" s="98"/>
      <c r="E96" s="98"/>
      <c r="F96" s="98"/>
      <c r="G96" s="98"/>
      <c r="H96" s="98"/>
      <c r="I96" s="98"/>
      <c r="J96" s="98"/>
    </row>
    <row r="97" spans="1:10" hidden="1">
      <c r="A97" s="97"/>
      <c r="C97" s="98"/>
      <c r="D97" s="98"/>
      <c r="E97" s="98"/>
      <c r="F97" s="98"/>
      <c r="G97" s="98"/>
      <c r="H97" s="98"/>
      <c r="I97" s="98"/>
      <c r="J97" s="98"/>
    </row>
    <row r="98" spans="1:10" hidden="1">
      <c r="A98" s="97"/>
      <c r="C98" s="98"/>
      <c r="D98" s="98"/>
      <c r="E98" s="98"/>
      <c r="F98" s="98"/>
      <c r="G98" s="98"/>
      <c r="H98" s="98"/>
      <c r="I98" s="98"/>
      <c r="J98" s="98"/>
    </row>
    <row r="99" spans="1:10" hidden="1">
      <c r="A99" s="97"/>
      <c r="C99" s="98"/>
      <c r="D99" s="98"/>
      <c r="E99" s="98"/>
      <c r="F99" s="98"/>
      <c r="G99" s="98"/>
      <c r="H99" s="98"/>
      <c r="I99" s="98"/>
      <c r="J99" s="98"/>
    </row>
    <row r="100" spans="1:10" hidden="1">
      <c r="A100" s="97"/>
      <c r="C100" s="98"/>
      <c r="D100" s="98"/>
      <c r="E100" s="98"/>
      <c r="F100" s="98"/>
      <c r="G100" s="98"/>
      <c r="H100" s="98"/>
      <c r="I100" s="98"/>
      <c r="J100" s="98"/>
    </row>
    <row r="101" spans="1:10" hidden="1">
      <c r="A101" s="97"/>
      <c r="C101" s="98"/>
      <c r="D101" s="98"/>
      <c r="E101" s="98"/>
      <c r="F101" s="98"/>
      <c r="G101" s="98"/>
      <c r="H101" s="98"/>
      <c r="I101" s="98"/>
      <c r="J101" s="98"/>
    </row>
    <row r="102" spans="1:10" hidden="1">
      <c r="A102" s="97"/>
      <c r="C102" s="98"/>
      <c r="D102" s="98"/>
      <c r="E102" s="98"/>
      <c r="F102" s="98"/>
      <c r="G102" s="98"/>
      <c r="H102" s="98"/>
      <c r="I102" s="98"/>
      <c r="J102" s="98"/>
    </row>
    <row r="103" spans="1:10" hidden="1">
      <c r="A103" s="97"/>
      <c r="C103" s="98"/>
      <c r="D103" s="98"/>
      <c r="E103" s="98"/>
      <c r="F103" s="98"/>
      <c r="G103" s="98"/>
      <c r="H103" s="98"/>
      <c r="I103" s="98"/>
      <c r="J103" s="98"/>
    </row>
    <row r="104" spans="1:10" hidden="1">
      <c r="A104" s="97"/>
      <c r="C104" s="98"/>
      <c r="D104" s="98"/>
      <c r="E104" s="98"/>
      <c r="F104" s="98"/>
      <c r="G104" s="98"/>
      <c r="H104" s="98"/>
      <c r="I104" s="98"/>
      <c r="J104" s="98"/>
    </row>
    <row r="105" spans="1:10" hidden="1">
      <c r="A105" s="97"/>
      <c r="C105" s="98"/>
      <c r="D105" s="98"/>
      <c r="E105" s="98"/>
      <c r="F105" s="98"/>
      <c r="G105" s="98"/>
      <c r="H105" s="98"/>
      <c r="I105" s="98"/>
      <c r="J105" s="98"/>
    </row>
    <row r="106" spans="1:10" hidden="1">
      <c r="A106" s="97"/>
      <c r="C106" s="98"/>
      <c r="D106" s="98"/>
      <c r="E106" s="98"/>
      <c r="F106" s="98"/>
      <c r="G106" s="98"/>
      <c r="H106" s="98"/>
      <c r="I106" s="98"/>
      <c r="J106" s="98"/>
    </row>
    <row r="107" spans="1:10" hidden="1">
      <c r="A107" s="97"/>
      <c r="C107" s="98"/>
      <c r="D107" s="98"/>
      <c r="E107" s="98"/>
      <c r="F107" s="98"/>
      <c r="G107" s="98"/>
      <c r="H107" s="98"/>
      <c r="I107" s="98"/>
      <c r="J107" s="98"/>
    </row>
    <row r="108" spans="1:10" hidden="1">
      <c r="A108" s="97"/>
      <c r="C108" s="98"/>
      <c r="D108" s="98"/>
      <c r="E108" s="98"/>
      <c r="F108" s="98"/>
      <c r="G108" s="98"/>
      <c r="H108" s="98"/>
      <c r="I108" s="98"/>
      <c r="J108" s="98"/>
    </row>
    <row r="109" spans="1:10">
      <c r="A109" s="3"/>
    </row>
    <row r="110" spans="1:10">
      <c r="A110" s="7" t="s">
        <v>177</v>
      </c>
    </row>
    <row r="111" spans="1:10">
      <c r="A111" s="3"/>
    </row>
    <row r="112" spans="1:10">
      <c r="A112" s="3"/>
    </row>
    <row r="113" spans="1:10" ht="15.6">
      <c r="A113" s="2" t="s">
        <v>157</v>
      </c>
    </row>
    <row r="114" spans="1:10">
      <c r="A114" t="s">
        <v>173</v>
      </c>
    </row>
    <row r="116" spans="1:10">
      <c r="C116" s="130" t="s">
        <v>294</v>
      </c>
      <c r="D116" s="131" t="s">
        <v>296</v>
      </c>
      <c r="E116" s="131" t="s">
        <v>297</v>
      </c>
      <c r="F116" s="130" t="s">
        <v>298</v>
      </c>
      <c r="G116" s="144"/>
      <c r="H116" s="144" t="s">
        <v>51</v>
      </c>
      <c r="I116" s="10"/>
      <c r="J116" s="11"/>
    </row>
    <row r="117" spans="1:10">
      <c r="A117" s="3" t="s">
        <v>128</v>
      </c>
      <c r="C117" s="132" t="s">
        <v>295</v>
      </c>
      <c r="D117" s="132" t="s">
        <v>295</v>
      </c>
      <c r="E117" s="132" t="s">
        <v>295</v>
      </c>
      <c r="F117" s="132" t="s">
        <v>295</v>
      </c>
      <c r="G117" s="132" t="s">
        <v>304</v>
      </c>
      <c r="H117" s="132" t="s">
        <v>295</v>
      </c>
      <c r="I117" s="9"/>
      <c r="J117" s="9"/>
    </row>
    <row r="118" spans="1:10">
      <c r="A118" s="3"/>
    </row>
    <row r="119" spans="1:10">
      <c r="A119" s="97" t="s">
        <v>4</v>
      </c>
      <c r="C119" s="98"/>
      <c r="D119" s="98"/>
      <c r="E119" s="98"/>
      <c r="F119" s="98"/>
      <c r="G119" s="98"/>
      <c r="H119" s="98"/>
      <c r="I119" s="98"/>
      <c r="J119" s="98"/>
    </row>
    <row r="120" spans="1:10">
      <c r="A120" s="97" t="s">
        <v>5</v>
      </c>
      <c r="B120" s="4"/>
      <c r="C120" s="98"/>
      <c r="D120" s="98"/>
      <c r="E120" s="98"/>
      <c r="F120" s="98"/>
      <c r="G120" s="98"/>
      <c r="H120" s="98"/>
      <c r="I120" s="98"/>
      <c r="J120" s="98"/>
    </row>
    <row r="121" spans="1:10">
      <c r="A121" s="97" t="s">
        <v>6</v>
      </c>
      <c r="C121" s="98"/>
      <c r="D121" s="98"/>
      <c r="E121" s="98"/>
      <c r="F121" s="98"/>
      <c r="G121" s="98"/>
      <c r="H121" s="98"/>
      <c r="I121" s="98"/>
      <c r="J121" s="98"/>
    </row>
    <row r="122" spans="1:10">
      <c r="A122" s="97" t="s">
        <v>7</v>
      </c>
      <c r="C122" s="98"/>
      <c r="D122" s="98"/>
      <c r="E122" s="98"/>
      <c r="F122" s="98"/>
      <c r="G122" s="98"/>
      <c r="H122" s="98"/>
      <c r="I122" s="98"/>
      <c r="J122" s="98"/>
    </row>
    <row r="123" spans="1:10">
      <c r="A123" s="97" t="s">
        <v>8</v>
      </c>
      <c r="C123" s="98"/>
      <c r="D123" s="98"/>
      <c r="E123" s="98"/>
      <c r="F123" s="98"/>
      <c r="G123" s="98"/>
      <c r="H123" s="98"/>
      <c r="I123" s="98"/>
      <c r="J123" s="98"/>
    </row>
    <row r="124" spans="1:10">
      <c r="A124" s="97" t="s">
        <v>9</v>
      </c>
      <c r="C124" s="98"/>
      <c r="D124" s="98"/>
      <c r="E124" s="98"/>
      <c r="F124" s="98"/>
      <c r="G124" s="98"/>
      <c r="H124" s="98"/>
      <c r="I124" s="98"/>
      <c r="J124" s="98"/>
    </row>
    <row r="125" spans="1:10">
      <c r="A125" s="97" t="s">
        <v>10</v>
      </c>
      <c r="C125" s="98"/>
      <c r="D125" s="98"/>
      <c r="E125" s="98"/>
      <c r="F125" s="98"/>
      <c r="G125" s="98"/>
      <c r="H125" s="98"/>
      <c r="I125" s="98"/>
      <c r="J125" s="98"/>
    </row>
    <row r="126" spans="1:10">
      <c r="A126" s="97" t="s">
        <v>11</v>
      </c>
      <c r="C126" s="98"/>
      <c r="D126" s="98"/>
      <c r="E126" s="98"/>
      <c r="F126" s="98"/>
      <c r="G126" s="98"/>
      <c r="H126" s="98"/>
      <c r="I126" s="98"/>
      <c r="J126" s="98"/>
    </row>
    <row r="127" spans="1:10">
      <c r="A127" s="97" t="s">
        <v>12</v>
      </c>
      <c r="C127" s="98"/>
      <c r="D127" s="98"/>
      <c r="E127" s="98"/>
      <c r="F127" s="98"/>
      <c r="G127" s="98"/>
      <c r="H127" s="98"/>
      <c r="I127" s="98"/>
      <c r="J127" s="98"/>
    </row>
    <row r="128" spans="1:10">
      <c r="A128" s="99" t="s">
        <v>129</v>
      </c>
      <c r="C128" s="98"/>
      <c r="D128" s="98"/>
      <c r="E128" s="98"/>
      <c r="F128" s="98"/>
      <c r="G128" s="98"/>
      <c r="H128" s="98"/>
      <c r="I128" s="98"/>
      <c r="J128" s="98"/>
    </row>
    <row r="129" spans="1:10">
      <c r="A129" s="99" t="s">
        <v>129</v>
      </c>
      <c r="C129" s="98"/>
      <c r="D129" s="98"/>
      <c r="E129" s="98"/>
      <c r="F129" s="98"/>
      <c r="G129" s="98"/>
      <c r="H129" s="98"/>
      <c r="I129" s="98"/>
      <c r="J129" s="98"/>
    </row>
    <row r="130" spans="1:10">
      <c r="A130" s="99" t="s">
        <v>129</v>
      </c>
      <c r="C130" s="98"/>
      <c r="D130" s="98"/>
      <c r="E130" s="98"/>
      <c r="F130" s="98"/>
      <c r="G130" s="98"/>
      <c r="H130" s="98"/>
      <c r="I130" s="98"/>
      <c r="J130" s="98"/>
    </row>
    <row r="131" spans="1:10">
      <c r="A131" s="99" t="s">
        <v>129</v>
      </c>
      <c r="C131" s="98"/>
      <c r="D131" s="98"/>
      <c r="E131" s="98"/>
      <c r="F131" s="98"/>
      <c r="G131" s="98"/>
      <c r="H131" s="98"/>
      <c r="I131" s="98"/>
      <c r="J131" s="98"/>
    </row>
    <row r="132" spans="1:10">
      <c r="A132" s="97" t="s">
        <v>130</v>
      </c>
      <c r="C132" s="98"/>
      <c r="D132" s="98"/>
      <c r="E132" s="98"/>
      <c r="F132" s="98"/>
      <c r="G132" s="98"/>
      <c r="H132" s="98"/>
      <c r="I132" s="98"/>
      <c r="J132" s="98"/>
    </row>
    <row r="133" spans="1:10" hidden="1">
      <c r="A133" s="97"/>
      <c r="C133" s="98"/>
      <c r="D133" s="98"/>
      <c r="E133" s="98"/>
      <c r="F133" s="98"/>
      <c r="G133" s="98"/>
      <c r="H133" s="98"/>
      <c r="I133" s="98"/>
      <c r="J133" s="98"/>
    </row>
    <row r="134" spans="1:10" hidden="1">
      <c r="A134" s="97"/>
      <c r="C134" s="98"/>
      <c r="D134" s="98"/>
      <c r="E134" s="98"/>
      <c r="F134" s="98"/>
      <c r="G134" s="98"/>
      <c r="H134" s="98"/>
      <c r="I134" s="98"/>
      <c r="J134" s="98"/>
    </row>
    <row r="135" spans="1:10" hidden="1">
      <c r="A135" s="97"/>
      <c r="C135" s="98"/>
      <c r="D135" s="98"/>
      <c r="E135" s="98"/>
      <c r="F135" s="98"/>
      <c r="G135" s="98"/>
      <c r="H135" s="98"/>
      <c r="I135" s="98"/>
      <c r="J135" s="98"/>
    </row>
    <row r="136" spans="1:10" hidden="1">
      <c r="A136" s="97"/>
      <c r="C136" s="98"/>
      <c r="D136" s="98"/>
      <c r="E136" s="98"/>
      <c r="F136" s="98"/>
      <c r="G136" s="98"/>
      <c r="H136" s="98"/>
      <c r="I136" s="98"/>
      <c r="J136" s="98"/>
    </row>
    <row r="137" spans="1:10" hidden="1">
      <c r="A137" s="97"/>
      <c r="C137" s="98"/>
      <c r="D137" s="98"/>
      <c r="E137" s="98"/>
      <c r="F137" s="98"/>
      <c r="G137" s="98"/>
      <c r="H137" s="98"/>
      <c r="I137" s="98"/>
      <c r="J137" s="98"/>
    </row>
    <row r="138" spans="1:10" hidden="1">
      <c r="A138" s="97"/>
      <c r="C138" s="98"/>
      <c r="D138" s="98"/>
      <c r="E138" s="98"/>
      <c r="F138" s="98"/>
      <c r="G138" s="98"/>
      <c r="H138" s="98"/>
      <c r="I138" s="98"/>
      <c r="J138" s="98"/>
    </row>
    <row r="139" spans="1:10" hidden="1">
      <c r="A139" s="97"/>
      <c r="C139" s="98"/>
      <c r="D139" s="98"/>
      <c r="E139" s="98"/>
      <c r="F139" s="98"/>
      <c r="G139" s="98"/>
      <c r="H139" s="98"/>
      <c r="I139" s="98"/>
      <c r="J139" s="98"/>
    </row>
    <row r="140" spans="1:10" hidden="1">
      <c r="A140" s="97"/>
      <c r="C140" s="98"/>
      <c r="D140" s="98"/>
      <c r="E140" s="98"/>
      <c r="F140" s="98"/>
      <c r="G140" s="98"/>
      <c r="H140" s="98"/>
      <c r="I140" s="98"/>
      <c r="J140" s="98"/>
    </row>
    <row r="141" spans="1:10" hidden="1">
      <c r="A141" s="97"/>
      <c r="C141" s="98"/>
      <c r="D141" s="98"/>
      <c r="E141" s="98"/>
      <c r="F141" s="98"/>
      <c r="G141" s="98"/>
      <c r="H141" s="98"/>
      <c r="I141" s="98"/>
      <c r="J141" s="98"/>
    </row>
    <row r="142" spans="1:10" hidden="1">
      <c r="A142" s="97"/>
      <c r="C142" s="98"/>
      <c r="D142" s="98"/>
      <c r="E142" s="98"/>
      <c r="F142" s="98"/>
      <c r="G142" s="98"/>
      <c r="H142" s="98"/>
      <c r="I142" s="98"/>
      <c r="J142" s="98"/>
    </row>
    <row r="143" spans="1:10" hidden="1">
      <c r="A143" s="97"/>
      <c r="C143" s="98"/>
      <c r="D143" s="98"/>
      <c r="E143" s="98"/>
      <c r="F143" s="98"/>
      <c r="G143" s="98"/>
      <c r="H143" s="98"/>
      <c r="I143" s="98"/>
      <c r="J143" s="98"/>
    </row>
    <row r="144" spans="1:10" hidden="1">
      <c r="A144" s="97"/>
      <c r="C144" s="98"/>
      <c r="D144" s="98"/>
      <c r="E144" s="98"/>
      <c r="F144" s="98"/>
      <c r="G144" s="98"/>
      <c r="H144" s="98"/>
      <c r="I144" s="98"/>
      <c r="J144" s="98"/>
    </row>
    <row r="145" spans="1:10" hidden="1">
      <c r="A145" s="97"/>
      <c r="C145" s="98"/>
      <c r="D145" s="98"/>
      <c r="E145" s="98"/>
      <c r="F145" s="98"/>
      <c r="G145" s="98"/>
      <c r="H145" s="98"/>
      <c r="I145" s="98"/>
      <c r="J145" s="98"/>
    </row>
    <row r="146" spans="1:10" hidden="1">
      <c r="A146" s="97"/>
      <c r="C146" s="98"/>
      <c r="D146" s="98"/>
      <c r="E146" s="98"/>
      <c r="F146" s="98"/>
      <c r="G146" s="98"/>
      <c r="H146" s="98"/>
      <c r="I146" s="98"/>
      <c r="J146" s="98"/>
    </row>
    <row r="147" spans="1:10" hidden="1">
      <c r="A147" s="97"/>
      <c r="C147" s="98"/>
      <c r="D147" s="98"/>
      <c r="E147" s="98"/>
      <c r="F147" s="98"/>
      <c r="G147" s="98"/>
      <c r="H147" s="98"/>
      <c r="I147" s="98"/>
      <c r="J147" s="98"/>
    </row>
    <row r="148" spans="1:10" hidden="1">
      <c r="A148" s="97"/>
      <c r="C148" s="98"/>
      <c r="D148" s="98"/>
      <c r="E148" s="98"/>
      <c r="F148" s="98"/>
      <c r="G148" s="98"/>
      <c r="H148" s="98"/>
      <c r="I148" s="98"/>
      <c r="J148" s="98"/>
    </row>
    <row r="149" spans="1:10" hidden="1">
      <c r="A149" s="97"/>
      <c r="C149" s="98"/>
      <c r="D149" s="98"/>
      <c r="E149" s="98"/>
      <c r="F149" s="98"/>
      <c r="G149" s="98"/>
      <c r="H149" s="98"/>
      <c r="I149" s="98"/>
      <c r="J149" s="98"/>
    </row>
    <row r="150" spans="1:10" hidden="1">
      <c r="A150" s="97"/>
      <c r="C150" s="98"/>
      <c r="D150" s="98"/>
      <c r="E150" s="98"/>
      <c r="F150" s="98"/>
      <c r="G150" s="98"/>
      <c r="H150" s="98"/>
      <c r="I150" s="98"/>
      <c r="J150" s="98"/>
    </row>
    <row r="151" spans="1:10" hidden="1">
      <c r="A151" s="97"/>
      <c r="C151" s="98"/>
      <c r="D151" s="98"/>
      <c r="E151" s="98"/>
      <c r="F151" s="98"/>
      <c r="G151" s="98"/>
      <c r="H151" s="98"/>
      <c r="I151" s="98"/>
      <c r="J151" s="98"/>
    </row>
    <row r="152" spans="1:10" hidden="1">
      <c r="A152" s="97"/>
      <c r="C152" s="98"/>
      <c r="D152" s="98"/>
      <c r="E152" s="98"/>
      <c r="F152" s="98"/>
      <c r="G152" s="98"/>
      <c r="H152" s="98"/>
      <c r="I152" s="98"/>
      <c r="J152" s="98"/>
    </row>
    <row r="153" spans="1:10" hidden="1">
      <c r="A153" s="97"/>
      <c r="C153" s="98"/>
      <c r="D153" s="98"/>
      <c r="E153" s="98"/>
      <c r="F153" s="98"/>
      <c r="G153" s="98"/>
      <c r="H153" s="98"/>
      <c r="I153" s="98"/>
      <c r="J153" s="98"/>
    </row>
    <row r="154" spans="1:10" hidden="1">
      <c r="A154" s="97"/>
      <c r="C154" s="98"/>
      <c r="D154" s="98"/>
      <c r="E154" s="98"/>
      <c r="F154" s="98"/>
      <c r="G154" s="98"/>
      <c r="H154" s="98"/>
      <c r="I154" s="98"/>
      <c r="J154" s="98"/>
    </row>
    <row r="155" spans="1:10" hidden="1">
      <c r="A155" s="97"/>
      <c r="C155" s="98"/>
      <c r="D155" s="98"/>
      <c r="E155" s="98"/>
      <c r="F155" s="98"/>
      <c r="G155" s="98"/>
      <c r="H155" s="98"/>
      <c r="I155" s="98"/>
      <c r="J155" s="98"/>
    </row>
    <row r="156" spans="1:10" hidden="1">
      <c r="A156" s="97"/>
      <c r="C156" s="98"/>
      <c r="D156" s="98"/>
      <c r="E156" s="98"/>
      <c r="F156" s="98"/>
      <c r="G156" s="98"/>
      <c r="H156" s="98"/>
      <c r="I156" s="98"/>
      <c r="J156" s="98"/>
    </row>
    <row r="157" spans="1:10" hidden="1">
      <c r="A157" s="97"/>
      <c r="C157" s="98"/>
      <c r="D157" s="98"/>
      <c r="E157" s="98"/>
      <c r="F157" s="98"/>
      <c r="G157" s="98"/>
      <c r="H157" s="98"/>
      <c r="I157" s="98"/>
      <c r="J157" s="98"/>
    </row>
    <row r="158" spans="1:10" hidden="1">
      <c r="A158" s="97"/>
      <c r="C158" s="98"/>
      <c r="D158" s="98"/>
      <c r="E158" s="98"/>
      <c r="F158" s="98"/>
      <c r="G158" s="98"/>
      <c r="H158" s="98"/>
      <c r="I158" s="98"/>
      <c r="J158" s="98"/>
    </row>
    <row r="159" spans="1:10" hidden="1">
      <c r="A159" s="97"/>
      <c r="C159" s="98"/>
      <c r="D159" s="98"/>
      <c r="E159" s="98"/>
      <c r="F159" s="98"/>
      <c r="G159" s="98"/>
      <c r="H159" s="98"/>
      <c r="I159" s="98"/>
      <c r="J159" s="98"/>
    </row>
    <row r="160" spans="1:10" hidden="1">
      <c r="A160" s="97"/>
      <c r="C160" s="98"/>
      <c r="D160" s="98"/>
      <c r="E160" s="98"/>
      <c r="F160" s="98"/>
      <c r="G160" s="98"/>
      <c r="H160" s="98"/>
      <c r="I160" s="98"/>
      <c r="J160" s="98"/>
    </row>
    <row r="161" spans="1:10" hidden="1">
      <c r="A161" s="97"/>
      <c r="C161" s="98"/>
      <c r="D161" s="98"/>
      <c r="E161" s="98"/>
      <c r="F161" s="98"/>
      <c r="G161" s="98"/>
      <c r="H161" s="98"/>
      <c r="I161" s="98"/>
      <c r="J161" s="98"/>
    </row>
    <row r="162" spans="1:10" hidden="1">
      <c r="A162" s="97"/>
      <c r="C162" s="98"/>
      <c r="D162" s="98"/>
      <c r="E162" s="98"/>
      <c r="F162" s="98"/>
      <c r="G162" s="98"/>
      <c r="H162" s="98"/>
      <c r="I162" s="98"/>
      <c r="J162" s="98"/>
    </row>
    <row r="163" spans="1:10" hidden="1">
      <c r="A163" s="97"/>
      <c r="C163" s="98"/>
      <c r="D163" s="98"/>
      <c r="E163" s="98"/>
      <c r="F163" s="98"/>
      <c r="G163" s="98"/>
      <c r="H163" s="98"/>
      <c r="I163" s="98"/>
      <c r="J163" s="98"/>
    </row>
    <row r="164" spans="1:10" hidden="1">
      <c r="A164" s="97"/>
      <c r="C164" s="98"/>
      <c r="D164" s="98"/>
      <c r="E164" s="98"/>
      <c r="F164" s="98"/>
      <c r="G164" s="98"/>
      <c r="H164" s="98"/>
      <c r="I164" s="98"/>
      <c r="J164" s="98"/>
    </row>
    <row r="165" spans="1:10" hidden="1">
      <c r="A165" s="97"/>
      <c r="C165" s="98"/>
      <c r="D165" s="98"/>
      <c r="E165" s="98"/>
      <c r="F165" s="98"/>
      <c r="G165" s="98"/>
      <c r="H165" s="98"/>
      <c r="I165" s="98"/>
      <c r="J165" s="98"/>
    </row>
    <row r="166" spans="1:10" hidden="1">
      <c r="A166" s="97"/>
      <c r="C166" s="98"/>
      <c r="D166" s="98"/>
      <c r="E166" s="98"/>
      <c r="F166" s="98"/>
      <c r="G166" s="98"/>
      <c r="H166" s="98"/>
      <c r="I166" s="98"/>
      <c r="J166" s="98"/>
    </row>
    <row r="167" spans="1:10" hidden="1">
      <c r="A167" s="97"/>
      <c r="C167" s="98"/>
      <c r="D167" s="98"/>
      <c r="E167" s="98"/>
      <c r="F167" s="98"/>
      <c r="G167" s="98"/>
      <c r="H167" s="98"/>
      <c r="I167" s="98"/>
      <c r="J167" s="98"/>
    </row>
    <row r="168" spans="1:10" hidden="1">
      <c r="A168" s="97"/>
      <c r="C168" s="98"/>
      <c r="D168" s="98"/>
      <c r="E168" s="98"/>
      <c r="F168" s="98"/>
      <c r="G168" s="98"/>
      <c r="H168" s="98"/>
      <c r="I168" s="98"/>
      <c r="J168" s="98"/>
    </row>
    <row r="169" spans="1:10" hidden="1">
      <c r="A169" s="97"/>
      <c r="C169" s="98"/>
      <c r="D169" s="98"/>
      <c r="E169" s="98"/>
      <c r="F169" s="98"/>
      <c r="G169" s="98"/>
      <c r="H169" s="98"/>
      <c r="I169" s="98"/>
      <c r="J169" s="98"/>
    </row>
    <row r="170" spans="1:10" hidden="1">
      <c r="A170" s="97"/>
      <c r="C170" s="98"/>
      <c r="D170" s="98"/>
      <c r="E170" s="98"/>
      <c r="F170" s="98"/>
      <c r="G170" s="98"/>
      <c r="H170" s="98"/>
      <c r="I170" s="98"/>
      <c r="J170" s="98"/>
    </row>
    <row r="171" spans="1:10" hidden="1">
      <c r="A171" s="97"/>
      <c r="C171" s="98"/>
      <c r="D171" s="98"/>
      <c r="E171" s="98"/>
      <c r="F171" s="98"/>
      <c r="G171" s="98"/>
      <c r="H171" s="98"/>
      <c r="I171" s="98"/>
      <c r="J171" s="98"/>
    </row>
    <row r="172" spans="1:10" hidden="1">
      <c r="A172" s="97"/>
      <c r="C172" s="98"/>
      <c r="D172" s="98"/>
      <c r="E172" s="98"/>
      <c r="F172" s="98"/>
      <c r="G172" s="98"/>
      <c r="H172" s="98"/>
      <c r="I172" s="98"/>
      <c r="J172" s="98"/>
    </row>
    <row r="173" spans="1:10" hidden="1">
      <c r="A173" s="97"/>
      <c r="C173" s="98"/>
      <c r="D173" s="98"/>
      <c r="E173" s="98"/>
      <c r="F173" s="98"/>
      <c r="G173" s="98"/>
      <c r="H173" s="98"/>
      <c r="I173" s="98"/>
      <c r="J173" s="98"/>
    </row>
    <row r="174" spans="1:10" hidden="1">
      <c r="A174" s="97"/>
      <c r="C174" s="98"/>
      <c r="D174" s="98"/>
      <c r="E174" s="98"/>
      <c r="F174" s="98"/>
      <c r="G174" s="98"/>
      <c r="H174" s="98"/>
      <c r="I174" s="98"/>
      <c r="J174" s="98"/>
    </row>
    <row r="175" spans="1:10" hidden="1">
      <c r="A175" s="97"/>
      <c r="C175" s="98"/>
      <c r="D175" s="98"/>
      <c r="E175" s="98"/>
      <c r="F175" s="98"/>
      <c r="G175" s="98"/>
      <c r="H175" s="98"/>
      <c r="I175" s="98"/>
      <c r="J175" s="98"/>
    </row>
    <row r="176" spans="1:10" hidden="1">
      <c r="A176" s="97"/>
      <c r="C176" s="98"/>
      <c r="D176" s="98"/>
      <c r="E176" s="98"/>
      <c r="F176" s="98"/>
      <c r="G176" s="98"/>
      <c r="H176" s="98"/>
      <c r="I176" s="98"/>
      <c r="J176" s="98"/>
    </row>
    <row r="177" spans="1:10" hidden="1">
      <c r="A177" s="97"/>
      <c r="C177" s="98"/>
      <c r="D177" s="98"/>
      <c r="E177" s="98"/>
      <c r="F177" s="98"/>
      <c r="G177" s="98"/>
      <c r="H177" s="98"/>
      <c r="I177" s="98"/>
      <c r="J177" s="98"/>
    </row>
    <row r="178" spans="1:10" hidden="1">
      <c r="A178" s="97"/>
      <c r="C178" s="98"/>
      <c r="D178" s="98"/>
      <c r="E178" s="98"/>
      <c r="F178" s="98"/>
      <c r="G178" s="98"/>
      <c r="H178" s="98"/>
      <c r="I178" s="98"/>
      <c r="J178" s="98"/>
    </row>
    <row r="179" spans="1:10" hidden="1">
      <c r="A179" s="97"/>
      <c r="C179" s="98"/>
      <c r="D179" s="98"/>
      <c r="E179" s="98"/>
      <c r="F179" s="98"/>
      <c r="G179" s="98"/>
      <c r="H179" s="98"/>
      <c r="I179" s="98"/>
      <c r="J179" s="98"/>
    </row>
    <row r="180" spans="1:10" hidden="1">
      <c r="A180" s="97"/>
      <c r="C180" s="98"/>
      <c r="D180" s="98"/>
      <c r="E180" s="98"/>
      <c r="F180" s="98"/>
      <c r="G180" s="98"/>
      <c r="H180" s="98"/>
      <c r="I180" s="98"/>
      <c r="J180" s="98"/>
    </row>
    <row r="181" spans="1:10" hidden="1">
      <c r="A181" s="97"/>
      <c r="C181" s="98"/>
      <c r="D181" s="98"/>
      <c r="E181" s="98"/>
      <c r="F181" s="98"/>
      <c r="G181" s="98"/>
      <c r="H181" s="98"/>
      <c r="I181" s="98"/>
      <c r="J181" s="98"/>
    </row>
    <row r="182" spans="1:10" hidden="1">
      <c r="A182" s="97"/>
      <c r="C182" s="98"/>
      <c r="D182" s="98"/>
      <c r="E182" s="98"/>
      <c r="F182" s="98"/>
      <c r="G182" s="98"/>
      <c r="H182" s="98"/>
      <c r="I182" s="98"/>
      <c r="J182" s="98"/>
    </row>
    <row r="183" spans="1:10" hidden="1">
      <c r="A183" s="97"/>
      <c r="C183" s="98"/>
      <c r="D183" s="98"/>
      <c r="E183" s="98"/>
      <c r="F183" s="98"/>
      <c r="G183" s="98"/>
      <c r="H183" s="98"/>
      <c r="I183" s="98"/>
      <c r="J183" s="98"/>
    </row>
    <row r="184" spans="1:10" hidden="1">
      <c r="A184" s="97"/>
      <c r="C184" s="98"/>
      <c r="D184" s="98"/>
      <c r="E184" s="98"/>
      <c r="F184" s="98"/>
      <c r="G184" s="98"/>
      <c r="H184" s="98"/>
      <c r="I184" s="98"/>
      <c r="J184" s="98"/>
    </row>
    <row r="185" spans="1:10" hidden="1">
      <c r="A185" s="97"/>
      <c r="C185" s="98"/>
      <c r="D185" s="98"/>
      <c r="E185" s="98"/>
      <c r="F185" s="98"/>
      <c r="G185" s="98"/>
      <c r="H185" s="98"/>
      <c r="I185" s="98"/>
      <c r="J185" s="98"/>
    </row>
    <row r="186" spans="1:10" hidden="1">
      <c r="A186" s="97"/>
      <c r="C186" s="98"/>
      <c r="D186" s="98"/>
      <c r="E186" s="98"/>
      <c r="F186" s="98"/>
      <c r="G186" s="98"/>
      <c r="H186" s="98"/>
      <c r="I186" s="98"/>
      <c r="J186" s="98"/>
    </row>
    <row r="187" spans="1:10" hidden="1">
      <c r="A187" s="97"/>
      <c r="C187" s="98"/>
      <c r="D187" s="98"/>
      <c r="E187" s="98"/>
      <c r="F187" s="98"/>
      <c r="G187" s="98"/>
      <c r="H187" s="98"/>
      <c r="I187" s="98"/>
      <c r="J187" s="98"/>
    </row>
    <row r="188" spans="1:10" hidden="1">
      <c r="A188" s="97"/>
      <c r="C188" s="98"/>
      <c r="D188" s="98"/>
      <c r="E188" s="98"/>
      <c r="F188" s="98"/>
      <c r="G188" s="98"/>
      <c r="H188" s="98"/>
      <c r="I188" s="98"/>
      <c r="J188" s="98"/>
    </row>
    <row r="189" spans="1:10" hidden="1">
      <c r="A189" s="97"/>
      <c r="C189" s="98"/>
      <c r="D189" s="98"/>
      <c r="E189" s="98"/>
      <c r="F189" s="98"/>
      <c r="G189" s="98"/>
      <c r="H189" s="98"/>
      <c r="I189" s="98"/>
      <c r="J189" s="98"/>
    </row>
    <row r="190" spans="1:10" hidden="1">
      <c r="A190" s="97"/>
      <c r="C190" s="98"/>
      <c r="D190" s="98"/>
      <c r="E190" s="98"/>
      <c r="F190" s="98"/>
      <c r="G190" s="98"/>
      <c r="H190" s="98"/>
      <c r="I190" s="98"/>
      <c r="J190" s="98"/>
    </row>
    <row r="191" spans="1:10" hidden="1">
      <c r="A191" s="97"/>
      <c r="C191" s="98"/>
      <c r="D191" s="98"/>
      <c r="E191" s="98"/>
      <c r="F191" s="98"/>
      <c r="G191" s="98"/>
      <c r="H191" s="98"/>
      <c r="I191" s="98"/>
      <c r="J191" s="98"/>
    </row>
    <row r="192" spans="1:10" hidden="1">
      <c r="A192" s="97"/>
      <c r="C192" s="98"/>
      <c r="D192" s="98"/>
      <c r="E192" s="98"/>
      <c r="F192" s="98"/>
      <c r="G192" s="98"/>
      <c r="H192" s="98"/>
      <c r="I192" s="98"/>
      <c r="J192" s="98"/>
    </row>
    <row r="193" spans="1:10" hidden="1">
      <c r="A193" s="97"/>
      <c r="C193" s="98"/>
      <c r="D193" s="98"/>
      <c r="E193" s="98"/>
      <c r="F193" s="98"/>
      <c r="G193" s="98"/>
      <c r="H193" s="98"/>
      <c r="I193" s="98"/>
      <c r="J193" s="98"/>
    </row>
    <row r="194" spans="1:10" hidden="1">
      <c r="A194" s="97"/>
      <c r="C194" s="98"/>
      <c r="D194" s="98"/>
      <c r="E194" s="98"/>
      <c r="F194" s="98"/>
      <c r="G194" s="98"/>
      <c r="H194" s="98"/>
      <c r="I194" s="98"/>
      <c r="J194" s="98"/>
    </row>
    <row r="195" spans="1:10" hidden="1">
      <c r="A195" s="97"/>
      <c r="C195" s="98"/>
      <c r="D195" s="98"/>
      <c r="E195" s="98"/>
      <c r="F195" s="98"/>
      <c r="G195" s="98"/>
      <c r="H195" s="98"/>
      <c r="I195" s="98"/>
      <c r="J195" s="98"/>
    </row>
    <row r="196" spans="1:10" hidden="1">
      <c r="A196" s="97"/>
      <c r="C196" s="98"/>
      <c r="D196" s="98"/>
      <c r="E196" s="98"/>
      <c r="F196" s="98"/>
      <c r="G196" s="98"/>
      <c r="H196" s="98"/>
      <c r="I196" s="98"/>
      <c r="J196" s="98"/>
    </row>
    <row r="197" spans="1:10" hidden="1">
      <c r="A197" s="97"/>
      <c r="C197" s="98"/>
      <c r="D197" s="98"/>
      <c r="E197" s="98"/>
      <c r="F197" s="98"/>
      <c r="G197" s="98"/>
      <c r="H197" s="98"/>
      <c r="I197" s="98"/>
      <c r="J197" s="98"/>
    </row>
    <row r="198" spans="1:10" hidden="1">
      <c r="A198" s="97"/>
      <c r="C198" s="98"/>
      <c r="D198" s="98"/>
      <c r="E198" s="98"/>
      <c r="F198" s="98"/>
      <c r="G198" s="98"/>
      <c r="H198" s="98"/>
      <c r="I198" s="98"/>
      <c r="J198" s="98"/>
    </row>
    <row r="199" spans="1:10" hidden="1">
      <c r="A199" s="97"/>
      <c r="C199" s="98"/>
      <c r="D199" s="98"/>
      <c r="E199" s="98"/>
      <c r="F199" s="98"/>
      <c r="G199" s="98"/>
      <c r="H199" s="98"/>
      <c r="I199" s="98"/>
      <c r="J199" s="98"/>
    </row>
    <row r="200" spans="1:10" hidden="1">
      <c r="A200" s="97"/>
      <c r="C200" s="98"/>
      <c r="D200" s="98"/>
      <c r="E200" s="98"/>
      <c r="F200" s="98"/>
      <c r="G200" s="98"/>
      <c r="H200" s="98"/>
      <c r="I200" s="98"/>
      <c r="J200" s="98"/>
    </row>
    <row r="201" spans="1:10" hidden="1">
      <c r="A201" s="97"/>
      <c r="C201" s="98"/>
      <c r="D201" s="98"/>
      <c r="E201" s="98"/>
      <c r="F201" s="98"/>
      <c r="G201" s="98"/>
      <c r="H201" s="98"/>
      <c r="I201" s="98"/>
      <c r="J201" s="98"/>
    </row>
    <row r="202" spans="1:10" hidden="1">
      <c r="A202" s="97"/>
      <c r="C202" s="98"/>
      <c r="D202" s="98"/>
      <c r="E202" s="98"/>
      <c r="F202" s="98"/>
      <c r="G202" s="98"/>
      <c r="H202" s="98"/>
      <c r="I202" s="98"/>
      <c r="J202" s="98"/>
    </row>
    <row r="203" spans="1:10" hidden="1">
      <c r="A203" s="97"/>
      <c r="C203" s="98"/>
      <c r="D203" s="98"/>
      <c r="E203" s="98"/>
      <c r="F203" s="98"/>
      <c r="G203" s="98"/>
      <c r="H203" s="98"/>
      <c r="I203" s="98"/>
      <c r="J203" s="98"/>
    </row>
    <row r="204" spans="1:10" hidden="1">
      <c r="A204" s="97"/>
      <c r="C204" s="98"/>
      <c r="D204" s="98"/>
      <c r="E204" s="98"/>
      <c r="F204" s="98"/>
      <c r="G204" s="98"/>
      <c r="H204" s="98"/>
      <c r="I204" s="98"/>
      <c r="J204" s="98"/>
    </row>
    <row r="205" spans="1:10" hidden="1">
      <c r="A205" s="97"/>
      <c r="C205" s="98"/>
      <c r="D205" s="98"/>
      <c r="E205" s="98"/>
      <c r="F205" s="98"/>
      <c r="G205" s="98"/>
      <c r="H205" s="98"/>
      <c r="I205" s="98"/>
      <c r="J205" s="98"/>
    </row>
    <row r="206" spans="1:10" hidden="1">
      <c r="A206" s="97"/>
      <c r="C206" s="98"/>
      <c r="D206" s="98"/>
      <c r="E206" s="98"/>
      <c r="F206" s="98"/>
      <c r="G206" s="98"/>
      <c r="H206" s="98"/>
      <c r="I206" s="98"/>
      <c r="J206" s="98"/>
    </row>
    <row r="207" spans="1:10" hidden="1">
      <c r="A207" s="97"/>
      <c r="C207" s="98"/>
      <c r="D207" s="98"/>
      <c r="E207" s="98"/>
      <c r="F207" s="98"/>
      <c r="G207" s="98"/>
      <c r="H207" s="98"/>
      <c r="I207" s="98"/>
      <c r="J207" s="98"/>
    </row>
    <row r="208" spans="1:10" hidden="1">
      <c r="A208" s="97"/>
      <c r="C208" s="98"/>
      <c r="D208" s="98"/>
      <c r="E208" s="98"/>
      <c r="F208" s="98"/>
      <c r="G208" s="98"/>
      <c r="H208" s="98"/>
      <c r="I208" s="98"/>
      <c r="J208" s="98"/>
    </row>
    <row r="209" spans="1:10" hidden="1">
      <c r="A209" s="97"/>
      <c r="C209" s="98"/>
      <c r="D209" s="98"/>
      <c r="E209" s="98"/>
      <c r="F209" s="98"/>
      <c r="G209" s="98"/>
      <c r="H209" s="98"/>
      <c r="I209" s="98"/>
      <c r="J209" s="98"/>
    </row>
    <row r="210" spans="1:10" hidden="1">
      <c r="A210" s="97"/>
      <c r="C210" s="98"/>
      <c r="D210" s="98"/>
      <c r="E210" s="98"/>
      <c r="F210" s="98"/>
      <c r="G210" s="98"/>
      <c r="H210" s="98"/>
      <c r="I210" s="98"/>
      <c r="J210" s="98"/>
    </row>
    <row r="211" spans="1:10" hidden="1">
      <c r="A211" s="97"/>
      <c r="C211" s="98"/>
      <c r="D211" s="98"/>
      <c r="E211" s="98"/>
      <c r="F211" s="98"/>
      <c r="G211" s="98"/>
      <c r="H211" s="98"/>
      <c r="I211" s="98"/>
      <c r="J211" s="98"/>
    </row>
    <row r="212" spans="1:10" hidden="1">
      <c r="A212" s="97"/>
      <c r="C212" s="98"/>
      <c r="D212" s="98"/>
      <c r="E212" s="98"/>
      <c r="F212" s="98"/>
      <c r="G212" s="98"/>
      <c r="H212" s="98"/>
      <c r="I212" s="98"/>
      <c r="J212" s="98"/>
    </row>
    <row r="213" spans="1:10" hidden="1">
      <c r="A213" s="97"/>
      <c r="C213" s="98"/>
      <c r="D213" s="98"/>
      <c r="E213" s="98"/>
      <c r="F213" s="98"/>
      <c r="G213" s="98"/>
      <c r="H213" s="98"/>
      <c r="I213" s="98"/>
      <c r="J213" s="98"/>
    </row>
    <row r="214" spans="1:10" hidden="1">
      <c r="A214" s="97"/>
      <c r="C214" s="98"/>
      <c r="D214" s="98"/>
      <c r="E214" s="98"/>
      <c r="F214" s="98"/>
      <c r="G214" s="98"/>
      <c r="H214" s="98"/>
      <c r="I214" s="98"/>
      <c r="J214" s="98"/>
    </row>
    <row r="215" spans="1:10" hidden="1">
      <c r="A215" s="97"/>
      <c r="C215" s="98"/>
      <c r="D215" s="98"/>
      <c r="E215" s="98"/>
      <c r="F215" s="98"/>
      <c r="G215" s="98"/>
      <c r="H215" s="98"/>
      <c r="I215" s="98"/>
      <c r="J215" s="98"/>
    </row>
    <row r="216" spans="1:10" hidden="1">
      <c r="A216" s="97"/>
      <c r="C216" s="98"/>
      <c r="D216" s="98"/>
      <c r="E216" s="98"/>
      <c r="F216" s="98"/>
      <c r="G216" s="98"/>
      <c r="H216" s="98"/>
      <c r="I216" s="98"/>
      <c r="J216" s="98"/>
    </row>
    <row r="217" spans="1:10" hidden="1">
      <c r="A217" s="97"/>
      <c r="C217" s="98"/>
      <c r="D217" s="98"/>
      <c r="E217" s="98"/>
      <c r="F217" s="98"/>
      <c r="G217" s="98"/>
      <c r="H217" s="98"/>
      <c r="I217" s="98"/>
      <c r="J217" s="98"/>
    </row>
    <row r="218" spans="1:10" hidden="1">
      <c r="A218" s="97"/>
      <c r="C218" s="98"/>
      <c r="D218" s="98"/>
      <c r="E218" s="98"/>
      <c r="F218" s="98"/>
      <c r="G218" s="98"/>
      <c r="H218" s="98"/>
      <c r="I218" s="98"/>
      <c r="J218" s="98"/>
    </row>
    <row r="219" spans="1:10">
      <c r="A219" s="3"/>
    </row>
    <row r="220" spans="1:10">
      <c r="A220" s="7" t="s">
        <v>177</v>
      </c>
    </row>
  </sheetData>
  <sheetProtection formatColumns="0" formatRows="0"/>
  <phoneticPr fontId="2" type="noConversion"/>
  <pageMargins left="0.75" right="0.75" top="1" bottom="1" header="0.5" footer="0.5"/>
  <pageSetup scale="82" fitToHeight="2" orientation="landscape" r:id="rId1"/>
  <headerFooter alignWithMargins="0">
    <oddHeader>&amp;A</oddHeader>
  </headerFooter>
  <rowBreaks count="1" manualBreakCount="1">
    <brk id="11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S129"/>
  <sheetViews>
    <sheetView workbookViewId="0">
      <selection activeCell="P28" sqref="P28"/>
    </sheetView>
  </sheetViews>
  <sheetFormatPr defaultRowHeight="13.2"/>
  <cols>
    <col min="12" max="12" width="10" bestFit="1" customWidth="1"/>
    <col min="14" max="14" width="2.6640625" customWidth="1"/>
    <col min="15" max="15" width="12.6640625" customWidth="1"/>
    <col min="16" max="16" width="14.33203125" customWidth="1"/>
    <col min="17" max="17" width="0.6640625" customWidth="1"/>
    <col min="18" max="18" width="16.88671875" customWidth="1"/>
    <col min="19" max="19" width="0.5546875" customWidth="1"/>
  </cols>
  <sheetData>
    <row r="3" spans="1:19" ht="15.6">
      <c r="B3" s="2" t="s">
        <v>29</v>
      </c>
    </row>
    <row r="4" spans="1:19">
      <c r="B4" t="s">
        <v>178</v>
      </c>
    </row>
    <row r="5" spans="1:19">
      <c r="B5" s="30"/>
    </row>
    <row r="6" spans="1:19" ht="25.5" customHeight="1">
      <c r="O6" s="8" t="s">
        <v>131</v>
      </c>
      <c r="P6" s="91"/>
      <c r="Q6" s="89"/>
      <c r="R6" s="164"/>
      <c r="S6" s="165"/>
    </row>
    <row r="7" spans="1:19">
      <c r="A7" s="3" t="s">
        <v>1</v>
      </c>
      <c r="O7" s="8" t="s">
        <v>132</v>
      </c>
      <c r="P7" s="50"/>
      <c r="Q7" s="50"/>
      <c r="R7" s="50"/>
      <c r="S7" s="50"/>
    </row>
    <row r="8" spans="1:19">
      <c r="A8" s="3"/>
      <c r="L8" t="s">
        <v>31</v>
      </c>
      <c r="M8" s="3" t="s">
        <v>32</v>
      </c>
    </row>
    <row r="9" spans="1:19">
      <c r="A9" s="3">
        <v>1</v>
      </c>
      <c r="B9" t="s">
        <v>30</v>
      </c>
      <c r="K9" t="s">
        <v>13</v>
      </c>
      <c r="L9" s="105" t="s">
        <v>42</v>
      </c>
      <c r="M9" s="106">
        <f>2012</f>
        <v>2012</v>
      </c>
      <c r="O9" s="107">
        <v>120000</v>
      </c>
      <c r="P9" s="108"/>
      <c r="Q9" s="108"/>
      <c r="R9" s="108"/>
      <c r="S9" s="108"/>
    </row>
    <row r="10" spans="1:19">
      <c r="A10" s="3"/>
      <c r="B10" s="5" t="s">
        <v>179</v>
      </c>
      <c r="C10" s="5"/>
      <c r="D10" s="5"/>
      <c r="E10" s="5"/>
      <c r="F10" s="5"/>
      <c r="G10" s="5"/>
      <c r="H10" s="5"/>
      <c r="K10" t="s">
        <v>14</v>
      </c>
      <c r="L10" s="105" t="s">
        <v>43</v>
      </c>
      <c r="M10" s="135">
        <f>2012</f>
        <v>2012</v>
      </c>
      <c r="O10" s="107">
        <v>120000</v>
      </c>
      <c r="P10" s="108"/>
      <c r="Q10" s="108"/>
      <c r="R10" s="108"/>
      <c r="S10" s="108"/>
    </row>
    <row r="11" spans="1:19">
      <c r="A11" s="3"/>
      <c r="B11" s="5" t="s">
        <v>180</v>
      </c>
      <c r="K11" t="s">
        <v>15</v>
      </c>
      <c r="L11" s="105" t="s">
        <v>44</v>
      </c>
      <c r="M11" s="135">
        <f>2012</f>
        <v>2012</v>
      </c>
      <c r="O11" s="107">
        <v>120000</v>
      </c>
      <c r="P11" s="108"/>
      <c r="Q11" s="108"/>
      <c r="R11" s="108"/>
      <c r="S11" s="108"/>
    </row>
    <row r="12" spans="1:19">
      <c r="A12" s="3"/>
      <c r="B12" s="49" t="s">
        <v>181</v>
      </c>
      <c r="K12" t="s">
        <v>16</v>
      </c>
      <c r="L12" s="105" t="s">
        <v>33</v>
      </c>
      <c r="M12" s="135">
        <f>2012</f>
        <v>2012</v>
      </c>
      <c r="O12" s="107">
        <v>120000</v>
      </c>
      <c r="P12" s="108"/>
      <c r="Q12" s="108"/>
      <c r="R12" s="108"/>
      <c r="S12" s="108"/>
    </row>
    <row r="13" spans="1:19">
      <c r="A13" s="3"/>
      <c r="K13" t="s">
        <v>17</v>
      </c>
      <c r="L13" s="105" t="s">
        <v>34</v>
      </c>
      <c r="M13" s="135">
        <f>2012</f>
        <v>2012</v>
      </c>
      <c r="O13" s="107">
        <v>120000</v>
      </c>
      <c r="P13" s="108"/>
      <c r="Q13" s="108"/>
      <c r="R13" s="108"/>
      <c r="S13" s="108"/>
    </row>
    <row r="14" spans="1:19">
      <c r="A14" s="3"/>
      <c r="K14" t="s">
        <v>18</v>
      </c>
      <c r="L14" s="105" t="s">
        <v>35</v>
      </c>
      <c r="M14" s="135">
        <f>2012</f>
        <v>2012</v>
      </c>
      <c r="O14" s="107">
        <v>120000</v>
      </c>
      <c r="P14" s="108"/>
      <c r="Q14" s="108"/>
      <c r="R14" s="108"/>
      <c r="S14" s="108"/>
    </row>
    <row r="15" spans="1:19">
      <c r="A15" s="3"/>
      <c r="K15" t="s">
        <v>19</v>
      </c>
      <c r="L15" s="105" t="s">
        <v>36</v>
      </c>
      <c r="M15" s="135">
        <f>2012</f>
        <v>2012</v>
      </c>
      <c r="O15" s="107">
        <v>120000</v>
      </c>
      <c r="P15" s="108"/>
      <c r="Q15" s="108"/>
      <c r="R15" s="108"/>
      <c r="S15" s="108"/>
    </row>
    <row r="16" spans="1:19">
      <c r="A16" s="3"/>
      <c r="K16" t="s">
        <v>20</v>
      </c>
      <c r="L16" s="105" t="s">
        <v>37</v>
      </c>
      <c r="M16" s="135">
        <f>2012</f>
        <v>2012</v>
      </c>
      <c r="O16" s="107">
        <v>120000</v>
      </c>
      <c r="P16" s="108"/>
      <c r="Q16" s="108"/>
      <c r="R16" s="108"/>
      <c r="S16" s="108"/>
    </row>
    <row r="17" spans="1:19">
      <c r="A17" s="3"/>
      <c r="K17" t="s">
        <v>21</v>
      </c>
      <c r="L17" s="105" t="s">
        <v>38</v>
      </c>
      <c r="M17" s="135">
        <f>2012</f>
        <v>2012</v>
      </c>
      <c r="O17" s="107">
        <v>120000</v>
      </c>
      <c r="P17" s="108"/>
      <c r="Q17" s="108"/>
      <c r="R17" s="108"/>
      <c r="S17" s="108"/>
    </row>
    <row r="18" spans="1:19">
      <c r="A18" s="3"/>
      <c r="K18" t="s">
        <v>22</v>
      </c>
      <c r="L18" s="105" t="s">
        <v>39</v>
      </c>
      <c r="M18" s="106">
        <f>2013</f>
        <v>2013</v>
      </c>
      <c r="O18" s="107">
        <v>120000</v>
      </c>
      <c r="P18" s="108"/>
      <c r="Q18" s="108"/>
      <c r="R18" s="108"/>
      <c r="S18" s="108"/>
    </row>
    <row r="19" spans="1:19">
      <c r="A19" s="3"/>
      <c r="K19" t="s">
        <v>23</v>
      </c>
      <c r="L19" s="105" t="s">
        <v>40</v>
      </c>
      <c r="M19" s="135">
        <f>2013</f>
        <v>2013</v>
      </c>
      <c r="O19" s="107">
        <v>120000</v>
      </c>
      <c r="P19" s="108"/>
      <c r="Q19" s="108"/>
      <c r="R19" s="108"/>
      <c r="S19" s="108"/>
    </row>
    <row r="20" spans="1:19" ht="15">
      <c r="A20" s="3"/>
      <c r="K20" t="s">
        <v>24</v>
      </c>
      <c r="L20" s="105" t="s">
        <v>41</v>
      </c>
      <c r="M20" s="135">
        <f>2013</f>
        <v>2013</v>
      </c>
      <c r="O20" s="109">
        <v>120000</v>
      </c>
      <c r="P20" s="110"/>
      <c r="Q20" s="110"/>
      <c r="R20" s="110"/>
      <c r="S20" s="110"/>
    </row>
    <row r="21" spans="1:19">
      <c r="A21" s="3"/>
      <c r="K21" t="s">
        <v>133</v>
      </c>
      <c r="O21" s="15">
        <f>SUM(O9:O20)</f>
        <v>1440000</v>
      </c>
      <c r="P21" s="64">
        <f>SUM(P9:P20)</f>
        <v>0</v>
      </c>
      <c r="Q21" s="64">
        <f>SUM(Q9:Q20)</f>
        <v>0</v>
      </c>
      <c r="R21" s="64">
        <f>SUM(R9:R20)</f>
        <v>0</v>
      </c>
      <c r="S21" s="64">
        <f>SUM(S9:S20)</f>
        <v>0</v>
      </c>
    </row>
    <row r="22" spans="1:19">
      <c r="A22" s="3"/>
    </row>
    <row r="23" spans="1:19">
      <c r="A23" s="3">
        <v>2</v>
      </c>
      <c r="B23" t="s">
        <v>45</v>
      </c>
      <c r="K23" t="s">
        <v>13</v>
      </c>
      <c r="L23" s="13">
        <f>'Rate Increases'!F12</f>
        <v>0</v>
      </c>
      <c r="M23" s="6">
        <f>'Rate Increases'!F13</f>
        <v>41640</v>
      </c>
      <c r="O23" s="36">
        <f t="array" ref="O23:O25">TRANSPOSE('Rate Increases'!AC116:AE116)*12</f>
        <v>104400</v>
      </c>
    </row>
    <row r="24" spans="1:19">
      <c r="A24" s="3"/>
      <c r="B24" s="50"/>
      <c r="C24" s="5"/>
      <c r="D24" s="5"/>
      <c r="E24" s="5"/>
      <c r="F24" s="30"/>
      <c r="K24" t="s">
        <v>14</v>
      </c>
      <c r="L24" s="13">
        <f>'Rate Increases'!G12</f>
        <v>0</v>
      </c>
      <c r="M24" s="6">
        <f>'Rate Increases'!G13</f>
        <v>41671</v>
      </c>
      <c r="O24" s="36">
        <v>104400</v>
      </c>
    </row>
    <row r="25" spans="1:19" ht="15">
      <c r="A25" s="3"/>
      <c r="B25" s="4"/>
      <c r="K25" t="s">
        <v>15</v>
      </c>
      <c r="L25" s="13">
        <f>'Rate Increases'!H12</f>
        <v>0</v>
      </c>
      <c r="M25" s="6">
        <f>'Rate Increases'!H13</f>
        <v>41699</v>
      </c>
      <c r="O25" s="95">
        <v>104400</v>
      </c>
    </row>
    <row r="26" spans="1:19">
      <c r="A26" s="3"/>
      <c r="B26" s="4"/>
      <c r="K26" t="s">
        <v>133</v>
      </c>
      <c r="O26" s="15">
        <f>SUM(O23:O25)</f>
        <v>313200</v>
      </c>
    </row>
    <row r="27" spans="1:19">
      <c r="A27" s="3"/>
      <c r="B27" s="4"/>
    </row>
    <row r="28" spans="1:19">
      <c r="A28" s="6">
        <v>3</v>
      </c>
      <c r="B28" s="5" t="s">
        <v>281</v>
      </c>
      <c r="C28" s="5"/>
      <c r="D28" s="5"/>
      <c r="E28" s="5"/>
      <c r="F28" s="5"/>
      <c r="G28" s="5"/>
      <c r="H28" s="5"/>
      <c r="I28" s="5"/>
      <c r="J28" s="5"/>
      <c r="K28" s="5"/>
      <c r="L28" s="82"/>
      <c r="M28" s="6"/>
      <c r="O28" s="36">
        <f>'Rate Increases'!AK116</f>
        <v>121800</v>
      </c>
    </row>
    <row r="29" spans="1:19">
      <c r="A29" s="6"/>
      <c r="B29" s="50"/>
      <c r="C29" s="5"/>
      <c r="D29" s="5"/>
      <c r="E29" s="5"/>
      <c r="F29" s="5"/>
      <c r="G29" s="5"/>
      <c r="H29" s="5"/>
      <c r="I29" s="5"/>
      <c r="J29" s="5"/>
      <c r="K29" s="5"/>
      <c r="L29" s="84"/>
      <c r="M29" s="6"/>
    </row>
    <row r="30" spans="1:19">
      <c r="A30" s="3"/>
    </row>
    <row r="31" spans="1:19">
      <c r="A31" s="3"/>
    </row>
    <row r="32" spans="1:19">
      <c r="A32" s="3"/>
    </row>
    <row r="33" spans="1:15">
      <c r="A33" s="3"/>
    </row>
    <row r="34" spans="1:15">
      <c r="A34" s="3"/>
    </row>
    <row r="35" spans="1:15">
      <c r="O35" s="3"/>
    </row>
    <row r="36" spans="1:15">
      <c r="O36" s="3"/>
    </row>
    <row r="37" spans="1:15">
      <c r="O37" s="3"/>
    </row>
    <row r="38" spans="1:15">
      <c r="O38" s="3"/>
    </row>
    <row r="39" spans="1:15">
      <c r="O39" s="3"/>
    </row>
    <row r="40" spans="1:15">
      <c r="O40" s="3"/>
    </row>
    <row r="41" spans="1:15">
      <c r="O41" s="3"/>
    </row>
    <row r="42" spans="1:15">
      <c r="O42" s="3"/>
    </row>
    <row r="43" spans="1:15">
      <c r="O43" s="3"/>
    </row>
    <row r="44" spans="1:15">
      <c r="O44" s="3"/>
    </row>
    <row r="45" spans="1:15">
      <c r="O45" s="3"/>
    </row>
    <row r="46" spans="1:15">
      <c r="O46" s="3"/>
    </row>
    <row r="47" spans="1:15">
      <c r="O47" s="3"/>
    </row>
    <row r="48" spans="1:15">
      <c r="O48" s="3"/>
    </row>
    <row r="49" spans="15:15">
      <c r="O49" s="3"/>
    </row>
    <row r="50" spans="15:15">
      <c r="O50" s="3"/>
    </row>
    <row r="51" spans="15:15">
      <c r="O51" s="3"/>
    </row>
    <row r="52" spans="15:15">
      <c r="O52" s="3"/>
    </row>
    <row r="53" spans="15:15">
      <c r="O53" s="3"/>
    </row>
    <row r="54" spans="15:15">
      <c r="O54" s="3"/>
    </row>
    <row r="55" spans="15:15">
      <c r="O55" s="3"/>
    </row>
    <row r="56" spans="15:15">
      <c r="O56" s="3"/>
    </row>
    <row r="57" spans="15:15">
      <c r="O57" s="3"/>
    </row>
    <row r="58" spans="15:15">
      <c r="O58" s="3"/>
    </row>
    <row r="59" spans="15:15">
      <c r="O59" s="3"/>
    </row>
    <row r="60" spans="15:15">
      <c r="O60" s="3"/>
    </row>
    <row r="61" spans="15:15">
      <c r="O61" s="3"/>
    </row>
    <row r="62" spans="15:15">
      <c r="O62" s="3"/>
    </row>
    <row r="63" spans="15:15">
      <c r="O63" s="3"/>
    </row>
    <row r="64" spans="15:15">
      <c r="O64" s="3"/>
    </row>
    <row r="65" spans="15:15">
      <c r="O65" s="3"/>
    </row>
    <row r="66" spans="15:15">
      <c r="O66" s="3"/>
    </row>
    <row r="67" spans="15:15">
      <c r="O67" s="3"/>
    </row>
    <row r="68" spans="15:15">
      <c r="O68" s="3"/>
    </row>
    <row r="69" spans="15:15">
      <c r="O69" s="3"/>
    </row>
    <row r="70" spans="15:15">
      <c r="O70" s="3"/>
    </row>
    <row r="71" spans="15:15">
      <c r="O71" s="3"/>
    </row>
    <row r="72" spans="15:15">
      <c r="O72" s="3"/>
    </row>
    <row r="73" spans="15:15">
      <c r="O73" s="3"/>
    </row>
    <row r="74" spans="15:15">
      <c r="O74" s="3"/>
    </row>
    <row r="75" spans="15:15">
      <c r="O75" s="3"/>
    </row>
    <row r="76" spans="15:15">
      <c r="O76" s="3"/>
    </row>
    <row r="77" spans="15:15">
      <c r="O77" s="3"/>
    </row>
    <row r="78" spans="15:15">
      <c r="O78" s="3"/>
    </row>
    <row r="79" spans="15:15">
      <c r="O79" s="3"/>
    </row>
    <row r="80" spans="15:15">
      <c r="O80" s="3"/>
    </row>
    <row r="81" spans="15:15">
      <c r="O81" s="3"/>
    </row>
    <row r="82" spans="15:15">
      <c r="O82" s="3"/>
    </row>
    <row r="83" spans="15:15">
      <c r="O83" s="3"/>
    </row>
    <row r="84" spans="15:15">
      <c r="O84" s="3"/>
    </row>
    <row r="85" spans="15:15">
      <c r="O85" s="3"/>
    </row>
    <row r="86" spans="15:15">
      <c r="O86" s="3"/>
    </row>
    <row r="87" spans="15:15">
      <c r="O87" s="3"/>
    </row>
    <row r="88" spans="15:15">
      <c r="O88" s="3"/>
    </row>
    <row r="89" spans="15:15">
      <c r="O89" s="3"/>
    </row>
    <row r="90" spans="15:15">
      <c r="O90" s="3"/>
    </row>
    <row r="91" spans="15:15">
      <c r="O91" s="3"/>
    </row>
    <row r="92" spans="15:15">
      <c r="O92" s="3"/>
    </row>
    <row r="93" spans="15:15">
      <c r="O93" s="3"/>
    </row>
    <row r="94" spans="15:15">
      <c r="O94" s="3"/>
    </row>
    <row r="95" spans="15:15">
      <c r="O95" s="3"/>
    </row>
    <row r="96" spans="15:15">
      <c r="O96" s="3"/>
    </row>
    <row r="97" spans="15:15">
      <c r="O97" s="3"/>
    </row>
    <row r="98" spans="15:15">
      <c r="O98" s="3"/>
    </row>
    <row r="99" spans="15:15">
      <c r="O99" s="3"/>
    </row>
    <row r="100" spans="15:15">
      <c r="O100" s="3"/>
    </row>
    <row r="101" spans="15:15">
      <c r="O101" s="3"/>
    </row>
    <row r="102" spans="15:15">
      <c r="O102" s="3"/>
    </row>
    <row r="103" spans="15:15">
      <c r="O103" s="3"/>
    </row>
    <row r="104" spans="15:15">
      <c r="O104" s="3"/>
    </row>
    <row r="105" spans="15:15">
      <c r="O105" s="3"/>
    </row>
    <row r="106" spans="15:15">
      <c r="O106" s="3"/>
    </row>
    <row r="107" spans="15:15">
      <c r="O107" s="3"/>
    </row>
    <row r="108" spans="15:15">
      <c r="O108" s="3"/>
    </row>
    <row r="109" spans="15:15">
      <c r="O109" s="3"/>
    </row>
    <row r="110" spans="15:15">
      <c r="O110" s="3"/>
    </row>
    <row r="111" spans="15:15">
      <c r="O111" s="3"/>
    </row>
    <row r="112" spans="15:15">
      <c r="O112" s="3"/>
    </row>
    <row r="113" spans="15:15">
      <c r="O113" s="3"/>
    </row>
    <row r="114" spans="15:15">
      <c r="O114" s="3"/>
    </row>
    <row r="115" spans="15:15">
      <c r="O115" s="3"/>
    </row>
    <row r="116" spans="15:15">
      <c r="O116" s="3"/>
    </row>
    <row r="117" spans="15:15">
      <c r="O117" s="3"/>
    </row>
    <row r="118" spans="15:15">
      <c r="O118" s="3"/>
    </row>
    <row r="119" spans="15:15">
      <c r="O119" s="3"/>
    </row>
    <row r="120" spans="15:15">
      <c r="O120" s="3"/>
    </row>
    <row r="121" spans="15:15">
      <c r="O121" s="3"/>
    </row>
    <row r="122" spans="15:15">
      <c r="O122" s="3"/>
    </row>
    <row r="123" spans="15:15">
      <c r="O123" s="3"/>
    </row>
    <row r="124" spans="15:15">
      <c r="O124" s="3"/>
    </row>
    <row r="125" spans="15:15">
      <c r="O125" s="3"/>
    </row>
    <row r="126" spans="15:15">
      <c r="O126" s="3"/>
    </row>
    <row r="127" spans="15:15">
      <c r="O127" s="3"/>
    </row>
    <row r="128" spans="15:15">
      <c r="O128" s="3"/>
    </row>
    <row r="129" spans="15:15">
      <c r="O129" s="3"/>
    </row>
  </sheetData>
  <mergeCells count="1">
    <mergeCell ref="R6:S6"/>
  </mergeCells>
  <phoneticPr fontId="2" type="noConversion"/>
  <pageMargins left="0.75" right="0.75" top="1" bottom="1" header="0.5" footer="0.5"/>
  <pageSetup scale="68" orientation="landscape" r:id="rId1"/>
  <headerFooter alignWithMargins="0">
    <oddHeader>&amp;A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O117"/>
  <sheetViews>
    <sheetView workbookViewId="0">
      <selection activeCell="M9" sqref="M9"/>
    </sheetView>
  </sheetViews>
  <sheetFormatPr defaultRowHeight="13.2"/>
  <cols>
    <col min="12" max="12" width="10" bestFit="1" customWidth="1"/>
    <col min="14" max="14" width="2.6640625" customWidth="1"/>
    <col min="15" max="15" width="12.6640625" customWidth="1"/>
  </cols>
  <sheetData>
    <row r="3" spans="1:15" ht="15.6">
      <c r="B3" s="2" t="s">
        <v>46</v>
      </c>
    </row>
    <row r="4" spans="1:15">
      <c r="B4" t="s">
        <v>178</v>
      </c>
    </row>
    <row r="5" spans="1:15">
      <c r="B5" s="4"/>
    </row>
    <row r="6" spans="1:15">
      <c r="O6" s="10" t="s">
        <v>131</v>
      </c>
    </row>
    <row r="7" spans="1:15">
      <c r="A7" s="3" t="s">
        <v>1</v>
      </c>
      <c r="O7" s="8" t="s">
        <v>132</v>
      </c>
    </row>
    <row r="8" spans="1:15">
      <c r="A8" s="3"/>
      <c r="L8" t="s">
        <v>31</v>
      </c>
      <c r="M8" s="3" t="s">
        <v>32</v>
      </c>
    </row>
    <row r="9" spans="1:15">
      <c r="A9" s="3">
        <v>1</v>
      </c>
      <c r="B9" t="s">
        <v>47</v>
      </c>
      <c r="K9" t="s">
        <v>13</v>
      </c>
      <c r="L9" s="13" t="str">
        <f>MbrMths!L9</f>
        <v>April</v>
      </c>
      <c r="M9" s="6">
        <f>MbrMths!M9</f>
        <v>2012</v>
      </c>
      <c r="O9" s="101">
        <v>360</v>
      </c>
    </row>
    <row r="10" spans="1:15">
      <c r="A10" s="3"/>
      <c r="B10" s="5" t="s">
        <v>231</v>
      </c>
      <c r="C10" s="5"/>
      <c r="D10" s="5"/>
      <c r="E10" s="5"/>
      <c r="F10" s="5"/>
      <c r="G10" s="5"/>
      <c r="H10" s="5"/>
      <c r="I10" s="5"/>
      <c r="J10" s="5"/>
      <c r="K10" t="s">
        <v>14</v>
      </c>
      <c r="L10" s="13" t="str">
        <f>MbrMths!L10</f>
        <v>May</v>
      </c>
      <c r="M10" s="6">
        <f>MbrMths!M10</f>
        <v>2012</v>
      </c>
      <c r="O10" s="101">
        <v>360</v>
      </c>
    </row>
    <row r="11" spans="1:15">
      <c r="A11" s="3"/>
      <c r="B11" s="5" t="s">
        <v>183</v>
      </c>
      <c r="C11" s="5"/>
      <c r="D11" s="5"/>
      <c r="E11" s="5"/>
      <c r="F11" s="5"/>
      <c r="G11" s="5"/>
      <c r="H11" s="5"/>
      <c r="I11" s="5"/>
      <c r="J11" s="5"/>
      <c r="K11" t="s">
        <v>15</v>
      </c>
      <c r="L11" s="13" t="str">
        <f>MbrMths!L11</f>
        <v>June</v>
      </c>
      <c r="M11" s="6">
        <f>MbrMths!M11</f>
        <v>2012</v>
      </c>
      <c r="O11" s="101">
        <v>360</v>
      </c>
    </row>
    <row r="12" spans="1:15">
      <c r="A12" s="3"/>
      <c r="B12" s="14"/>
      <c r="K12" t="s">
        <v>16</v>
      </c>
      <c r="L12" s="13" t="str">
        <f>MbrMths!L12</f>
        <v>July</v>
      </c>
      <c r="M12" s="6">
        <f>MbrMths!M12</f>
        <v>2012</v>
      </c>
      <c r="O12" s="101">
        <v>360</v>
      </c>
    </row>
    <row r="13" spans="1:15">
      <c r="A13" s="3"/>
      <c r="B13" s="14"/>
      <c r="K13" t="s">
        <v>17</v>
      </c>
      <c r="L13" s="13" t="str">
        <f>MbrMths!L13</f>
        <v>August</v>
      </c>
      <c r="M13" s="6">
        <f>MbrMths!M13</f>
        <v>2012</v>
      </c>
      <c r="O13" s="101">
        <v>360</v>
      </c>
    </row>
    <row r="14" spans="1:15">
      <c r="A14" s="3"/>
      <c r="K14" t="s">
        <v>18</v>
      </c>
      <c r="L14" s="13" t="str">
        <f>MbrMths!L14</f>
        <v>September</v>
      </c>
      <c r="M14" s="6">
        <f>MbrMths!M14</f>
        <v>2012</v>
      </c>
      <c r="O14" s="101">
        <v>360</v>
      </c>
    </row>
    <row r="15" spans="1:15">
      <c r="A15" s="3"/>
      <c r="K15" t="s">
        <v>19</v>
      </c>
      <c r="L15" s="13" t="str">
        <f>MbrMths!L15</f>
        <v>October</v>
      </c>
      <c r="M15" s="6">
        <f>MbrMths!M15</f>
        <v>2012</v>
      </c>
      <c r="O15" s="101">
        <v>360</v>
      </c>
    </row>
    <row r="16" spans="1:15">
      <c r="A16" s="3"/>
      <c r="K16" t="s">
        <v>20</v>
      </c>
      <c r="L16" s="13" t="str">
        <f>MbrMths!L16</f>
        <v xml:space="preserve">November </v>
      </c>
      <c r="M16" s="6">
        <f>MbrMths!M16</f>
        <v>2012</v>
      </c>
      <c r="O16" s="101">
        <v>360</v>
      </c>
    </row>
    <row r="17" spans="1:15">
      <c r="A17" s="3"/>
      <c r="K17" t="s">
        <v>21</v>
      </c>
      <c r="L17" s="13" t="str">
        <f>MbrMths!L17</f>
        <v>December</v>
      </c>
      <c r="M17" s="6">
        <f>MbrMths!M17</f>
        <v>2012</v>
      </c>
      <c r="O17" s="101">
        <v>360</v>
      </c>
    </row>
    <row r="18" spans="1:15">
      <c r="A18" s="3"/>
      <c r="K18" t="s">
        <v>22</v>
      </c>
      <c r="L18" s="13" t="str">
        <f>MbrMths!L18</f>
        <v>January</v>
      </c>
      <c r="M18" s="6">
        <f>MbrMths!M18</f>
        <v>2013</v>
      </c>
      <c r="O18" s="101">
        <v>360</v>
      </c>
    </row>
    <row r="19" spans="1:15">
      <c r="A19" s="3"/>
      <c r="K19" t="s">
        <v>23</v>
      </c>
      <c r="L19" s="13" t="str">
        <f>MbrMths!L19</f>
        <v>February</v>
      </c>
      <c r="M19" s="6">
        <f>MbrMths!M19</f>
        <v>2013</v>
      </c>
      <c r="O19" s="101">
        <v>360</v>
      </c>
    </row>
    <row r="20" spans="1:15" ht="15">
      <c r="A20" s="3"/>
      <c r="K20" t="s">
        <v>24</v>
      </c>
      <c r="L20" s="13" t="str">
        <f>MbrMths!L20</f>
        <v>March</v>
      </c>
      <c r="M20" s="6">
        <f>MbrMths!M20</f>
        <v>2013</v>
      </c>
      <c r="O20" s="111">
        <v>360</v>
      </c>
    </row>
    <row r="21" spans="1:15">
      <c r="A21" s="3"/>
      <c r="K21" t="s">
        <v>133</v>
      </c>
      <c r="O21" s="18">
        <f>SUMPRODUCT(O9:O20,MbrMths!O$9:O$20)/MbrMths!O$21</f>
        <v>360</v>
      </c>
    </row>
    <row r="22" spans="1:15">
      <c r="A22" s="3"/>
    </row>
    <row r="23" spans="1:15">
      <c r="A23" s="3">
        <v>2</v>
      </c>
      <c r="B23" t="s">
        <v>205</v>
      </c>
      <c r="K23" t="s">
        <v>13</v>
      </c>
      <c r="L23" s="13" t="str">
        <f t="shared" ref="L23:L34" si="0">L9</f>
        <v>April</v>
      </c>
      <c r="M23" s="6">
        <f t="shared" ref="M23:M34" si="1">M9</f>
        <v>2012</v>
      </c>
      <c r="O23" s="101">
        <v>360</v>
      </c>
    </row>
    <row r="24" spans="1:15">
      <c r="K24" t="s">
        <v>14</v>
      </c>
      <c r="L24" s="13" t="str">
        <f t="shared" si="0"/>
        <v>May</v>
      </c>
      <c r="M24" s="6">
        <f t="shared" si="1"/>
        <v>2012</v>
      </c>
      <c r="O24" s="101">
        <v>360</v>
      </c>
    </row>
    <row r="25" spans="1:15">
      <c r="K25" t="s">
        <v>15</v>
      </c>
      <c r="L25" s="13" t="str">
        <f t="shared" si="0"/>
        <v>June</v>
      </c>
      <c r="M25" s="6">
        <f t="shared" si="1"/>
        <v>2012</v>
      </c>
      <c r="O25" s="101">
        <v>360</v>
      </c>
    </row>
    <row r="26" spans="1:15">
      <c r="K26" t="s">
        <v>16</v>
      </c>
      <c r="L26" s="13" t="str">
        <f t="shared" si="0"/>
        <v>July</v>
      </c>
      <c r="M26" s="6">
        <f t="shared" si="1"/>
        <v>2012</v>
      </c>
      <c r="O26" s="101">
        <v>360</v>
      </c>
    </row>
    <row r="27" spans="1:15">
      <c r="K27" t="s">
        <v>17</v>
      </c>
      <c r="L27" s="13" t="str">
        <f t="shared" si="0"/>
        <v>August</v>
      </c>
      <c r="M27" s="6">
        <f t="shared" si="1"/>
        <v>2012</v>
      </c>
      <c r="O27" s="101">
        <v>360</v>
      </c>
    </row>
    <row r="28" spans="1:15">
      <c r="K28" t="s">
        <v>18</v>
      </c>
      <c r="L28" s="13" t="str">
        <f t="shared" si="0"/>
        <v>September</v>
      </c>
      <c r="M28" s="6">
        <f t="shared" si="1"/>
        <v>2012</v>
      </c>
      <c r="O28" s="101">
        <v>360</v>
      </c>
    </row>
    <row r="29" spans="1:15">
      <c r="K29" t="s">
        <v>19</v>
      </c>
      <c r="L29" s="13" t="str">
        <f t="shared" si="0"/>
        <v>October</v>
      </c>
      <c r="M29" s="6">
        <f t="shared" si="1"/>
        <v>2012</v>
      </c>
      <c r="O29" s="101">
        <v>360</v>
      </c>
    </row>
    <row r="30" spans="1:15">
      <c r="K30" t="s">
        <v>20</v>
      </c>
      <c r="L30" s="13" t="str">
        <f t="shared" si="0"/>
        <v xml:space="preserve">November </v>
      </c>
      <c r="M30" s="6">
        <f t="shared" si="1"/>
        <v>2012</v>
      </c>
      <c r="O30" s="101">
        <v>360</v>
      </c>
    </row>
    <row r="31" spans="1:15">
      <c r="K31" t="s">
        <v>21</v>
      </c>
      <c r="L31" s="13" t="str">
        <f t="shared" si="0"/>
        <v>December</v>
      </c>
      <c r="M31" s="6">
        <f t="shared" si="1"/>
        <v>2012</v>
      </c>
      <c r="O31" s="101">
        <v>360</v>
      </c>
    </row>
    <row r="32" spans="1:15">
      <c r="K32" t="s">
        <v>22</v>
      </c>
      <c r="L32" s="13" t="str">
        <f t="shared" si="0"/>
        <v>January</v>
      </c>
      <c r="M32" s="6">
        <f t="shared" si="1"/>
        <v>2013</v>
      </c>
      <c r="O32" s="101">
        <v>360</v>
      </c>
    </row>
    <row r="33" spans="1:15">
      <c r="K33" t="s">
        <v>23</v>
      </c>
      <c r="L33" s="13" t="str">
        <f t="shared" si="0"/>
        <v>February</v>
      </c>
      <c r="M33" s="6">
        <f t="shared" si="1"/>
        <v>2013</v>
      </c>
      <c r="O33" s="101">
        <v>360</v>
      </c>
    </row>
    <row r="34" spans="1:15" ht="15">
      <c r="K34" t="s">
        <v>24</v>
      </c>
      <c r="L34" s="13" t="str">
        <f t="shared" si="0"/>
        <v>March</v>
      </c>
      <c r="M34" s="6">
        <f t="shared" si="1"/>
        <v>2013</v>
      </c>
      <c r="O34" s="111">
        <v>360</v>
      </c>
    </row>
    <row r="35" spans="1:15">
      <c r="K35" t="s">
        <v>133</v>
      </c>
      <c r="L35" s="13"/>
      <c r="M35" s="6"/>
      <c r="O35" s="18">
        <f>SUMPRODUCT(O23:O34,MbrMths!O$9:O$20)/MbrMths!O$21</f>
        <v>360</v>
      </c>
    </row>
    <row r="36" spans="1:15">
      <c r="A36" s="3"/>
    </row>
    <row r="37" spans="1:15">
      <c r="A37" s="3">
        <v>3</v>
      </c>
      <c r="B37" t="s">
        <v>48</v>
      </c>
      <c r="K37" t="s">
        <v>13</v>
      </c>
      <c r="L37" s="13">
        <f>MbrMths!L23</f>
        <v>0</v>
      </c>
      <c r="M37" s="6">
        <f>MbrMths!M23</f>
        <v>41640</v>
      </c>
      <c r="O37" s="101">
        <v>396</v>
      </c>
    </row>
    <row r="38" spans="1:15">
      <c r="A38" s="3"/>
      <c r="B38" t="s">
        <v>232</v>
      </c>
      <c r="K38" t="s">
        <v>14</v>
      </c>
      <c r="L38" s="13">
        <f>MbrMths!L24</f>
        <v>0</v>
      </c>
      <c r="M38" s="6">
        <f>MbrMths!M24</f>
        <v>41671</v>
      </c>
      <c r="O38" s="101">
        <v>399</v>
      </c>
    </row>
    <row r="39" spans="1:15" ht="15">
      <c r="A39" s="3"/>
      <c r="K39" t="s">
        <v>15</v>
      </c>
      <c r="L39" s="13">
        <f>MbrMths!L25</f>
        <v>0</v>
      </c>
      <c r="M39" s="6">
        <f>MbrMths!M25</f>
        <v>41699</v>
      </c>
      <c r="O39" s="111">
        <v>402</v>
      </c>
    </row>
    <row r="40" spans="1:15">
      <c r="A40" s="3"/>
      <c r="K40" t="s">
        <v>133</v>
      </c>
      <c r="O40" s="101">
        <v>399</v>
      </c>
    </row>
    <row r="41" spans="1:15">
      <c r="O41" s="3"/>
    </row>
    <row r="42" spans="1:15">
      <c r="A42" s="3">
        <v>4</v>
      </c>
      <c r="B42" t="s">
        <v>197</v>
      </c>
      <c r="K42" t="s">
        <v>13</v>
      </c>
      <c r="L42" s="13">
        <f t="shared" ref="L42:M44" si="2">L37</f>
        <v>0</v>
      </c>
      <c r="M42" s="6">
        <f t="shared" si="2"/>
        <v>41640</v>
      </c>
      <c r="O42" s="101">
        <v>396</v>
      </c>
    </row>
    <row r="43" spans="1:15">
      <c r="B43" s="4"/>
      <c r="K43" t="s">
        <v>14</v>
      </c>
      <c r="L43" s="13">
        <f t="shared" si="2"/>
        <v>0</v>
      </c>
      <c r="M43" s="6">
        <f t="shared" si="2"/>
        <v>41671</v>
      </c>
      <c r="O43" s="101">
        <v>399</v>
      </c>
    </row>
    <row r="44" spans="1:15" ht="15">
      <c r="B44" s="4"/>
      <c r="K44" t="s">
        <v>15</v>
      </c>
      <c r="L44" s="13">
        <f t="shared" si="2"/>
        <v>0</v>
      </c>
      <c r="M44" s="6">
        <f t="shared" si="2"/>
        <v>41699</v>
      </c>
      <c r="O44" s="111">
        <v>402</v>
      </c>
    </row>
    <row r="45" spans="1:15">
      <c r="B45" s="4"/>
      <c r="K45" t="s">
        <v>133</v>
      </c>
      <c r="O45" s="101">
        <v>399</v>
      </c>
    </row>
    <row r="46" spans="1:15">
      <c r="O46" s="3"/>
    </row>
    <row r="47" spans="1:15">
      <c r="A47" s="3">
        <v>5</v>
      </c>
      <c r="B47" t="s">
        <v>50</v>
      </c>
      <c r="L47" s="166"/>
      <c r="M47" s="167"/>
      <c r="N47" s="167"/>
      <c r="O47" s="167"/>
    </row>
    <row r="48" spans="1:15">
      <c r="B48" t="s">
        <v>195</v>
      </c>
      <c r="L48" s="167"/>
      <c r="M48" s="167"/>
      <c r="N48" s="167"/>
      <c r="O48" s="167"/>
    </row>
    <row r="49" spans="1:15">
      <c r="B49" s="50" t="s">
        <v>182</v>
      </c>
      <c r="C49" s="50"/>
      <c r="D49" s="50"/>
      <c r="E49" s="50"/>
      <c r="L49" s="167"/>
      <c r="M49" s="167"/>
      <c r="N49" s="167"/>
      <c r="O49" s="167"/>
    </row>
    <row r="50" spans="1:15">
      <c r="B50" s="4"/>
      <c r="L50" s="167"/>
      <c r="M50" s="167"/>
      <c r="N50" s="167"/>
      <c r="O50" s="167"/>
    </row>
    <row r="51" spans="1:15">
      <c r="B51" s="4"/>
      <c r="L51" s="167"/>
      <c r="M51" s="167"/>
      <c r="N51" s="167"/>
      <c r="O51" s="167"/>
    </row>
    <row r="52" spans="1:15">
      <c r="O52" s="6"/>
    </row>
    <row r="53" spans="1:15">
      <c r="A53" s="3">
        <v>6</v>
      </c>
      <c r="B53" t="s">
        <v>49</v>
      </c>
      <c r="L53" s="166"/>
      <c r="M53" s="167"/>
      <c r="N53" s="167"/>
      <c r="O53" s="167"/>
    </row>
    <row r="54" spans="1:15">
      <c r="B54" s="5" t="s">
        <v>233</v>
      </c>
      <c r="C54" s="5"/>
      <c r="D54" s="5"/>
      <c r="E54" s="5"/>
      <c r="L54" s="167"/>
      <c r="M54" s="167"/>
      <c r="N54" s="167"/>
      <c r="O54" s="167"/>
    </row>
    <row r="55" spans="1:15">
      <c r="B55" s="50" t="s">
        <v>182</v>
      </c>
      <c r="C55" s="50"/>
      <c r="D55" s="50"/>
      <c r="E55" s="50"/>
      <c r="L55" s="167"/>
      <c r="M55" s="167"/>
      <c r="N55" s="167"/>
      <c r="O55" s="167"/>
    </row>
    <row r="56" spans="1:15">
      <c r="B56" s="14"/>
      <c r="L56" s="167"/>
      <c r="M56" s="167"/>
      <c r="N56" s="167"/>
      <c r="O56" s="167"/>
    </row>
    <row r="57" spans="1:15">
      <c r="B57" s="30"/>
      <c r="L57" s="167"/>
      <c r="M57" s="167"/>
      <c r="N57" s="167"/>
      <c r="O57" s="167"/>
    </row>
    <row r="58" spans="1:15">
      <c r="B58" s="30"/>
      <c r="O58" s="3"/>
    </row>
    <row r="59" spans="1:15">
      <c r="O59" s="3"/>
    </row>
    <row r="60" spans="1:15">
      <c r="O60" s="3"/>
    </row>
    <row r="61" spans="1:15">
      <c r="O61" s="3"/>
    </row>
    <row r="62" spans="1:15">
      <c r="O62" s="3"/>
    </row>
    <row r="63" spans="1:15">
      <c r="O63" s="3"/>
    </row>
    <row r="64" spans="1:15">
      <c r="O64" s="3"/>
    </row>
    <row r="65" spans="15:15">
      <c r="O65" s="3"/>
    </row>
    <row r="66" spans="15:15">
      <c r="O66" s="3"/>
    </row>
    <row r="67" spans="15:15">
      <c r="O67" s="3"/>
    </row>
    <row r="68" spans="15:15">
      <c r="O68" s="3"/>
    </row>
    <row r="69" spans="15:15">
      <c r="O69" s="3"/>
    </row>
    <row r="70" spans="15:15">
      <c r="O70" s="3"/>
    </row>
    <row r="71" spans="15:15">
      <c r="O71" s="3"/>
    </row>
    <row r="72" spans="15:15">
      <c r="O72" s="3"/>
    </row>
    <row r="73" spans="15:15">
      <c r="O73" s="3"/>
    </row>
    <row r="74" spans="15:15">
      <c r="O74" s="3"/>
    </row>
    <row r="75" spans="15:15">
      <c r="O75" s="3"/>
    </row>
    <row r="76" spans="15:15">
      <c r="O76" s="3"/>
    </row>
    <row r="77" spans="15:15">
      <c r="O77" s="3"/>
    </row>
    <row r="78" spans="15:15">
      <c r="O78" s="3"/>
    </row>
    <row r="79" spans="15:15">
      <c r="O79" s="3"/>
    </row>
    <row r="80" spans="15:15">
      <c r="O80" s="3"/>
    </row>
    <row r="81" spans="15:15">
      <c r="O81" s="3"/>
    </row>
    <row r="82" spans="15:15">
      <c r="O82" s="3"/>
    </row>
    <row r="83" spans="15:15">
      <c r="O83" s="3"/>
    </row>
    <row r="84" spans="15:15">
      <c r="O84" s="3"/>
    </row>
    <row r="85" spans="15:15">
      <c r="O85" s="3"/>
    </row>
    <row r="86" spans="15:15">
      <c r="O86" s="3"/>
    </row>
    <row r="87" spans="15:15">
      <c r="O87" s="3"/>
    </row>
    <row r="88" spans="15:15">
      <c r="O88" s="3"/>
    </row>
    <row r="89" spans="15:15">
      <c r="O89" s="3"/>
    </row>
    <row r="90" spans="15:15">
      <c r="O90" s="3"/>
    </row>
    <row r="91" spans="15:15">
      <c r="O91" s="3"/>
    </row>
    <row r="92" spans="15:15">
      <c r="O92" s="3"/>
    </row>
    <row r="93" spans="15:15">
      <c r="O93" s="3"/>
    </row>
    <row r="94" spans="15:15">
      <c r="O94" s="3"/>
    </row>
    <row r="95" spans="15:15">
      <c r="O95" s="3"/>
    </row>
    <row r="96" spans="15:15">
      <c r="O96" s="3"/>
    </row>
    <row r="97" spans="15:15">
      <c r="O97" s="3"/>
    </row>
    <row r="98" spans="15:15">
      <c r="O98" s="3"/>
    </row>
    <row r="99" spans="15:15">
      <c r="O99" s="3"/>
    </row>
    <row r="100" spans="15:15">
      <c r="O100" s="3"/>
    </row>
    <row r="101" spans="15:15">
      <c r="O101" s="3"/>
    </row>
    <row r="102" spans="15:15">
      <c r="O102" s="3"/>
    </row>
    <row r="103" spans="15:15">
      <c r="O103" s="3"/>
    </row>
    <row r="104" spans="15:15">
      <c r="O104" s="3"/>
    </row>
    <row r="105" spans="15:15">
      <c r="O105" s="3"/>
    </row>
    <row r="106" spans="15:15">
      <c r="O106" s="3"/>
    </row>
    <row r="107" spans="15:15">
      <c r="O107" s="3"/>
    </row>
    <row r="108" spans="15:15">
      <c r="O108" s="3"/>
    </row>
    <row r="109" spans="15:15">
      <c r="O109" s="3"/>
    </row>
    <row r="110" spans="15:15">
      <c r="O110" s="3"/>
    </row>
    <row r="111" spans="15:15">
      <c r="O111" s="3"/>
    </row>
    <row r="112" spans="15:15">
      <c r="O112" s="3"/>
    </row>
    <row r="113" spans="15:15">
      <c r="O113" s="3"/>
    </row>
    <row r="114" spans="15:15">
      <c r="O114" s="3"/>
    </row>
    <row r="115" spans="15:15">
      <c r="O115" s="3"/>
    </row>
    <row r="116" spans="15:15">
      <c r="O116" s="3"/>
    </row>
    <row r="117" spans="15:15">
      <c r="O117" s="3"/>
    </row>
  </sheetData>
  <sheetProtection password="CAFC" sheet="1" objects="1" scenarios="1"/>
  <mergeCells count="2">
    <mergeCell ref="L47:O51"/>
    <mergeCell ref="L53:O57"/>
  </mergeCells>
  <phoneticPr fontId="2" type="noConversion"/>
  <pageMargins left="0.75" right="0.75" top="1" bottom="1" header="0.5" footer="0.5"/>
  <pageSetup scale="65" orientation="landscape" r:id="rId1"/>
  <headerFooter alignWithMargins="0">
    <oddHeader>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U184"/>
  <sheetViews>
    <sheetView workbookViewId="0">
      <selection activeCell="M65" sqref="M65"/>
    </sheetView>
  </sheetViews>
  <sheetFormatPr defaultRowHeight="13.2"/>
  <cols>
    <col min="12" max="12" width="10" bestFit="1" customWidth="1"/>
    <col min="14" max="14" width="2.6640625" customWidth="1"/>
    <col min="15" max="21" width="13.6640625" customWidth="1"/>
  </cols>
  <sheetData>
    <row r="3" spans="1:21" ht="15.6">
      <c r="B3" s="2" t="s">
        <v>272</v>
      </c>
    </row>
    <row r="4" spans="1:21">
      <c r="B4" t="s">
        <v>178</v>
      </c>
    </row>
    <row r="5" spans="1:21">
      <c r="B5" s="30"/>
      <c r="O5" s="169"/>
      <c r="P5" s="169"/>
      <c r="Q5" s="169"/>
      <c r="R5" s="169"/>
      <c r="S5" s="169"/>
      <c r="T5" s="169"/>
      <c r="U5" s="169"/>
    </row>
    <row r="6" spans="1:21">
      <c r="O6" s="130" t="s">
        <v>294</v>
      </c>
      <c r="P6" s="131" t="s">
        <v>296</v>
      </c>
      <c r="Q6" s="131" t="s">
        <v>297</v>
      </c>
      <c r="R6" s="130" t="s">
        <v>298</v>
      </c>
      <c r="S6" s="130"/>
      <c r="T6" s="130" t="s">
        <v>51</v>
      </c>
      <c r="U6" s="10"/>
    </row>
    <row r="7" spans="1:21">
      <c r="A7" s="3" t="s">
        <v>1</v>
      </c>
      <c r="O7" s="132" t="s">
        <v>295</v>
      </c>
      <c r="P7" s="132" t="s">
        <v>295</v>
      </c>
      <c r="Q7" s="132" t="s">
        <v>295</v>
      </c>
      <c r="R7" s="132" t="s">
        <v>295</v>
      </c>
      <c r="S7" s="132" t="s">
        <v>304</v>
      </c>
      <c r="T7" s="132" t="s">
        <v>295</v>
      </c>
      <c r="U7" s="9" t="s">
        <v>133</v>
      </c>
    </row>
    <row r="8" spans="1:21">
      <c r="A8" s="3"/>
      <c r="L8" t="s">
        <v>31</v>
      </c>
      <c r="M8" s="3" t="s">
        <v>32</v>
      </c>
    </row>
    <row r="9" spans="1:21">
      <c r="A9" s="3">
        <v>1</v>
      </c>
      <c r="B9" t="s">
        <v>52</v>
      </c>
      <c r="K9" t="s">
        <v>13</v>
      </c>
      <c r="L9" s="13" t="str">
        <f>MbrMths!L9</f>
        <v>April</v>
      </c>
      <c r="M9" s="6">
        <f>MbrMths!M9</f>
        <v>2012</v>
      </c>
      <c r="O9" s="101">
        <v>39.369999999999997</v>
      </c>
      <c r="P9" s="101">
        <v>35</v>
      </c>
      <c r="Q9" s="101">
        <v>35</v>
      </c>
      <c r="R9" s="101">
        <v>35</v>
      </c>
      <c r="S9" s="101">
        <v>35</v>
      </c>
      <c r="T9" s="101">
        <v>35</v>
      </c>
      <c r="U9" s="18">
        <f t="shared" ref="U9:U21" si="0">SUM(O9:T9)</f>
        <v>214.37</v>
      </c>
    </row>
    <row r="10" spans="1:21">
      <c r="A10" s="3"/>
      <c r="B10" t="s">
        <v>134</v>
      </c>
      <c r="K10" t="s">
        <v>14</v>
      </c>
      <c r="L10" s="13" t="str">
        <f>MbrMths!L10</f>
        <v>May</v>
      </c>
      <c r="M10" s="6">
        <f>MbrMths!M10</f>
        <v>2012</v>
      </c>
      <c r="O10" s="101">
        <v>39.369999999999997</v>
      </c>
      <c r="P10" s="101">
        <v>35</v>
      </c>
      <c r="Q10" s="101">
        <v>35</v>
      </c>
      <c r="R10" s="101">
        <v>35</v>
      </c>
      <c r="S10" s="101">
        <v>35</v>
      </c>
      <c r="T10" s="101">
        <v>35</v>
      </c>
      <c r="U10" s="18">
        <f t="shared" si="0"/>
        <v>214.37</v>
      </c>
    </row>
    <row r="11" spans="1:21">
      <c r="A11" s="3"/>
      <c r="B11" t="s">
        <v>186</v>
      </c>
      <c r="K11" t="s">
        <v>15</v>
      </c>
      <c r="L11" s="13" t="str">
        <f>MbrMths!L11</f>
        <v>June</v>
      </c>
      <c r="M11" s="6">
        <f>MbrMths!M11</f>
        <v>2012</v>
      </c>
      <c r="O11" s="101">
        <v>39.369999999999997</v>
      </c>
      <c r="P11" s="101">
        <v>35</v>
      </c>
      <c r="Q11" s="101">
        <v>35</v>
      </c>
      <c r="R11" s="101">
        <v>35</v>
      </c>
      <c r="S11" s="101">
        <v>35</v>
      </c>
      <c r="T11" s="101">
        <v>35</v>
      </c>
      <c r="U11" s="18">
        <f t="shared" si="0"/>
        <v>214.37</v>
      </c>
    </row>
    <row r="12" spans="1:21">
      <c r="A12" s="3"/>
      <c r="B12" s="5" t="s">
        <v>183</v>
      </c>
      <c r="K12" t="s">
        <v>16</v>
      </c>
      <c r="L12" s="13" t="str">
        <f>MbrMths!L12</f>
        <v>July</v>
      </c>
      <c r="M12" s="6">
        <f>MbrMths!M12</f>
        <v>2012</v>
      </c>
      <c r="O12" s="101">
        <v>39.369999999999997</v>
      </c>
      <c r="P12" s="101">
        <v>35</v>
      </c>
      <c r="Q12" s="101">
        <v>35</v>
      </c>
      <c r="R12" s="101">
        <v>35</v>
      </c>
      <c r="S12" s="101">
        <v>35</v>
      </c>
      <c r="T12" s="101">
        <v>35</v>
      </c>
      <c r="U12" s="18">
        <f t="shared" si="0"/>
        <v>214.37</v>
      </c>
    </row>
    <row r="13" spans="1:21">
      <c r="A13" s="3"/>
      <c r="B13" s="5" t="s">
        <v>286</v>
      </c>
      <c r="C13" s="5"/>
      <c r="D13" s="5"/>
      <c r="E13" s="5"/>
      <c r="F13" s="5"/>
      <c r="G13" s="5"/>
      <c r="H13" s="5"/>
      <c r="I13" s="5"/>
      <c r="K13" t="s">
        <v>17</v>
      </c>
      <c r="L13" s="13" t="str">
        <f>MbrMths!L13</f>
        <v>August</v>
      </c>
      <c r="M13" s="6">
        <f>MbrMths!M13</f>
        <v>2012</v>
      </c>
      <c r="O13" s="101">
        <v>39.369999999999997</v>
      </c>
      <c r="P13" s="101">
        <v>35</v>
      </c>
      <c r="Q13" s="101">
        <v>35</v>
      </c>
      <c r="R13" s="101">
        <v>35</v>
      </c>
      <c r="S13" s="101">
        <v>35</v>
      </c>
      <c r="T13" s="101">
        <v>35</v>
      </c>
      <c r="U13" s="18">
        <f t="shared" si="0"/>
        <v>214.37</v>
      </c>
    </row>
    <row r="14" spans="1:21">
      <c r="A14" s="3"/>
      <c r="B14" s="5"/>
      <c r="C14" s="5"/>
      <c r="D14" s="5"/>
      <c r="E14" s="5"/>
      <c r="F14" s="5"/>
      <c r="G14" s="5"/>
      <c r="H14" s="5"/>
      <c r="I14" s="5"/>
      <c r="K14" t="s">
        <v>18</v>
      </c>
      <c r="L14" s="13" t="str">
        <f>MbrMths!L14</f>
        <v>September</v>
      </c>
      <c r="M14" s="6">
        <f>MbrMths!M14</f>
        <v>2012</v>
      </c>
      <c r="O14" s="101">
        <v>39.369999999999997</v>
      </c>
      <c r="P14" s="101">
        <v>35</v>
      </c>
      <c r="Q14" s="101">
        <v>35</v>
      </c>
      <c r="R14" s="101">
        <v>35</v>
      </c>
      <c r="S14" s="101">
        <v>35</v>
      </c>
      <c r="T14" s="101">
        <v>35</v>
      </c>
      <c r="U14" s="18">
        <f t="shared" si="0"/>
        <v>214.37</v>
      </c>
    </row>
    <row r="15" spans="1:21">
      <c r="A15" s="3"/>
      <c r="B15" s="5"/>
      <c r="C15" s="5"/>
      <c r="D15" s="5"/>
      <c r="E15" s="5"/>
      <c r="F15" s="5"/>
      <c r="G15" s="5"/>
      <c r="H15" s="5"/>
      <c r="I15" s="5"/>
      <c r="K15" t="s">
        <v>19</v>
      </c>
      <c r="L15" s="13" t="str">
        <f>MbrMths!L15</f>
        <v>October</v>
      </c>
      <c r="M15" s="6">
        <f>MbrMths!M15</f>
        <v>2012</v>
      </c>
      <c r="O15" s="101">
        <v>39.369999999999997</v>
      </c>
      <c r="P15" s="101">
        <v>35</v>
      </c>
      <c r="Q15" s="101">
        <v>35</v>
      </c>
      <c r="R15" s="101">
        <v>35</v>
      </c>
      <c r="S15" s="101">
        <v>35</v>
      </c>
      <c r="T15" s="101">
        <v>35</v>
      </c>
      <c r="U15" s="18">
        <f t="shared" si="0"/>
        <v>214.37</v>
      </c>
    </row>
    <row r="16" spans="1:21">
      <c r="A16" s="3"/>
      <c r="B16" s="5"/>
      <c r="C16" s="5"/>
      <c r="D16" s="5"/>
      <c r="E16" s="5"/>
      <c r="F16" s="5"/>
      <c r="G16" s="5"/>
      <c r="H16" s="5"/>
      <c r="I16" s="5"/>
      <c r="K16" t="s">
        <v>20</v>
      </c>
      <c r="L16" s="13" t="str">
        <f>MbrMths!L16</f>
        <v xml:space="preserve">November </v>
      </c>
      <c r="M16" s="6">
        <f>MbrMths!M16</f>
        <v>2012</v>
      </c>
      <c r="O16" s="101">
        <v>39.369999999999997</v>
      </c>
      <c r="P16" s="101">
        <v>35</v>
      </c>
      <c r="Q16" s="101">
        <v>35</v>
      </c>
      <c r="R16" s="101">
        <v>35</v>
      </c>
      <c r="S16" s="101">
        <v>35</v>
      </c>
      <c r="T16" s="101">
        <v>35</v>
      </c>
      <c r="U16" s="18">
        <f t="shared" si="0"/>
        <v>214.37</v>
      </c>
    </row>
    <row r="17" spans="1:21">
      <c r="A17" s="3"/>
      <c r="B17" s="5"/>
      <c r="C17" s="5"/>
      <c r="D17" s="5"/>
      <c r="E17" s="5"/>
      <c r="F17" s="5"/>
      <c r="G17" s="5"/>
      <c r="H17" s="5"/>
      <c r="I17" s="5"/>
      <c r="K17" t="s">
        <v>21</v>
      </c>
      <c r="L17" s="13" t="str">
        <f>MbrMths!L17</f>
        <v>December</v>
      </c>
      <c r="M17" s="6">
        <f>MbrMths!M17</f>
        <v>2012</v>
      </c>
      <c r="O17" s="101">
        <v>39.369999999999997</v>
      </c>
      <c r="P17" s="101">
        <v>35</v>
      </c>
      <c r="Q17" s="101">
        <v>35</v>
      </c>
      <c r="R17" s="101">
        <v>35</v>
      </c>
      <c r="S17" s="101">
        <v>35</v>
      </c>
      <c r="T17" s="101">
        <v>35</v>
      </c>
      <c r="U17" s="18">
        <f t="shared" si="0"/>
        <v>214.37</v>
      </c>
    </row>
    <row r="18" spans="1:21">
      <c r="A18" s="3"/>
      <c r="B18" s="5"/>
      <c r="C18" s="5"/>
      <c r="D18" s="5"/>
      <c r="E18" s="5"/>
      <c r="F18" s="5"/>
      <c r="G18" s="5"/>
      <c r="H18" s="5"/>
      <c r="I18" s="5"/>
      <c r="K18" t="s">
        <v>22</v>
      </c>
      <c r="L18" s="13" t="str">
        <f>MbrMths!L18</f>
        <v>January</v>
      </c>
      <c r="M18" s="6">
        <f>MbrMths!M18</f>
        <v>2013</v>
      </c>
      <c r="O18" s="101">
        <v>39.369999999999997</v>
      </c>
      <c r="P18" s="101">
        <v>35</v>
      </c>
      <c r="Q18" s="101">
        <v>35</v>
      </c>
      <c r="R18" s="101">
        <v>35</v>
      </c>
      <c r="S18" s="101">
        <v>35</v>
      </c>
      <c r="T18" s="101">
        <v>35</v>
      </c>
      <c r="U18" s="18">
        <f t="shared" si="0"/>
        <v>214.37</v>
      </c>
    </row>
    <row r="19" spans="1:21">
      <c r="A19" s="3"/>
      <c r="B19" s="5"/>
      <c r="C19" s="5"/>
      <c r="D19" s="5"/>
      <c r="E19" s="5"/>
      <c r="F19" s="5"/>
      <c r="G19" s="5"/>
      <c r="H19" s="5"/>
      <c r="I19" s="5"/>
      <c r="K19" t="s">
        <v>23</v>
      </c>
      <c r="L19" s="13" t="str">
        <f>MbrMths!L19</f>
        <v>February</v>
      </c>
      <c r="M19" s="6">
        <f>MbrMths!M19</f>
        <v>2013</v>
      </c>
      <c r="O19" s="101">
        <v>39.369999999999997</v>
      </c>
      <c r="P19" s="101">
        <v>35</v>
      </c>
      <c r="Q19" s="101">
        <v>35</v>
      </c>
      <c r="R19" s="101">
        <v>35</v>
      </c>
      <c r="S19" s="101">
        <v>35</v>
      </c>
      <c r="T19" s="101">
        <v>35</v>
      </c>
      <c r="U19" s="18">
        <f t="shared" si="0"/>
        <v>214.37</v>
      </c>
    </row>
    <row r="20" spans="1:21" ht="15">
      <c r="A20" s="3"/>
      <c r="B20" s="5"/>
      <c r="C20" s="5"/>
      <c r="D20" s="5"/>
      <c r="E20" s="5"/>
      <c r="F20" s="5"/>
      <c r="G20" s="5"/>
      <c r="H20" s="5"/>
      <c r="I20" s="5"/>
      <c r="K20" t="s">
        <v>24</v>
      </c>
      <c r="L20" s="13" t="str">
        <f>MbrMths!L20</f>
        <v>March</v>
      </c>
      <c r="M20" s="6">
        <f>MbrMths!M20</f>
        <v>2013</v>
      </c>
      <c r="O20" s="111">
        <v>39.369999999999997</v>
      </c>
      <c r="P20" s="111">
        <v>35</v>
      </c>
      <c r="Q20" s="111">
        <v>35</v>
      </c>
      <c r="R20" s="111">
        <v>35</v>
      </c>
      <c r="S20" s="111">
        <v>35</v>
      </c>
      <c r="T20" s="111">
        <v>35</v>
      </c>
      <c r="U20" s="31">
        <f t="shared" si="0"/>
        <v>214.37</v>
      </c>
    </row>
    <row r="21" spans="1:21">
      <c r="A21" s="3"/>
      <c r="B21" s="5"/>
      <c r="C21" s="5"/>
      <c r="D21" s="5"/>
      <c r="E21" s="5"/>
      <c r="F21" s="5"/>
      <c r="G21" s="5"/>
      <c r="H21" s="5"/>
      <c r="I21" s="5"/>
      <c r="K21" t="s">
        <v>133</v>
      </c>
      <c r="O21" s="112">
        <f>SUMPRODUCT(O9:O20,MbrMths!$O$9:$O$20)/MbrMths!$O$21</f>
        <v>39.369999999999997</v>
      </c>
      <c r="P21" s="112">
        <f>SUMPRODUCT(P9:P20,MbrMths!$O$9:$O$20)/MbrMths!$O$21</f>
        <v>35</v>
      </c>
      <c r="Q21" s="112">
        <f>SUMPRODUCT(Q9:Q20,MbrMths!$O$9:$O$20)/MbrMths!$O$21</f>
        <v>35</v>
      </c>
      <c r="R21" s="112">
        <f>SUMPRODUCT(R9:R20,MbrMths!$O$9:$O$20)/MbrMths!$O$21</f>
        <v>35</v>
      </c>
      <c r="S21" s="112">
        <f>SUMPRODUCT(S9:S20,MbrMths!$O$9:$O$20)/MbrMths!$O$21</f>
        <v>35</v>
      </c>
      <c r="T21" s="112">
        <f>SUMPRODUCT(T9:T20,MbrMths!$O$9:$O$20)/MbrMths!$O$21</f>
        <v>35</v>
      </c>
      <c r="U21" s="18">
        <f t="shared" si="0"/>
        <v>214.37</v>
      </c>
    </row>
    <row r="22" spans="1:21">
      <c r="A22" s="3"/>
      <c r="B22" s="5"/>
      <c r="C22" s="5"/>
      <c r="D22" s="5"/>
      <c r="E22" s="5"/>
      <c r="F22" s="5"/>
      <c r="G22" s="5"/>
      <c r="H22" s="5"/>
      <c r="I22" s="5"/>
    </row>
    <row r="23" spans="1:21">
      <c r="A23" s="3" t="s">
        <v>64</v>
      </c>
      <c r="B23" s="5" t="s">
        <v>117</v>
      </c>
      <c r="C23" s="5"/>
      <c r="D23" s="5"/>
      <c r="E23" s="5"/>
      <c r="F23" s="5"/>
      <c r="G23" s="5"/>
      <c r="H23" s="5"/>
      <c r="I23" s="5"/>
      <c r="K23" t="s">
        <v>97</v>
      </c>
      <c r="L23" s="105" t="s">
        <v>42</v>
      </c>
      <c r="M23" s="106">
        <f>2012</f>
        <v>2012</v>
      </c>
      <c r="O23" s="101">
        <v>39.369999999999997</v>
      </c>
      <c r="P23" s="101">
        <v>35</v>
      </c>
      <c r="Q23" s="101">
        <v>35</v>
      </c>
      <c r="R23" s="101">
        <v>35</v>
      </c>
      <c r="S23" s="101">
        <v>35</v>
      </c>
      <c r="T23" s="101">
        <v>35</v>
      </c>
      <c r="U23" s="18">
        <f>SUM(O23:T23)</f>
        <v>214.37</v>
      </c>
    </row>
    <row r="24" spans="1:21">
      <c r="A24" s="3"/>
      <c r="B24" s="50" t="s">
        <v>287</v>
      </c>
      <c r="C24" s="5"/>
      <c r="D24" s="5"/>
      <c r="E24" s="5"/>
      <c r="F24" s="5"/>
      <c r="G24" s="5"/>
      <c r="H24" s="5"/>
      <c r="I24" s="5"/>
      <c r="K24" t="s">
        <v>98</v>
      </c>
      <c r="L24" s="105" t="s">
        <v>41</v>
      </c>
      <c r="M24" s="106">
        <f>2013</f>
        <v>2013</v>
      </c>
    </row>
    <row r="25" spans="1:21">
      <c r="A25" s="3"/>
      <c r="B25" t="s">
        <v>185</v>
      </c>
      <c r="O25" s="168" t="s">
        <v>184</v>
      </c>
      <c r="P25" s="168"/>
      <c r="Q25" s="168"/>
      <c r="R25" s="168"/>
      <c r="S25" s="168"/>
      <c r="T25" s="168"/>
    </row>
    <row r="26" spans="1:21">
      <c r="A26" s="3"/>
    </row>
    <row r="27" spans="1:21">
      <c r="A27" s="3"/>
      <c r="B27" s="14"/>
    </row>
    <row r="28" spans="1:21">
      <c r="A28" s="3">
        <v>2</v>
      </c>
      <c r="B28" t="s">
        <v>205</v>
      </c>
      <c r="K28" t="s">
        <v>13</v>
      </c>
      <c r="L28" s="13" t="str">
        <f t="shared" ref="L28:L39" si="1">L9</f>
        <v>April</v>
      </c>
      <c r="M28" s="6">
        <f t="shared" ref="M28:M39" si="2">M9</f>
        <v>2012</v>
      </c>
      <c r="O28" s="101">
        <v>39.369999999999997</v>
      </c>
      <c r="P28" s="101">
        <v>35</v>
      </c>
      <c r="Q28" s="101">
        <v>35</v>
      </c>
      <c r="R28" s="101">
        <v>35</v>
      </c>
      <c r="S28" s="101">
        <v>35</v>
      </c>
      <c r="T28" s="101">
        <v>35</v>
      </c>
      <c r="U28" s="18">
        <f t="shared" ref="U28:U40" si="3">SUM(O28:T28)</f>
        <v>214.37</v>
      </c>
    </row>
    <row r="29" spans="1:21">
      <c r="K29" t="s">
        <v>14</v>
      </c>
      <c r="L29" s="13" t="str">
        <f t="shared" si="1"/>
        <v>May</v>
      </c>
      <c r="M29" s="6">
        <f t="shared" si="2"/>
        <v>2012</v>
      </c>
      <c r="O29" s="101">
        <v>39.369999999999997</v>
      </c>
      <c r="P29" s="101">
        <v>35</v>
      </c>
      <c r="Q29" s="101">
        <v>35</v>
      </c>
      <c r="R29" s="101">
        <v>35</v>
      </c>
      <c r="S29" s="101">
        <v>35</v>
      </c>
      <c r="T29" s="101">
        <v>35</v>
      </c>
      <c r="U29" s="18">
        <f t="shared" si="3"/>
        <v>214.37</v>
      </c>
    </row>
    <row r="30" spans="1:21">
      <c r="K30" t="s">
        <v>15</v>
      </c>
      <c r="L30" s="13" t="str">
        <f t="shared" si="1"/>
        <v>June</v>
      </c>
      <c r="M30" s="6">
        <f t="shared" si="2"/>
        <v>2012</v>
      </c>
      <c r="O30" s="101">
        <v>39.369999999999997</v>
      </c>
      <c r="P30" s="101">
        <v>35</v>
      </c>
      <c r="Q30" s="101">
        <v>35</v>
      </c>
      <c r="R30" s="101">
        <v>35</v>
      </c>
      <c r="S30" s="101">
        <v>35</v>
      </c>
      <c r="T30" s="101">
        <v>35</v>
      </c>
      <c r="U30" s="18">
        <f t="shared" si="3"/>
        <v>214.37</v>
      </c>
    </row>
    <row r="31" spans="1:21">
      <c r="K31" t="s">
        <v>16</v>
      </c>
      <c r="L31" s="13" t="str">
        <f t="shared" si="1"/>
        <v>July</v>
      </c>
      <c r="M31" s="6">
        <f t="shared" si="2"/>
        <v>2012</v>
      </c>
      <c r="O31" s="101">
        <v>39.369999999999997</v>
      </c>
      <c r="P31" s="101">
        <v>35</v>
      </c>
      <c r="Q31" s="101">
        <v>35</v>
      </c>
      <c r="R31" s="101">
        <v>35</v>
      </c>
      <c r="S31" s="101">
        <v>35</v>
      </c>
      <c r="T31" s="101">
        <v>35</v>
      </c>
      <c r="U31" s="18">
        <f t="shared" si="3"/>
        <v>214.37</v>
      </c>
    </row>
    <row r="32" spans="1:21">
      <c r="K32" t="s">
        <v>17</v>
      </c>
      <c r="L32" s="13" t="str">
        <f t="shared" si="1"/>
        <v>August</v>
      </c>
      <c r="M32" s="6">
        <f t="shared" si="2"/>
        <v>2012</v>
      </c>
      <c r="O32" s="101">
        <v>39.369999999999997</v>
      </c>
      <c r="P32" s="101">
        <v>35</v>
      </c>
      <c r="Q32" s="101">
        <v>35</v>
      </c>
      <c r="R32" s="101">
        <v>35</v>
      </c>
      <c r="S32" s="101">
        <v>35</v>
      </c>
      <c r="T32" s="101">
        <v>35</v>
      </c>
      <c r="U32" s="18">
        <f t="shared" si="3"/>
        <v>214.37</v>
      </c>
    </row>
    <row r="33" spans="1:21">
      <c r="K33" t="s">
        <v>18</v>
      </c>
      <c r="L33" s="13" t="str">
        <f t="shared" si="1"/>
        <v>September</v>
      </c>
      <c r="M33" s="6">
        <f t="shared" si="2"/>
        <v>2012</v>
      </c>
      <c r="O33" s="101">
        <v>39.369999999999997</v>
      </c>
      <c r="P33" s="101">
        <v>35</v>
      </c>
      <c r="Q33" s="101">
        <v>35</v>
      </c>
      <c r="R33" s="101">
        <v>35</v>
      </c>
      <c r="S33" s="101">
        <v>35</v>
      </c>
      <c r="T33" s="101">
        <v>35</v>
      </c>
      <c r="U33" s="18">
        <f t="shared" si="3"/>
        <v>214.37</v>
      </c>
    </row>
    <row r="34" spans="1:21">
      <c r="K34" t="s">
        <v>19</v>
      </c>
      <c r="L34" s="13" t="str">
        <f t="shared" si="1"/>
        <v>October</v>
      </c>
      <c r="M34" s="6">
        <f t="shared" si="2"/>
        <v>2012</v>
      </c>
      <c r="O34" s="101">
        <v>39.369999999999997</v>
      </c>
      <c r="P34" s="101">
        <v>35</v>
      </c>
      <c r="Q34" s="101">
        <v>35</v>
      </c>
      <c r="R34" s="101">
        <v>35</v>
      </c>
      <c r="S34" s="101">
        <v>35</v>
      </c>
      <c r="T34" s="101">
        <v>35</v>
      </c>
      <c r="U34" s="18">
        <f t="shared" si="3"/>
        <v>214.37</v>
      </c>
    </row>
    <row r="35" spans="1:21">
      <c r="K35" t="s">
        <v>20</v>
      </c>
      <c r="L35" s="13" t="str">
        <f t="shared" si="1"/>
        <v xml:space="preserve">November </v>
      </c>
      <c r="M35" s="6">
        <f t="shared" si="2"/>
        <v>2012</v>
      </c>
      <c r="O35" s="101">
        <v>39.369999999999997</v>
      </c>
      <c r="P35" s="101">
        <v>35</v>
      </c>
      <c r="Q35" s="101">
        <v>35</v>
      </c>
      <c r="R35" s="101">
        <v>35</v>
      </c>
      <c r="S35" s="101">
        <v>35</v>
      </c>
      <c r="T35" s="101">
        <v>35</v>
      </c>
      <c r="U35" s="18">
        <f t="shared" si="3"/>
        <v>214.37</v>
      </c>
    </row>
    <row r="36" spans="1:21">
      <c r="K36" t="s">
        <v>21</v>
      </c>
      <c r="L36" s="13" t="str">
        <f t="shared" si="1"/>
        <v>December</v>
      </c>
      <c r="M36" s="6">
        <f t="shared" si="2"/>
        <v>2012</v>
      </c>
      <c r="O36" s="101">
        <v>39.369999999999997</v>
      </c>
      <c r="P36" s="101">
        <v>35</v>
      </c>
      <c r="Q36" s="101">
        <v>35</v>
      </c>
      <c r="R36" s="101">
        <v>35</v>
      </c>
      <c r="S36" s="101">
        <v>35</v>
      </c>
      <c r="T36" s="101">
        <v>35</v>
      </c>
      <c r="U36" s="18">
        <f t="shared" si="3"/>
        <v>214.37</v>
      </c>
    </row>
    <row r="37" spans="1:21">
      <c r="K37" t="s">
        <v>22</v>
      </c>
      <c r="L37" s="13" t="str">
        <f t="shared" si="1"/>
        <v>January</v>
      </c>
      <c r="M37" s="6">
        <f t="shared" si="2"/>
        <v>2013</v>
      </c>
      <c r="O37" s="101">
        <v>39.369999999999997</v>
      </c>
      <c r="P37" s="101">
        <v>35</v>
      </c>
      <c r="Q37" s="101">
        <v>35</v>
      </c>
      <c r="R37" s="101">
        <v>35</v>
      </c>
      <c r="S37" s="101">
        <v>35</v>
      </c>
      <c r="T37" s="101">
        <v>35</v>
      </c>
      <c r="U37" s="18">
        <f t="shared" si="3"/>
        <v>214.37</v>
      </c>
    </row>
    <row r="38" spans="1:21">
      <c r="K38" t="s">
        <v>23</v>
      </c>
      <c r="L38" s="13" t="str">
        <f t="shared" si="1"/>
        <v>February</v>
      </c>
      <c r="M38" s="6">
        <f t="shared" si="2"/>
        <v>2013</v>
      </c>
      <c r="O38" s="101">
        <v>39.369999999999997</v>
      </c>
      <c r="P38" s="101">
        <v>35</v>
      </c>
      <c r="Q38" s="101">
        <v>35</v>
      </c>
      <c r="R38" s="101">
        <v>35</v>
      </c>
      <c r="S38" s="101">
        <v>35</v>
      </c>
      <c r="T38" s="101">
        <v>35</v>
      </c>
      <c r="U38" s="18">
        <f t="shared" si="3"/>
        <v>214.37</v>
      </c>
    </row>
    <row r="39" spans="1:21" ht="15">
      <c r="K39" t="s">
        <v>24</v>
      </c>
      <c r="L39" s="13" t="str">
        <f t="shared" si="1"/>
        <v>March</v>
      </c>
      <c r="M39" s="6">
        <f t="shared" si="2"/>
        <v>2013</v>
      </c>
      <c r="O39" s="111">
        <v>39.369999999999997</v>
      </c>
      <c r="P39" s="111">
        <v>35</v>
      </c>
      <c r="Q39" s="111">
        <v>35</v>
      </c>
      <c r="R39" s="111">
        <v>35</v>
      </c>
      <c r="S39" s="111">
        <v>35</v>
      </c>
      <c r="T39" s="111">
        <v>35</v>
      </c>
      <c r="U39" s="31">
        <f t="shared" si="3"/>
        <v>214.37</v>
      </c>
    </row>
    <row r="40" spans="1:21">
      <c r="K40" t="s">
        <v>133</v>
      </c>
      <c r="O40" s="112">
        <f>SUMPRODUCT(O28:O39,MbrMths!$O$9:$O$20)/MbrMths!$O$21</f>
        <v>39.369999999999997</v>
      </c>
      <c r="P40" s="112">
        <f>SUMPRODUCT(P28:P39,MbrMths!$O$9:$O$20)/MbrMths!$O$21</f>
        <v>35</v>
      </c>
      <c r="Q40" s="112">
        <f>SUMPRODUCT(Q28:Q39,MbrMths!$O$9:$O$20)/MbrMths!$O$21</f>
        <v>35</v>
      </c>
      <c r="R40" s="112">
        <f>SUMPRODUCT(R28:R39,MbrMths!$O$9:$O$20)/MbrMths!$O$21</f>
        <v>35</v>
      </c>
      <c r="S40" s="112">
        <f>SUMPRODUCT(S28:S39,MbrMths!$O$9:$O$20)/MbrMths!$O$21</f>
        <v>35</v>
      </c>
      <c r="T40" s="112">
        <f>SUMPRODUCT(T28:T39,MbrMths!$O$9:$O$20)/MbrMths!$O$21</f>
        <v>35</v>
      </c>
      <c r="U40" s="18">
        <f t="shared" si="3"/>
        <v>214.37</v>
      </c>
    </row>
    <row r="41" spans="1:21">
      <c r="A41" s="3"/>
    </row>
    <row r="42" spans="1:21">
      <c r="A42" s="3" t="s">
        <v>3</v>
      </c>
      <c r="B42" t="s">
        <v>116</v>
      </c>
      <c r="K42" t="s">
        <v>97</v>
      </c>
      <c r="L42" s="13" t="str">
        <f>L23</f>
        <v>April</v>
      </c>
      <c r="M42" s="6">
        <f>M23</f>
        <v>2012</v>
      </c>
      <c r="O42" s="101">
        <v>39.369999999999997</v>
      </c>
      <c r="P42" s="101">
        <v>35</v>
      </c>
      <c r="Q42" s="101">
        <v>35</v>
      </c>
      <c r="R42" s="101">
        <v>35</v>
      </c>
      <c r="S42" s="101">
        <v>35</v>
      </c>
      <c r="T42" s="101">
        <v>35</v>
      </c>
      <c r="U42" s="18">
        <f>SUM(O42:T42)</f>
        <v>214.37</v>
      </c>
    </row>
    <row r="43" spans="1:21">
      <c r="A43" s="3"/>
      <c r="B43" t="s">
        <v>187</v>
      </c>
      <c r="K43" t="s">
        <v>98</v>
      </c>
      <c r="L43" s="13" t="str">
        <f>L24</f>
        <v>March</v>
      </c>
      <c r="M43" s="6">
        <f>M24</f>
        <v>2013</v>
      </c>
    </row>
    <row r="44" spans="1:21">
      <c r="A44" s="3"/>
      <c r="B44" s="14"/>
      <c r="L44" s="13"/>
      <c r="M44" s="6"/>
      <c r="O44" s="168" t="s">
        <v>188</v>
      </c>
      <c r="P44" s="168"/>
      <c r="Q44" s="168"/>
      <c r="R44" s="168"/>
      <c r="S44" s="168"/>
      <c r="T44" s="168"/>
    </row>
    <row r="45" spans="1:21">
      <c r="A45" s="3"/>
    </row>
    <row r="46" spans="1:21">
      <c r="A46" s="3">
        <v>3</v>
      </c>
      <c r="B46" t="s">
        <v>151</v>
      </c>
      <c r="K46" t="s">
        <v>13</v>
      </c>
      <c r="L46" s="13" t="str">
        <f t="shared" ref="L46:L57" si="4">L28</f>
        <v>April</v>
      </c>
      <c r="M46" s="6">
        <f t="shared" ref="M46:M57" si="5">M28</f>
        <v>2012</v>
      </c>
      <c r="O46" s="113">
        <v>3</v>
      </c>
      <c r="P46" s="113">
        <v>3</v>
      </c>
      <c r="Q46" s="113">
        <v>3</v>
      </c>
      <c r="R46" s="113">
        <v>3</v>
      </c>
      <c r="S46" s="113">
        <v>3</v>
      </c>
      <c r="T46" s="113">
        <v>3</v>
      </c>
      <c r="U46" s="18">
        <f t="shared" ref="U46:U58" si="6">SUM(O46:T46)</f>
        <v>18</v>
      </c>
    </row>
    <row r="47" spans="1:21">
      <c r="A47" s="3"/>
      <c r="B47" t="s">
        <v>152</v>
      </c>
      <c r="K47" t="s">
        <v>14</v>
      </c>
      <c r="L47" s="13" t="str">
        <f t="shared" si="4"/>
        <v>May</v>
      </c>
      <c r="M47" s="6">
        <f t="shared" si="5"/>
        <v>2012</v>
      </c>
      <c r="O47" s="113">
        <v>3</v>
      </c>
      <c r="P47" s="113">
        <v>3</v>
      </c>
      <c r="Q47" s="113">
        <v>3</v>
      </c>
      <c r="R47" s="113">
        <v>3</v>
      </c>
      <c r="S47" s="113">
        <v>3</v>
      </c>
      <c r="T47" s="113">
        <v>3</v>
      </c>
      <c r="U47" s="18">
        <f t="shared" si="6"/>
        <v>18</v>
      </c>
    </row>
    <row r="48" spans="1:21">
      <c r="A48" s="3"/>
      <c r="B48" t="s">
        <v>186</v>
      </c>
      <c r="K48" t="s">
        <v>15</v>
      </c>
      <c r="L48" s="13" t="str">
        <f t="shared" si="4"/>
        <v>June</v>
      </c>
      <c r="M48" s="6">
        <f t="shared" si="5"/>
        <v>2012</v>
      </c>
      <c r="O48" s="113">
        <v>3</v>
      </c>
      <c r="P48" s="113">
        <v>3</v>
      </c>
      <c r="Q48" s="113">
        <v>3</v>
      </c>
      <c r="R48" s="113">
        <v>3</v>
      </c>
      <c r="S48" s="113">
        <v>3</v>
      </c>
      <c r="T48" s="113">
        <v>3</v>
      </c>
      <c r="U48" s="18">
        <f t="shared" si="6"/>
        <v>18</v>
      </c>
    </row>
    <row r="49" spans="1:21">
      <c r="A49" s="3"/>
      <c r="K49" t="s">
        <v>16</v>
      </c>
      <c r="L49" s="13" t="str">
        <f t="shared" si="4"/>
        <v>July</v>
      </c>
      <c r="M49" s="6">
        <f t="shared" si="5"/>
        <v>2012</v>
      </c>
      <c r="O49" s="113">
        <v>3</v>
      </c>
      <c r="P49" s="113">
        <v>3</v>
      </c>
      <c r="Q49" s="113">
        <v>3</v>
      </c>
      <c r="R49" s="113">
        <v>3</v>
      </c>
      <c r="S49" s="113">
        <v>3</v>
      </c>
      <c r="T49" s="113">
        <v>3</v>
      </c>
      <c r="U49" s="18">
        <f t="shared" si="6"/>
        <v>18</v>
      </c>
    </row>
    <row r="50" spans="1:21">
      <c r="A50" s="3"/>
      <c r="K50" t="s">
        <v>17</v>
      </c>
      <c r="L50" s="13" t="str">
        <f t="shared" si="4"/>
        <v>August</v>
      </c>
      <c r="M50" s="6">
        <f t="shared" si="5"/>
        <v>2012</v>
      </c>
      <c r="O50" s="113">
        <v>3</v>
      </c>
      <c r="P50" s="113">
        <v>3</v>
      </c>
      <c r="Q50" s="113">
        <v>3</v>
      </c>
      <c r="R50" s="113">
        <v>3</v>
      </c>
      <c r="S50" s="113">
        <v>3</v>
      </c>
      <c r="T50" s="113">
        <v>3</v>
      </c>
      <c r="U50" s="18">
        <f t="shared" si="6"/>
        <v>18</v>
      </c>
    </row>
    <row r="51" spans="1:21">
      <c r="A51" s="3"/>
      <c r="K51" t="s">
        <v>18</v>
      </c>
      <c r="L51" s="13" t="str">
        <f t="shared" si="4"/>
        <v>September</v>
      </c>
      <c r="M51" s="6">
        <f t="shared" si="5"/>
        <v>2012</v>
      </c>
      <c r="O51" s="113">
        <v>3</v>
      </c>
      <c r="P51" s="113">
        <v>3</v>
      </c>
      <c r="Q51" s="113">
        <v>3</v>
      </c>
      <c r="R51" s="113">
        <v>3</v>
      </c>
      <c r="S51" s="113">
        <v>3</v>
      </c>
      <c r="T51" s="113">
        <v>3</v>
      </c>
      <c r="U51" s="18">
        <f t="shared" si="6"/>
        <v>18</v>
      </c>
    </row>
    <row r="52" spans="1:21">
      <c r="A52" s="3"/>
      <c r="K52" t="s">
        <v>19</v>
      </c>
      <c r="L52" s="13" t="str">
        <f t="shared" si="4"/>
        <v>October</v>
      </c>
      <c r="M52" s="6">
        <f t="shared" si="5"/>
        <v>2012</v>
      </c>
      <c r="O52" s="113">
        <v>3</v>
      </c>
      <c r="P52" s="113">
        <v>3</v>
      </c>
      <c r="Q52" s="113">
        <v>3</v>
      </c>
      <c r="R52" s="113">
        <v>3</v>
      </c>
      <c r="S52" s="113">
        <v>3</v>
      </c>
      <c r="T52" s="113">
        <v>3</v>
      </c>
      <c r="U52" s="18">
        <f t="shared" si="6"/>
        <v>18</v>
      </c>
    </row>
    <row r="53" spans="1:21">
      <c r="A53" s="3"/>
      <c r="K53" t="s">
        <v>20</v>
      </c>
      <c r="L53" s="13" t="str">
        <f t="shared" si="4"/>
        <v xml:space="preserve">November </v>
      </c>
      <c r="M53" s="6">
        <f t="shared" si="5"/>
        <v>2012</v>
      </c>
      <c r="O53" s="113">
        <v>3</v>
      </c>
      <c r="P53" s="113">
        <v>3</v>
      </c>
      <c r="Q53" s="113">
        <v>3</v>
      </c>
      <c r="R53" s="113">
        <v>3</v>
      </c>
      <c r="S53" s="113">
        <v>3</v>
      </c>
      <c r="T53" s="113">
        <v>3</v>
      </c>
      <c r="U53" s="18">
        <f t="shared" si="6"/>
        <v>18</v>
      </c>
    </row>
    <row r="54" spans="1:21">
      <c r="A54" s="3"/>
      <c r="K54" t="s">
        <v>21</v>
      </c>
      <c r="L54" s="13" t="str">
        <f t="shared" si="4"/>
        <v>December</v>
      </c>
      <c r="M54" s="6">
        <f t="shared" si="5"/>
        <v>2012</v>
      </c>
      <c r="O54" s="113">
        <v>3</v>
      </c>
      <c r="P54" s="113">
        <v>3</v>
      </c>
      <c r="Q54" s="113">
        <v>3</v>
      </c>
      <c r="R54" s="113">
        <v>3</v>
      </c>
      <c r="S54" s="113">
        <v>3</v>
      </c>
      <c r="T54" s="113">
        <v>3</v>
      </c>
      <c r="U54" s="18">
        <f t="shared" si="6"/>
        <v>18</v>
      </c>
    </row>
    <row r="55" spans="1:21">
      <c r="A55" s="3"/>
      <c r="K55" t="s">
        <v>22</v>
      </c>
      <c r="L55" s="13" t="str">
        <f t="shared" si="4"/>
        <v>January</v>
      </c>
      <c r="M55" s="6">
        <f t="shared" si="5"/>
        <v>2013</v>
      </c>
      <c r="O55" s="113">
        <v>3</v>
      </c>
      <c r="P55" s="113">
        <v>3</v>
      </c>
      <c r="Q55" s="113">
        <v>3</v>
      </c>
      <c r="R55" s="113">
        <v>3</v>
      </c>
      <c r="S55" s="113">
        <v>3</v>
      </c>
      <c r="T55" s="113">
        <v>3</v>
      </c>
      <c r="U55" s="18">
        <f t="shared" si="6"/>
        <v>18</v>
      </c>
    </row>
    <row r="56" spans="1:21">
      <c r="A56" s="3"/>
      <c r="K56" t="s">
        <v>23</v>
      </c>
      <c r="L56" s="13" t="str">
        <f t="shared" si="4"/>
        <v>February</v>
      </c>
      <c r="M56" s="6">
        <f t="shared" si="5"/>
        <v>2013</v>
      </c>
      <c r="O56" s="113">
        <v>3</v>
      </c>
      <c r="P56" s="113">
        <v>3</v>
      </c>
      <c r="Q56" s="113">
        <v>3</v>
      </c>
      <c r="R56" s="113">
        <v>3</v>
      </c>
      <c r="S56" s="113">
        <v>3</v>
      </c>
      <c r="T56" s="113">
        <v>3</v>
      </c>
      <c r="U56" s="18">
        <f t="shared" si="6"/>
        <v>18</v>
      </c>
    </row>
    <row r="57" spans="1:21" ht="15">
      <c r="A57" s="3"/>
      <c r="K57" t="s">
        <v>24</v>
      </c>
      <c r="L57" s="13" t="str">
        <f t="shared" si="4"/>
        <v>March</v>
      </c>
      <c r="M57" s="6">
        <f t="shared" si="5"/>
        <v>2013</v>
      </c>
      <c r="O57" s="114">
        <v>3</v>
      </c>
      <c r="P57" s="114">
        <v>3</v>
      </c>
      <c r="Q57" s="114">
        <v>3</v>
      </c>
      <c r="R57" s="114">
        <v>3</v>
      </c>
      <c r="S57" s="114">
        <v>3</v>
      </c>
      <c r="T57" s="114">
        <v>3</v>
      </c>
      <c r="U57" s="31">
        <f t="shared" si="6"/>
        <v>18</v>
      </c>
    </row>
    <row r="58" spans="1:21">
      <c r="A58" s="3"/>
      <c r="K58" t="s">
        <v>133</v>
      </c>
      <c r="O58" s="112">
        <f>SUMPRODUCT(O46:O57,MbrMths!$O$9:$O$20)/MbrMths!$O$21</f>
        <v>3</v>
      </c>
      <c r="P58" s="112">
        <f>SUMPRODUCT(P46:P57,MbrMths!$O$9:$O$20)/MbrMths!$O$21</f>
        <v>3</v>
      </c>
      <c r="Q58" s="112">
        <f>SUMPRODUCT(Q46:Q57,MbrMths!$O$9:$O$20)/MbrMths!$O$21</f>
        <v>3</v>
      </c>
      <c r="R58" s="112">
        <f>SUMPRODUCT(R46:R57,MbrMths!$O$9:$O$20)/MbrMths!$O$21</f>
        <v>3</v>
      </c>
      <c r="S58" s="112">
        <f>SUMPRODUCT(S46:S57,MbrMths!$O$9:$O$20)/MbrMths!$O$21</f>
        <v>3</v>
      </c>
      <c r="T58" s="112">
        <f>SUMPRODUCT(T46:T57,MbrMths!$O$9:$O$20)/MbrMths!$O$21</f>
        <v>3</v>
      </c>
      <c r="U58" s="18">
        <f t="shared" si="6"/>
        <v>18</v>
      </c>
    </row>
    <row r="59" spans="1:21">
      <c r="A59" s="6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O59" s="18"/>
      <c r="P59" s="18"/>
      <c r="Q59" s="18"/>
      <c r="R59" s="18"/>
      <c r="S59" s="18"/>
      <c r="T59" s="18"/>
      <c r="U59" s="18"/>
    </row>
    <row r="60" spans="1:21">
      <c r="A60" s="6" t="s">
        <v>26</v>
      </c>
      <c r="B60" s="5" t="s">
        <v>190</v>
      </c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O60" s="115"/>
      <c r="P60" s="115"/>
      <c r="Q60" s="115"/>
      <c r="R60" s="115"/>
      <c r="S60" s="115"/>
      <c r="T60" s="115"/>
      <c r="U60" s="18"/>
    </row>
    <row r="61" spans="1:21">
      <c r="A61" s="6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O61" s="18"/>
      <c r="P61" s="18"/>
      <c r="Q61" s="18"/>
      <c r="R61" s="18"/>
      <c r="S61" s="18"/>
      <c r="T61" s="18"/>
      <c r="U61" s="18"/>
    </row>
    <row r="62" spans="1:21">
      <c r="A62" s="3"/>
      <c r="O62" s="16"/>
      <c r="P62" s="16"/>
      <c r="Q62" s="16"/>
      <c r="R62" s="16"/>
      <c r="S62" s="16"/>
      <c r="T62" s="16"/>
      <c r="U62" s="18"/>
    </row>
    <row r="63" spans="1:21">
      <c r="A63" s="3" t="s">
        <v>27</v>
      </c>
      <c r="B63" t="s">
        <v>153</v>
      </c>
      <c r="K63" t="s">
        <v>97</v>
      </c>
      <c r="L63" s="105" t="s">
        <v>42</v>
      </c>
      <c r="M63" s="136">
        <f>M42</f>
        <v>2012</v>
      </c>
      <c r="O63" s="113">
        <v>3</v>
      </c>
      <c r="P63" s="113">
        <v>3</v>
      </c>
      <c r="Q63" s="113">
        <v>3</v>
      </c>
      <c r="R63" s="113">
        <v>3</v>
      </c>
      <c r="S63" s="113">
        <v>3</v>
      </c>
      <c r="T63" s="113">
        <v>3</v>
      </c>
      <c r="U63" s="18">
        <f>SUM(O63:T63)</f>
        <v>18</v>
      </c>
    </row>
    <row r="64" spans="1:21">
      <c r="A64" s="3"/>
      <c r="B64" t="s">
        <v>234</v>
      </c>
      <c r="K64" t="s">
        <v>98</v>
      </c>
      <c r="L64" s="105" t="s">
        <v>41</v>
      </c>
      <c r="M64" s="136">
        <f>M43</f>
        <v>2013</v>
      </c>
      <c r="U64" s="18"/>
    </row>
    <row r="65" spans="1:21">
      <c r="A65" s="3"/>
      <c r="B65" t="s">
        <v>189</v>
      </c>
      <c r="L65" s="13"/>
      <c r="M65" s="6"/>
      <c r="O65" s="168" t="s">
        <v>138</v>
      </c>
      <c r="P65" s="168"/>
      <c r="Q65" s="168"/>
      <c r="R65" s="168"/>
      <c r="S65" s="168"/>
      <c r="T65" s="168"/>
      <c r="U65" s="18"/>
    </row>
    <row r="66" spans="1:21">
      <c r="A66" s="3"/>
      <c r="B66" s="14"/>
      <c r="U66" s="18"/>
    </row>
    <row r="67" spans="1:21">
      <c r="A67" s="3">
        <v>4</v>
      </c>
      <c r="B67" t="s">
        <v>197</v>
      </c>
      <c r="K67" t="s">
        <v>13</v>
      </c>
      <c r="L67" s="13" t="str">
        <f t="shared" ref="L67:L78" si="7">L46</f>
        <v>April</v>
      </c>
      <c r="M67" s="6">
        <f t="shared" ref="M67:M78" si="8">M46</f>
        <v>2012</v>
      </c>
      <c r="O67" s="113">
        <v>3</v>
      </c>
      <c r="P67" s="113">
        <v>3</v>
      </c>
      <c r="Q67" s="113">
        <v>3</v>
      </c>
      <c r="R67" s="113">
        <v>3</v>
      </c>
      <c r="S67" s="113">
        <v>3</v>
      </c>
      <c r="T67" s="113">
        <v>3</v>
      </c>
      <c r="U67" s="18">
        <f t="shared" ref="U67:U79" si="9">SUM(O67:T67)</f>
        <v>18</v>
      </c>
    </row>
    <row r="68" spans="1:21">
      <c r="A68" s="3"/>
      <c r="K68" t="s">
        <v>14</v>
      </c>
      <c r="L68" s="13" t="str">
        <f t="shared" si="7"/>
        <v>May</v>
      </c>
      <c r="M68" s="6">
        <f t="shared" si="8"/>
        <v>2012</v>
      </c>
      <c r="O68" s="113">
        <v>3</v>
      </c>
      <c r="P68" s="113">
        <v>3</v>
      </c>
      <c r="Q68" s="113">
        <v>3</v>
      </c>
      <c r="R68" s="113">
        <v>3</v>
      </c>
      <c r="S68" s="113">
        <v>3</v>
      </c>
      <c r="T68" s="113">
        <v>3</v>
      </c>
      <c r="U68" s="18">
        <f t="shared" si="9"/>
        <v>18</v>
      </c>
    </row>
    <row r="69" spans="1:21">
      <c r="A69" s="3"/>
      <c r="K69" t="s">
        <v>15</v>
      </c>
      <c r="L69" s="13" t="str">
        <f t="shared" si="7"/>
        <v>June</v>
      </c>
      <c r="M69" s="6">
        <f t="shared" si="8"/>
        <v>2012</v>
      </c>
      <c r="O69" s="113">
        <v>3</v>
      </c>
      <c r="P69" s="113">
        <v>3</v>
      </c>
      <c r="Q69" s="113">
        <v>3</v>
      </c>
      <c r="R69" s="113">
        <v>3</v>
      </c>
      <c r="S69" s="113">
        <v>3</v>
      </c>
      <c r="T69" s="113">
        <v>3</v>
      </c>
      <c r="U69" s="18">
        <f t="shared" si="9"/>
        <v>18</v>
      </c>
    </row>
    <row r="70" spans="1:21">
      <c r="A70" s="3"/>
      <c r="K70" t="s">
        <v>16</v>
      </c>
      <c r="L70" s="13" t="str">
        <f t="shared" si="7"/>
        <v>July</v>
      </c>
      <c r="M70" s="6">
        <f t="shared" si="8"/>
        <v>2012</v>
      </c>
      <c r="O70" s="113">
        <v>3</v>
      </c>
      <c r="P70" s="113">
        <v>3</v>
      </c>
      <c r="Q70" s="113">
        <v>3</v>
      </c>
      <c r="R70" s="113">
        <v>3</v>
      </c>
      <c r="S70" s="113">
        <v>3</v>
      </c>
      <c r="T70" s="113">
        <v>3</v>
      </c>
      <c r="U70" s="18">
        <f t="shared" si="9"/>
        <v>18</v>
      </c>
    </row>
    <row r="71" spans="1:21">
      <c r="A71" s="3"/>
      <c r="K71" t="s">
        <v>17</v>
      </c>
      <c r="L71" s="13" t="str">
        <f t="shared" si="7"/>
        <v>August</v>
      </c>
      <c r="M71" s="6">
        <f t="shared" si="8"/>
        <v>2012</v>
      </c>
      <c r="O71" s="113">
        <v>3</v>
      </c>
      <c r="P71" s="113">
        <v>3</v>
      </c>
      <c r="Q71" s="113">
        <v>3</v>
      </c>
      <c r="R71" s="113">
        <v>3</v>
      </c>
      <c r="S71" s="113">
        <v>3</v>
      </c>
      <c r="T71" s="113">
        <v>3</v>
      </c>
      <c r="U71" s="18">
        <f t="shared" si="9"/>
        <v>18</v>
      </c>
    </row>
    <row r="72" spans="1:21">
      <c r="A72" s="3"/>
      <c r="K72" t="s">
        <v>18</v>
      </c>
      <c r="L72" s="13" t="str">
        <f t="shared" si="7"/>
        <v>September</v>
      </c>
      <c r="M72" s="6">
        <f t="shared" si="8"/>
        <v>2012</v>
      </c>
      <c r="O72" s="113">
        <v>3</v>
      </c>
      <c r="P72" s="113">
        <v>3</v>
      </c>
      <c r="Q72" s="113">
        <v>3</v>
      </c>
      <c r="R72" s="113">
        <v>3</v>
      </c>
      <c r="S72" s="113">
        <v>3</v>
      </c>
      <c r="T72" s="113">
        <v>3</v>
      </c>
      <c r="U72" s="18">
        <f t="shared" si="9"/>
        <v>18</v>
      </c>
    </row>
    <row r="73" spans="1:21">
      <c r="A73" s="3"/>
      <c r="K73" t="s">
        <v>19</v>
      </c>
      <c r="L73" s="13" t="str">
        <f t="shared" si="7"/>
        <v>October</v>
      </c>
      <c r="M73" s="6">
        <f t="shared" si="8"/>
        <v>2012</v>
      </c>
      <c r="O73" s="113">
        <v>3</v>
      </c>
      <c r="P73" s="113">
        <v>3</v>
      </c>
      <c r="Q73" s="113">
        <v>3</v>
      </c>
      <c r="R73" s="113">
        <v>3</v>
      </c>
      <c r="S73" s="113">
        <v>3</v>
      </c>
      <c r="T73" s="113">
        <v>3</v>
      </c>
      <c r="U73" s="18">
        <f t="shared" si="9"/>
        <v>18</v>
      </c>
    </row>
    <row r="74" spans="1:21">
      <c r="A74" s="3"/>
      <c r="K74" t="s">
        <v>20</v>
      </c>
      <c r="L74" s="13" t="str">
        <f t="shared" si="7"/>
        <v xml:space="preserve">November </v>
      </c>
      <c r="M74" s="6">
        <f t="shared" si="8"/>
        <v>2012</v>
      </c>
      <c r="O74" s="113">
        <v>3</v>
      </c>
      <c r="P74" s="113">
        <v>3</v>
      </c>
      <c r="Q74" s="113">
        <v>3</v>
      </c>
      <c r="R74" s="113">
        <v>3</v>
      </c>
      <c r="S74" s="113">
        <v>3</v>
      </c>
      <c r="T74" s="113">
        <v>3</v>
      </c>
      <c r="U74" s="18">
        <f t="shared" si="9"/>
        <v>18</v>
      </c>
    </row>
    <row r="75" spans="1:21">
      <c r="A75" s="3"/>
      <c r="K75" t="s">
        <v>21</v>
      </c>
      <c r="L75" s="13" t="str">
        <f t="shared" si="7"/>
        <v>December</v>
      </c>
      <c r="M75" s="6">
        <f t="shared" si="8"/>
        <v>2012</v>
      </c>
      <c r="O75" s="113">
        <v>3</v>
      </c>
      <c r="P75" s="113">
        <v>3</v>
      </c>
      <c r="Q75" s="113">
        <v>3</v>
      </c>
      <c r="R75" s="113">
        <v>3</v>
      </c>
      <c r="S75" s="113">
        <v>3</v>
      </c>
      <c r="T75" s="113">
        <v>3</v>
      </c>
      <c r="U75" s="18">
        <f t="shared" si="9"/>
        <v>18</v>
      </c>
    </row>
    <row r="76" spans="1:21">
      <c r="A76" s="3"/>
      <c r="K76" t="s">
        <v>22</v>
      </c>
      <c r="L76" s="13" t="str">
        <f t="shared" si="7"/>
        <v>January</v>
      </c>
      <c r="M76" s="6">
        <f t="shared" si="8"/>
        <v>2013</v>
      </c>
      <c r="O76" s="113">
        <v>3</v>
      </c>
      <c r="P76" s="113">
        <v>3</v>
      </c>
      <c r="Q76" s="113">
        <v>3</v>
      </c>
      <c r="R76" s="113">
        <v>3</v>
      </c>
      <c r="S76" s="113">
        <v>3</v>
      </c>
      <c r="T76" s="113">
        <v>3</v>
      </c>
      <c r="U76" s="18">
        <f t="shared" si="9"/>
        <v>18</v>
      </c>
    </row>
    <row r="77" spans="1:21">
      <c r="A77" s="3"/>
      <c r="K77" t="s">
        <v>23</v>
      </c>
      <c r="L77" s="13" t="str">
        <f t="shared" si="7"/>
        <v>February</v>
      </c>
      <c r="M77" s="6">
        <f t="shared" si="8"/>
        <v>2013</v>
      </c>
      <c r="O77" s="113">
        <v>3</v>
      </c>
      <c r="P77" s="113">
        <v>3</v>
      </c>
      <c r="Q77" s="113">
        <v>3</v>
      </c>
      <c r="R77" s="113">
        <v>3</v>
      </c>
      <c r="S77" s="113">
        <v>3</v>
      </c>
      <c r="T77" s="113">
        <v>3</v>
      </c>
      <c r="U77" s="18">
        <f t="shared" si="9"/>
        <v>18</v>
      </c>
    </row>
    <row r="78" spans="1:21" ht="15">
      <c r="A78" s="3"/>
      <c r="K78" t="s">
        <v>24</v>
      </c>
      <c r="L78" s="13" t="str">
        <f t="shared" si="7"/>
        <v>March</v>
      </c>
      <c r="M78" s="6">
        <f t="shared" si="8"/>
        <v>2013</v>
      </c>
      <c r="O78" s="114">
        <v>3</v>
      </c>
      <c r="P78" s="114">
        <v>3</v>
      </c>
      <c r="Q78" s="114">
        <v>3</v>
      </c>
      <c r="R78" s="114">
        <v>3</v>
      </c>
      <c r="S78" s="114">
        <v>3</v>
      </c>
      <c r="T78" s="114">
        <v>3</v>
      </c>
      <c r="U78" s="31">
        <f t="shared" si="9"/>
        <v>18</v>
      </c>
    </row>
    <row r="79" spans="1:21">
      <c r="A79" s="3"/>
      <c r="K79" t="s">
        <v>133</v>
      </c>
      <c r="O79" s="112">
        <f>SUMPRODUCT(O67:O78,MbrMths!$O$9:$O$20)/MbrMths!$O$21</f>
        <v>3</v>
      </c>
      <c r="P79" s="112">
        <f>SUMPRODUCT(P67:P78,MbrMths!$O$9:$O$20)/MbrMths!$O$21</f>
        <v>3</v>
      </c>
      <c r="Q79" s="112">
        <f>SUMPRODUCT(Q67:Q78,MbrMths!$O$9:$O$20)/MbrMths!$O$21</f>
        <v>3</v>
      </c>
      <c r="R79" s="112">
        <f>SUMPRODUCT(R67:R78,MbrMths!$O$9:$O$20)/MbrMths!$O$21</f>
        <v>3</v>
      </c>
      <c r="S79" s="112">
        <f>SUMPRODUCT(S67:S78,MbrMths!$O$9:$O$20)/MbrMths!$O$21</f>
        <v>3</v>
      </c>
      <c r="T79" s="112">
        <f>SUMPRODUCT(T67:T78,MbrMths!$O$9:$O$20)/MbrMths!$O$21</f>
        <v>3</v>
      </c>
      <c r="U79" s="18">
        <f t="shared" si="9"/>
        <v>18</v>
      </c>
    </row>
    <row r="80" spans="1:21">
      <c r="A80" s="3"/>
      <c r="L80" s="13"/>
      <c r="M80" s="6"/>
      <c r="O80" s="16"/>
      <c r="P80" s="16"/>
      <c r="Q80" s="16"/>
      <c r="R80" s="16"/>
      <c r="S80" s="16"/>
      <c r="T80" s="16"/>
      <c r="U80" s="18"/>
    </row>
    <row r="81" spans="1:21">
      <c r="A81" s="3" t="s">
        <v>102</v>
      </c>
      <c r="B81" s="50" t="s">
        <v>288</v>
      </c>
      <c r="C81" s="50"/>
      <c r="D81" s="50"/>
      <c r="E81" s="50"/>
      <c r="F81" s="50"/>
      <c r="G81" s="50"/>
      <c r="H81" s="50"/>
      <c r="K81" t="s">
        <v>97</v>
      </c>
      <c r="L81" s="13" t="str">
        <f>L63</f>
        <v>April</v>
      </c>
      <c r="M81" s="6">
        <f>M63</f>
        <v>2012</v>
      </c>
      <c r="O81" s="113">
        <v>3</v>
      </c>
      <c r="P81" s="113">
        <v>3</v>
      </c>
      <c r="Q81" s="113">
        <v>3</v>
      </c>
      <c r="R81" s="113">
        <v>3</v>
      </c>
      <c r="S81" s="113">
        <v>3</v>
      </c>
      <c r="T81" s="113">
        <v>3</v>
      </c>
      <c r="U81" s="18">
        <f>SUM(O81:T81)</f>
        <v>18</v>
      </c>
    </row>
    <row r="82" spans="1:21">
      <c r="A82" s="3"/>
      <c r="B82" t="s">
        <v>191</v>
      </c>
      <c r="K82" t="s">
        <v>98</v>
      </c>
      <c r="L82" s="13" t="str">
        <f>L64</f>
        <v>March</v>
      </c>
      <c r="M82" s="6">
        <f>M64</f>
        <v>2013</v>
      </c>
    </row>
    <row r="83" spans="1:21">
      <c r="A83" s="3"/>
      <c r="B83" s="14"/>
      <c r="L83" s="13"/>
      <c r="M83" s="6"/>
      <c r="O83" s="168" t="s">
        <v>139</v>
      </c>
      <c r="P83" s="168"/>
      <c r="Q83" s="168"/>
      <c r="R83" s="168"/>
      <c r="S83" s="168"/>
      <c r="T83" s="168"/>
    </row>
    <row r="84" spans="1:21">
      <c r="A84" s="3"/>
    </row>
    <row r="85" spans="1:21">
      <c r="A85" s="3">
        <v>5</v>
      </c>
      <c r="B85" t="s">
        <v>53</v>
      </c>
      <c r="K85" s="5" t="s">
        <v>97</v>
      </c>
      <c r="L85" s="116" t="s">
        <v>33</v>
      </c>
      <c r="M85" s="117">
        <v>2012</v>
      </c>
      <c r="O85" s="101">
        <f>39.43+4.92</f>
        <v>44.35</v>
      </c>
      <c r="P85" s="101">
        <v>39.43</v>
      </c>
      <c r="Q85" s="101">
        <v>39.43</v>
      </c>
      <c r="R85" s="101">
        <v>39.43</v>
      </c>
      <c r="S85" s="101">
        <v>39.43</v>
      </c>
      <c r="T85" s="101">
        <v>39.43</v>
      </c>
      <c r="U85" s="18">
        <f>SUM(O85:T85)</f>
        <v>241.50000000000003</v>
      </c>
    </row>
    <row r="86" spans="1:21">
      <c r="A86" s="3"/>
      <c r="B86" t="s">
        <v>192</v>
      </c>
      <c r="K86" s="5" t="s">
        <v>98</v>
      </c>
      <c r="L86" s="116" t="s">
        <v>44</v>
      </c>
      <c r="M86" s="117">
        <v>2013</v>
      </c>
    </row>
    <row r="87" spans="1:21">
      <c r="A87" s="3"/>
      <c r="B87" s="4"/>
      <c r="L87" s="5"/>
    </row>
    <row r="88" spans="1:21">
      <c r="A88" s="3"/>
      <c r="L88" s="5"/>
    </row>
    <row r="89" spans="1:21">
      <c r="A89" s="3" t="s">
        <v>112</v>
      </c>
      <c r="B89" t="s">
        <v>193</v>
      </c>
      <c r="L89" s="65"/>
      <c r="M89" s="3"/>
      <c r="O89" s="101">
        <f>39.43+4.92</f>
        <v>44.35</v>
      </c>
      <c r="P89" s="101">
        <v>39.43</v>
      </c>
      <c r="Q89" s="101">
        <v>39.43</v>
      </c>
      <c r="R89" s="101">
        <v>39.43</v>
      </c>
      <c r="S89" s="101">
        <v>39.43</v>
      </c>
      <c r="T89" s="101">
        <v>39.43</v>
      </c>
      <c r="U89" s="18">
        <f>SUM(O89:T89)</f>
        <v>241.50000000000003</v>
      </c>
    </row>
    <row r="90" spans="1:21">
      <c r="A90" s="3"/>
      <c r="L90" s="65"/>
      <c r="M90" s="3"/>
    </row>
    <row r="91" spans="1:21">
      <c r="A91" s="3"/>
      <c r="B91" s="14"/>
      <c r="L91" s="5"/>
    </row>
    <row r="92" spans="1:21">
      <c r="A92" s="3">
        <v>6</v>
      </c>
      <c r="B92" t="s">
        <v>154</v>
      </c>
      <c r="L92" s="65"/>
      <c r="M92" s="6"/>
      <c r="O92" s="101">
        <v>3.19</v>
      </c>
      <c r="P92" s="101">
        <v>3.19</v>
      </c>
      <c r="Q92" s="101">
        <v>3.19</v>
      </c>
      <c r="R92" s="101">
        <v>3.19</v>
      </c>
      <c r="S92" s="101">
        <v>3.19</v>
      </c>
      <c r="T92" s="101">
        <v>3.19</v>
      </c>
      <c r="U92" s="18">
        <f>SUM(O92:T92)</f>
        <v>19.14</v>
      </c>
    </row>
    <row r="93" spans="1:21">
      <c r="B93" t="s">
        <v>192</v>
      </c>
      <c r="L93" s="65"/>
      <c r="M93" s="6"/>
      <c r="U93" s="18"/>
    </row>
    <row r="94" spans="1:21">
      <c r="B94" s="14"/>
      <c r="L94" s="5"/>
      <c r="U94" s="18"/>
    </row>
    <row r="95" spans="1:21">
      <c r="L95" s="5"/>
      <c r="U95" s="18"/>
    </row>
    <row r="96" spans="1:21">
      <c r="A96" s="3" t="s">
        <v>113</v>
      </c>
      <c r="B96" t="s">
        <v>194</v>
      </c>
      <c r="L96" s="65"/>
      <c r="M96" s="3"/>
      <c r="O96" s="101">
        <v>3.19</v>
      </c>
      <c r="P96" s="101">
        <v>3.19</v>
      </c>
      <c r="Q96" s="101">
        <v>3.19</v>
      </c>
      <c r="R96" s="101">
        <v>3.19</v>
      </c>
      <c r="S96" s="101">
        <v>3.19</v>
      </c>
      <c r="T96" s="101">
        <v>3.19</v>
      </c>
      <c r="U96" s="18">
        <f>SUM(O96:T96)</f>
        <v>19.14</v>
      </c>
    </row>
    <row r="97" spans="1:20">
      <c r="L97" s="65"/>
      <c r="M97" s="3"/>
    </row>
    <row r="99" spans="1:20">
      <c r="A99" s="3">
        <v>7</v>
      </c>
      <c r="B99" t="s">
        <v>141</v>
      </c>
      <c r="O99" s="166"/>
      <c r="P99" s="167"/>
      <c r="Q99" s="167"/>
      <c r="R99" s="167"/>
      <c r="S99" s="167"/>
      <c r="T99" s="167"/>
    </row>
    <row r="100" spans="1:20">
      <c r="B100" t="s">
        <v>195</v>
      </c>
      <c r="O100" s="167"/>
      <c r="P100" s="167"/>
      <c r="Q100" s="167"/>
      <c r="R100" s="167"/>
      <c r="S100" s="167"/>
      <c r="T100" s="167"/>
    </row>
    <row r="101" spans="1:20">
      <c r="B101" s="4"/>
      <c r="O101" s="167"/>
      <c r="P101" s="167"/>
      <c r="Q101" s="167"/>
      <c r="R101" s="167"/>
      <c r="S101" s="167"/>
      <c r="T101" s="167"/>
    </row>
    <row r="102" spans="1:20">
      <c r="B102" s="4"/>
      <c r="O102" s="167"/>
      <c r="P102" s="167"/>
      <c r="Q102" s="167"/>
      <c r="R102" s="167"/>
      <c r="S102" s="167"/>
      <c r="T102" s="167"/>
    </row>
    <row r="103" spans="1:20">
      <c r="B103" s="4"/>
      <c r="O103" s="3"/>
    </row>
    <row r="104" spans="1:20">
      <c r="B104" s="4"/>
      <c r="O104" s="3"/>
    </row>
    <row r="105" spans="1:20">
      <c r="O105" s="3"/>
    </row>
    <row r="106" spans="1:20">
      <c r="A106" s="3">
        <v>8</v>
      </c>
      <c r="B106" t="s">
        <v>110</v>
      </c>
      <c r="O106" s="166"/>
      <c r="P106" s="167"/>
      <c r="Q106" s="167"/>
      <c r="R106" s="167"/>
      <c r="S106" s="167"/>
      <c r="T106" s="167"/>
    </row>
    <row r="107" spans="1:20">
      <c r="B107" t="s">
        <v>196</v>
      </c>
      <c r="O107" s="167"/>
      <c r="P107" s="167"/>
      <c r="Q107" s="167"/>
      <c r="R107" s="167"/>
      <c r="S107" s="167"/>
      <c r="T107" s="167"/>
    </row>
    <row r="108" spans="1:20">
      <c r="B108" s="4"/>
      <c r="O108" s="167"/>
      <c r="P108" s="167"/>
      <c r="Q108" s="167"/>
      <c r="R108" s="167"/>
      <c r="S108" s="167"/>
      <c r="T108" s="167"/>
    </row>
    <row r="109" spans="1:20">
      <c r="B109" s="4"/>
      <c r="O109" s="167"/>
      <c r="P109" s="167"/>
      <c r="Q109" s="167"/>
      <c r="R109" s="167"/>
      <c r="S109" s="167"/>
      <c r="T109" s="167"/>
    </row>
    <row r="110" spans="1:20">
      <c r="B110" s="4"/>
    </row>
    <row r="112" spans="1:20">
      <c r="A112" s="3">
        <v>9</v>
      </c>
      <c r="B112" t="s">
        <v>199</v>
      </c>
      <c r="O112" s="3"/>
    </row>
    <row r="113" spans="1:21">
      <c r="B113" s="17"/>
      <c r="O113" s="3"/>
    </row>
    <row r="114" spans="1:21">
      <c r="A114" s="3" t="s">
        <v>54</v>
      </c>
      <c r="C114" s="5" t="s">
        <v>242</v>
      </c>
      <c r="D114" s="5"/>
      <c r="E114" s="5"/>
      <c r="F114" s="5"/>
      <c r="G114" s="5"/>
      <c r="H114" s="5"/>
      <c r="I114" s="5"/>
      <c r="J114" s="5"/>
      <c r="K114" s="5"/>
      <c r="L114" s="5"/>
      <c r="O114" s="118">
        <v>0.05</v>
      </c>
      <c r="P114" s="118">
        <v>0.05</v>
      </c>
      <c r="Q114" s="118">
        <v>0.05</v>
      </c>
      <c r="R114" s="118">
        <v>0.05</v>
      </c>
      <c r="S114" s="118">
        <v>0.05</v>
      </c>
      <c r="T114" s="118">
        <v>0.05</v>
      </c>
      <c r="U114" s="118">
        <v>0.05</v>
      </c>
    </row>
    <row r="115" spans="1:21">
      <c r="A115" s="3"/>
    </row>
    <row r="116" spans="1:21">
      <c r="A116" s="3" t="s">
        <v>55</v>
      </c>
      <c r="C116" t="s">
        <v>57</v>
      </c>
      <c r="E116" s="30"/>
      <c r="O116" s="118">
        <v>4.8000000000000001E-2</v>
      </c>
      <c r="P116" s="118">
        <v>4.8000000000000001E-2</v>
      </c>
      <c r="Q116" s="118">
        <v>4.8000000000000001E-2</v>
      </c>
      <c r="R116" s="118">
        <v>4.8000000000000001E-2</v>
      </c>
      <c r="S116" s="118">
        <v>4.8000000000000001E-2</v>
      </c>
      <c r="T116" s="118">
        <v>4.8000000000000001E-2</v>
      </c>
      <c r="U116" s="118">
        <v>4.8000000000000001E-2</v>
      </c>
    </row>
    <row r="117" spans="1:21">
      <c r="A117" s="3"/>
    </row>
    <row r="118" spans="1:21">
      <c r="A118" s="3" t="s">
        <v>56</v>
      </c>
      <c r="C118" t="s">
        <v>198</v>
      </c>
      <c r="D118" s="5"/>
      <c r="E118" s="5"/>
      <c r="F118" s="5"/>
      <c r="G118" s="5"/>
      <c r="H118" s="5"/>
      <c r="I118" s="5"/>
      <c r="O118" s="118">
        <v>0.1</v>
      </c>
      <c r="P118" s="118">
        <v>0.1</v>
      </c>
      <c r="Q118" s="118">
        <v>0.1</v>
      </c>
      <c r="R118" s="118">
        <v>0.1</v>
      </c>
      <c r="S118" s="118">
        <v>0.1</v>
      </c>
      <c r="T118" s="118">
        <v>0.1</v>
      </c>
      <c r="U118" s="118">
        <v>0.1</v>
      </c>
    </row>
    <row r="119" spans="1:21">
      <c r="O119" s="3"/>
    </row>
    <row r="120" spans="1:21">
      <c r="A120" s="6" t="s">
        <v>58</v>
      </c>
      <c r="C120" t="s">
        <v>59</v>
      </c>
      <c r="O120" s="170"/>
      <c r="P120" s="171"/>
      <c r="Q120" s="171"/>
      <c r="R120" s="171"/>
      <c r="S120" s="171"/>
      <c r="T120" s="171"/>
    </row>
    <row r="121" spans="1:21">
      <c r="A121" s="6"/>
      <c r="C121" s="50" t="s">
        <v>159</v>
      </c>
      <c r="D121" s="50"/>
      <c r="E121" s="50"/>
      <c r="F121" s="50"/>
      <c r="O121" s="171"/>
      <c r="P121" s="171"/>
      <c r="Q121" s="171"/>
      <c r="R121" s="171"/>
      <c r="S121" s="171"/>
      <c r="T121" s="171"/>
    </row>
    <row r="122" spans="1:21">
      <c r="A122" s="6"/>
      <c r="C122" s="4"/>
      <c r="O122" s="171"/>
      <c r="P122" s="171"/>
      <c r="Q122" s="171"/>
      <c r="R122" s="171"/>
      <c r="S122" s="171"/>
      <c r="T122" s="171"/>
    </row>
    <row r="123" spans="1:21">
      <c r="A123" s="6"/>
      <c r="C123" s="4"/>
      <c r="O123" s="171"/>
      <c r="P123" s="171"/>
      <c r="Q123" s="171"/>
      <c r="R123" s="171"/>
      <c r="S123" s="171"/>
      <c r="T123" s="171"/>
    </row>
    <row r="124" spans="1:21">
      <c r="O124" s="3"/>
    </row>
    <row r="125" spans="1:21">
      <c r="A125" s="3">
        <v>10</v>
      </c>
      <c r="B125" t="s">
        <v>235</v>
      </c>
      <c r="O125" s="170"/>
      <c r="P125" s="171"/>
      <c r="Q125" s="171"/>
      <c r="R125" s="171"/>
      <c r="S125" s="171"/>
      <c r="T125" s="171"/>
    </row>
    <row r="126" spans="1:21">
      <c r="B126" s="50" t="s">
        <v>182</v>
      </c>
      <c r="C126" s="50"/>
      <c r="D126" s="50"/>
      <c r="E126" s="50"/>
      <c r="O126" s="171"/>
      <c r="P126" s="171"/>
      <c r="Q126" s="171"/>
      <c r="R126" s="171"/>
      <c r="S126" s="171"/>
      <c r="T126" s="171"/>
    </row>
    <row r="127" spans="1:21">
      <c r="B127" s="4"/>
      <c r="O127" s="171"/>
      <c r="P127" s="171"/>
      <c r="Q127" s="171"/>
      <c r="R127" s="171"/>
      <c r="S127" s="171"/>
      <c r="T127" s="171"/>
    </row>
    <row r="128" spans="1:21">
      <c r="B128" s="4"/>
      <c r="O128" s="171"/>
      <c r="P128" s="171"/>
      <c r="Q128" s="171"/>
      <c r="R128" s="171"/>
      <c r="S128" s="171"/>
      <c r="T128" s="171"/>
    </row>
    <row r="129" spans="15:15">
      <c r="O129" s="3"/>
    </row>
    <row r="130" spans="15:15">
      <c r="O130" s="3"/>
    </row>
    <row r="131" spans="15:15">
      <c r="O131" s="3"/>
    </row>
    <row r="132" spans="15:15">
      <c r="O132" s="3"/>
    </row>
    <row r="133" spans="15:15">
      <c r="O133" s="3"/>
    </row>
    <row r="134" spans="15:15">
      <c r="O134" s="3"/>
    </row>
    <row r="135" spans="15:15">
      <c r="O135" s="3"/>
    </row>
    <row r="136" spans="15:15">
      <c r="O136" s="3"/>
    </row>
    <row r="137" spans="15:15">
      <c r="O137" s="3"/>
    </row>
    <row r="138" spans="15:15">
      <c r="O138" s="3"/>
    </row>
    <row r="139" spans="15:15">
      <c r="O139" s="3"/>
    </row>
    <row r="140" spans="15:15">
      <c r="O140" s="3"/>
    </row>
    <row r="141" spans="15:15">
      <c r="O141" s="3"/>
    </row>
    <row r="142" spans="15:15">
      <c r="O142" s="3"/>
    </row>
    <row r="143" spans="15:15">
      <c r="O143" s="3"/>
    </row>
    <row r="144" spans="15:15">
      <c r="O144" s="3"/>
    </row>
    <row r="145" spans="15:15">
      <c r="O145" s="3"/>
    </row>
    <row r="146" spans="15:15">
      <c r="O146" s="3"/>
    </row>
    <row r="147" spans="15:15">
      <c r="O147" s="3"/>
    </row>
    <row r="148" spans="15:15">
      <c r="O148" s="3"/>
    </row>
    <row r="149" spans="15:15">
      <c r="O149" s="3"/>
    </row>
    <row r="150" spans="15:15">
      <c r="O150" s="3"/>
    </row>
    <row r="151" spans="15:15">
      <c r="O151" s="3"/>
    </row>
    <row r="152" spans="15:15">
      <c r="O152" s="3"/>
    </row>
    <row r="153" spans="15:15">
      <c r="O153" s="3"/>
    </row>
    <row r="154" spans="15:15">
      <c r="O154" s="3"/>
    </row>
    <row r="155" spans="15:15">
      <c r="O155" s="3"/>
    </row>
    <row r="156" spans="15:15">
      <c r="O156" s="3"/>
    </row>
    <row r="157" spans="15:15">
      <c r="O157" s="3"/>
    </row>
    <row r="158" spans="15:15">
      <c r="O158" s="3"/>
    </row>
    <row r="159" spans="15:15">
      <c r="O159" s="3"/>
    </row>
    <row r="160" spans="15:15">
      <c r="O160" s="3"/>
    </row>
    <row r="161" spans="15:15">
      <c r="O161" s="3"/>
    </row>
    <row r="162" spans="15:15">
      <c r="O162" s="3"/>
    </row>
    <row r="163" spans="15:15">
      <c r="O163" s="3"/>
    </row>
    <row r="164" spans="15:15">
      <c r="O164" s="3"/>
    </row>
    <row r="165" spans="15:15">
      <c r="O165" s="3"/>
    </row>
    <row r="166" spans="15:15">
      <c r="O166" s="3"/>
    </row>
    <row r="167" spans="15:15">
      <c r="O167" s="3"/>
    </row>
    <row r="168" spans="15:15">
      <c r="O168" s="3"/>
    </row>
    <row r="169" spans="15:15">
      <c r="O169" s="3"/>
    </row>
    <row r="170" spans="15:15">
      <c r="O170" s="3"/>
    </row>
    <row r="171" spans="15:15">
      <c r="O171" s="3"/>
    </row>
    <row r="172" spans="15:15">
      <c r="O172" s="3"/>
    </row>
    <row r="173" spans="15:15">
      <c r="O173" s="3"/>
    </row>
    <row r="174" spans="15:15">
      <c r="O174" s="3"/>
    </row>
    <row r="175" spans="15:15">
      <c r="O175" s="3"/>
    </row>
    <row r="176" spans="15:15">
      <c r="O176" s="3"/>
    </row>
    <row r="177" spans="15:15">
      <c r="O177" s="3"/>
    </row>
    <row r="178" spans="15:15">
      <c r="O178" s="3"/>
    </row>
    <row r="179" spans="15:15">
      <c r="O179" s="3"/>
    </row>
    <row r="180" spans="15:15">
      <c r="O180" s="3"/>
    </row>
    <row r="181" spans="15:15">
      <c r="O181" s="3"/>
    </row>
    <row r="182" spans="15:15">
      <c r="O182" s="3"/>
    </row>
    <row r="183" spans="15:15">
      <c r="O183" s="3"/>
    </row>
    <row r="184" spans="15:15">
      <c r="O184" s="3"/>
    </row>
  </sheetData>
  <mergeCells count="9">
    <mergeCell ref="O25:T25"/>
    <mergeCell ref="O44:T44"/>
    <mergeCell ref="O5:U5"/>
    <mergeCell ref="O120:T123"/>
    <mergeCell ref="O125:T128"/>
    <mergeCell ref="O65:T65"/>
    <mergeCell ref="O83:T83"/>
    <mergeCell ref="O99:T102"/>
    <mergeCell ref="O106:T109"/>
  </mergeCells>
  <phoneticPr fontId="2" type="noConversion"/>
  <pageMargins left="0.75" right="0.75" top="1" bottom="1" header="0.5" footer="0.5"/>
  <pageSetup scale="50" fitToHeight="3" orientation="landscape" r:id="rId1"/>
  <headerFooter alignWithMargins="0">
    <oddHeader>&amp;A</oddHeader>
  </headerFooter>
  <rowBreaks count="1" manualBreakCount="1">
    <brk id="6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3:U130"/>
  <sheetViews>
    <sheetView topLeftCell="E1" workbookViewId="0">
      <selection activeCell="M25" sqref="M25"/>
    </sheetView>
  </sheetViews>
  <sheetFormatPr defaultRowHeight="13.2"/>
  <cols>
    <col min="12" max="12" width="10" bestFit="1" customWidth="1"/>
    <col min="14" max="14" width="2.6640625" customWidth="1"/>
    <col min="15" max="20" width="12.6640625" customWidth="1"/>
  </cols>
  <sheetData>
    <row r="3" spans="1:21" ht="15.6">
      <c r="B3" s="2" t="s">
        <v>273</v>
      </c>
    </row>
    <row r="4" spans="1:21">
      <c r="B4" t="s">
        <v>178</v>
      </c>
    </row>
    <row r="5" spans="1:21">
      <c r="B5" s="30"/>
      <c r="O5" s="169" t="s">
        <v>135</v>
      </c>
      <c r="P5" s="169"/>
      <c r="Q5" s="169"/>
      <c r="R5" s="169"/>
      <c r="S5" s="169"/>
      <c r="T5" s="169"/>
      <c r="U5" s="169"/>
    </row>
    <row r="6" spans="1:21">
      <c r="O6" s="130" t="s">
        <v>294</v>
      </c>
      <c r="P6" s="131" t="s">
        <v>296</v>
      </c>
      <c r="Q6" s="131" t="s">
        <v>297</v>
      </c>
      <c r="R6" s="130" t="s">
        <v>298</v>
      </c>
      <c r="S6" s="130"/>
      <c r="T6" s="130" t="s">
        <v>51</v>
      </c>
      <c r="U6" s="10"/>
    </row>
    <row r="7" spans="1:21">
      <c r="A7" s="3" t="s">
        <v>1</v>
      </c>
      <c r="O7" s="132" t="s">
        <v>295</v>
      </c>
      <c r="P7" s="132" t="s">
        <v>295</v>
      </c>
      <c r="Q7" s="132" t="s">
        <v>295</v>
      </c>
      <c r="R7" s="132" t="s">
        <v>295</v>
      </c>
      <c r="S7" s="132" t="s">
        <v>304</v>
      </c>
      <c r="T7" s="132" t="s">
        <v>295</v>
      </c>
      <c r="U7" s="9" t="s">
        <v>133</v>
      </c>
    </row>
    <row r="8" spans="1:21">
      <c r="A8" s="3"/>
      <c r="L8" t="s">
        <v>31</v>
      </c>
      <c r="M8" s="3" t="s">
        <v>32</v>
      </c>
    </row>
    <row r="9" spans="1:21">
      <c r="A9" s="3">
        <v>1</v>
      </c>
      <c r="B9" t="s">
        <v>118</v>
      </c>
      <c r="K9" t="s">
        <v>13</v>
      </c>
      <c r="L9" s="13" t="str">
        <f>MbrMths!L9</f>
        <v>April</v>
      </c>
      <c r="M9" s="6">
        <f>MbrMths!M9</f>
        <v>2012</v>
      </c>
      <c r="O9" s="101">
        <v>3.5</v>
      </c>
      <c r="P9" s="101">
        <v>3.5</v>
      </c>
      <c r="Q9" s="101">
        <v>3.5</v>
      </c>
      <c r="R9" s="101">
        <v>3.5</v>
      </c>
      <c r="S9" s="101">
        <v>3.5</v>
      </c>
      <c r="T9" s="101">
        <v>3.5</v>
      </c>
      <c r="U9" s="18">
        <f t="shared" ref="U9:U21" si="0">SUM(O9:T9)</f>
        <v>21</v>
      </c>
    </row>
    <row r="10" spans="1:21">
      <c r="A10" s="3"/>
      <c r="B10" t="s">
        <v>140</v>
      </c>
      <c r="K10" t="s">
        <v>14</v>
      </c>
      <c r="L10" s="13" t="str">
        <f>MbrMths!L10</f>
        <v>May</v>
      </c>
      <c r="M10" s="6">
        <f>MbrMths!M10</f>
        <v>2012</v>
      </c>
      <c r="O10" s="101">
        <v>3.5</v>
      </c>
      <c r="P10" s="101">
        <v>3.5</v>
      </c>
      <c r="Q10" s="101">
        <v>3.5</v>
      </c>
      <c r="R10" s="101">
        <v>3.5</v>
      </c>
      <c r="S10" s="101">
        <v>3.5</v>
      </c>
      <c r="T10" s="101">
        <v>3.5</v>
      </c>
      <c r="U10" s="18">
        <f t="shared" si="0"/>
        <v>21</v>
      </c>
    </row>
    <row r="11" spans="1:21">
      <c r="A11" s="3"/>
      <c r="B11" t="s">
        <v>200</v>
      </c>
      <c r="E11" s="5"/>
      <c r="F11" s="5"/>
      <c r="G11" s="5"/>
      <c r="H11" s="5"/>
      <c r="K11" t="s">
        <v>15</v>
      </c>
      <c r="L11" s="13" t="str">
        <f>MbrMths!L11</f>
        <v>June</v>
      </c>
      <c r="M11" s="6">
        <f>MbrMths!M11</f>
        <v>2012</v>
      </c>
      <c r="O11" s="101">
        <v>3.5</v>
      </c>
      <c r="P11" s="101">
        <v>3.5</v>
      </c>
      <c r="Q11" s="101">
        <v>3.5</v>
      </c>
      <c r="R11" s="101">
        <v>3.5</v>
      </c>
      <c r="S11" s="101">
        <v>3.5</v>
      </c>
      <c r="T11" s="101">
        <v>3.5</v>
      </c>
      <c r="U11" s="18">
        <f t="shared" si="0"/>
        <v>21</v>
      </c>
    </row>
    <row r="12" spans="1:21">
      <c r="A12" s="3"/>
      <c r="B12" s="5" t="s">
        <v>183</v>
      </c>
      <c r="K12" t="s">
        <v>16</v>
      </c>
      <c r="L12" s="13" t="str">
        <f>MbrMths!L12</f>
        <v>July</v>
      </c>
      <c r="M12" s="6">
        <f>MbrMths!M12</f>
        <v>2012</v>
      </c>
      <c r="O12" s="101">
        <v>3.5</v>
      </c>
      <c r="P12" s="101">
        <v>3.5</v>
      </c>
      <c r="Q12" s="101">
        <v>3.5</v>
      </c>
      <c r="R12" s="101">
        <v>3.5</v>
      </c>
      <c r="S12" s="101">
        <v>3.5</v>
      </c>
      <c r="T12" s="101">
        <v>3.5</v>
      </c>
      <c r="U12" s="18">
        <f t="shared" si="0"/>
        <v>21</v>
      </c>
    </row>
    <row r="13" spans="1:21">
      <c r="A13" s="3"/>
      <c r="B13" s="4"/>
      <c r="K13" t="s">
        <v>17</v>
      </c>
      <c r="L13" s="13" t="str">
        <f>MbrMths!L13</f>
        <v>August</v>
      </c>
      <c r="M13" s="6">
        <f>MbrMths!M13</f>
        <v>2012</v>
      </c>
      <c r="O13" s="101">
        <v>3.5</v>
      </c>
      <c r="P13" s="101">
        <v>3.5</v>
      </c>
      <c r="Q13" s="101">
        <v>3.5</v>
      </c>
      <c r="R13" s="101">
        <v>3.5</v>
      </c>
      <c r="S13" s="101">
        <v>3.5</v>
      </c>
      <c r="T13" s="101">
        <v>3.5</v>
      </c>
      <c r="U13" s="18">
        <f t="shared" si="0"/>
        <v>21</v>
      </c>
    </row>
    <row r="14" spans="1:21">
      <c r="A14" s="3"/>
      <c r="C14" s="30"/>
      <c r="D14" s="30"/>
      <c r="E14" s="30"/>
      <c r="F14" s="30"/>
      <c r="K14" t="s">
        <v>18</v>
      </c>
      <c r="L14" s="13" t="str">
        <f>MbrMths!L14</f>
        <v>September</v>
      </c>
      <c r="M14" s="6">
        <f>MbrMths!M14</f>
        <v>2012</v>
      </c>
      <c r="O14" s="101">
        <v>3.5</v>
      </c>
      <c r="P14" s="101">
        <v>3.5</v>
      </c>
      <c r="Q14" s="101">
        <v>3.5</v>
      </c>
      <c r="R14" s="101">
        <v>3.5</v>
      </c>
      <c r="S14" s="101">
        <v>3.5</v>
      </c>
      <c r="T14" s="101">
        <v>3.5</v>
      </c>
      <c r="U14" s="18">
        <f t="shared" si="0"/>
        <v>21</v>
      </c>
    </row>
    <row r="15" spans="1:21">
      <c r="A15" s="3"/>
      <c r="C15" s="30"/>
      <c r="D15" s="30"/>
      <c r="E15" s="30"/>
      <c r="F15" s="30"/>
      <c r="K15" t="s">
        <v>19</v>
      </c>
      <c r="L15" s="13" t="str">
        <f>MbrMths!L15</f>
        <v>October</v>
      </c>
      <c r="M15" s="6">
        <f>MbrMths!M15</f>
        <v>2012</v>
      </c>
      <c r="O15" s="101">
        <v>3.5</v>
      </c>
      <c r="P15" s="101">
        <v>3.5</v>
      </c>
      <c r="Q15" s="101">
        <v>3.5</v>
      </c>
      <c r="R15" s="101">
        <v>3.5</v>
      </c>
      <c r="S15" s="101">
        <v>3.5</v>
      </c>
      <c r="T15" s="101">
        <v>3.5</v>
      </c>
      <c r="U15" s="18">
        <f t="shared" si="0"/>
        <v>21</v>
      </c>
    </row>
    <row r="16" spans="1:21">
      <c r="A16" s="3"/>
      <c r="B16" s="30"/>
      <c r="C16" s="30"/>
      <c r="D16" s="30"/>
      <c r="E16" s="30"/>
      <c r="F16" s="30"/>
      <c r="K16" t="s">
        <v>20</v>
      </c>
      <c r="L16" s="13" t="str">
        <f>MbrMths!L16</f>
        <v xml:space="preserve">November </v>
      </c>
      <c r="M16" s="6">
        <f>MbrMths!M16</f>
        <v>2012</v>
      </c>
      <c r="O16" s="101">
        <v>3.5</v>
      </c>
      <c r="P16" s="101">
        <v>3.5</v>
      </c>
      <c r="Q16" s="101">
        <v>3.5</v>
      </c>
      <c r="R16" s="101">
        <v>3.5</v>
      </c>
      <c r="S16" s="101">
        <v>3.5</v>
      </c>
      <c r="T16" s="101">
        <v>3.5</v>
      </c>
      <c r="U16" s="18">
        <f t="shared" si="0"/>
        <v>21</v>
      </c>
    </row>
    <row r="17" spans="1:21">
      <c r="A17" s="3"/>
      <c r="C17" s="30"/>
      <c r="D17" s="30"/>
      <c r="E17" s="30"/>
      <c r="F17" s="30"/>
      <c r="K17" t="s">
        <v>21</v>
      </c>
      <c r="L17" s="13" t="str">
        <f>MbrMths!L17</f>
        <v>December</v>
      </c>
      <c r="M17" s="6">
        <f>MbrMths!M17</f>
        <v>2012</v>
      </c>
      <c r="O17" s="101">
        <v>3.5</v>
      </c>
      <c r="P17" s="101">
        <v>3.5</v>
      </c>
      <c r="Q17" s="101">
        <v>3.5</v>
      </c>
      <c r="R17" s="101">
        <v>3.5</v>
      </c>
      <c r="S17" s="101">
        <v>3.5</v>
      </c>
      <c r="T17" s="101">
        <v>3.5</v>
      </c>
      <c r="U17" s="18">
        <f t="shared" si="0"/>
        <v>21</v>
      </c>
    </row>
    <row r="18" spans="1:21">
      <c r="A18" s="3"/>
      <c r="C18" s="30"/>
      <c r="D18" s="30"/>
      <c r="E18" s="30"/>
      <c r="F18" s="30"/>
      <c r="K18" t="s">
        <v>22</v>
      </c>
      <c r="L18" s="13" t="str">
        <f>MbrMths!L18</f>
        <v>January</v>
      </c>
      <c r="M18" s="6">
        <f>MbrMths!M18</f>
        <v>2013</v>
      </c>
      <c r="O18" s="101">
        <v>3.5</v>
      </c>
      <c r="P18" s="101">
        <v>3.5</v>
      </c>
      <c r="Q18" s="101">
        <v>3.5</v>
      </c>
      <c r="R18" s="101">
        <v>3.5</v>
      </c>
      <c r="S18" s="101">
        <v>3.5</v>
      </c>
      <c r="T18" s="101">
        <v>3.5</v>
      </c>
      <c r="U18" s="18">
        <f t="shared" si="0"/>
        <v>21</v>
      </c>
    </row>
    <row r="19" spans="1:21">
      <c r="A19" s="3"/>
      <c r="C19" s="30"/>
      <c r="D19" s="30"/>
      <c r="E19" s="30"/>
      <c r="F19" s="30"/>
      <c r="K19" t="s">
        <v>23</v>
      </c>
      <c r="L19" s="13" t="str">
        <f>MbrMths!L19</f>
        <v>February</v>
      </c>
      <c r="M19" s="6">
        <f>MbrMths!M19</f>
        <v>2013</v>
      </c>
      <c r="O19" s="101">
        <v>3.5</v>
      </c>
      <c r="P19" s="101">
        <v>3.5</v>
      </c>
      <c r="Q19" s="101">
        <v>3.5</v>
      </c>
      <c r="R19" s="101">
        <v>3.5</v>
      </c>
      <c r="S19" s="101">
        <v>3.5</v>
      </c>
      <c r="T19" s="101">
        <v>3.5</v>
      </c>
      <c r="U19" s="18">
        <f t="shared" si="0"/>
        <v>21</v>
      </c>
    </row>
    <row r="20" spans="1:21" ht="15">
      <c r="A20" s="3"/>
      <c r="C20" s="30"/>
      <c r="D20" s="30"/>
      <c r="E20" s="30"/>
      <c r="F20" s="30"/>
      <c r="K20" t="s">
        <v>24</v>
      </c>
      <c r="L20" s="13" t="str">
        <f>MbrMths!L20</f>
        <v>March</v>
      </c>
      <c r="M20" s="6">
        <f>MbrMths!M20</f>
        <v>2013</v>
      </c>
      <c r="O20" s="111">
        <v>3.5</v>
      </c>
      <c r="P20" s="111">
        <v>3.5</v>
      </c>
      <c r="Q20" s="111">
        <v>3.5</v>
      </c>
      <c r="R20" s="111">
        <v>3.5</v>
      </c>
      <c r="S20" s="111">
        <v>3.5</v>
      </c>
      <c r="T20" s="111">
        <v>3.5</v>
      </c>
      <c r="U20" s="31">
        <f t="shared" si="0"/>
        <v>21</v>
      </c>
    </row>
    <row r="21" spans="1:21">
      <c r="A21" s="3"/>
      <c r="C21" s="30"/>
      <c r="D21" s="30"/>
      <c r="E21" s="30"/>
      <c r="F21" s="30"/>
      <c r="K21" t="s">
        <v>133</v>
      </c>
      <c r="O21" s="112">
        <f>SUMPRODUCT(O9:O20,MbrMths!$O$9:$O$20)/MbrMths!$O$21</f>
        <v>3.5</v>
      </c>
      <c r="P21" s="112">
        <f>SUMPRODUCT(P9:P20,MbrMths!$O$9:$O$20)/MbrMths!$O$21</f>
        <v>3.5</v>
      </c>
      <c r="Q21" s="112">
        <f>SUMPRODUCT(Q9:Q20,MbrMths!$O$9:$O$20)/MbrMths!$O$21</f>
        <v>3.5</v>
      </c>
      <c r="R21" s="112">
        <f>SUMPRODUCT(R9:R20,MbrMths!$O$9:$O$20)/MbrMths!$O$21</f>
        <v>3.5</v>
      </c>
      <c r="S21" s="112">
        <f>SUMPRODUCT(S9:S20,MbrMths!$O$9:$O$20)/MbrMths!$O$21</f>
        <v>3.5</v>
      </c>
      <c r="T21" s="112">
        <f>SUMPRODUCT(T9:T20,MbrMths!$O$9:$O$20)/MbrMths!$O$21</f>
        <v>3.5</v>
      </c>
      <c r="U21" s="18">
        <f t="shared" si="0"/>
        <v>21</v>
      </c>
    </row>
    <row r="22" spans="1:21">
      <c r="A22" s="3"/>
      <c r="U22" s="18"/>
    </row>
    <row r="23" spans="1:21">
      <c r="A23" s="3" t="s">
        <v>64</v>
      </c>
      <c r="B23" t="s">
        <v>119</v>
      </c>
      <c r="K23" t="s">
        <v>97</v>
      </c>
      <c r="L23" s="105" t="s">
        <v>42</v>
      </c>
      <c r="M23" s="106">
        <f>M9</f>
        <v>2012</v>
      </c>
      <c r="O23" s="101">
        <v>3.5</v>
      </c>
      <c r="P23" s="101">
        <v>3.5</v>
      </c>
      <c r="Q23" s="101">
        <v>3.5</v>
      </c>
      <c r="R23" s="101">
        <v>3.5</v>
      </c>
      <c r="S23" s="101">
        <v>3.5</v>
      </c>
      <c r="T23" s="101">
        <v>3.5</v>
      </c>
      <c r="U23" s="18">
        <f>SUM(O23:T23)</f>
        <v>21</v>
      </c>
    </row>
    <row r="24" spans="1:21">
      <c r="A24" s="3"/>
      <c r="B24" s="50" t="s">
        <v>287</v>
      </c>
      <c r="C24" s="50"/>
      <c r="D24" s="50"/>
      <c r="E24" s="50"/>
      <c r="F24" s="50"/>
      <c r="G24" s="50"/>
      <c r="H24" s="50"/>
      <c r="I24" s="50"/>
      <c r="K24" t="s">
        <v>98</v>
      </c>
      <c r="L24" s="105" t="s">
        <v>41</v>
      </c>
      <c r="M24" s="106">
        <f>M20</f>
        <v>2013</v>
      </c>
      <c r="U24" s="18"/>
    </row>
    <row r="25" spans="1:21">
      <c r="A25" s="3"/>
      <c r="B25" t="s">
        <v>185</v>
      </c>
      <c r="O25" s="168" t="s">
        <v>137</v>
      </c>
      <c r="P25" s="168"/>
      <c r="Q25" s="168"/>
      <c r="R25" s="168"/>
      <c r="S25" s="168"/>
      <c r="T25" s="168"/>
      <c r="U25" s="18"/>
    </row>
    <row r="26" spans="1:21">
      <c r="A26" s="3"/>
    </row>
    <row r="27" spans="1:21">
      <c r="A27" s="3"/>
      <c r="B27" s="14"/>
      <c r="U27" s="18"/>
    </row>
    <row r="28" spans="1:21">
      <c r="A28" s="3">
        <v>2</v>
      </c>
      <c r="B28" t="s">
        <v>205</v>
      </c>
      <c r="K28" t="s">
        <v>13</v>
      </c>
      <c r="L28" t="str">
        <f t="shared" ref="L28:M39" si="1">L9</f>
        <v>April</v>
      </c>
      <c r="M28" s="3">
        <f t="shared" si="1"/>
        <v>2012</v>
      </c>
      <c r="O28" s="101">
        <v>3.5</v>
      </c>
      <c r="P28" s="101">
        <v>3.5</v>
      </c>
      <c r="Q28" s="101">
        <v>3.5</v>
      </c>
      <c r="R28" s="101">
        <v>3.5</v>
      </c>
      <c r="S28" s="101">
        <v>3.5</v>
      </c>
      <c r="T28" s="101">
        <v>3.5</v>
      </c>
      <c r="U28" s="18">
        <f t="shared" ref="U28:U40" si="2">SUM(O28:T28)</f>
        <v>21</v>
      </c>
    </row>
    <row r="29" spans="1:21">
      <c r="K29" t="s">
        <v>14</v>
      </c>
      <c r="L29" t="str">
        <f t="shared" si="1"/>
        <v>May</v>
      </c>
      <c r="M29" s="3">
        <f t="shared" si="1"/>
        <v>2012</v>
      </c>
      <c r="O29" s="101">
        <v>3.5</v>
      </c>
      <c r="P29" s="101">
        <v>3.5</v>
      </c>
      <c r="Q29" s="101">
        <v>3.5</v>
      </c>
      <c r="R29" s="101">
        <v>3.5</v>
      </c>
      <c r="S29" s="101">
        <v>3.5</v>
      </c>
      <c r="T29" s="101">
        <v>3.5</v>
      </c>
      <c r="U29" s="18">
        <f t="shared" si="2"/>
        <v>21</v>
      </c>
    </row>
    <row r="30" spans="1:21">
      <c r="K30" t="s">
        <v>15</v>
      </c>
      <c r="L30" t="str">
        <f t="shared" si="1"/>
        <v>June</v>
      </c>
      <c r="M30" s="3">
        <f t="shared" si="1"/>
        <v>2012</v>
      </c>
      <c r="O30" s="101">
        <v>3.5</v>
      </c>
      <c r="P30" s="101">
        <v>3.5</v>
      </c>
      <c r="Q30" s="101">
        <v>3.5</v>
      </c>
      <c r="R30" s="101">
        <v>3.5</v>
      </c>
      <c r="S30" s="101">
        <v>3.5</v>
      </c>
      <c r="T30" s="101">
        <v>3.5</v>
      </c>
      <c r="U30" s="18">
        <f t="shared" si="2"/>
        <v>21</v>
      </c>
    </row>
    <row r="31" spans="1:21">
      <c r="K31" t="s">
        <v>16</v>
      </c>
      <c r="L31" t="str">
        <f t="shared" si="1"/>
        <v>July</v>
      </c>
      <c r="M31" s="3">
        <f t="shared" si="1"/>
        <v>2012</v>
      </c>
      <c r="O31" s="101">
        <v>3.5</v>
      </c>
      <c r="P31" s="101">
        <v>3.5</v>
      </c>
      <c r="Q31" s="101">
        <v>3.5</v>
      </c>
      <c r="R31" s="101">
        <v>3.5</v>
      </c>
      <c r="S31" s="101">
        <v>3.5</v>
      </c>
      <c r="T31" s="101">
        <v>3.5</v>
      </c>
      <c r="U31" s="18">
        <f t="shared" si="2"/>
        <v>21</v>
      </c>
    </row>
    <row r="32" spans="1:21">
      <c r="K32" t="s">
        <v>17</v>
      </c>
      <c r="L32" t="str">
        <f t="shared" si="1"/>
        <v>August</v>
      </c>
      <c r="M32" s="3">
        <f t="shared" si="1"/>
        <v>2012</v>
      </c>
      <c r="O32" s="101">
        <v>3.5</v>
      </c>
      <c r="P32" s="101">
        <v>3.5</v>
      </c>
      <c r="Q32" s="101">
        <v>3.5</v>
      </c>
      <c r="R32" s="101">
        <v>3.5</v>
      </c>
      <c r="S32" s="101">
        <v>3.5</v>
      </c>
      <c r="T32" s="101">
        <v>3.5</v>
      </c>
      <c r="U32" s="18">
        <f t="shared" si="2"/>
        <v>21</v>
      </c>
    </row>
    <row r="33" spans="1:21">
      <c r="K33" t="s">
        <v>18</v>
      </c>
      <c r="L33" t="str">
        <f t="shared" si="1"/>
        <v>September</v>
      </c>
      <c r="M33" s="3">
        <f t="shared" si="1"/>
        <v>2012</v>
      </c>
      <c r="O33" s="101">
        <v>3.5</v>
      </c>
      <c r="P33" s="101">
        <v>3.5</v>
      </c>
      <c r="Q33" s="101">
        <v>3.5</v>
      </c>
      <c r="R33" s="101">
        <v>3.5</v>
      </c>
      <c r="S33" s="101">
        <v>3.5</v>
      </c>
      <c r="T33" s="101">
        <v>3.5</v>
      </c>
      <c r="U33" s="18">
        <f t="shared" si="2"/>
        <v>21</v>
      </c>
    </row>
    <row r="34" spans="1:21">
      <c r="K34" t="s">
        <v>19</v>
      </c>
      <c r="L34" t="str">
        <f t="shared" si="1"/>
        <v>October</v>
      </c>
      <c r="M34" s="3">
        <f t="shared" si="1"/>
        <v>2012</v>
      </c>
      <c r="O34" s="101">
        <v>3.5</v>
      </c>
      <c r="P34" s="101">
        <v>3.5</v>
      </c>
      <c r="Q34" s="101">
        <v>3.5</v>
      </c>
      <c r="R34" s="101">
        <v>3.5</v>
      </c>
      <c r="S34" s="101">
        <v>3.5</v>
      </c>
      <c r="T34" s="101">
        <v>3.5</v>
      </c>
      <c r="U34" s="18">
        <f t="shared" si="2"/>
        <v>21</v>
      </c>
    </row>
    <row r="35" spans="1:21">
      <c r="K35" t="s">
        <v>20</v>
      </c>
      <c r="L35" t="str">
        <f t="shared" si="1"/>
        <v xml:space="preserve">November </v>
      </c>
      <c r="M35" s="3">
        <f t="shared" si="1"/>
        <v>2012</v>
      </c>
      <c r="O35" s="101">
        <v>3.5</v>
      </c>
      <c r="P35" s="101">
        <v>3.5</v>
      </c>
      <c r="Q35" s="101">
        <v>3.5</v>
      </c>
      <c r="R35" s="101">
        <v>3.5</v>
      </c>
      <c r="S35" s="101">
        <v>3.5</v>
      </c>
      <c r="T35" s="101">
        <v>3.5</v>
      </c>
      <c r="U35" s="18">
        <f t="shared" si="2"/>
        <v>21</v>
      </c>
    </row>
    <row r="36" spans="1:21">
      <c r="K36" t="s">
        <v>21</v>
      </c>
      <c r="L36" t="str">
        <f t="shared" si="1"/>
        <v>December</v>
      </c>
      <c r="M36" s="3">
        <f t="shared" si="1"/>
        <v>2012</v>
      </c>
      <c r="O36" s="101">
        <v>3.5</v>
      </c>
      <c r="P36" s="101">
        <v>3.5</v>
      </c>
      <c r="Q36" s="101">
        <v>3.5</v>
      </c>
      <c r="R36" s="101">
        <v>3.5</v>
      </c>
      <c r="S36" s="101">
        <v>3.5</v>
      </c>
      <c r="T36" s="101">
        <v>3.5</v>
      </c>
      <c r="U36" s="18">
        <f t="shared" si="2"/>
        <v>21</v>
      </c>
    </row>
    <row r="37" spans="1:21">
      <c r="K37" t="s">
        <v>22</v>
      </c>
      <c r="L37" t="str">
        <f t="shared" si="1"/>
        <v>January</v>
      </c>
      <c r="M37" s="3">
        <f t="shared" si="1"/>
        <v>2013</v>
      </c>
      <c r="O37" s="101">
        <v>3.5</v>
      </c>
      <c r="P37" s="101">
        <v>3.5</v>
      </c>
      <c r="Q37" s="101">
        <v>3.5</v>
      </c>
      <c r="R37" s="101">
        <v>3.5</v>
      </c>
      <c r="S37" s="101">
        <v>3.5</v>
      </c>
      <c r="T37" s="101">
        <v>3.5</v>
      </c>
      <c r="U37" s="18">
        <f t="shared" si="2"/>
        <v>21</v>
      </c>
    </row>
    <row r="38" spans="1:21">
      <c r="K38" t="s">
        <v>23</v>
      </c>
      <c r="L38" t="str">
        <f t="shared" si="1"/>
        <v>February</v>
      </c>
      <c r="M38" s="3">
        <f t="shared" si="1"/>
        <v>2013</v>
      </c>
      <c r="O38" s="101">
        <v>3.5</v>
      </c>
      <c r="P38" s="101">
        <v>3.5</v>
      </c>
      <c r="Q38" s="101">
        <v>3.5</v>
      </c>
      <c r="R38" s="101">
        <v>3.5</v>
      </c>
      <c r="S38" s="101">
        <v>3.5</v>
      </c>
      <c r="T38" s="101">
        <v>3.5</v>
      </c>
      <c r="U38" s="18">
        <f t="shared" si="2"/>
        <v>21</v>
      </c>
    </row>
    <row r="39" spans="1:21" ht="15">
      <c r="K39" t="s">
        <v>24</v>
      </c>
      <c r="L39" t="str">
        <f t="shared" si="1"/>
        <v>March</v>
      </c>
      <c r="M39" s="3">
        <f t="shared" si="1"/>
        <v>2013</v>
      </c>
      <c r="O39" s="111">
        <v>3.5</v>
      </c>
      <c r="P39" s="111">
        <v>3.5</v>
      </c>
      <c r="Q39" s="111">
        <v>3.5</v>
      </c>
      <c r="R39" s="111">
        <v>3.5</v>
      </c>
      <c r="S39" s="111">
        <v>3.5</v>
      </c>
      <c r="T39" s="111">
        <v>3.5</v>
      </c>
      <c r="U39" s="31">
        <f t="shared" si="2"/>
        <v>21</v>
      </c>
    </row>
    <row r="40" spans="1:21">
      <c r="K40" t="s">
        <v>133</v>
      </c>
      <c r="O40" s="112">
        <f>SUMPRODUCT(O28:O39,MbrMths!$O$9:$O$20)/MbrMths!$O$21</f>
        <v>3.5</v>
      </c>
      <c r="P40" s="112">
        <f>SUMPRODUCT(P28:P39,MbrMths!$O$9:$O$20)/MbrMths!$O$21</f>
        <v>3.5</v>
      </c>
      <c r="Q40" s="112">
        <f>SUMPRODUCT(Q28:Q39,MbrMths!$O$9:$O$20)/MbrMths!$O$21</f>
        <v>3.5</v>
      </c>
      <c r="R40" s="112">
        <f>SUMPRODUCT(R28:R39,MbrMths!$O$9:$O$20)/MbrMths!$O$21</f>
        <v>3.5</v>
      </c>
      <c r="S40" s="112">
        <f>SUMPRODUCT(S28:S39,MbrMths!$O$9:$O$20)/MbrMths!$O$21</f>
        <v>3.5</v>
      </c>
      <c r="T40" s="112">
        <f>SUMPRODUCT(T28:T39,MbrMths!$O$9:$O$20)/MbrMths!$O$21</f>
        <v>3.5</v>
      </c>
      <c r="U40" s="18">
        <f t="shared" si="2"/>
        <v>21</v>
      </c>
    </row>
    <row r="41" spans="1:21">
      <c r="A41" s="3"/>
      <c r="U41" s="18"/>
    </row>
    <row r="42" spans="1:21">
      <c r="A42" s="3" t="s">
        <v>3</v>
      </c>
      <c r="B42" t="s">
        <v>236</v>
      </c>
      <c r="K42" t="s">
        <v>97</v>
      </c>
      <c r="L42" t="str">
        <f>L23</f>
        <v>April</v>
      </c>
      <c r="M42" s="3">
        <f>M23</f>
        <v>2012</v>
      </c>
      <c r="O42" s="101">
        <v>3.5</v>
      </c>
      <c r="P42" s="101">
        <v>3.5</v>
      </c>
      <c r="Q42" s="101">
        <v>3.5</v>
      </c>
      <c r="R42" s="101">
        <v>3.5</v>
      </c>
      <c r="S42" s="101">
        <v>3.5</v>
      </c>
      <c r="T42" s="101">
        <v>3.5</v>
      </c>
      <c r="U42" s="18">
        <f>SUM(O42:T42)</f>
        <v>21</v>
      </c>
    </row>
    <row r="43" spans="1:21">
      <c r="A43" s="3"/>
      <c r="B43" t="s">
        <v>187</v>
      </c>
      <c r="K43" t="s">
        <v>98</v>
      </c>
      <c r="L43" t="str">
        <f>L24</f>
        <v>March</v>
      </c>
      <c r="M43" s="3">
        <f>M24</f>
        <v>2013</v>
      </c>
      <c r="U43" s="18"/>
    </row>
    <row r="44" spans="1:21">
      <c r="A44" s="3"/>
      <c r="M44" s="3"/>
      <c r="O44" s="168" t="s">
        <v>188</v>
      </c>
      <c r="P44" s="168"/>
      <c r="Q44" s="168"/>
      <c r="R44" s="168"/>
      <c r="S44" s="168"/>
      <c r="T44" s="168"/>
      <c r="U44" s="18"/>
    </row>
    <row r="45" spans="1:21">
      <c r="A45" s="3"/>
      <c r="U45" s="18"/>
    </row>
    <row r="46" spans="1:21">
      <c r="A46" s="3">
        <v>3</v>
      </c>
      <c r="B46" t="s">
        <v>60</v>
      </c>
      <c r="L46" s="65"/>
      <c r="M46" s="6"/>
      <c r="O46" s="101">
        <v>3.94</v>
      </c>
      <c r="P46" s="101">
        <v>3.94</v>
      </c>
      <c r="Q46" s="101">
        <v>3.94</v>
      </c>
      <c r="R46" s="101">
        <v>3.94</v>
      </c>
      <c r="S46" s="101">
        <v>3.94</v>
      </c>
      <c r="T46" s="101">
        <v>3.94</v>
      </c>
      <c r="U46" s="18">
        <f>SUM(O46:T46)</f>
        <v>23.64</v>
      </c>
    </row>
    <row r="47" spans="1:21">
      <c r="A47" s="3"/>
      <c r="B47" t="s">
        <v>192</v>
      </c>
      <c r="L47" s="65"/>
      <c r="M47" s="6"/>
      <c r="U47" s="18"/>
    </row>
    <row r="48" spans="1:21">
      <c r="A48" s="3"/>
      <c r="B48" s="4"/>
      <c r="L48" s="5"/>
      <c r="U48" s="18"/>
    </row>
    <row r="49" spans="1:21">
      <c r="A49" s="3"/>
      <c r="B49" s="33"/>
      <c r="E49" s="32"/>
      <c r="F49" s="32"/>
      <c r="G49" s="32"/>
      <c r="L49" s="5"/>
      <c r="U49" s="18"/>
    </row>
    <row r="50" spans="1:21">
      <c r="B50" s="14"/>
      <c r="L50" s="5"/>
      <c r="U50" s="18"/>
    </row>
    <row r="51" spans="1:21">
      <c r="A51" s="3">
        <v>4</v>
      </c>
      <c r="B51" t="s">
        <v>197</v>
      </c>
      <c r="L51" s="65"/>
      <c r="M51" s="6"/>
      <c r="O51" s="101">
        <v>3.94</v>
      </c>
      <c r="P51" s="101">
        <v>3.94</v>
      </c>
      <c r="Q51" s="101">
        <v>3.94</v>
      </c>
      <c r="R51" s="101">
        <v>3.94</v>
      </c>
      <c r="S51" s="101">
        <v>3.94</v>
      </c>
      <c r="T51" s="101">
        <v>3.94</v>
      </c>
      <c r="U51" s="18">
        <f>SUM(O51:T51)</f>
        <v>23.64</v>
      </c>
    </row>
    <row r="52" spans="1:21">
      <c r="B52" s="4"/>
      <c r="L52" s="65"/>
      <c r="M52" s="6"/>
    </row>
    <row r="53" spans="1:21">
      <c r="B53" s="4"/>
    </row>
    <row r="54" spans="1:21">
      <c r="B54" s="14"/>
    </row>
    <row r="55" spans="1:21">
      <c r="A55" s="3">
        <v>5</v>
      </c>
      <c r="B55" t="s">
        <v>142</v>
      </c>
      <c r="O55" s="166"/>
      <c r="P55" s="167"/>
      <c r="Q55" s="167"/>
      <c r="R55" s="167"/>
      <c r="S55" s="167"/>
      <c r="T55" s="167"/>
    </row>
    <row r="56" spans="1:21">
      <c r="B56" t="s">
        <v>195</v>
      </c>
      <c r="O56" s="167"/>
      <c r="P56" s="167"/>
      <c r="Q56" s="167"/>
      <c r="R56" s="167"/>
      <c r="S56" s="167"/>
      <c r="T56" s="167"/>
    </row>
    <row r="57" spans="1:21">
      <c r="B57" s="50" t="s">
        <v>182</v>
      </c>
      <c r="C57" s="50"/>
      <c r="D57" s="50"/>
      <c r="E57" s="50"/>
      <c r="O57" s="167"/>
      <c r="P57" s="167"/>
      <c r="Q57" s="167"/>
      <c r="R57" s="167"/>
      <c r="S57" s="167"/>
      <c r="T57" s="167"/>
    </row>
    <row r="58" spans="1:21">
      <c r="B58" s="4"/>
      <c r="O58" s="167"/>
      <c r="P58" s="167"/>
      <c r="Q58" s="167"/>
      <c r="R58" s="167"/>
      <c r="S58" s="167"/>
      <c r="T58" s="167"/>
    </row>
    <row r="59" spans="1:21">
      <c r="B59" s="4"/>
      <c r="O59" s="3"/>
    </row>
    <row r="60" spans="1:21">
      <c r="B60" s="4"/>
      <c r="O60" s="3"/>
    </row>
    <row r="61" spans="1:21">
      <c r="O61" s="3"/>
    </row>
    <row r="62" spans="1:21">
      <c r="A62" s="3">
        <v>6</v>
      </c>
      <c r="B62" t="s">
        <v>110</v>
      </c>
      <c r="O62" s="166"/>
      <c r="P62" s="167"/>
      <c r="Q62" s="167"/>
      <c r="R62" s="167"/>
      <c r="S62" s="167"/>
      <c r="T62" s="167"/>
    </row>
    <row r="63" spans="1:21">
      <c r="B63" t="s">
        <v>196</v>
      </c>
      <c r="O63" s="167"/>
      <c r="P63" s="167"/>
      <c r="Q63" s="167"/>
      <c r="R63" s="167"/>
      <c r="S63" s="167"/>
      <c r="T63" s="167"/>
    </row>
    <row r="64" spans="1:21">
      <c r="B64" s="50" t="s">
        <v>182</v>
      </c>
      <c r="C64" s="50"/>
      <c r="D64" s="50"/>
      <c r="E64" s="50"/>
      <c r="O64" s="167"/>
      <c r="P64" s="167"/>
      <c r="Q64" s="167"/>
      <c r="R64" s="167"/>
      <c r="S64" s="167"/>
      <c r="T64" s="167"/>
    </row>
    <row r="65" spans="1:21">
      <c r="B65" s="4"/>
      <c r="O65" s="167"/>
      <c r="P65" s="167"/>
      <c r="Q65" s="167"/>
      <c r="R65" s="167"/>
      <c r="S65" s="167"/>
      <c r="T65" s="167"/>
    </row>
    <row r="66" spans="1:21">
      <c r="B66" s="4"/>
    </row>
    <row r="67" spans="1:21">
      <c r="O67" s="3"/>
    </row>
    <row r="68" spans="1:21">
      <c r="A68" s="3">
        <v>7</v>
      </c>
      <c r="B68" t="s">
        <v>202</v>
      </c>
      <c r="O68" s="118">
        <v>0.1</v>
      </c>
      <c r="P68" s="118">
        <v>0.1</v>
      </c>
      <c r="Q68" s="118">
        <v>0.1</v>
      </c>
      <c r="R68" s="118">
        <v>0.1</v>
      </c>
      <c r="S68" s="118">
        <v>0.1</v>
      </c>
      <c r="T68" s="118">
        <v>0.1</v>
      </c>
      <c r="U68" s="118">
        <v>0.1</v>
      </c>
    </row>
    <row r="69" spans="1:21">
      <c r="A69" s="3"/>
      <c r="B69" s="17" t="s">
        <v>237</v>
      </c>
    </row>
    <row r="70" spans="1:21">
      <c r="O70" s="3"/>
    </row>
    <row r="71" spans="1:21">
      <c r="A71" s="6" t="s">
        <v>120</v>
      </c>
      <c r="B71" t="s">
        <v>203</v>
      </c>
      <c r="O71" s="166"/>
      <c r="P71" s="167"/>
      <c r="Q71" s="167"/>
      <c r="R71" s="167"/>
      <c r="S71" s="167"/>
      <c r="T71" s="167"/>
    </row>
    <row r="72" spans="1:21">
      <c r="B72" s="50" t="s">
        <v>182</v>
      </c>
      <c r="C72" s="5"/>
      <c r="D72" s="50"/>
      <c r="E72" s="50"/>
      <c r="F72" s="50"/>
      <c r="O72" s="167"/>
      <c r="P72" s="167"/>
      <c r="Q72" s="167"/>
      <c r="R72" s="167"/>
      <c r="S72" s="167"/>
      <c r="T72" s="167"/>
    </row>
    <row r="73" spans="1:21">
      <c r="C73" s="4"/>
      <c r="O73" s="167"/>
      <c r="P73" s="167"/>
      <c r="Q73" s="167"/>
      <c r="R73" s="167"/>
      <c r="S73" s="167"/>
      <c r="T73" s="167"/>
    </row>
    <row r="74" spans="1:21">
      <c r="C74" s="33"/>
      <c r="O74" s="167"/>
      <c r="P74" s="167"/>
      <c r="Q74" s="167"/>
      <c r="R74" s="167"/>
      <c r="S74" s="167"/>
      <c r="T74" s="167"/>
    </row>
    <row r="75" spans="1:21">
      <c r="O75" s="3"/>
    </row>
    <row r="76" spans="1:21">
      <c r="O76" s="3"/>
    </row>
    <row r="77" spans="1:21">
      <c r="O77" s="3"/>
    </row>
    <row r="78" spans="1:21">
      <c r="O78" s="3"/>
    </row>
    <row r="79" spans="1:21">
      <c r="O79" s="3"/>
    </row>
    <row r="80" spans="1:21">
      <c r="O80" s="3"/>
    </row>
    <row r="81" spans="15:15">
      <c r="O81" s="3"/>
    </row>
    <row r="82" spans="15:15">
      <c r="O82" s="3"/>
    </row>
    <row r="83" spans="15:15">
      <c r="O83" s="3"/>
    </row>
    <row r="84" spans="15:15">
      <c r="O84" s="3"/>
    </row>
    <row r="85" spans="15:15">
      <c r="O85" s="3"/>
    </row>
    <row r="86" spans="15:15">
      <c r="O86" s="3"/>
    </row>
    <row r="87" spans="15:15">
      <c r="O87" s="3"/>
    </row>
    <row r="88" spans="15:15">
      <c r="O88" s="3"/>
    </row>
    <row r="89" spans="15:15">
      <c r="O89" s="3"/>
    </row>
    <row r="90" spans="15:15">
      <c r="O90" s="3"/>
    </row>
    <row r="91" spans="15:15">
      <c r="O91" s="3"/>
    </row>
    <row r="92" spans="15:15">
      <c r="O92" s="3"/>
    </row>
    <row r="93" spans="15:15">
      <c r="O93" s="3"/>
    </row>
    <row r="94" spans="15:15">
      <c r="O94" s="3"/>
    </row>
    <row r="95" spans="15:15">
      <c r="O95" s="3"/>
    </row>
    <row r="96" spans="15:15">
      <c r="O96" s="3"/>
    </row>
    <row r="97" spans="15:15">
      <c r="O97" s="3"/>
    </row>
    <row r="98" spans="15:15">
      <c r="O98" s="3"/>
    </row>
    <row r="99" spans="15:15">
      <c r="O99" s="3"/>
    </row>
    <row r="100" spans="15:15">
      <c r="O100" s="3"/>
    </row>
    <row r="101" spans="15:15">
      <c r="O101" s="3"/>
    </row>
    <row r="102" spans="15:15">
      <c r="O102" s="3"/>
    </row>
    <row r="103" spans="15:15">
      <c r="O103" s="3"/>
    </row>
    <row r="104" spans="15:15">
      <c r="O104" s="3"/>
    </row>
    <row r="105" spans="15:15">
      <c r="O105" s="3"/>
    </row>
    <row r="106" spans="15:15">
      <c r="O106" s="3"/>
    </row>
    <row r="107" spans="15:15">
      <c r="O107" s="3"/>
    </row>
    <row r="108" spans="15:15">
      <c r="O108" s="3"/>
    </row>
    <row r="109" spans="15:15">
      <c r="O109" s="3"/>
    </row>
    <row r="110" spans="15:15">
      <c r="O110" s="3"/>
    </row>
    <row r="111" spans="15:15">
      <c r="O111" s="3"/>
    </row>
    <row r="112" spans="15:15">
      <c r="O112" s="3"/>
    </row>
    <row r="113" spans="15:15">
      <c r="O113" s="3"/>
    </row>
    <row r="114" spans="15:15">
      <c r="O114" s="3"/>
    </row>
    <row r="115" spans="15:15">
      <c r="O115" s="3"/>
    </row>
    <row r="116" spans="15:15">
      <c r="O116" s="3"/>
    </row>
    <row r="117" spans="15:15">
      <c r="O117" s="3"/>
    </row>
    <row r="118" spans="15:15">
      <c r="O118" s="3"/>
    </row>
    <row r="119" spans="15:15">
      <c r="O119" s="3"/>
    </row>
    <row r="120" spans="15:15">
      <c r="O120" s="3"/>
    </row>
    <row r="121" spans="15:15">
      <c r="O121" s="3"/>
    </row>
    <row r="122" spans="15:15">
      <c r="O122" s="3"/>
    </row>
    <row r="123" spans="15:15">
      <c r="O123" s="3"/>
    </row>
    <row r="124" spans="15:15">
      <c r="O124" s="3"/>
    </row>
    <row r="125" spans="15:15">
      <c r="O125" s="3"/>
    </row>
    <row r="126" spans="15:15">
      <c r="O126" s="3"/>
    </row>
    <row r="127" spans="15:15">
      <c r="O127" s="3"/>
    </row>
    <row r="128" spans="15:15">
      <c r="O128" s="3"/>
    </row>
    <row r="129" spans="15:15">
      <c r="O129" s="3"/>
    </row>
    <row r="130" spans="15:15">
      <c r="O130" s="3"/>
    </row>
  </sheetData>
  <mergeCells count="6">
    <mergeCell ref="O5:U5"/>
    <mergeCell ref="O71:T74"/>
    <mergeCell ref="O25:T25"/>
    <mergeCell ref="O44:T44"/>
    <mergeCell ref="O55:T58"/>
    <mergeCell ref="O62:T65"/>
  </mergeCells>
  <phoneticPr fontId="2" type="noConversion"/>
  <pageMargins left="0.75" right="0.75" top="1" bottom="1" header="0.5" footer="0.5"/>
  <pageSetup scale="50" orientation="landscape" r:id="rId1"/>
  <headerFooter alignWithMargins="0">
    <oddHeader>&amp;A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130"/>
  <sheetViews>
    <sheetView topLeftCell="C1" workbookViewId="0">
      <selection activeCell="AD66" sqref="AD66"/>
    </sheetView>
  </sheetViews>
  <sheetFormatPr defaultRowHeight="13.2"/>
  <cols>
    <col min="12" max="12" width="10" bestFit="1" customWidth="1"/>
    <col min="14" max="14" width="2.6640625" customWidth="1"/>
    <col min="15" max="20" width="12.6640625" customWidth="1"/>
  </cols>
  <sheetData>
    <row r="1" spans="1:21">
      <c r="A1" s="30"/>
    </row>
    <row r="3" spans="1:21" ht="15.6">
      <c r="B3" s="2" t="s">
        <v>274</v>
      </c>
    </row>
    <row r="4" spans="1:21">
      <c r="B4" t="s">
        <v>178</v>
      </c>
    </row>
    <row r="5" spans="1:21">
      <c r="B5" s="30"/>
      <c r="O5" s="169" t="s">
        <v>135</v>
      </c>
      <c r="P5" s="169"/>
      <c r="Q5" s="169"/>
      <c r="R5" s="169"/>
      <c r="S5" s="169"/>
      <c r="T5" s="169"/>
      <c r="U5" s="169"/>
    </row>
    <row r="6" spans="1:21">
      <c r="B6" s="4"/>
      <c r="O6" s="130" t="s">
        <v>294</v>
      </c>
      <c r="P6" s="131" t="s">
        <v>296</v>
      </c>
      <c r="Q6" s="131" t="s">
        <v>297</v>
      </c>
      <c r="R6" s="130" t="s">
        <v>298</v>
      </c>
      <c r="S6" s="130"/>
      <c r="T6" s="130" t="s">
        <v>51</v>
      </c>
    </row>
    <row r="7" spans="1:21">
      <c r="A7" s="3" t="s">
        <v>1</v>
      </c>
      <c r="O7" s="132" t="s">
        <v>295</v>
      </c>
      <c r="P7" s="132" t="s">
        <v>295</v>
      </c>
      <c r="Q7" s="132" t="s">
        <v>295</v>
      </c>
      <c r="R7" s="132" t="s">
        <v>295</v>
      </c>
      <c r="S7" s="132" t="s">
        <v>304</v>
      </c>
      <c r="T7" s="132" t="s">
        <v>295</v>
      </c>
      <c r="U7" s="9" t="s">
        <v>133</v>
      </c>
    </row>
    <row r="8" spans="1:21">
      <c r="A8" s="3"/>
      <c r="L8" t="s">
        <v>31</v>
      </c>
      <c r="M8" s="3" t="s">
        <v>32</v>
      </c>
    </row>
    <row r="9" spans="1:21">
      <c r="A9" s="3">
        <v>1</v>
      </c>
      <c r="B9" t="s">
        <v>121</v>
      </c>
      <c r="K9" t="s">
        <v>13</v>
      </c>
      <c r="L9" s="13" t="str">
        <f>MbrMths!L9</f>
        <v>April</v>
      </c>
      <c r="M9" s="6">
        <f>MbrMths!M9</f>
        <v>2012</v>
      </c>
      <c r="O9" s="101">
        <v>0.35</v>
      </c>
      <c r="P9" s="101">
        <v>0.35</v>
      </c>
      <c r="Q9" s="101">
        <v>0.35</v>
      </c>
      <c r="R9" s="101">
        <v>0.35</v>
      </c>
      <c r="S9" s="101">
        <v>0.35</v>
      </c>
      <c r="T9" s="101">
        <v>0.35</v>
      </c>
      <c r="U9" s="18">
        <f t="shared" ref="U9:U21" si="0">SUM(O9:T9)</f>
        <v>2.1</v>
      </c>
    </row>
    <row r="10" spans="1:21">
      <c r="A10" s="3"/>
      <c r="B10" t="s">
        <v>143</v>
      </c>
      <c r="K10" t="s">
        <v>14</v>
      </c>
      <c r="L10" s="13" t="str">
        <f>MbrMths!L10</f>
        <v>May</v>
      </c>
      <c r="M10" s="6">
        <f>MbrMths!M10</f>
        <v>2012</v>
      </c>
      <c r="O10" s="101">
        <v>0.35</v>
      </c>
      <c r="P10" s="101">
        <v>0.35</v>
      </c>
      <c r="Q10" s="101">
        <v>0.35</v>
      </c>
      <c r="R10" s="101">
        <v>0.35</v>
      </c>
      <c r="S10" s="101">
        <v>0.35</v>
      </c>
      <c r="T10" s="101">
        <v>0.35</v>
      </c>
      <c r="U10" s="18">
        <f t="shared" si="0"/>
        <v>2.1</v>
      </c>
    </row>
    <row r="11" spans="1:21">
      <c r="A11" s="3"/>
      <c r="B11" t="s">
        <v>145</v>
      </c>
      <c r="K11" t="s">
        <v>15</v>
      </c>
      <c r="L11" s="13" t="str">
        <f>MbrMths!L11</f>
        <v>June</v>
      </c>
      <c r="M11" s="6">
        <f>MbrMths!M11</f>
        <v>2012</v>
      </c>
      <c r="O11" s="101">
        <v>0.35</v>
      </c>
      <c r="P11" s="101">
        <v>0.35</v>
      </c>
      <c r="Q11" s="101">
        <v>0.35</v>
      </c>
      <c r="R11" s="101">
        <v>0.35</v>
      </c>
      <c r="S11" s="101">
        <v>0.35</v>
      </c>
      <c r="T11" s="101">
        <v>0.35</v>
      </c>
      <c r="U11" s="18">
        <f t="shared" si="0"/>
        <v>2.1</v>
      </c>
    </row>
    <row r="12" spans="1:21">
      <c r="A12" s="3"/>
      <c r="B12" t="s">
        <v>144</v>
      </c>
      <c r="K12" t="s">
        <v>16</v>
      </c>
      <c r="L12" s="13" t="str">
        <f>MbrMths!L12</f>
        <v>July</v>
      </c>
      <c r="M12" s="6">
        <f>MbrMths!M12</f>
        <v>2012</v>
      </c>
      <c r="O12" s="101">
        <v>0.35</v>
      </c>
      <c r="P12" s="101">
        <v>0.35</v>
      </c>
      <c r="Q12" s="101">
        <v>0.35</v>
      </c>
      <c r="R12" s="101">
        <v>0.35</v>
      </c>
      <c r="S12" s="101">
        <v>0.35</v>
      </c>
      <c r="T12" s="101">
        <v>0.35</v>
      </c>
      <c r="U12" s="18">
        <f t="shared" si="0"/>
        <v>2.1</v>
      </c>
    </row>
    <row r="13" spans="1:21">
      <c r="A13" s="3"/>
      <c r="B13" s="5" t="s">
        <v>183</v>
      </c>
      <c r="K13" t="s">
        <v>17</v>
      </c>
      <c r="L13" s="13" t="str">
        <f>MbrMths!L13</f>
        <v>August</v>
      </c>
      <c r="M13" s="6">
        <f>MbrMths!M13</f>
        <v>2012</v>
      </c>
      <c r="O13" s="101">
        <v>0.35</v>
      </c>
      <c r="P13" s="101">
        <v>0.35</v>
      </c>
      <c r="Q13" s="101">
        <v>0.35</v>
      </c>
      <c r="R13" s="101">
        <v>0.35</v>
      </c>
      <c r="S13" s="101">
        <v>0.35</v>
      </c>
      <c r="T13" s="101">
        <v>0.35</v>
      </c>
      <c r="U13" s="18">
        <f t="shared" si="0"/>
        <v>2.1</v>
      </c>
    </row>
    <row r="14" spans="1:21">
      <c r="A14" s="3"/>
      <c r="B14" s="4"/>
      <c r="K14" t="s">
        <v>18</v>
      </c>
      <c r="L14" s="13" t="str">
        <f>MbrMths!L14</f>
        <v>September</v>
      </c>
      <c r="M14" s="6">
        <f>MbrMths!M14</f>
        <v>2012</v>
      </c>
      <c r="O14" s="101">
        <v>0.35</v>
      </c>
      <c r="P14" s="101">
        <v>0.35</v>
      </c>
      <c r="Q14" s="101">
        <v>0.35</v>
      </c>
      <c r="R14" s="101">
        <v>0.35</v>
      </c>
      <c r="S14" s="101">
        <v>0.35</v>
      </c>
      <c r="T14" s="101">
        <v>0.35</v>
      </c>
      <c r="U14" s="18">
        <f t="shared" si="0"/>
        <v>2.1</v>
      </c>
    </row>
    <row r="15" spans="1:21">
      <c r="A15" s="3"/>
      <c r="K15" t="s">
        <v>19</v>
      </c>
      <c r="L15" s="13" t="str">
        <f>MbrMths!L15</f>
        <v>October</v>
      </c>
      <c r="M15" s="6">
        <f>MbrMths!M15</f>
        <v>2012</v>
      </c>
      <c r="O15" s="101">
        <v>0.35</v>
      </c>
      <c r="P15" s="101">
        <v>0.35</v>
      </c>
      <c r="Q15" s="101">
        <v>0.35</v>
      </c>
      <c r="R15" s="101">
        <v>0.35</v>
      </c>
      <c r="S15" s="101">
        <v>0.35</v>
      </c>
      <c r="T15" s="101">
        <v>0.35</v>
      </c>
      <c r="U15" s="18">
        <f t="shared" si="0"/>
        <v>2.1</v>
      </c>
    </row>
    <row r="16" spans="1:21">
      <c r="A16" s="3"/>
      <c r="B16" s="4"/>
      <c r="K16" t="s">
        <v>20</v>
      </c>
      <c r="L16" s="13" t="str">
        <f>MbrMths!L16</f>
        <v xml:space="preserve">November </v>
      </c>
      <c r="M16" s="6">
        <f>MbrMths!M16</f>
        <v>2012</v>
      </c>
      <c r="O16" s="101">
        <v>0.35</v>
      </c>
      <c r="P16" s="101">
        <v>0.35</v>
      </c>
      <c r="Q16" s="101">
        <v>0.35</v>
      </c>
      <c r="R16" s="101">
        <v>0.35</v>
      </c>
      <c r="S16" s="101">
        <v>0.35</v>
      </c>
      <c r="T16" s="101">
        <v>0.35</v>
      </c>
      <c r="U16" s="18">
        <f t="shared" si="0"/>
        <v>2.1</v>
      </c>
    </row>
    <row r="17" spans="1:21">
      <c r="A17" s="3"/>
      <c r="B17" s="4"/>
      <c r="K17" t="s">
        <v>21</v>
      </c>
      <c r="L17" s="13" t="str">
        <f>MbrMths!L17</f>
        <v>December</v>
      </c>
      <c r="M17" s="6">
        <f>MbrMths!M17</f>
        <v>2012</v>
      </c>
      <c r="O17" s="101">
        <v>0.35</v>
      </c>
      <c r="P17" s="101">
        <v>0.35</v>
      </c>
      <c r="Q17" s="101">
        <v>0.35</v>
      </c>
      <c r="R17" s="101">
        <v>0.35</v>
      </c>
      <c r="S17" s="101">
        <v>0.35</v>
      </c>
      <c r="T17" s="101">
        <v>0.35</v>
      </c>
      <c r="U17" s="18">
        <f t="shared" si="0"/>
        <v>2.1</v>
      </c>
    </row>
    <row r="18" spans="1:21">
      <c r="A18" s="3"/>
      <c r="B18" s="4"/>
      <c r="K18" t="s">
        <v>22</v>
      </c>
      <c r="L18" s="13" t="str">
        <f>MbrMths!L18</f>
        <v>January</v>
      </c>
      <c r="M18" s="6">
        <f>MbrMths!M18</f>
        <v>2013</v>
      </c>
      <c r="O18" s="101">
        <v>0.35</v>
      </c>
      <c r="P18" s="101">
        <v>0.35</v>
      </c>
      <c r="Q18" s="101">
        <v>0.35</v>
      </c>
      <c r="R18" s="101">
        <v>0.35</v>
      </c>
      <c r="S18" s="101">
        <v>0.35</v>
      </c>
      <c r="T18" s="101">
        <v>0.35</v>
      </c>
      <c r="U18" s="18">
        <f t="shared" si="0"/>
        <v>2.1</v>
      </c>
    </row>
    <row r="19" spans="1:21">
      <c r="A19" s="3"/>
      <c r="B19" s="30"/>
      <c r="K19" t="s">
        <v>23</v>
      </c>
      <c r="L19" s="13" t="str">
        <f>MbrMths!L19</f>
        <v>February</v>
      </c>
      <c r="M19" s="6">
        <f>MbrMths!M19</f>
        <v>2013</v>
      </c>
      <c r="O19" s="101">
        <v>0.35</v>
      </c>
      <c r="P19" s="101">
        <v>0.35</v>
      </c>
      <c r="Q19" s="101">
        <v>0.35</v>
      </c>
      <c r="R19" s="101">
        <v>0.35</v>
      </c>
      <c r="S19" s="101">
        <v>0.35</v>
      </c>
      <c r="T19" s="101">
        <v>0.35</v>
      </c>
      <c r="U19" s="18">
        <f t="shared" si="0"/>
        <v>2.1</v>
      </c>
    </row>
    <row r="20" spans="1:21" ht="15">
      <c r="A20" s="3"/>
      <c r="K20" t="s">
        <v>24</v>
      </c>
      <c r="L20" s="13" t="str">
        <f>MbrMths!L20</f>
        <v>March</v>
      </c>
      <c r="M20" s="6">
        <f>MbrMths!M20</f>
        <v>2013</v>
      </c>
      <c r="O20" s="111">
        <v>0.35</v>
      </c>
      <c r="P20" s="111">
        <v>0.35</v>
      </c>
      <c r="Q20" s="111">
        <v>0.35</v>
      </c>
      <c r="R20" s="111">
        <v>0.35</v>
      </c>
      <c r="S20" s="111">
        <v>0.35</v>
      </c>
      <c r="T20" s="111">
        <v>0.35</v>
      </c>
      <c r="U20" s="31">
        <f t="shared" si="0"/>
        <v>2.1</v>
      </c>
    </row>
    <row r="21" spans="1:21">
      <c r="A21" s="3"/>
      <c r="K21" t="s">
        <v>133</v>
      </c>
      <c r="O21" s="112">
        <f>SUMPRODUCT(O9:O20,MbrMths!$O$9:$O$20)/MbrMths!$O$21</f>
        <v>0.35</v>
      </c>
      <c r="P21" s="112">
        <f>SUMPRODUCT(P9:P20,MbrMths!$O$9:$O$20)/MbrMths!$O$21</f>
        <v>0.35</v>
      </c>
      <c r="Q21" s="112">
        <f>SUMPRODUCT(Q9:Q20,MbrMths!$O$9:$O$20)/MbrMths!$O$21</f>
        <v>0.35</v>
      </c>
      <c r="R21" s="112">
        <f>SUMPRODUCT(R9:R20,MbrMths!$O$9:$O$20)/MbrMths!$O$21</f>
        <v>0.35</v>
      </c>
      <c r="S21" s="112">
        <f>SUMPRODUCT(S9:S20,MbrMths!$O$9:$O$20)/MbrMths!$O$21</f>
        <v>0.35</v>
      </c>
      <c r="T21" s="112">
        <f>SUMPRODUCT(T9:T20,MbrMths!$O$9:$O$20)/MbrMths!$O$21</f>
        <v>0.35</v>
      </c>
      <c r="U21" s="18">
        <f t="shared" si="0"/>
        <v>2.1</v>
      </c>
    </row>
    <row r="22" spans="1:21">
      <c r="A22" s="3"/>
    </row>
    <row r="23" spans="1:21">
      <c r="A23" s="3" t="s">
        <v>64</v>
      </c>
      <c r="B23" t="s">
        <v>122</v>
      </c>
      <c r="K23" t="s">
        <v>97</v>
      </c>
      <c r="L23" s="105" t="s">
        <v>42</v>
      </c>
      <c r="M23" s="106">
        <f>M9</f>
        <v>2012</v>
      </c>
      <c r="O23" s="101">
        <v>0.35</v>
      </c>
      <c r="P23" s="101">
        <v>0.35</v>
      </c>
      <c r="Q23" s="101">
        <v>0.35</v>
      </c>
      <c r="R23" s="101">
        <v>0.35</v>
      </c>
      <c r="S23" s="101">
        <v>0.35</v>
      </c>
      <c r="T23" s="101">
        <v>0.35</v>
      </c>
      <c r="U23" s="18">
        <f>SUM(O23:T23)</f>
        <v>2.1</v>
      </c>
    </row>
    <row r="24" spans="1:21">
      <c r="A24" s="3"/>
      <c r="B24" t="s">
        <v>123</v>
      </c>
      <c r="K24" t="s">
        <v>98</v>
      </c>
      <c r="L24" s="105" t="s">
        <v>41</v>
      </c>
      <c r="M24" s="106">
        <f>M20</f>
        <v>2013</v>
      </c>
    </row>
    <row r="25" spans="1:21">
      <c r="A25" s="3"/>
      <c r="B25" t="s">
        <v>206</v>
      </c>
      <c r="O25" s="168" t="s">
        <v>137</v>
      </c>
      <c r="P25" s="168"/>
      <c r="Q25" s="168"/>
      <c r="R25" s="168"/>
      <c r="S25" s="168"/>
      <c r="T25" s="168"/>
    </row>
    <row r="26" spans="1:21">
      <c r="A26" s="3"/>
      <c r="B26" s="50" t="s">
        <v>289</v>
      </c>
      <c r="C26" s="50"/>
      <c r="D26" t="s">
        <v>126</v>
      </c>
    </row>
    <row r="27" spans="1:21">
      <c r="A27" s="3"/>
    </row>
    <row r="28" spans="1:21">
      <c r="A28" s="3">
        <v>2</v>
      </c>
      <c r="B28" t="s">
        <v>205</v>
      </c>
      <c r="K28" t="s">
        <v>13</v>
      </c>
      <c r="L28" s="13" t="str">
        <f t="shared" ref="L28:L39" si="1">L9</f>
        <v>April</v>
      </c>
      <c r="M28" s="6">
        <f t="shared" ref="M28:M39" si="2">M9</f>
        <v>2012</v>
      </c>
      <c r="O28" s="101">
        <v>0.35</v>
      </c>
      <c r="P28" s="101">
        <v>0.35</v>
      </c>
      <c r="Q28" s="101">
        <v>0.35</v>
      </c>
      <c r="R28" s="101">
        <v>0.35</v>
      </c>
      <c r="S28" s="101">
        <v>0.35</v>
      </c>
      <c r="T28" s="101">
        <v>0.35</v>
      </c>
      <c r="U28" s="18">
        <f t="shared" ref="U28:U40" si="3">SUM(O28:T28)</f>
        <v>2.1</v>
      </c>
    </row>
    <row r="29" spans="1:21">
      <c r="K29" t="s">
        <v>14</v>
      </c>
      <c r="L29" s="13" t="str">
        <f t="shared" si="1"/>
        <v>May</v>
      </c>
      <c r="M29" s="6">
        <f t="shared" si="2"/>
        <v>2012</v>
      </c>
      <c r="O29" s="101">
        <v>0.35</v>
      </c>
      <c r="P29" s="101">
        <v>0.35</v>
      </c>
      <c r="Q29" s="101">
        <v>0.35</v>
      </c>
      <c r="R29" s="101">
        <v>0.35</v>
      </c>
      <c r="S29" s="101">
        <v>0.35</v>
      </c>
      <c r="T29" s="101">
        <v>0.35</v>
      </c>
      <c r="U29" s="18">
        <f t="shared" si="3"/>
        <v>2.1</v>
      </c>
    </row>
    <row r="30" spans="1:21">
      <c r="K30" t="s">
        <v>15</v>
      </c>
      <c r="L30" s="13" t="str">
        <f t="shared" si="1"/>
        <v>June</v>
      </c>
      <c r="M30" s="6">
        <f t="shared" si="2"/>
        <v>2012</v>
      </c>
      <c r="O30" s="101">
        <v>0.35</v>
      </c>
      <c r="P30" s="101">
        <v>0.35</v>
      </c>
      <c r="Q30" s="101">
        <v>0.35</v>
      </c>
      <c r="R30" s="101">
        <v>0.35</v>
      </c>
      <c r="S30" s="101">
        <v>0.35</v>
      </c>
      <c r="T30" s="101">
        <v>0.35</v>
      </c>
      <c r="U30" s="18">
        <f t="shared" si="3"/>
        <v>2.1</v>
      </c>
    </row>
    <row r="31" spans="1:21">
      <c r="K31" t="s">
        <v>16</v>
      </c>
      <c r="L31" s="13" t="str">
        <f t="shared" si="1"/>
        <v>July</v>
      </c>
      <c r="M31" s="6">
        <f t="shared" si="2"/>
        <v>2012</v>
      </c>
      <c r="O31" s="101">
        <v>0.35</v>
      </c>
      <c r="P31" s="101">
        <v>0.35</v>
      </c>
      <c r="Q31" s="101">
        <v>0.35</v>
      </c>
      <c r="R31" s="101">
        <v>0.35</v>
      </c>
      <c r="S31" s="101">
        <v>0.35</v>
      </c>
      <c r="T31" s="101">
        <v>0.35</v>
      </c>
      <c r="U31" s="18">
        <f t="shared" si="3"/>
        <v>2.1</v>
      </c>
    </row>
    <row r="32" spans="1:21">
      <c r="K32" t="s">
        <v>17</v>
      </c>
      <c r="L32" s="13" t="str">
        <f t="shared" si="1"/>
        <v>August</v>
      </c>
      <c r="M32" s="6">
        <f t="shared" si="2"/>
        <v>2012</v>
      </c>
      <c r="O32" s="101">
        <v>0.35</v>
      </c>
      <c r="P32" s="101">
        <v>0.35</v>
      </c>
      <c r="Q32" s="101">
        <v>0.35</v>
      </c>
      <c r="R32" s="101">
        <v>0.35</v>
      </c>
      <c r="S32" s="101">
        <v>0.35</v>
      </c>
      <c r="T32" s="101">
        <v>0.35</v>
      </c>
      <c r="U32" s="18">
        <f t="shared" si="3"/>
        <v>2.1</v>
      </c>
    </row>
    <row r="33" spans="1:21">
      <c r="K33" t="s">
        <v>18</v>
      </c>
      <c r="L33" s="13" t="str">
        <f t="shared" si="1"/>
        <v>September</v>
      </c>
      <c r="M33" s="6">
        <f t="shared" si="2"/>
        <v>2012</v>
      </c>
      <c r="O33" s="101">
        <v>0.35</v>
      </c>
      <c r="P33" s="101">
        <v>0.35</v>
      </c>
      <c r="Q33" s="101">
        <v>0.35</v>
      </c>
      <c r="R33" s="101">
        <v>0.35</v>
      </c>
      <c r="S33" s="101">
        <v>0.35</v>
      </c>
      <c r="T33" s="101">
        <v>0.35</v>
      </c>
      <c r="U33" s="18">
        <f t="shared" si="3"/>
        <v>2.1</v>
      </c>
    </row>
    <row r="34" spans="1:21">
      <c r="K34" t="s">
        <v>19</v>
      </c>
      <c r="L34" s="13" t="str">
        <f t="shared" si="1"/>
        <v>October</v>
      </c>
      <c r="M34" s="6">
        <f t="shared" si="2"/>
        <v>2012</v>
      </c>
      <c r="O34" s="101">
        <v>0.35</v>
      </c>
      <c r="P34" s="101">
        <v>0.35</v>
      </c>
      <c r="Q34" s="101">
        <v>0.35</v>
      </c>
      <c r="R34" s="101">
        <v>0.35</v>
      </c>
      <c r="S34" s="101">
        <v>0.35</v>
      </c>
      <c r="T34" s="101">
        <v>0.35</v>
      </c>
      <c r="U34" s="18">
        <f t="shared" si="3"/>
        <v>2.1</v>
      </c>
    </row>
    <row r="35" spans="1:21">
      <c r="K35" t="s">
        <v>20</v>
      </c>
      <c r="L35" s="13" t="str">
        <f t="shared" si="1"/>
        <v xml:space="preserve">November </v>
      </c>
      <c r="M35" s="6">
        <f t="shared" si="2"/>
        <v>2012</v>
      </c>
      <c r="O35" s="101">
        <v>0.35</v>
      </c>
      <c r="P35" s="101">
        <v>0.35</v>
      </c>
      <c r="Q35" s="101">
        <v>0.35</v>
      </c>
      <c r="R35" s="101">
        <v>0.35</v>
      </c>
      <c r="S35" s="101">
        <v>0.35</v>
      </c>
      <c r="T35" s="101">
        <v>0.35</v>
      </c>
      <c r="U35" s="18">
        <f t="shared" si="3"/>
        <v>2.1</v>
      </c>
    </row>
    <row r="36" spans="1:21">
      <c r="K36" t="s">
        <v>21</v>
      </c>
      <c r="L36" s="13" t="str">
        <f t="shared" si="1"/>
        <v>December</v>
      </c>
      <c r="M36" s="6">
        <f t="shared" si="2"/>
        <v>2012</v>
      </c>
      <c r="O36" s="101">
        <v>0.35</v>
      </c>
      <c r="P36" s="101">
        <v>0.35</v>
      </c>
      <c r="Q36" s="101">
        <v>0.35</v>
      </c>
      <c r="R36" s="101">
        <v>0.35</v>
      </c>
      <c r="S36" s="101">
        <v>0.35</v>
      </c>
      <c r="T36" s="101">
        <v>0.35</v>
      </c>
      <c r="U36" s="18">
        <f t="shared" si="3"/>
        <v>2.1</v>
      </c>
    </row>
    <row r="37" spans="1:21">
      <c r="K37" t="s">
        <v>22</v>
      </c>
      <c r="L37" s="13" t="str">
        <f t="shared" si="1"/>
        <v>January</v>
      </c>
      <c r="M37" s="6">
        <f t="shared" si="2"/>
        <v>2013</v>
      </c>
      <c r="O37" s="101">
        <v>0.35</v>
      </c>
      <c r="P37" s="101">
        <v>0.35</v>
      </c>
      <c r="Q37" s="101">
        <v>0.35</v>
      </c>
      <c r="R37" s="101">
        <v>0.35</v>
      </c>
      <c r="S37" s="101">
        <v>0.35</v>
      </c>
      <c r="T37" s="101">
        <v>0.35</v>
      </c>
      <c r="U37" s="18">
        <f t="shared" si="3"/>
        <v>2.1</v>
      </c>
    </row>
    <row r="38" spans="1:21">
      <c r="K38" t="s">
        <v>23</v>
      </c>
      <c r="L38" s="13" t="str">
        <f t="shared" si="1"/>
        <v>February</v>
      </c>
      <c r="M38" s="6">
        <f t="shared" si="2"/>
        <v>2013</v>
      </c>
      <c r="O38" s="101">
        <v>0.35</v>
      </c>
      <c r="P38" s="101">
        <v>0.35</v>
      </c>
      <c r="Q38" s="101">
        <v>0.35</v>
      </c>
      <c r="R38" s="101">
        <v>0.35</v>
      </c>
      <c r="S38" s="101">
        <v>0.35</v>
      </c>
      <c r="T38" s="101">
        <v>0.35</v>
      </c>
      <c r="U38" s="18">
        <f t="shared" si="3"/>
        <v>2.1</v>
      </c>
    </row>
    <row r="39" spans="1:21" ht="15">
      <c r="K39" t="s">
        <v>24</v>
      </c>
      <c r="L39" s="13" t="str">
        <f t="shared" si="1"/>
        <v>March</v>
      </c>
      <c r="M39" s="6">
        <f t="shared" si="2"/>
        <v>2013</v>
      </c>
      <c r="O39" s="111">
        <v>0.35</v>
      </c>
      <c r="P39" s="111">
        <v>0.35</v>
      </c>
      <c r="Q39" s="111">
        <v>0.35</v>
      </c>
      <c r="R39" s="111">
        <v>0.35</v>
      </c>
      <c r="S39" s="111">
        <v>0.35</v>
      </c>
      <c r="T39" s="111">
        <v>0.35</v>
      </c>
      <c r="U39" s="31">
        <f t="shared" si="3"/>
        <v>2.1</v>
      </c>
    </row>
    <row r="40" spans="1:21">
      <c r="K40" t="s">
        <v>133</v>
      </c>
      <c r="O40" s="112">
        <f>SUMPRODUCT(O28:O39,MbrMths!$O$9:$O$20)/MbrMths!$O$21</f>
        <v>0.35</v>
      </c>
      <c r="P40" s="112">
        <f>SUMPRODUCT(P28:P39,MbrMths!$O$9:$O$20)/MbrMths!$O$21</f>
        <v>0.35</v>
      </c>
      <c r="Q40" s="112">
        <f>SUMPRODUCT(Q28:Q39,MbrMths!$O$9:$O$20)/MbrMths!$O$21</f>
        <v>0.35</v>
      </c>
      <c r="R40" s="112">
        <f>SUMPRODUCT(R28:R39,MbrMths!$O$9:$O$20)/MbrMths!$O$21</f>
        <v>0.35</v>
      </c>
      <c r="S40" s="112">
        <f>SUMPRODUCT(S28:S39,MbrMths!$O$9:$O$20)/MbrMths!$O$21</f>
        <v>0.35</v>
      </c>
      <c r="T40" s="112">
        <f>SUMPRODUCT(T28:T39,MbrMths!$O$9:$O$20)/MbrMths!$O$21</f>
        <v>0.35</v>
      </c>
      <c r="U40" s="18">
        <f t="shared" si="3"/>
        <v>2.1</v>
      </c>
    </row>
    <row r="41" spans="1:21">
      <c r="A41" s="3"/>
      <c r="L41" s="13"/>
      <c r="M41" s="6"/>
    </row>
    <row r="42" spans="1:21">
      <c r="A42" s="3" t="s">
        <v>3</v>
      </c>
      <c r="B42" t="s">
        <v>116</v>
      </c>
      <c r="K42" t="s">
        <v>97</v>
      </c>
      <c r="L42" s="13" t="str">
        <f>L23</f>
        <v>April</v>
      </c>
      <c r="M42" s="6">
        <f>M23</f>
        <v>2012</v>
      </c>
      <c r="O42" s="101">
        <v>0.35</v>
      </c>
      <c r="P42" s="101">
        <v>0.35</v>
      </c>
      <c r="Q42" s="101">
        <v>0.35</v>
      </c>
      <c r="R42" s="101">
        <v>0.35</v>
      </c>
      <c r="S42" s="101">
        <v>0.35</v>
      </c>
      <c r="T42" s="101">
        <v>0.35</v>
      </c>
      <c r="U42" s="18">
        <f>SUM(O42:T42)</f>
        <v>2.1</v>
      </c>
    </row>
    <row r="43" spans="1:21">
      <c r="A43" s="3"/>
      <c r="B43" t="s">
        <v>127</v>
      </c>
      <c r="K43" t="s">
        <v>98</v>
      </c>
      <c r="L43" s="13" t="str">
        <f>L24</f>
        <v>March</v>
      </c>
      <c r="M43" s="6">
        <f>M24</f>
        <v>2013</v>
      </c>
    </row>
    <row r="44" spans="1:21">
      <c r="A44" s="3"/>
      <c r="L44" s="13"/>
      <c r="M44" s="6"/>
      <c r="O44" s="168" t="s">
        <v>136</v>
      </c>
      <c r="P44" s="168"/>
      <c r="Q44" s="168"/>
      <c r="R44" s="168"/>
      <c r="S44" s="168"/>
      <c r="T44" s="168"/>
    </row>
    <row r="45" spans="1:21">
      <c r="A45" s="3"/>
    </row>
    <row r="46" spans="1:21">
      <c r="A46" s="3">
        <v>3</v>
      </c>
      <c r="B46" t="s">
        <v>61</v>
      </c>
      <c r="L46" s="65"/>
      <c r="M46" s="6"/>
      <c r="O46" s="101">
        <v>0.39</v>
      </c>
      <c r="P46" s="101">
        <v>0.39</v>
      </c>
      <c r="Q46" s="101">
        <v>0.39</v>
      </c>
      <c r="R46" s="101">
        <v>0.39</v>
      </c>
      <c r="S46" s="101">
        <v>0.39</v>
      </c>
      <c r="T46" s="101">
        <v>0.39</v>
      </c>
      <c r="U46" s="18">
        <f>SUM(O46:T46)</f>
        <v>2.3400000000000003</v>
      </c>
    </row>
    <row r="47" spans="1:21">
      <c r="A47" s="3"/>
      <c r="B47" t="s">
        <v>192</v>
      </c>
      <c r="L47" s="65"/>
      <c r="M47" s="6"/>
    </row>
    <row r="48" spans="1:21">
      <c r="A48" s="3"/>
      <c r="B48" s="4"/>
      <c r="L48" s="5"/>
    </row>
    <row r="49" spans="1:21">
      <c r="A49" s="3"/>
      <c r="B49" s="4"/>
      <c r="L49" s="5"/>
    </row>
    <row r="50" spans="1:21">
      <c r="L50" s="5"/>
    </row>
    <row r="51" spans="1:21">
      <c r="A51" s="3">
        <v>4</v>
      </c>
      <c r="B51" t="s">
        <v>197</v>
      </c>
      <c r="L51" s="65"/>
      <c r="M51" s="6"/>
      <c r="O51" s="101">
        <v>0.39</v>
      </c>
      <c r="P51" s="101">
        <v>0.39</v>
      </c>
      <c r="Q51" s="101">
        <v>0.39</v>
      </c>
      <c r="R51" s="101">
        <v>0.39</v>
      </c>
      <c r="S51" s="101">
        <v>0.39</v>
      </c>
      <c r="T51" s="101">
        <v>0.39</v>
      </c>
      <c r="U51" s="18">
        <f>SUM(O51:T51)</f>
        <v>2.3400000000000003</v>
      </c>
    </row>
    <row r="52" spans="1:21">
      <c r="B52" s="4"/>
      <c r="L52" s="65"/>
      <c r="M52" s="6"/>
    </row>
    <row r="53" spans="1:21">
      <c r="B53" s="4"/>
    </row>
    <row r="54" spans="1:21">
      <c r="O54" s="3"/>
    </row>
    <row r="55" spans="1:21">
      <c r="A55" s="3">
        <v>5</v>
      </c>
      <c r="B55" t="s">
        <v>142</v>
      </c>
      <c r="O55" s="166"/>
      <c r="P55" s="167"/>
      <c r="Q55" s="167"/>
      <c r="R55" s="167"/>
      <c r="S55" s="167"/>
      <c r="T55" s="167"/>
    </row>
    <row r="56" spans="1:21">
      <c r="B56" t="s">
        <v>195</v>
      </c>
      <c r="O56" s="167"/>
      <c r="P56" s="167"/>
      <c r="Q56" s="167"/>
      <c r="R56" s="167"/>
      <c r="S56" s="167"/>
      <c r="T56" s="167"/>
    </row>
    <row r="57" spans="1:21">
      <c r="B57" s="50" t="s">
        <v>182</v>
      </c>
      <c r="C57" s="50"/>
      <c r="D57" s="50"/>
      <c r="E57" s="50"/>
      <c r="O57" s="167"/>
      <c r="P57" s="167"/>
      <c r="Q57" s="167"/>
      <c r="R57" s="167"/>
      <c r="S57" s="167"/>
      <c r="T57" s="167"/>
    </row>
    <row r="58" spans="1:21">
      <c r="B58" s="4"/>
      <c r="O58" s="167"/>
      <c r="P58" s="167"/>
      <c r="Q58" s="167"/>
      <c r="R58" s="167"/>
      <c r="S58" s="167"/>
      <c r="T58" s="167"/>
    </row>
    <row r="59" spans="1:21">
      <c r="B59" s="4"/>
      <c r="O59" s="3"/>
    </row>
    <row r="60" spans="1:21">
      <c r="B60" s="4"/>
      <c r="O60" s="3"/>
    </row>
    <row r="61" spans="1:21">
      <c r="O61" s="3"/>
    </row>
    <row r="62" spans="1:21">
      <c r="A62" s="3">
        <v>6</v>
      </c>
      <c r="B62" t="s">
        <v>110</v>
      </c>
      <c r="O62" s="166"/>
      <c r="P62" s="167"/>
      <c r="Q62" s="167"/>
      <c r="R62" s="167"/>
      <c r="S62" s="167"/>
      <c r="T62" s="167"/>
    </row>
    <row r="63" spans="1:21">
      <c r="B63" t="s">
        <v>196</v>
      </c>
      <c r="O63" s="167"/>
      <c r="P63" s="167"/>
      <c r="Q63" s="167"/>
      <c r="R63" s="167"/>
      <c r="S63" s="167"/>
      <c r="T63" s="167"/>
    </row>
    <row r="64" spans="1:21">
      <c r="B64" s="50" t="s">
        <v>182</v>
      </c>
      <c r="C64" s="50"/>
      <c r="D64" s="50"/>
      <c r="E64" s="50"/>
      <c r="F64" s="5"/>
      <c r="O64" s="167"/>
      <c r="P64" s="167"/>
      <c r="Q64" s="167"/>
      <c r="R64" s="167"/>
      <c r="S64" s="167"/>
      <c r="T64" s="167"/>
    </row>
    <row r="65" spans="1:21">
      <c r="B65" s="51"/>
      <c r="C65" s="5"/>
      <c r="D65" s="5"/>
      <c r="E65" s="5"/>
      <c r="F65" s="5"/>
      <c r="O65" s="167"/>
      <c r="P65" s="167"/>
      <c r="Q65" s="167"/>
      <c r="R65" s="167"/>
      <c r="S65" s="167"/>
      <c r="T65" s="167"/>
    </row>
    <row r="66" spans="1:21">
      <c r="B66" s="51"/>
      <c r="C66" s="5"/>
      <c r="D66" s="5"/>
      <c r="E66" s="5"/>
      <c r="F66" s="5"/>
    </row>
    <row r="67" spans="1:21">
      <c r="B67" s="5"/>
      <c r="C67" s="5"/>
      <c r="D67" s="5"/>
      <c r="E67" s="5"/>
      <c r="F67" s="5"/>
      <c r="O67" s="3"/>
    </row>
    <row r="68" spans="1:21">
      <c r="A68" s="3">
        <v>7</v>
      </c>
      <c r="B68" s="5" t="s">
        <v>201</v>
      </c>
      <c r="C68" s="5"/>
      <c r="D68" s="5"/>
      <c r="E68" s="5"/>
      <c r="F68" s="5"/>
      <c r="O68" s="118">
        <v>0.1</v>
      </c>
      <c r="P68" s="118">
        <v>0.1</v>
      </c>
      <c r="Q68" s="118">
        <v>0.1</v>
      </c>
      <c r="R68" s="118">
        <v>0.1</v>
      </c>
      <c r="S68" s="118">
        <v>0.1</v>
      </c>
      <c r="T68" s="118">
        <v>0.1</v>
      </c>
      <c r="U68" s="118">
        <v>0.1</v>
      </c>
    </row>
    <row r="69" spans="1:21">
      <c r="B69" s="50" t="s">
        <v>237</v>
      </c>
      <c r="C69" s="5"/>
      <c r="D69" s="5"/>
      <c r="E69" s="5"/>
      <c r="F69" s="5"/>
      <c r="O69" s="3"/>
    </row>
    <row r="70" spans="1:21">
      <c r="A70" s="3"/>
      <c r="B70" s="5"/>
      <c r="C70" s="5"/>
      <c r="D70" s="5"/>
      <c r="E70" s="5"/>
      <c r="F70" s="5"/>
    </row>
    <row r="71" spans="1:21">
      <c r="A71" s="6" t="s">
        <v>120</v>
      </c>
      <c r="B71" s="5" t="s">
        <v>204</v>
      </c>
      <c r="D71" s="5"/>
      <c r="E71" s="5"/>
      <c r="F71" s="5"/>
      <c r="O71" s="166"/>
      <c r="P71" s="167"/>
      <c r="Q71" s="167"/>
      <c r="R71" s="167"/>
      <c r="S71" s="167"/>
      <c r="T71" s="167"/>
    </row>
    <row r="72" spans="1:21">
      <c r="B72" s="50" t="s">
        <v>182</v>
      </c>
      <c r="D72" s="50"/>
      <c r="E72" s="50"/>
      <c r="F72" s="50"/>
      <c r="O72" s="167"/>
      <c r="P72" s="167"/>
      <c r="Q72" s="167"/>
      <c r="R72" s="167"/>
      <c r="S72" s="167"/>
      <c r="T72" s="167"/>
    </row>
    <row r="73" spans="1:21">
      <c r="C73" s="4"/>
      <c r="O73" s="167"/>
      <c r="P73" s="167"/>
      <c r="Q73" s="167"/>
      <c r="R73" s="167"/>
      <c r="S73" s="167"/>
      <c r="T73" s="167"/>
    </row>
    <row r="74" spans="1:21">
      <c r="C74" s="4"/>
      <c r="O74" s="167"/>
      <c r="P74" s="167"/>
      <c r="Q74" s="167"/>
      <c r="R74" s="167"/>
      <c r="S74" s="167"/>
      <c r="T74" s="167"/>
    </row>
    <row r="75" spans="1:21">
      <c r="O75" s="3"/>
    </row>
    <row r="76" spans="1:21">
      <c r="O76" s="3"/>
    </row>
    <row r="77" spans="1:21">
      <c r="O77" s="3"/>
    </row>
    <row r="78" spans="1:21">
      <c r="O78" s="3"/>
    </row>
    <row r="79" spans="1:21">
      <c r="O79" s="3"/>
    </row>
    <row r="80" spans="1:21">
      <c r="O80" s="3"/>
    </row>
    <row r="81" spans="15:15">
      <c r="O81" s="3"/>
    </row>
    <row r="82" spans="15:15">
      <c r="O82" s="3"/>
    </row>
    <row r="83" spans="15:15">
      <c r="O83" s="3"/>
    </row>
    <row r="84" spans="15:15">
      <c r="O84" s="3"/>
    </row>
    <row r="85" spans="15:15">
      <c r="O85" s="3"/>
    </row>
    <row r="86" spans="15:15">
      <c r="O86" s="3"/>
    </row>
    <row r="87" spans="15:15">
      <c r="O87" s="3"/>
    </row>
    <row r="88" spans="15:15">
      <c r="O88" s="3"/>
    </row>
    <row r="89" spans="15:15">
      <c r="O89" s="3"/>
    </row>
    <row r="90" spans="15:15">
      <c r="O90" s="3"/>
    </row>
    <row r="91" spans="15:15">
      <c r="O91" s="3"/>
    </row>
    <row r="92" spans="15:15">
      <c r="O92" s="3"/>
    </row>
    <row r="93" spans="15:15">
      <c r="O93" s="3"/>
    </row>
    <row r="94" spans="15:15">
      <c r="O94" s="3"/>
    </row>
    <row r="95" spans="15:15">
      <c r="O95" s="3"/>
    </row>
    <row r="96" spans="15:15">
      <c r="O96" s="3"/>
    </row>
    <row r="97" spans="15:15">
      <c r="O97" s="3"/>
    </row>
    <row r="98" spans="15:15">
      <c r="O98" s="3"/>
    </row>
    <row r="99" spans="15:15">
      <c r="O99" s="3"/>
    </row>
    <row r="100" spans="15:15">
      <c r="O100" s="3"/>
    </row>
    <row r="101" spans="15:15">
      <c r="O101" s="3"/>
    </row>
    <row r="102" spans="15:15">
      <c r="O102" s="3"/>
    </row>
    <row r="103" spans="15:15">
      <c r="O103" s="3"/>
    </row>
    <row r="104" spans="15:15">
      <c r="O104" s="3"/>
    </row>
    <row r="105" spans="15:15">
      <c r="O105" s="3"/>
    </row>
    <row r="106" spans="15:15">
      <c r="O106" s="3"/>
    </row>
    <row r="107" spans="15:15">
      <c r="O107" s="3"/>
    </row>
    <row r="108" spans="15:15">
      <c r="O108" s="3"/>
    </row>
    <row r="109" spans="15:15">
      <c r="O109" s="3"/>
    </row>
    <row r="110" spans="15:15">
      <c r="O110" s="3"/>
    </row>
    <row r="111" spans="15:15">
      <c r="O111" s="3"/>
    </row>
    <row r="112" spans="15:15">
      <c r="O112" s="3"/>
    </row>
    <row r="113" spans="15:15">
      <c r="O113" s="3"/>
    </row>
    <row r="114" spans="15:15">
      <c r="O114" s="3"/>
    </row>
    <row r="115" spans="15:15">
      <c r="O115" s="3"/>
    </row>
    <row r="116" spans="15:15">
      <c r="O116" s="3"/>
    </row>
    <row r="117" spans="15:15">
      <c r="O117" s="3"/>
    </row>
    <row r="118" spans="15:15">
      <c r="O118" s="3"/>
    </row>
    <row r="119" spans="15:15">
      <c r="O119" s="3"/>
    </row>
    <row r="120" spans="15:15">
      <c r="O120" s="3"/>
    </row>
    <row r="121" spans="15:15">
      <c r="O121" s="3"/>
    </row>
    <row r="122" spans="15:15">
      <c r="O122" s="3"/>
    </row>
    <row r="123" spans="15:15">
      <c r="O123" s="3"/>
    </row>
    <row r="124" spans="15:15">
      <c r="O124" s="3"/>
    </row>
    <row r="125" spans="15:15">
      <c r="O125" s="3"/>
    </row>
    <row r="126" spans="15:15">
      <c r="O126" s="3"/>
    </row>
    <row r="127" spans="15:15">
      <c r="O127" s="3"/>
    </row>
    <row r="128" spans="15:15">
      <c r="O128" s="3"/>
    </row>
    <row r="129" spans="15:15">
      <c r="O129" s="3"/>
    </row>
    <row r="130" spans="15:15">
      <c r="O130" s="3"/>
    </row>
  </sheetData>
  <mergeCells count="6">
    <mergeCell ref="O5:U5"/>
    <mergeCell ref="O62:T65"/>
    <mergeCell ref="O71:T74"/>
    <mergeCell ref="O25:T25"/>
    <mergeCell ref="O44:T44"/>
    <mergeCell ref="O55:T58"/>
  </mergeCells>
  <phoneticPr fontId="2" type="noConversion"/>
  <pageMargins left="0.75" right="0.75" top="1" bottom="1" header="0.5" footer="0.5"/>
  <pageSetup scale="50" orientation="landscape" r:id="rId1"/>
  <headerFooter alignWithMargins="0">
    <oddHeader>&amp;A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3:X181"/>
  <sheetViews>
    <sheetView workbookViewId="0">
      <selection activeCell="P11" sqref="P11"/>
    </sheetView>
  </sheetViews>
  <sheetFormatPr defaultRowHeight="13.2"/>
  <cols>
    <col min="1" max="1" width="10.5546875" bestFit="1" customWidth="1"/>
    <col min="5" max="5" width="10" bestFit="1" customWidth="1"/>
    <col min="6" max="7" width="10.33203125" bestFit="1" customWidth="1"/>
    <col min="11" max="11" width="2.6640625" customWidth="1"/>
    <col min="12" max="12" width="10" customWidth="1"/>
    <col min="13" max="13" width="12.6640625" customWidth="1"/>
    <col min="14" max="14" width="17.33203125" customWidth="1"/>
    <col min="15" max="15" width="2.6640625" customWidth="1"/>
    <col min="16" max="16" width="12.6640625" customWidth="1"/>
    <col min="17" max="17" width="17.33203125" customWidth="1"/>
    <col min="18" max="18" width="2.6640625" customWidth="1"/>
    <col min="19" max="21" width="12.6640625" customWidth="1"/>
  </cols>
  <sheetData>
    <row r="3" spans="1:23" ht="15.6">
      <c r="B3" s="2" t="s">
        <v>62</v>
      </c>
    </row>
    <row r="4" spans="1:23">
      <c r="B4" t="s">
        <v>178</v>
      </c>
      <c r="M4" s="173" t="s">
        <v>229</v>
      </c>
      <c r="N4" s="173"/>
      <c r="O4" s="173"/>
      <c r="P4" s="173"/>
      <c r="Q4" s="173"/>
      <c r="R4" s="173"/>
      <c r="S4" s="173"/>
      <c r="T4" s="173"/>
      <c r="U4" s="173"/>
    </row>
    <row r="5" spans="1:23">
      <c r="B5" s="4"/>
    </row>
    <row r="6" spans="1:23">
      <c r="M6" s="174" t="s">
        <v>135</v>
      </c>
      <c r="N6" s="174"/>
      <c r="O6" s="174"/>
      <c r="P6" s="174"/>
      <c r="Q6" s="174"/>
      <c r="R6" s="174"/>
      <c r="S6" s="174"/>
      <c r="T6" s="174"/>
      <c r="U6" s="174"/>
    </row>
    <row r="7" spans="1:23">
      <c r="M7" s="175" t="s">
        <v>268</v>
      </c>
      <c r="N7" s="175"/>
      <c r="O7" s="11"/>
      <c r="P7" s="175" t="s">
        <v>269</v>
      </c>
      <c r="Q7" s="175"/>
      <c r="R7" s="62"/>
      <c r="S7" s="176" t="s">
        <v>285</v>
      </c>
      <c r="T7" s="176"/>
      <c r="U7" s="176"/>
    </row>
    <row r="8" spans="1:23">
      <c r="A8" s="3"/>
      <c r="M8" s="169" t="s">
        <v>267</v>
      </c>
      <c r="N8" s="169"/>
      <c r="O8" s="5"/>
      <c r="P8" s="169" t="s">
        <v>267</v>
      </c>
      <c r="Q8" s="169"/>
      <c r="R8" s="5"/>
      <c r="S8" s="177"/>
      <c r="T8" s="177"/>
      <c r="U8" s="177"/>
    </row>
    <row r="9" spans="1:23">
      <c r="L9" t="s">
        <v>97</v>
      </c>
      <c r="M9" s="119">
        <v>40544</v>
      </c>
      <c r="N9" s="27"/>
      <c r="O9" s="8"/>
      <c r="P9" s="119">
        <v>40909</v>
      </c>
      <c r="Q9" s="27"/>
      <c r="R9" s="8"/>
      <c r="S9" s="68">
        <f>'Rate Increases'!C6</f>
        <v>41640</v>
      </c>
    </row>
    <row r="10" spans="1:23">
      <c r="A10" s="3" t="s">
        <v>1</v>
      </c>
      <c r="L10" t="s">
        <v>98</v>
      </c>
      <c r="M10" s="119">
        <v>40908</v>
      </c>
      <c r="N10" s="27"/>
      <c r="O10" s="8"/>
      <c r="P10" s="119">
        <v>41274</v>
      </c>
      <c r="Q10" s="27"/>
      <c r="R10" s="8"/>
      <c r="S10" s="68">
        <f>'Rate Increases'!E7</f>
        <v>42063</v>
      </c>
      <c r="T10" s="8"/>
    </row>
    <row r="11" spans="1:23">
      <c r="P11" s="59"/>
      <c r="S11" s="58"/>
      <c r="T11" s="18"/>
    </row>
    <row r="12" spans="1:23">
      <c r="A12" s="3">
        <v>1</v>
      </c>
      <c r="B12" s="50" t="s">
        <v>290</v>
      </c>
      <c r="C12" s="5"/>
      <c r="D12" s="5"/>
      <c r="E12" s="5"/>
      <c r="F12" s="5"/>
      <c r="G12" s="5"/>
      <c r="H12" s="5"/>
      <c r="I12" s="5"/>
    </row>
    <row r="13" spans="1:23">
      <c r="A13" s="3"/>
      <c r="B13" t="s">
        <v>63</v>
      </c>
      <c r="N13" s="27"/>
      <c r="Q13" s="8" t="s">
        <v>164</v>
      </c>
      <c r="R13" s="8"/>
      <c r="S13" s="8"/>
      <c r="T13" s="161" t="s">
        <v>166</v>
      </c>
      <c r="U13" s="161"/>
    </row>
    <row r="14" spans="1:23" ht="26.4">
      <c r="A14" s="3"/>
      <c r="M14" s="8" t="s">
        <v>168</v>
      </c>
      <c r="N14" s="27"/>
      <c r="P14" s="8" t="s">
        <v>168</v>
      </c>
      <c r="Q14" s="8" t="s">
        <v>165</v>
      </c>
      <c r="S14" s="8" t="s">
        <v>168</v>
      </c>
      <c r="T14" s="56" t="s">
        <v>238</v>
      </c>
      <c r="U14" s="8" t="s">
        <v>167</v>
      </c>
    </row>
    <row r="15" spans="1:23">
      <c r="A15" s="3" t="s">
        <v>64</v>
      </c>
      <c r="B15" t="s">
        <v>65</v>
      </c>
      <c r="M15" s="107">
        <v>2900</v>
      </c>
      <c r="N15" s="54"/>
      <c r="P15" s="107">
        <v>3000</v>
      </c>
      <c r="Q15" s="39">
        <f t="shared" ref="Q15:Q29" si="0">P15/M15-1</f>
        <v>3.4482758620689724E-2</v>
      </c>
      <c r="S15" s="120">
        <v>3050</v>
      </c>
      <c r="T15" s="54">
        <f>(S15/P15)^(12/((AVERAGE($S$9:$S$10)-AVERAGE($P$9:$P$10))/(365/12)))-1</f>
        <v>7.9700075107507207E-3</v>
      </c>
      <c r="U15" s="42">
        <f>S15-P15</f>
        <v>50</v>
      </c>
      <c r="W15" s="18"/>
    </row>
    <row r="16" spans="1:23">
      <c r="A16" s="3" t="s">
        <v>69</v>
      </c>
      <c r="B16" t="s">
        <v>66</v>
      </c>
      <c r="M16" s="107">
        <v>9900</v>
      </c>
      <c r="N16" s="54"/>
      <c r="P16" s="107">
        <v>10000</v>
      </c>
      <c r="Q16" s="39">
        <f t="shared" si="0"/>
        <v>1.0101010101010166E-2</v>
      </c>
      <c r="S16" s="120">
        <v>10150</v>
      </c>
      <c r="T16" s="54">
        <f t="shared" ref="T16:T29" si="1">(S16/P16)^(12/((AVERAGE($S$9:$S$10)-AVERAGE($P$9:$P$10))/(365/12)))-1</f>
        <v>7.1760775768148211E-3</v>
      </c>
      <c r="U16" s="42">
        <f t="shared" ref="U16:U29" si="2">S16-P16</f>
        <v>150</v>
      </c>
    </row>
    <row r="17" spans="1:21">
      <c r="A17" s="3" t="s">
        <v>70</v>
      </c>
      <c r="B17" t="s">
        <v>67</v>
      </c>
      <c r="M17" s="107">
        <v>1900</v>
      </c>
      <c r="N17" s="54"/>
      <c r="P17" s="107">
        <v>2000</v>
      </c>
      <c r="Q17" s="39">
        <f t="shared" si="0"/>
        <v>5.2631578947368363E-2</v>
      </c>
      <c r="S17" s="120">
        <v>2030</v>
      </c>
      <c r="T17" s="54">
        <f t="shared" si="1"/>
        <v>7.1760775768148211E-3</v>
      </c>
      <c r="U17" s="42">
        <f t="shared" si="2"/>
        <v>30</v>
      </c>
    </row>
    <row r="18" spans="1:21">
      <c r="A18" s="3" t="s">
        <v>71</v>
      </c>
      <c r="B18" t="s">
        <v>68</v>
      </c>
      <c r="M18" s="107">
        <v>1900</v>
      </c>
      <c r="N18" s="54"/>
      <c r="P18" s="107">
        <v>2000</v>
      </c>
      <c r="Q18" s="39">
        <f t="shared" si="0"/>
        <v>5.2631578947368363E-2</v>
      </c>
      <c r="S18" s="120">
        <v>2030</v>
      </c>
      <c r="T18" s="54">
        <f t="shared" si="1"/>
        <v>7.1760775768148211E-3</v>
      </c>
      <c r="U18" s="42">
        <f t="shared" si="2"/>
        <v>30</v>
      </c>
    </row>
    <row r="19" spans="1:21">
      <c r="A19" s="6" t="s">
        <v>73</v>
      </c>
      <c r="B19" s="50" t="s">
        <v>305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107">
        <v>880</v>
      </c>
      <c r="N19" s="54"/>
      <c r="P19" s="107">
        <v>980</v>
      </c>
      <c r="Q19" s="39">
        <f t="shared" si="0"/>
        <v>0.11363636363636354</v>
      </c>
      <c r="S19" s="120">
        <v>990</v>
      </c>
      <c r="T19" s="54">
        <f t="shared" si="1"/>
        <v>4.887716083676219E-3</v>
      </c>
      <c r="U19" s="42">
        <f t="shared" si="2"/>
        <v>10</v>
      </c>
    </row>
    <row r="20" spans="1:21">
      <c r="A20" s="6" t="s">
        <v>74</v>
      </c>
      <c r="B20" s="50" t="s">
        <v>306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107">
        <v>20</v>
      </c>
      <c r="N20" s="54"/>
      <c r="P20" s="107">
        <v>20</v>
      </c>
      <c r="Q20" s="39">
        <f t="shared" si="0"/>
        <v>0</v>
      </c>
      <c r="S20" s="120">
        <v>20</v>
      </c>
      <c r="T20" s="54">
        <f t="shared" si="1"/>
        <v>0</v>
      </c>
      <c r="U20" s="42">
        <f t="shared" si="2"/>
        <v>0</v>
      </c>
    </row>
    <row r="21" spans="1:21">
      <c r="A21" s="6" t="s">
        <v>249</v>
      </c>
      <c r="B21" s="50" t="s">
        <v>307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107">
        <v>900</v>
      </c>
      <c r="N21" s="54"/>
      <c r="P21" s="107">
        <v>1000</v>
      </c>
      <c r="Q21" s="39">
        <f t="shared" si="0"/>
        <v>0.11111111111111116</v>
      </c>
      <c r="S21" s="120">
        <v>1010</v>
      </c>
      <c r="T21" s="54">
        <f t="shared" si="1"/>
        <v>4.7902138843103348E-3</v>
      </c>
      <c r="U21" s="42">
        <f t="shared" si="2"/>
        <v>10</v>
      </c>
    </row>
    <row r="22" spans="1:21">
      <c r="A22" s="6" t="s">
        <v>72</v>
      </c>
      <c r="B22" s="5" t="s">
        <v>75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107">
        <v>3900</v>
      </c>
      <c r="N22" s="54"/>
      <c r="P22" s="107">
        <v>4000</v>
      </c>
      <c r="Q22" s="39">
        <f t="shared" si="0"/>
        <v>2.564102564102555E-2</v>
      </c>
      <c r="S22" s="120">
        <v>4060</v>
      </c>
      <c r="T22" s="54">
        <f t="shared" si="1"/>
        <v>7.1760775768148211E-3</v>
      </c>
      <c r="U22" s="42">
        <f t="shared" si="2"/>
        <v>60</v>
      </c>
    </row>
    <row r="23" spans="1:21">
      <c r="A23" s="6" t="s">
        <v>80</v>
      </c>
      <c r="B23" s="5" t="s">
        <v>76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107">
        <v>490</v>
      </c>
      <c r="N23" s="54"/>
      <c r="P23" s="107">
        <v>500</v>
      </c>
      <c r="Q23" s="39">
        <f t="shared" si="0"/>
        <v>2.0408163265306145E-2</v>
      </c>
      <c r="S23" s="120">
        <v>510</v>
      </c>
      <c r="T23" s="54">
        <f t="shared" si="1"/>
        <v>9.5558405721931639E-3</v>
      </c>
      <c r="U23" s="42">
        <f t="shared" si="2"/>
        <v>10</v>
      </c>
    </row>
    <row r="24" spans="1:21">
      <c r="A24" s="6" t="s">
        <v>81</v>
      </c>
      <c r="B24" s="5" t="s">
        <v>77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107">
        <v>2400</v>
      </c>
      <c r="N24" s="54"/>
      <c r="P24" s="107">
        <v>2500</v>
      </c>
      <c r="Q24" s="39">
        <f t="shared" si="0"/>
        <v>4.1666666666666741E-2</v>
      </c>
      <c r="S24" s="120">
        <v>2540</v>
      </c>
      <c r="T24" s="54">
        <f t="shared" si="1"/>
        <v>7.6525167710526087E-3</v>
      </c>
      <c r="U24" s="42">
        <f t="shared" si="2"/>
        <v>40</v>
      </c>
    </row>
    <row r="25" spans="1:21">
      <c r="A25" s="6" t="s">
        <v>243</v>
      </c>
      <c r="B25" s="5" t="s">
        <v>271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107">
        <v>890</v>
      </c>
      <c r="N25" s="54"/>
      <c r="P25" s="107">
        <v>989</v>
      </c>
      <c r="Q25" s="39">
        <f t="shared" si="0"/>
        <v>0.11123595505617967</v>
      </c>
      <c r="S25" s="120">
        <v>998</v>
      </c>
      <c r="T25" s="54">
        <f t="shared" si="1"/>
        <v>4.3601553204248855E-3</v>
      </c>
      <c r="U25" s="42">
        <f t="shared" si="2"/>
        <v>9</v>
      </c>
    </row>
    <row r="26" spans="1:21">
      <c r="A26" s="6" t="s">
        <v>244</v>
      </c>
      <c r="B26" s="5" t="s">
        <v>245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107">
        <v>10</v>
      </c>
      <c r="N26" s="54"/>
      <c r="P26" s="107">
        <v>11</v>
      </c>
      <c r="Q26" s="39">
        <f t="shared" si="0"/>
        <v>0.10000000000000009</v>
      </c>
      <c r="S26" s="120">
        <v>12</v>
      </c>
      <c r="T26" s="54">
        <f t="shared" si="1"/>
        <v>4.2673782547758998E-2</v>
      </c>
      <c r="U26" s="42">
        <f t="shared" si="2"/>
        <v>1</v>
      </c>
    </row>
    <row r="27" spans="1:21">
      <c r="A27" s="6" t="s">
        <v>82</v>
      </c>
      <c r="B27" s="5" t="s">
        <v>78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107">
        <v>8900</v>
      </c>
      <c r="N27" s="54"/>
      <c r="P27" s="107">
        <v>9000</v>
      </c>
      <c r="Q27" s="39">
        <f t="shared" si="0"/>
        <v>1.1235955056179803E-2</v>
      </c>
      <c r="S27" s="120">
        <v>9140</v>
      </c>
      <c r="T27" s="54">
        <f t="shared" si="1"/>
        <v>7.4407961213522888E-3</v>
      </c>
      <c r="U27" s="42">
        <f t="shared" si="2"/>
        <v>140</v>
      </c>
    </row>
    <row r="28" spans="1:21" ht="15">
      <c r="A28" s="6" t="s">
        <v>83</v>
      </c>
      <c r="B28" s="5" t="s">
        <v>79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109">
        <v>1900</v>
      </c>
      <c r="N28" s="55"/>
      <c r="P28" s="109">
        <v>2000</v>
      </c>
      <c r="Q28" s="40">
        <f t="shared" si="0"/>
        <v>5.2631578947368363E-2</v>
      </c>
      <c r="S28" s="121">
        <v>2030</v>
      </c>
      <c r="T28" s="94">
        <f t="shared" si="1"/>
        <v>7.1760775768148211E-3</v>
      </c>
      <c r="U28" s="43">
        <f t="shared" si="2"/>
        <v>30</v>
      </c>
    </row>
    <row r="29" spans="1:21">
      <c r="A29" s="6" t="s">
        <v>84</v>
      </c>
      <c r="B29" s="5" t="s">
        <v>85</v>
      </c>
      <c r="C29" s="5"/>
      <c r="D29" s="5"/>
      <c r="E29" s="5"/>
      <c r="F29" s="5"/>
      <c r="G29" s="5"/>
      <c r="H29" s="5"/>
      <c r="I29" s="5"/>
      <c r="J29" s="5"/>
      <c r="K29" s="5"/>
      <c r="L29" s="5"/>
      <c r="M29" s="36">
        <f>SUM(M15:M28)</f>
        <v>36890</v>
      </c>
      <c r="N29" s="54"/>
      <c r="P29" s="15">
        <f>SUM(P15:P28)</f>
        <v>38000</v>
      </c>
      <c r="Q29" s="39">
        <f t="shared" si="0"/>
        <v>3.0089455136893539E-2</v>
      </c>
      <c r="S29" s="38">
        <f>SUM(S15:S28)</f>
        <v>38570</v>
      </c>
      <c r="T29" s="54">
        <f t="shared" si="1"/>
        <v>7.1760775768148211E-3</v>
      </c>
      <c r="U29" s="42">
        <f t="shared" si="2"/>
        <v>570</v>
      </c>
    </row>
    <row r="30" spans="1:21">
      <c r="A30" s="6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  <row r="31" spans="1:21">
      <c r="A31" s="6">
        <v>2</v>
      </c>
      <c r="B31" s="66" t="s">
        <v>86</v>
      </c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21">
      <c r="A32" s="6" t="s">
        <v>3</v>
      </c>
      <c r="B32" s="5" t="s">
        <v>65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122">
        <v>2.9</v>
      </c>
      <c r="N32" s="54"/>
      <c r="P32" s="122">
        <v>3</v>
      </c>
      <c r="Q32" s="39">
        <f t="shared" ref="Q32:Q46" si="3">P32/M32-1</f>
        <v>3.4482758620689724E-2</v>
      </c>
      <c r="S32" s="122">
        <v>3.05</v>
      </c>
      <c r="T32" s="54">
        <f>(S32/P32)^(12/((AVERAGE($S$9:$S$10)-AVERAGE($P$9:$P$10))/(365/12)))-1</f>
        <v>7.9700075107507207E-3</v>
      </c>
      <c r="U32" s="41">
        <f>ROUND(S32-P32,10)</f>
        <v>0.05</v>
      </c>
    </row>
    <row r="33" spans="1:21">
      <c r="A33" s="6" t="s">
        <v>25</v>
      </c>
      <c r="B33" s="5" t="s">
        <v>66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122">
        <v>9.9</v>
      </c>
      <c r="N33" s="54"/>
      <c r="P33" s="122">
        <v>10</v>
      </c>
      <c r="Q33" s="39">
        <f t="shared" si="3"/>
        <v>1.0101010101010166E-2</v>
      </c>
      <c r="S33" s="122">
        <v>10.15</v>
      </c>
      <c r="T33" s="54">
        <f t="shared" ref="T33:T46" si="4">(S33/P33)^(12/((AVERAGE($S$9:$S$10)-AVERAGE($P$9:$P$10))/(365/12)))-1</f>
        <v>7.1760775768150431E-3</v>
      </c>
      <c r="U33" s="41">
        <f t="shared" ref="U33:U46" si="5">ROUND(S33-P33,10)</f>
        <v>0.15</v>
      </c>
    </row>
    <row r="34" spans="1:21">
      <c r="A34" s="6" t="s">
        <v>87</v>
      </c>
      <c r="B34" s="5" t="s">
        <v>67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122">
        <v>1.9</v>
      </c>
      <c r="N34" s="54"/>
      <c r="P34" s="122">
        <v>2</v>
      </c>
      <c r="Q34" s="39">
        <f t="shared" si="3"/>
        <v>5.2631578947368363E-2</v>
      </c>
      <c r="S34" s="122">
        <v>2.0299999999999998</v>
      </c>
      <c r="T34" s="54">
        <f t="shared" si="4"/>
        <v>7.1760775768148211E-3</v>
      </c>
      <c r="U34" s="41">
        <f t="shared" si="5"/>
        <v>0.03</v>
      </c>
    </row>
    <row r="35" spans="1:21">
      <c r="A35" s="6" t="s">
        <v>88</v>
      </c>
      <c r="B35" s="5" t="s">
        <v>68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122">
        <v>1.9</v>
      </c>
      <c r="N35" s="54"/>
      <c r="P35" s="122">
        <v>2</v>
      </c>
      <c r="Q35" s="39">
        <f t="shared" si="3"/>
        <v>5.2631578947368363E-2</v>
      </c>
      <c r="S35" s="122">
        <v>2.0299999999999998</v>
      </c>
      <c r="T35" s="54">
        <f t="shared" si="4"/>
        <v>7.1760775768148211E-3</v>
      </c>
      <c r="U35" s="41">
        <f t="shared" si="5"/>
        <v>0.03</v>
      </c>
    </row>
    <row r="36" spans="1:21">
      <c r="A36" s="6" t="s">
        <v>89</v>
      </c>
      <c r="B36" s="50" t="s">
        <v>305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122">
        <v>0.88</v>
      </c>
      <c r="N36" s="54"/>
      <c r="P36" s="122">
        <v>0.98</v>
      </c>
      <c r="Q36" s="39">
        <f t="shared" si="3"/>
        <v>0.11363636363636354</v>
      </c>
      <c r="S36" s="122">
        <v>0.99</v>
      </c>
      <c r="T36" s="54">
        <f t="shared" si="4"/>
        <v>4.887716083676219E-3</v>
      </c>
      <c r="U36" s="41">
        <f t="shared" si="5"/>
        <v>0.01</v>
      </c>
    </row>
    <row r="37" spans="1:21">
      <c r="A37" s="6" t="s">
        <v>90</v>
      </c>
      <c r="B37" s="50" t="s">
        <v>306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122">
        <v>0.02</v>
      </c>
      <c r="N37" s="54"/>
      <c r="P37" s="122">
        <v>0.02</v>
      </c>
      <c r="Q37" s="39">
        <f t="shared" si="3"/>
        <v>0</v>
      </c>
      <c r="S37" s="122">
        <v>0.02</v>
      </c>
      <c r="T37" s="54">
        <f t="shared" si="4"/>
        <v>0</v>
      </c>
      <c r="U37" s="41">
        <f t="shared" si="5"/>
        <v>0</v>
      </c>
    </row>
    <row r="38" spans="1:21">
      <c r="A38" s="6" t="s">
        <v>250</v>
      </c>
      <c r="B38" s="50" t="s">
        <v>307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122">
        <v>0.9</v>
      </c>
      <c r="N38" s="54"/>
      <c r="P38" s="122">
        <v>1</v>
      </c>
      <c r="Q38" s="39">
        <f t="shared" si="3"/>
        <v>0.11111111111111116</v>
      </c>
      <c r="S38" s="122">
        <v>1.01</v>
      </c>
      <c r="T38" s="54">
        <f t="shared" si="4"/>
        <v>4.7902138843103348E-3</v>
      </c>
      <c r="U38" s="41">
        <f t="shared" si="5"/>
        <v>0.01</v>
      </c>
    </row>
    <row r="39" spans="1:21">
      <c r="A39" s="6" t="s">
        <v>91</v>
      </c>
      <c r="B39" s="5" t="s">
        <v>75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122">
        <v>3.9</v>
      </c>
      <c r="N39" s="54"/>
      <c r="P39" s="122">
        <v>4</v>
      </c>
      <c r="Q39" s="39">
        <f t="shared" si="3"/>
        <v>2.5641025641025772E-2</v>
      </c>
      <c r="S39" s="122">
        <v>4.0599999999999996</v>
      </c>
      <c r="T39" s="54">
        <f t="shared" si="4"/>
        <v>7.1760775768148211E-3</v>
      </c>
      <c r="U39" s="41">
        <f t="shared" si="5"/>
        <v>0.06</v>
      </c>
    </row>
    <row r="40" spans="1:21">
      <c r="A40" s="6" t="s">
        <v>92</v>
      </c>
      <c r="B40" s="5" t="s">
        <v>76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122">
        <v>0.49</v>
      </c>
      <c r="N40" s="54"/>
      <c r="P40" s="122">
        <v>0.5</v>
      </c>
      <c r="Q40" s="39">
        <f t="shared" si="3"/>
        <v>2.0408163265306145E-2</v>
      </c>
      <c r="S40" s="122">
        <v>0.51</v>
      </c>
      <c r="T40" s="54">
        <f t="shared" si="4"/>
        <v>9.5558405721931639E-3</v>
      </c>
      <c r="U40" s="41">
        <f t="shared" si="5"/>
        <v>0.01</v>
      </c>
    </row>
    <row r="41" spans="1:21">
      <c r="A41" s="6" t="s">
        <v>93</v>
      </c>
      <c r="B41" s="5" t="s">
        <v>77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122">
        <v>2.4</v>
      </c>
      <c r="N41" s="54"/>
      <c r="P41" s="122">
        <v>2.5</v>
      </c>
      <c r="Q41" s="39">
        <f t="shared" si="3"/>
        <v>4.1666666666666741E-2</v>
      </c>
      <c r="S41" s="122">
        <v>2.54</v>
      </c>
      <c r="T41" s="54">
        <f t="shared" si="4"/>
        <v>7.6525167710526087E-3</v>
      </c>
      <c r="U41" s="41">
        <f t="shared" si="5"/>
        <v>0.04</v>
      </c>
    </row>
    <row r="42" spans="1:21">
      <c r="A42" s="6" t="s">
        <v>246</v>
      </c>
      <c r="B42" s="5" t="s">
        <v>271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122">
        <v>0.89</v>
      </c>
      <c r="N42" s="54"/>
      <c r="P42" s="122">
        <v>0.98899999999999999</v>
      </c>
      <c r="Q42" s="39">
        <f t="shared" si="3"/>
        <v>0.11123595505617967</v>
      </c>
      <c r="S42" s="122">
        <v>0.998</v>
      </c>
      <c r="T42" s="54">
        <f t="shared" si="4"/>
        <v>4.3601553204248855E-3</v>
      </c>
      <c r="U42" s="41">
        <f t="shared" si="5"/>
        <v>8.9999999999999993E-3</v>
      </c>
    </row>
    <row r="43" spans="1:21">
      <c r="A43" s="6" t="s">
        <v>247</v>
      </c>
      <c r="B43" s="5" t="s">
        <v>245</v>
      </c>
      <c r="C43" s="5"/>
      <c r="D43" s="5"/>
      <c r="E43" s="5"/>
      <c r="F43" s="5"/>
      <c r="G43" s="5"/>
      <c r="H43" s="5"/>
      <c r="I43" s="5"/>
      <c r="J43" s="5"/>
      <c r="K43" s="5"/>
      <c r="L43" s="5"/>
      <c r="M43" s="122">
        <v>0.01</v>
      </c>
      <c r="N43" s="54"/>
      <c r="P43" s="122">
        <v>1.0999999999999999E-2</v>
      </c>
      <c r="Q43" s="39">
        <f t="shared" si="3"/>
        <v>9.9999999999999867E-2</v>
      </c>
      <c r="S43" s="122">
        <v>1.2E-2</v>
      </c>
      <c r="T43" s="54">
        <f t="shared" si="4"/>
        <v>4.2673782547758998E-2</v>
      </c>
      <c r="U43" s="41">
        <f t="shared" si="5"/>
        <v>1E-3</v>
      </c>
    </row>
    <row r="44" spans="1:21">
      <c r="A44" s="6" t="s">
        <v>94</v>
      </c>
      <c r="B44" s="5" t="s">
        <v>78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122">
        <v>8.9</v>
      </c>
      <c r="N44" s="54"/>
      <c r="P44" s="122">
        <v>9</v>
      </c>
      <c r="Q44" s="39">
        <f t="shared" si="3"/>
        <v>1.1235955056179803E-2</v>
      </c>
      <c r="S44" s="122">
        <v>9.14</v>
      </c>
      <c r="T44" s="54">
        <f t="shared" si="4"/>
        <v>7.4407961213522888E-3</v>
      </c>
      <c r="U44" s="41">
        <f t="shared" si="5"/>
        <v>0.14000000000000001</v>
      </c>
    </row>
    <row r="45" spans="1:21" ht="15">
      <c r="A45" s="6" t="s">
        <v>95</v>
      </c>
      <c r="B45" s="5" t="s">
        <v>79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123">
        <v>1.9</v>
      </c>
      <c r="N45" s="55"/>
      <c r="P45" s="123">
        <v>2</v>
      </c>
      <c r="Q45" s="40">
        <f t="shared" si="3"/>
        <v>5.2631578947368363E-2</v>
      </c>
      <c r="S45" s="123">
        <v>2.0299999999999998</v>
      </c>
      <c r="T45" s="94">
        <f t="shared" si="4"/>
        <v>7.1760775768148211E-3</v>
      </c>
      <c r="U45" s="44">
        <f t="shared" si="5"/>
        <v>0.03</v>
      </c>
    </row>
    <row r="46" spans="1:21">
      <c r="A46" s="6" t="s">
        <v>96</v>
      </c>
      <c r="B46" s="5" t="s">
        <v>85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35">
        <f>SUM(M32:M45)</f>
        <v>36.889999999999993</v>
      </c>
      <c r="N46" s="54"/>
      <c r="P46" s="35">
        <f>SUM(P32:P45)</f>
        <v>38</v>
      </c>
      <c r="Q46" s="39">
        <f t="shared" si="3"/>
        <v>3.0089455136893539E-2</v>
      </c>
      <c r="S46" s="35">
        <f>SUM(S32:S45)</f>
        <v>38.57</v>
      </c>
      <c r="T46" s="54">
        <f t="shared" si="4"/>
        <v>7.1760775768148211E-3</v>
      </c>
      <c r="U46" s="41">
        <f t="shared" si="5"/>
        <v>0.56999999999999995</v>
      </c>
    </row>
    <row r="47" spans="1:2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21">
      <c r="A48" s="6">
        <v>3</v>
      </c>
      <c r="B48" s="66" t="s">
        <v>221</v>
      </c>
      <c r="C48" s="5"/>
      <c r="D48" s="5"/>
      <c r="E48" s="5"/>
      <c r="F48" s="5"/>
      <c r="G48" s="5"/>
      <c r="H48" s="5"/>
      <c r="I48" s="5"/>
      <c r="J48" s="5"/>
      <c r="K48" s="5"/>
      <c r="L48" s="5"/>
    </row>
    <row r="49" spans="1:24">
      <c r="A49" s="6" t="s">
        <v>26</v>
      </c>
      <c r="B49" s="50" t="s">
        <v>239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108"/>
      <c r="N49" s="108"/>
      <c r="O49" s="108"/>
      <c r="P49" s="108"/>
      <c r="Q49" s="108"/>
      <c r="R49" s="108"/>
      <c r="S49" s="108"/>
      <c r="T49" s="108"/>
      <c r="U49" s="108"/>
    </row>
    <row r="50" spans="1:24">
      <c r="A50" s="6" t="s">
        <v>27</v>
      </c>
      <c r="B50" s="5" t="s">
        <v>222</v>
      </c>
      <c r="C50" s="5"/>
      <c r="D50" s="5"/>
      <c r="E50" s="5"/>
      <c r="F50" s="5"/>
      <c r="G50" s="32"/>
      <c r="H50" s="32"/>
      <c r="I50" s="32"/>
      <c r="J50" s="32"/>
      <c r="K50" s="32"/>
      <c r="L50" s="32"/>
      <c r="M50" s="172"/>
      <c r="N50" s="172"/>
      <c r="O50" s="172"/>
      <c r="P50" s="172"/>
      <c r="Q50" s="172"/>
      <c r="R50" s="172"/>
      <c r="S50" s="172"/>
      <c r="T50" s="172"/>
      <c r="U50" s="172"/>
      <c r="V50" s="53"/>
      <c r="W50" s="53"/>
      <c r="X50" s="53"/>
    </row>
    <row r="51" spans="1:24">
      <c r="A51" s="6" t="s">
        <v>28</v>
      </c>
      <c r="B51" s="5" t="s">
        <v>241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172"/>
      <c r="N51" s="172"/>
      <c r="O51" s="172"/>
      <c r="P51" s="172"/>
      <c r="Q51" s="172"/>
      <c r="R51" s="172"/>
      <c r="S51" s="172"/>
      <c r="T51" s="172"/>
      <c r="U51" s="172"/>
      <c r="V51" s="53"/>
      <c r="W51" s="53"/>
      <c r="X51" s="53"/>
    </row>
    <row r="52" spans="1:24">
      <c r="A52" s="6" t="s">
        <v>99</v>
      </c>
      <c r="B52" s="5" t="s">
        <v>223</v>
      </c>
      <c r="C52" s="5"/>
      <c r="D52" s="5"/>
      <c r="E52" s="5"/>
      <c r="F52" s="5"/>
      <c r="G52" s="5"/>
      <c r="H52" s="5"/>
      <c r="I52" s="5"/>
      <c r="J52" s="5"/>
      <c r="K52" s="5"/>
      <c r="L52" s="5"/>
      <c r="M52" s="172"/>
      <c r="N52" s="172"/>
      <c r="O52" s="172"/>
      <c r="P52" s="172"/>
      <c r="Q52" s="172"/>
      <c r="R52" s="172"/>
      <c r="S52" s="172"/>
      <c r="T52" s="172"/>
      <c r="U52" s="172"/>
      <c r="V52" s="53"/>
      <c r="W52" s="53"/>
      <c r="X52" s="53"/>
    </row>
    <row r="53" spans="1:24">
      <c r="A53" s="6" t="s">
        <v>100</v>
      </c>
      <c r="B53" s="5" t="s">
        <v>225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172"/>
      <c r="N53" s="172"/>
      <c r="O53" s="172"/>
      <c r="P53" s="172"/>
      <c r="Q53" s="172"/>
      <c r="R53" s="172"/>
      <c r="S53" s="172"/>
      <c r="T53" s="172"/>
      <c r="U53" s="172"/>
      <c r="V53" s="13"/>
      <c r="W53" s="13"/>
      <c r="X53" s="13"/>
    </row>
    <row r="54" spans="1:24">
      <c r="A54" s="6" t="s">
        <v>101</v>
      </c>
      <c r="B54" s="5" t="s">
        <v>226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172"/>
      <c r="N54" s="172"/>
      <c r="O54" s="172"/>
      <c r="P54" s="172"/>
      <c r="Q54" s="172"/>
      <c r="R54" s="172"/>
      <c r="S54" s="172"/>
      <c r="T54" s="172"/>
      <c r="U54" s="172"/>
      <c r="V54" s="53"/>
      <c r="W54" s="53"/>
      <c r="X54" s="53"/>
    </row>
    <row r="55" spans="1:24">
      <c r="A55" s="6" t="s">
        <v>209</v>
      </c>
      <c r="B55" s="5" t="s">
        <v>224</v>
      </c>
      <c r="C55" s="5"/>
      <c r="D55" s="5"/>
      <c r="E55" s="5"/>
      <c r="F55" s="5"/>
      <c r="G55" s="5"/>
      <c r="H55" s="5"/>
      <c r="I55" s="5"/>
      <c r="J55" s="5"/>
      <c r="K55" s="5"/>
      <c r="L55" s="5"/>
      <c r="M55" s="172"/>
      <c r="N55" s="172"/>
      <c r="O55" s="172"/>
      <c r="P55" s="172"/>
      <c r="Q55" s="172"/>
      <c r="R55" s="172"/>
      <c r="S55" s="172"/>
      <c r="T55" s="172"/>
      <c r="U55" s="172"/>
      <c r="V55" s="53"/>
      <c r="W55" s="53"/>
      <c r="X55" s="53"/>
    </row>
    <row r="56" spans="1:24">
      <c r="A56" s="5"/>
      <c r="B56" s="50" t="s">
        <v>182</v>
      </c>
      <c r="C56" s="50"/>
      <c r="D56" s="50"/>
      <c r="E56" s="50"/>
      <c r="F56" s="5"/>
      <c r="G56" s="5"/>
      <c r="H56" s="5"/>
      <c r="I56" s="5"/>
      <c r="J56" s="5"/>
      <c r="K56" s="5"/>
      <c r="L56" s="5"/>
      <c r="N56" s="3"/>
    </row>
    <row r="57" spans="1:24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N57" s="3"/>
    </row>
    <row r="58" spans="1:24">
      <c r="A58" s="6">
        <v>4</v>
      </c>
      <c r="B58" s="66" t="s">
        <v>308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3"/>
    </row>
    <row r="59" spans="1:24">
      <c r="A59" s="6" t="s">
        <v>262</v>
      </c>
      <c r="B59" s="5" t="s">
        <v>259</v>
      </c>
      <c r="C59" s="5"/>
      <c r="D59" s="5"/>
      <c r="E59" s="5"/>
      <c r="F59" s="5"/>
      <c r="G59" s="5"/>
      <c r="H59" s="5"/>
      <c r="I59" s="5"/>
      <c r="J59" s="5"/>
      <c r="K59" s="5"/>
      <c r="L59" s="5"/>
      <c r="S59" s="69">
        <f>S46</f>
        <v>38.57</v>
      </c>
    </row>
    <row r="60" spans="1:24">
      <c r="A60" s="6" t="s">
        <v>263</v>
      </c>
      <c r="B60" s="50" t="s">
        <v>309</v>
      </c>
      <c r="C60" s="5"/>
      <c r="D60" s="5"/>
      <c r="E60" s="5"/>
      <c r="F60" s="5"/>
      <c r="G60" s="5"/>
      <c r="H60" s="5"/>
      <c r="I60" s="5"/>
      <c r="J60" s="5"/>
      <c r="K60" s="5"/>
      <c r="L60" s="5"/>
      <c r="S60" s="69">
        <f>-S42</f>
        <v>-0.998</v>
      </c>
    </row>
    <row r="61" spans="1:24">
      <c r="A61" s="6" t="s">
        <v>264</v>
      </c>
      <c r="B61" s="50" t="s">
        <v>310</v>
      </c>
      <c r="C61" s="5"/>
      <c r="D61" s="5"/>
      <c r="E61" s="5"/>
      <c r="F61" s="5"/>
      <c r="G61" s="5"/>
      <c r="H61" s="5"/>
      <c r="I61" s="5"/>
      <c r="J61" s="5"/>
      <c r="K61" s="5"/>
      <c r="L61" s="5"/>
      <c r="S61" s="70">
        <f>-S36</f>
        <v>-0.99</v>
      </c>
    </row>
    <row r="62" spans="1:24" ht="13.8" thickBot="1">
      <c r="A62" s="6" t="s">
        <v>265</v>
      </c>
      <c r="B62" s="5" t="s">
        <v>261</v>
      </c>
      <c r="C62" s="5"/>
      <c r="D62" s="5"/>
      <c r="E62" s="5"/>
      <c r="F62" s="5"/>
      <c r="G62" s="5"/>
      <c r="H62" s="5"/>
      <c r="I62" s="5"/>
      <c r="J62" s="5"/>
      <c r="K62" s="5"/>
      <c r="L62" s="5"/>
      <c r="S62" s="71">
        <f>SUM(S59:S61)</f>
        <v>36.582000000000001</v>
      </c>
    </row>
    <row r="63" spans="1:24" ht="13.8" thickTop="1">
      <c r="A63" s="6" t="s">
        <v>278</v>
      </c>
      <c r="B63" s="50" t="s">
        <v>261</v>
      </c>
      <c r="C63" s="5"/>
      <c r="D63" s="5"/>
      <c r="E63" s="5"/>
      <c r="F63" s="5"/>
      <c r="G63" s="5"/>
      <c r="H63" s="5"/>
      <c r="I63" s="5"/>
      <c r="J63" s="5"/>
      <c r="K63" s="5"/>
      <c r="L63" s="5"/>
      <c r="S63" s="79">
        <f>SUMPRODUCT(C181:E181,F181:H181)/SUM(F181:H181)</f>
        <v>36.581999999999994</v>
      </c>
    </row>
    <row r="64" spans="1:24">
      <c r="A64" s="6" t="s">
        <v>251</v>
      </c>
      <c r="B64" s="5" t="s">
        <v>252</v>
      </c>
      <c r="C64" s="5"/>
      <c r="D64" s="5"/>
      <c r="E64" s="5"/>
      <c r="F64" s="5"/>
      <c r="G64" s="5"/>
      <c r="H64" s="5"/>
      <c r="I64" s="5"/>
      <c r="J64" s="5"/>
      <c r="K64" s="5"/>
      <c r="L64" s="5"/>
      <c r="S64" s="69">
        <f>P46</f>
        <v>38</v>
      </c>
    </row>
    <row r="65" spans="1:19">
      <c r="A65" s="6" t="s">
        <v>253</v>
      </c>
      <c r="B65" s="5" t="s">
        <v>260</v>
      </c>
      <c r="C65" s="5"/>
      <c r="D65" s="5"/>
      <c r="E65" s="5"/>
      <c r="F65" s="5"/>
      <c r="G65" s="5"/>
      <c r="H65" s="5"/>
      <c r="I65" s="5"/>
      <c r="J65" s="5"/>
      <c r="K65" s="5"/>
      <c r="L65" s="5"/>
      <c r="S65" s="69">
        <f>-P42</f>
        <v>-0.98899999999999999</v>
      </c>
    </row>
    <row r="66" spans="1:19">
      <c r="A66" s="6" t="s">
        <v>254</v>
      </c>
      <c r="B66" s="50" t="s">
        <v>311</v>
      </c>
      <c r="C66" s="5"/>
      <c r="D66" s="5"/>
      <c r="E66" s="5"/>
      <c r="F66" s="5"/>
      <c r="G66" s="5"/>
      <c r="H66" s="5"/>
      <c r="I66" s="5"/>
      <c r="J66" s="5"/>
      <c r="K66" s="5"/>
      <c r="L66" s="5"/>
      <c r="S66" s="69">
        <f>-P36</f>
        <v>-0.98</v>
      </c>
    </row>
    <row r="67" spans="1:19">
      <c r="A67" s="6" t="s">
        <v>255</v>
      </c>
      <c r="B67" s="5" t="s">
        <v>258</v>
      </c>
      <c r="C67" s="5"/>
      <c r="D67" s="5"/>
      <c r="E67" s="5"/>
      <c r="F67" s="5"/>
      <c r="G67" s="5"/>
      <c r="H67" s="5"/>
      <c r="I67" s="5"/>
      <c r="J67" s="5"/>
      <c r="K67" s="5"/>
      <c r="L67" s="5"/>
      <c r="S67" s="124">
        <v>0</v>
      </c>
    </row>
    <row r="68" spans="1:19" ht="13.8" thickBot="1">
      <c r="A68" s="6" t="s">
        <v>257</v>
      </c>
      <c r="B68" s="5" t="s">
        <v>256</v>
      </c>
      <c r="C68" s="5"/>
      <c r="D68" s="5"/>
      <c r="E68" s="5"/>
      <c r="F68" s="5"/>
      <c r="G68" s="5"/>
      <c r="H68" s="5"/>
      <c r="I68" s="5"/>
      <c r="J68" s="5"/>
      <c r="K68" s="5"/>
      <c r="L68" s="5"/>
      <c r="S68" s="71">
        <f>SUM(S64:S67)</f>
        <v>36.031000000000006</v>
      </c>
    </row>
    <row r="69" spans="1:19" ht="13.8" thickTop="1">
      <c r="A69" s="6" t="s">
        <v>103</v>
      </c>
      <c r="B69" s="5" t="s">
        <v>266</v>
      </c>
      <c r="C69" s="5"/>
      <c r="D69" s="5"/>
      <c r="E69" s="5"/>
      <c r="F69" s="5"/>
      <c r="G69" s="5"/>
      <c r="H69" s="5"/>
      <c r="I69" s="5"/>
      <c r="J69" s="5"/>
      <c r="K69" s="5"/>
      <c r="L69" s="5"/>
      <c r="Q69" s="58"/>
      <c r="S69" s="72">
        <f>(S63/S68)^(12/((AVERAGE(S9,S10)-AVERAGE(P9,P10))/(365/12)))-1</f>
        <v>7.3154074842696204E-3</v>
      </c>
    </row>
    <row r="70" spans="1:19">
      <c r="A70" s="6" t="s">
        <v>104</v>
      </c>
      <c r="B70" s="50" t="s">
        <v>312</v>
      </c>
      <c r="C70" s="5"/>
      <c r="D70" s="5"/>
      <c r="E70" s="5"/>
      <c r="F70" s="5"/>
      <c r="G70" s="5"/>
      <c r="H70" s="5"/>
      <c r="I70" s="5"/>
      <c r="J70" s="5"/>
      <c r="K70" s="5"/>
      <c r="L70" s="5"/>
      <c r="S70" s="142">
        <v>576.19500000000005</v>
      </c>
    </row>
    <row r="71" spans="1:19">
      <c r="A71" s="6" t="s">
        <v>227</v>
      </c>
      <c r="B71" s="5" t="s">
        <v>114</v>
      </c>
      <c r="C71" s="5"/>
      <c r="D71" s="5"/>
      <c r="E71" s="5"/>
      <c r="F71" s="5"/>
      <c r="G71" s="5"/>
      <c r="H71" s="5"/>
      <c r="I71" s="5"/>
      <c r="J71" s="5"/>
      <c r="K71" s="5"/>
      <c r="L71" s="5"/>
      <c r="S71" s="142">
        <v>566.91499999999996</v>
      </c>
    </row>
    <row r="72" spans="1:19">
      <c r="A72" s="6" t="s">
        <v>228</v>
      </c>
      <c r="B72" s="5" t="s">
        <v>111</v>
      </c>
      <c r="C72" s="5"/>
      <c r="D72" s="5"/>
      <c r="E72" s="5"/>
      <c r="F72" s="5"/>
      <c r="G72" s="5"/>
      <c r="H72" s="5"/>
      <c r="I72" s="5"/>
      <c r="J72" s="5"/>
      <c r="K72" s="5"/>
      <c r="L72" s="5"/>
      <c r="S72" s="12">
        <f>S70/S71-1</f>
        <v>1.6369296984557025E-2</v>
      </c>
    </row>
    <row r="73" spans="1:19">
      <c r="A73" s="6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</row>
    <row r="74" spans="1:19">
      <c r="M74" s="3"/>
    </row>
    <row r="75" spans="1:19" ht="12.75" customHeight="1">
      <c r="A75" s="3">
        <v>5</v>
      </c>
      <c r="B75" s="17" t="s">
        <v>313</v>
      </c>
      <c r="M75" s="3"/>
    </row>
    <row r="76" spans="1:19" ht="38.25" customHeight="1">
      <c r="C76" s="155" t="s">
        <v>277</v>
      </c>
      <c r="D76" s="156"/>
      <c r="E76" s="157"/>
      <c r="F76" s="155" t="s">
        <v>279</v>
      </c>
      <c r="G76" s="156"/>
      <c r="H76" s="157"/>
    </row>
    <row r="77" spans="1:19">
      <c r="C77" s="74">
        <f>'Rate Increases'!F12</f>
        <v>0</v>
      </c>
      <c r="D77" s="10">
        <f>'Rate Increases'!G12</f>
        <v>0</v>
      </c>
      <c r="E77" s="75">
        <f>'Rate Increases'!H12</f>
        <v>0</v>
      </c>
      <c r="F77" s="24">
        <f t="shared" ref="F77:H78" si="6">C77</f>
        <v>0</v>
      </c>
      <c r="G77" s="25">
        <f t="shared" si="6"/>
        <v>0</v>
      </c>
      <c r="H77" s="26">
        <f t="shared" si="6"/>
        <v>0</v>
      </c>
    </row>
    <row r="78" spans="1:19">
      <c r="A78" s="3" t="s">
        <v>128</v>
      </c>
      <c r="C78" s="76">
        <f>'Rate Increases'!F13</f>
        <v>41640</v>
      </c>
      <c r="D78" s="77">
        <f>'Rate Increases'!G13</f>
        <v>41671</v>
      </c>
      <c r="E78" s="78">
        <f>'Rate Increases'!H13</f>
        <v>41699</v>
      </c>
      <c r="F78" s="28">
        <f t="shared" si="6"/>
        <v>41640</v>
      </c>
      <c r="G78" s="23">
        <f t="shared" si="6"/>
        <v>41671</v>
      </c>
      <c r="H78" s="29">
        <f t="shared" si="6"/>
        <v>41699</v>
      </c>
    </row>
    <row r="79" spans="1:19">
      <c r="A79" s="3"/>
    </row>
    <row r="80" spans="1:19">
      <c r="A80" s="80" t="str">
        <f>'Rate Increases'!A15</f>
        <v>Product # 1</v>
      </c>
      <c r="C80" s="100">
        <v>36.582000000000001</v>
      </c>
      <c r="D80" s="100">
        <v>36.582000000000001</v>
      </c>
      <c r="E80" s="100">
        <v>36.582000000000001</v>
      </c>
      <c r="F80" s="85">
        <f>'Rate Increases'!AK15</f>
        <v>8700</v>
      </c>
      <c r="G80" s="85">
        <f>'Rate Increases'!AL15</f>
        <v>8700</v>
      </c>
      <c r="H80" s="85">
        <f>'Rate Increases'!AM15</f>
        <v>8700</v>
      </c>
    </row>
    <row r="81" spans="1:8">
      <c r="A81" s="80" t="str">
        <f>'Rate Increases'!A16</f>
        <v>Product # 2</v>
      </c>
      <c r="C81" s="100">
        <v>36.582000000000001</v>
      </c>
      <c r="D81" s="100">
        <v>36.582000000000001</v>
      </c>
      <c r="E81" s="100">
        <v>36.582000000000001</v>
      </c>
      <c r="F81" s="85">
        <f>'Rate Increases'!AK16</f>
        <v>8700</v>
      </c>
      <c r="G81" s="85">
        <f>'Rate Increases'!AL16</f>
        <v>8700</v>
      </c>
      <c r="H81" s="85">
        <f>'Rate Increases'!AM16</f>
        <v>8700</v>
      </c>
    </row>
    <row r="82" spans="1:8">
      <c r="A82" s="80" t="str">
        <f>'Rate Increases'!A17</f>
        <v>Product # 3</v>
      </c>
      <c r="C82" s="100">
        <v>36.582000000000001</v>
      </c>
      <c r="D82" s="100">
        <v>36.582000000000001</v>
      </c>
      <c r="E82" s="100">
        <v>36.582000000000001</v>
      </c>
      <c r="F82" s="85">
        <f>'Rate Increases'!AK17</f>
        <v>8700</v>
      </c>
      <c r="G82" s="85">
        <f>'Rate Increases'!AL17</f>
        <v>8700</v>
      </c>
      <c r="H82" s="85">
        <f>'Rate Increases'!AM17</f>
        <v>8700</v>
      </c>
    </row>
    <row r="83" spans="1:8">
      <c r="A83" s="80" t="str">
        <f>'Rate Increases'!A18</f>
        <v>Product # 4</v>
      </c>
      <c r="C83" s="100">
        <v>36.582000000000001</v>
      </c>
      <c r="D83" s="100">
        <v>36.582000000000001</v>
      </c>
      <c r="E83" s="100">
        <v>36.582000000000001</v>
      </c>
      <c r="F83" s="85">
        <f>'Rate Increases'!AK18</f>
        <v>8700</v>
      </c>
      <c r="G83" s="85">
        <f>'Rate Increases'!AL18</f>
        <v>8700</v>
      </c>
      <c r="H83" s="85">
        <f>'Rate Increases'!AM18</f>
        <v>8700</v>
      </c>
    </row>
    <row r="84" spans="1:8">
      <c r="A84" s="80" t="str">
        <f>'Rate Increases'!A19</f>
        <v>Product # 5</v>
      </c>
      <c r="C84" s="100">
        <v>36.582000000000001</v>
      </c>
      <c r="D84" s="100">
        <v>36.582000000000001</v>
      </c>
      <c r="E84" s="100">
        <v>36.582000000000001</v>
      </c>
      <c r="F84" s="85">
        <f>'Rate Increases'!AK19</f>
        <v>8700</v>
      </c>
      <c r="G84" s="85">
        <f>'Rate Increases'!AL19</f>
        <v>8700</v>
      </c>
      <c r="H84" s="85">
        <f>'Rate Increases'!AM19</f>
        <v>8700</v>
      </c>
    </row>
    <row r="85" spans="1:8">
      <c r="A85" s="80" t="str">
        <f>'Rate Increases'!A20</f>
        <v>Product # 6</v>
      </c>
      <c r="C85" s="100">
        <v>36.582000000000001</v>
      </c>
      <c r="D85" s="100">
        <v>36.582000000000001</v>
      </c>
      <c r="E85" s="100">
        <v>36.582000000000001</v>
      </c>
      <c r="F85" s="85">
        <f>'Rate Increases'!AK20</f>
        <v>8700</v>
      </c>
      <c r="G85" s="85">
        <f>'Rate Increases'!AL20</f>
        <v>8700</v>
      </c>
      <c r="H85" s="85">
        <f>'Rate Increases'!AM20</f>
        <v>8700</v>
      </c>
    </row>
    <row r="86" spans="1:8">
      <c r="A86" s="80" t="str">
        <f>'Rate Increases'!A21</f>
        <v>Product # 7</v>
      </c>
      <c r="C86" s="100">
        <v>36.582000000000001</v>
      </c>
      <c r="D86" s="100">
        <v>36.582000000000001</v>
      </c>
      <c r="E86" s="100">
        <v>36.582000000000001</v>
      </c>
      <c r="F86" s="85">
        <f>'Rate Increases'!AK21</f>
        <v>8700</v>
      </c>
      <c r="G86" s="85">
        <f>'Rate Increases'!AL21</f>
        <v>8700</v>
      </c>
      <c r="H86" s="85">
        <f>'Rate Increases'!AM21</f>
        <v>8700</v>
      </c>
    </row>
    <row r="87" spans="1:8">
      <c r="A87" s="80" t="str">
        <f>'Rate Increases'!A22</f>
        <v>Product # 8</v>
      </c>
      <c r="C87" s="100">
        <v>36.582000000000001</v>
      </c>
      <c r="D87" s="100">
        <v>36.582000000000001</v>
      </c>
      <c r="E87" s="100">
        <v>36.582000000000001</v>
      </c>
      <c r="F87" s="85">
        <f>'Rate Increases'!AK22</f>
        <v>8700</v>
      </c>
      <c r="G87" s="85">
        <f>'Rate Increases'!AL22</f>
        <v>8700</v>
      </c>
      <c r="H87" s="85">
        <f>'Rate Increases'!AM22</f>
        <v>8700</v>
      </c>
    </row>
    <row r="88" spans="1:8">
      <c r="A88" s="80" t="str">
        <f>'Rate Increases'!A23</f>
        <v>Product # 9</v>
      </c>
      <c r="C88" s="100">
        <v>36.582000000000001</v>
      </c>
      <c r="D88" s="100">
        <v>36.582000000000001</v>
      </c>
      <c r="E88" s="100">
        <v>36.582000000000001</v>
      </c>
      <c r="F88" s="85">
        <f>'Rate Increases'!AK23</f>
        <v>8700</v>
      </c>
      <c r="G88" s="85">
        <f>'Rate Increases'!AL23</f>
        <v>8700</v>
      </c>
      <c r="H88" s="85">
        <f>'Rate Increases'!AM23</f>
        <v>8700</v>
      </c>
    </row>
    <row r="89" spans="1:8">
      <c r="A89" s="80" t="str">
        <f>'Rate Increases'!A24</f>
        <v>.</v>
      </c>
      <c r="C89" s="100">
        <v>36.582000000000001</v>
      </c>
      <c r="D89" s="100">
        <v>36.582000000000001</v>
      </c>
      <c r="E89" s="100">
        <v>36.582000000000001</v>
      </c>
      <c r="F89" s="85">
        <f>'Rate Increases'!AK24</f>
        <v>8700</v>
      </c>
      <c r="G89" s="85">
        <f>'Rate Increases'!AL24</f>
        <v>8700</v>
      </c>
      <c r="H89" s="85">
        <f>'Rate Increases'!AM24</f>
        <v>8700</v>
      </c>
    </row>
    <row r="90" spans="1:8">
      <c r="A90" s="80" t="str">
        <f>'Rate Increases'!A25</f>
        <v>.</v>
      </c>
      <c r="C90" s="100">
        <v>36.582000000000001</v>
      </c>
      <c r="D90" s="100">
        <v>36.582000000000001</v>
      </c>
      <c r="E90" s="100">
        <v>36.582000000000001</v>
      </c>
      <c r="F90" s="85">
        <f>'Rate Increases'!AK25</f>
        <v>8700</v>
      </c>
      <c r="G90" s="85">
        <f>'Rate Increases'!AL25</f>
        <v>8700</v>
      </c>
      <c r="H90" s="85">
        <f>'Rate Increases'!AM25</f>
        <v>8700</v>
      </c>
    </row>
    <row r="91" spans="1:8">
      <c r="A91" s="80" t="str">
        <f>'Rate Increases'!A26</f>
        <v>.</v>
      </c>
      <c r="C91" s="100">
        <v>36.582000000000001</v>
      </c>
      <c r="D91" s="100">
        <v>36.582000000000001</v>
      </c>
      <c r="E91" s="100">
        <v>36.582000000000001</v>
      </c>
      <c r="F91" s="85">
        <f>'Rate Increases'!AK26</f>
        <v>8700</v>
      </c>
      <c r="G91" s="85">
        <f>'Rate Increases'!AL26</f>
        <v>8700</v>
      </c>
      <c r="H91" s="85">
        <f>'Rate Increases'!AM26</f>
        <v>8700</v>
      </c>
    </row>
    <row r="92" spans="1:8">
      <c r="A92" s="80" t="str">
        <f>'Rate Increases'!A27</f>
        <v>.</v>
      </c>
      <c r="C92" s="100">
        <v>36.582000000000001</v>
      </c>
      <c r="D92" s="100">
        <v>36.582000000000001</v>
      </c>
      <c r="E92" s="100">
        <v>36.582000000000001</v>
      </c>
      <c r="F92" s="85">
        <f>'Rate Increases'!AK27</f>
        <v>8700</v>
      </c>
      <c r="G92" s="85">
        <f>'Rate Increases'!AL27</f>
        <v>8700</v>
      </c>
      <c r="H92" s="85">
        <f>'Rate Increases'!AM27</f>
        <v>8700</v>
      </c>
    </row>
    <row r="93" spans="1:8">
      <c r="A93" s="80" t="str">
        <f>'Rate Increases'!A28</f>
        <v>Product # n</v>
      </c>
      <c r="C93" s="100">
        <v>36.582000000000001</v>
      </c>
      <c r="D93" s="100">
        <v>36.582000000000001</v>
      </c>
      <c r="E93" s="100">
        <v>36.582000000000001</v>
      </c>
      <c r="F93" s="85">
        <f>'Rate Increases'!AK28</f>
        <v>8700</v>
      </c>
      <c r="G93" s="85">
        <f>'Rate Increases'!AL28</f>
        <v>8700</v>
      </c>
      <c r="H93" s="85">
        <f>'Rate Increases'!AM28</f>
        <v>8700</v>
      </c>
    </row>
    <row r="94" spans="1:8" hidden="1">
      <c r="A94" s="80">
        <f>'Rate Increases'!A29</f>
        <v>0</v>
      </c>
      <c r="C94" s="100"/>
      <c r="D94" s="100"/>
      <c r="E94" s="100"/>
      <c r="F94" s="85">
        <f>'Rate Increases'!AK29</f>
        <v>0</v>
      </c>
      <c r="G94" s="85">
        <f>'Rate Increases'!AL29</f>
        <v>0</v>
      </c>
      <c r="H94" s="85">
        <f>'Rate Increases'!AM29</f>
        <v>0</v>
      </c>
    </row>
    <row r="95" spans="1:8" hidden="1">
      <c r="A95" s="80">
        <f>'Rate Increases'!A30</f>
        <v>0</v>
      </c>
      <c r="C95" s="100"/>
      <c r="D95" s="100"/>
      <c r="E95" s="100"/>
      <c r="F95" s="85">
        <f>'Rate Increases'!AK30</f>
        <v>0</v>
      </c>
      <c r="G95" s="85">
        <f>'Rate Increases'!AL30</f>
        <v>0</v>
      </c>
      <c r="H95" s="85">
        <f>'Rate Increases'!AM30</f>
        <v>0</v>
      </c>
    </row>
    <row r="96" spans="1:8" hidden="1">
      <c r="A96" s="80">
        <f>'Rate Increases'!A31</f>
        <v>0</v>
      </c>
      <c r="C96" s="100"/>
      <c r="D96" s="100"/>
      <c r="E96" s="100"/>
      <c r="F96" s="85">
        <f>'Rate Increases'!AK31</f>
        <v>0</v>
      </c>
      <c r="G96" s="85">
        <f>'Rate Increases'!AL31</f>
        <v>0</v>
      </c>
      <c r="H96" s="85">
        <f>'Rate Increases'!AM31</f>
        <v>0</v>
      </c>
    </row>
    <row r="97" spans="1:8" hidden="1">
      <c r="A97" s="80">
        <f>'Rate Increases'!A32</f>
        <v>0</v>
      </c>
      <c r="C97" s="100"/>
      <c r="D97" s="100"/>
      <c r="E97" s="100"/>
      <c r="F97" s="85">
        <f>'Rate Increases'!AK32</f>
        <v>0</v>
      </c>
      <c r="G97" s="85">
        <f>'Rate Increases'!AL32</f>
        <v>0</v>
      </c>
      <c r="H97" s="85">
        <f>'Rate Increases'!AM32</f>
        <v>0</v>
      </c>
    </row>
    <row r="98" spans="1:8" hidden="1">
      <c r="A98" s="80">
        <f>'Rate Increases'!A33</f>
        <v>0</v>
      </c>
      <c r="C98" s="100"/>
      <c r="D98" s="100"/>
      <c r="E98" s="100"/>
      <c r="F98" s="85">
        <f>'Rate Increases'!AK33</f>
        <v>0</v>
      </c>
      <c r="G98" s="85">
        <f>'Rate Increases'!AL33</f>
        <v>0</v>
      </c>
      <c r="H98" s="85">
        <f>'Rate Increases'!AM33</f>
        <v>0</v>
      </c>
    </row>
    <row r="99" spans="1:8" hidden="1">
      <c r="A99" s="80">
        <f>'Rate Increases'!A34</f>
        <v>0</v>
      </c>
      <c r="C99" s="100"/>
      <c r="D99" s="100"/>
      <c r="E99" s="100"/>
      <c r="F99" s="85">
        <f>'Rate Increases'!AK34</f>
        <v>0</v>
      </c>
      <c r="G99" s="85">
        <f>'Rate Increases'!AL34</f>
        <v>0</v>
      </c>
      <c r="H99" s="85">
        <f>'Rate Increases'!AM34</f>
        <v>0</v>
      </c>
    </row>
    <row r="100" spans="1:8" hidden="1">
      <c r="A100" s="80">
        <f>'Rate Increases'!A35</f>
        <v>0</v>
      </c>
      <c r="C100" s="100"/>
      <c r="D100" s="100"/>
      <c r="E100" s="100"/>
      <c r="F100" s="85">
        <f>'Rate Increases'!AK35</f>
        <v>0</v>
      </c>
      <c r="G100" s="85">
        <f>'Rate Increases'!AL35</f>
        <v>0</v>
      </c>
      <c r="H100" s="85">
        <f>'Rate Increases'!AM35</f>
        <v>0</v>
      </c>
    </row>
    <row r="101" spans="1:8" hidden="1">
      <c r="A101" s="80">
        <f>'Rate Increases'!A36</f>
        <v>0</v>
      </c>
      <c r="C101" s="100"/>
      <c r="D101" s="100"/>
      <c r="E101" s="100"/>
      <c r="F101" s="85">
        <f>'Rate Increases'!AK36</f>
        <v>0</v>
      </c>
      <c r="G101" s="85">
        <f>'Rate Increases'!AL36</f>
        <v>0</v>
      </c>
      <c r="H101" s="85">
        <f>'Rate Increases'!AM36</f>
        <v>0</v>
      </c>
    </row>
    <row r="102" spans="1:8" hidden="1">
      <c r="A102" s="80">
        <f>'Rate Increases'!A37</f>
        <v>0</v>
      </c>
      <c r="C102" s="100"/>
      <c r="D102" s="100"/>
      <c r="E102" s="100"/>
      <c r="F102" s="85">
        <f>'Rate Increases'!AK37</f>
        <v>0</v>
      </c>
      <c r="G102" s="85">
        <f>'Rate Increases'!AL37</f>
        <v>0</v>
      </c>
      <c r="H102" s="85">
        <f>'Rate Increases'!AM37</f>
        <v>0</v>
      </c>
    </row>
    <row r="103" spans="1:8" hidden="1">
      <c r="A103" s="80">
        <f>'Rate Increases'!A38</f>
        <v>0</v>
      </c>
      <c r="C103" s="100"/>
      <c r="D103" s="100"/>
      <c r="E103" s="100"/>
      <c r="F103" s="85">
        <f>'Rate Increases'!AK38</f>
        <v>0</v>
      </c>
      <c r="G103" s="85">
        <f>'Rate Increases'!AL38</f>
        <v>0</v>
      </c>
      <c r="H103" s="85">
        <f>'Rate Increases'!AM38</f>
        <v>0</v>
      </c>
    </row>
    <row r="104" spans="1:8" hidden="1">
      <c r="A104" s="80">
        <f>'Rate Increases'!A39</f>
        <v>0</v>
      </c>
      <c r="C104" s="100"/>
      <c r="D104" s="100"/>
      <c r="E104" s="100"/>
      <c r="F104" s="85">
        <f>'Rate Increases'!AK39</f>
        <v>0</v>
      </c>
      <c r="G104" s="85">
        <f>'Rate Increases'!AL39</f>
        <v>0</v>
      </c>
      <c r="H104" s="85">
        <f>'Rate Increases'!AM39</f>
        <v>0</v>
      </c>
    </row>
    <row r="105" spans="1:8" hidden="1">
      <c r="A105" s="80">
        <f>'Rate Increases'!A40</f>
        <v>0</v>
      </c>
      <c r="C105" s="100"/>
      <c r="D105" s="100"/>
      <c r="E105" s="100"/>
      <c r="F105" s="85">
        <f>'Rate Increases'!AK40</f>
        <v>0</v>
      </c>
      <c r="G105" s="85">
        <f>'Rate Increases'!AL40</f>
        <v>0</v>
      </c>
      <c r="H105" s="85">
        <f>'Rate Increases'!AM40</f>
        <v>0</v>
      </c>
    </row>
    <row r="106" spans="1:8" hidden="1">
      <c r="A106" s="80">
        <f>'Rate Increases'!A41</f>
        <v>0</v>
      </c>
      <c r="C106" s="100"/>
      <c r="D106" s="100"/>
      <c r="E106" s="100"/>
      <c r="F106" s="85">
        <f>'Rate Increases'!AK41</f>
        <v>0</v>
      </c>
      <c r="G106" s="85">
        <f>'Rate Increases'!AL41</f>
        <v>0</v>
      </c>
      <c r="H106" s="85">
        <f>'Rate Increases'!AM41</f>
        <v>0</v>
      </c>
    </row>
    <row r="107" spans="1:8" hidden="1">
      <c r="A107" s="80">
        <f>'Rate Increases'!A42</f>
        <v>0</v>
      </c>
      <c r="C107" s="100"/>
      <c r="D107" s="100"/>
      <c r="E107" s="100"/>
      <c r="F107" s="85">
        <f>'Rate Increases'!AK42</f>
        <v>0</v>
      </c>
      <c r="G107" s="85">
        <f>'Rate Increases'!AL42</f>
        <v>0</v>
      </c>
      <c r="H107" s="85">
        <f>'Rate Increases'!AM42</f>
        <v>0</v>
      </c>
    </row>
    <row r="108" spans="1:8" hidden="1">
      <c r="A108" s="80">
        <f>'Rate Increases'!A43</f>
        <v>0</v>
      </c>
      <c r="C108" s="100"/>
      <c r="D108" s="100"/>
      <c r="E108" s="100"/>
      <c r="F108" s="85">
        <f>'Rate Increases'!AK43</f>
        <v>0</v>
      </c>
      <c r="G108" s="85">
        <f>'Rate Increases'!AL43</f>
        <v>0</v>
      </c>
      <c r="H108" s="85">
        <f>'Rate Increases'!AM43</f>
        <v>0</v>
      </c>
    </row>
    <row r="109" spans="1:8" hidden="1">
      <c r="A109" s="80">
        <f>'Rate Increases'!A44</f>
        <v>0</v>
      </c>
      <c r="C109" s="100"/>
      <c r="D109" s="100"/>
      <c r="E109" s="100"/>
      <c r="F109" s="85">
        <f>'Rate Increases'!AK44</f>
        <v>0</v>
      </c>
      <c r="G109" s="85">
        <f>'Rate Increases'!AL44</f>
        <v>0</v>
      </c>
      <c r="H109" s="85">
        <f>'Rate Increases'!AM44</f>
        <v>0</v>
      </c>
    </row>
    <row r="110" spans="1:8" hidden="1">
      <c r="A110" s="80">
        <f>'Rate Increases'!A45</f>
        <v>0</v>
      </c>
      <c r="C110" s="100"/>
      <c r="D110" s="100"/>
      <c r="E110" s="100"/>
      <c r="F110" s="85">
        <f>'Rate Increases'!AK45</f>
        <v>0</v>
      </c>
      <c r="G110" s="85">
        <f>'Rate Increases'!AL45</f>
        <v>0</v>
      </c>
      <c r="H110" s="85">
        <f>'Rate Increases'!AM45</f>
        <v>0</v>
      </c>
    </row>
    <row r="111" spans="1:8" hidden="1">
      <c r="A111" s="80">
        <f>'Rate Increases'!A46</f>
        <v>0</v>
      </c>
      <c r="C111" s="100"/>
      <c r="D111" s="100"/>
      <c r="E111" s="100"/>
      <c r="F111" s="85">
        <f>'Rate Increases'!AK46</f>
        <v>0</v>
      </c>
      <c r="G111" s="85">
        <f>'Rate Increases'!AL46</f>
        <v>0</v>
      </c>
      <c r="H111" s="85">
        <f>'Rate Increases'!AM46</f>
        <v>0</v>
      </c>
    </row>
    <row r="112" spans="1:8" hidden="1">
      <c r="A112" s="80">
        <f>'Rate Increases'!A47</f>
        <v>0</v>
      </c>
      <c r="C112" s="100"/>
      <c r="D112" s="100"/>
      <c r="E112" s="100"/>
      <c r="F112" s="85">
        <f>'Rate Increases'!AK47</f>
        <v>0</v>
      </c>
      <c r="G112" s="85">
        <f>'Rate Increases'!AL47</f>
        <v>0</v>
      </c>
      <c r="H112" s="85">
        <f>'Rate Increases'!AM47</f>
        <v>0</v>
      </c>
    </row>
    <row r="113" spans="1:8" hidden="1">
      <c r="A113" s="80">
        <f>'Rate Increases'!A48</f>
        <v>0</v>
      </c>
      <c r="C113" s="100"/>
      <c r="D113" s="100"/>
      <c r="E113" s="100"/>
      <c r="F113" s="85">
        <f>'Rate Increases'!AK48</f>
        <v>0</v>
      </c>
      <c r="G113" s="85">
        <f>'Rate Increases'!AL48</f>
        <v>0</v>
      </c>
      <c r="H113" s="85">
        <f>'Rate Increases'!AM48</f>
        <v>0</v>
      </c>
    </row>
    <row r="114" spans="1:8" hidden="1">
      <c r="A114" s="80">
        <f>'Rate Increases'!A49</f>
        <v>0</v>
      </c>
      <c r="C114" s="100"/>
      <c r="D114" s="100"/>
      <c r="E114" s="100"/>
      <c r="F114" s="85">
        <f>'Rate Increases'!AK49</f>
        <v>0</v>
      </c>
      <c r="G114" s="85">
        <f>'Rate Increases'!AL49</f>
        <v>0</v>
      </c>
      <c r="H114" s="85">
        <f>'Rate Increases'!AM49</f>
        <v>0</v>
      </c>
    </row>
    <row r="115" spans="1:8" hidden="1">
      <c r="A115" s="80">
        <f>'Rate Increases'!A50</f>
        <v>0</v>
      </c>
      <c r="C115" s="100"/>
      <c r="D115" s="100"/>
      <c r="E115" s="100"/>
      <c r="F115" s="85">
        <f>'Rate Increases'!AK50</f>
        <v>0</v>
      </c>
      <c r="G115" s="85">
        <f>'Rate Increases'!AL50</f>
        <v>0</v>
      </c>
      <c r="H115" s="85">
        <f>'Rate Increases'!AM50</f>
        <v>0</v>
      </c>
    </row>
    <row r="116" spans="1:8" hidden="1">
      <c r="A116" s="80">
        <f>'Rate Increases'!A51</f>
        <v>0</v>
      </c>
      <c r="C116" s="100"/>
      <c r="D116" s="100"/>
      <c r="E116" s="100"/>
      <c r="F116" s="85">
        <f>'Rate Increases'!AK51</f>
        <v>0</v>
      </c>
      <c r="G116" s="85">
        <f>'Rate Increases'!AL51</f>
        <v>0</v>
      </c>
      <c r="H116" s="85">
        <f>'Rate Increases'!AM51</f>
        <v>0</v>
      </c>
    </row>
    <row r="117" spans="1:8" hidden="1">
      <c r="A117" s="80">
        <f>'Rate Increases'!A52</f>
        <v>0</v>
      </c>
      <c r="C117" s="100"/>
      <c r="D117" s="100"/>
      <c r="E117" s="100"/>
      <c r="F117" s="85">
        <f>'Rate Increases'!AK52</f>
        <v>0</v>
      </c>
      <c r="G117" s="85">
        <f>'Rate Increases'!AL52</f>
        <v>0</v>
      </c>
      <c r="H117" s="85">
        <f>'Rate Increases'!AM52</f>
        <v>0</v>
      </c>
    </row>
    <row r="118" spans="1:8" hidden="1">
      <c r="A118" s="80">
        <f>'Rate Increases'!A53</f>
        <v>0</v>
      </c>
      <c r="C118" s="100"/>
      <c r="D118" s="100"/>
      <c r="E118" s="100"/>
      <c r="F118" s="85">
        <f>'Rate Increases'!AK53</f>
        <v>0</v>
      </c>
      <c r="G118" s="85">
        <f>'Rate Increases'!AL53</f>
        <v>0</v>
      </c>
      <c r="H118" s="85">
        <f>'Rate Increases'!AM53</f>
        <v>0</v>
      </c>
    </row>
    <row r="119" spans="1:8" hidden="1">
      <c r="A119" s="80">
        <f>'Rate Increases'!A54</f>
        <v>0</v>
      </c>
      <c r="C119" s="100"/>
      <c r="D119" s="100"/>
      <c r="E119" s="100"/>
      <c r="F119" s="85">
        <f>'Rate Increases'!AK54</f>
        <v>0</v>
      </c>
      <c r="G119" s="85">
        <f>'Rate Increases'!AL54</f>
        <v>0</v>
      </c>
      <c r="H119" s="85">
        <f>'Rate Increases'!AM54</f>
        <v>0</v>
      </c>
    </row>
    <row r="120" spans="1:8" hidden="1">
      <c r="A120" s="80">
        <f>'Rate Increases'!A55</f>
        <v>0</v>
      </c>
      <c r="C120" s="100"/>
      <c r="D120" s="100"/>
      <c r="E120" s="100"/>
      <c r="F120" s="85">
        <f>'Rate Increases'!AK55</f>
        <v>0</v>
      </c>
      <c r="G120" s="85">
        <f>'Rate Increases'!AL55</f>
        <v>0</v>
      </c>
      <c r="H120" s="85">
        <f>'Rate Increases'!AM55</f>
        <v>0</v>
      </c>
    </row>
    <row r="121" spans="1:8" hidden="1">
      <c r="A121" s="80">
        <f>'Rate Increases'!A56</f>
        <v>0</v>
      </c>
      <c r="C121" s="100"/>
      <c r="D121" s="100"/>
      <c r="E121" s="100"/>
      <c r="F121" s="85">
        <f>'Rate Increases'!AK56</f>
        <v>0</v>
      </c>
      <c r="G121" s="85">
        <f>'Rate Increases'!AL56</f>
        <v>0</v>
      </c>
      <c r="H121" s="85">
        <f>'Rate Increases'!AM56</f>
        <v>0</v>
      </c>
    </row>
    <row r="122" spans="1:8" hidden="1">
      <c r="A122" s="80">
        <f>'Rate Increases'!A57</f>
        <v>0</v>
      </c>
      <c r="C122" s="100"/>
      <c r="D122" s="100"/>
      <c r="E122" s="100"/>
      <c r="F122" s="85">
        <f>'Rate Increases'!AK57</f>
        <v>0</v>
      </c>
      <c r="G122" s="85">
        <f>'Rate Increases'!AL57</f>
        <v>0</v>
      </c>
      <c r="H122" s="85">
        <f>'Rate Increases'!AM57</f>
        <v>0</v>
      </c>
    </row>
    <row r="123" spans="1:8" hidden="1">
      <c r="A123" s="80">
        <f>'Rate Increases'!A58</f>
        <v>0</v>
      </c>
      <c r="C123" s="100"/>
      <c r="D123" s="100"/>
      <c r="E123" s="100"/>
      <c r="F123" s="85">
        <f>'Rate Increases'!AK58</f>
        <v>0</v>
      </c>
      <c r="G123" s="85">
        <f>'Rate Increases'!AL58</f>
        <v>0</v>
      </c>
      <c r="H123" s="85">
        <f>'Rate Increases'!AM58</f>
        <v>0</v>
      </c>
    </row>
    <row r="124" spans="1:8" hidden="1">
      <c r="A124" s="80">
        <f>'Rate Increases'!A59</f>
        <v>0</v>
      </c>
      <c r="C124" s="100"/>
      <c r="D124" s="100"/>
      <c r="E124" s="100"/>
      <c r="F124" s="85">
        <f>'Rate Increases'!AK59</f>
        <v>0</v>
      </c>
      <c r="G124" s="85">
        <f>'Rate Increases'!AL59</f>
        <v>0</v>
      </c>
      <c r="H124" s="85">
        <f>'Rate Increases'!AM59</f>
        <v>0</v>
      </c>
    </row>
    <row r="125" spans="1:8" hidden="1">
      <c r="A125" s="80">
        <f>'Rate Increases'!A60</f>
        <v>0</v>
      </c>
      <c r="C125" s="100"/>
      <c r="D125" s="100"/>
      <c r="E125" s="100"/>
      <c r="F125" s="85">
        <f>'Rate Increases'!AK60</f>
        <v>0</v>
      </c>
      <c r="G125" s="85">
        <f>'Rate Increases'!AL60</f>
        <v>0</v>
      </c>
      <c r="H125" s="85">
        <f>'Rate Increases'!AM60</f>
        <v>0</v>
      </c>
    </row>
    <row r="126" spans="1:8" hidden="1">
      <c r="A126" s="80">
        <f>'Rate Increases'!A61</f>
        <v>0</v>
      </c>
      <c r="C126" s="100"/>
      <c r="D126" s="100"/>
      <c r="E126" s="100"/>
      <c r="F126" s="85">
        <f>'Rate Increases'!AK61</f>
        <v>0</v>
      </c>
      <c r="G126" s="85">
        <f>'Rate Increases'!AL61</f>
        <v>0</v>
      </c>
      <c r="H126" s="85">
        <f>'Rate Increases'!AM61</f>
        <v>0</v>
      </c>
    </row>
    <row r="127" spans="1:8" hidden="1">
      <c r="A127" s="80">
        <f>'Rate Increases'!A62</f>
        <v>0</v>
      </c>
      <c r="C127" s="100"/>
      <c r="D127" s="100"/>
      <c r="E127" s="100"/>
      <c r="F127" s="85">
        <f>'Rate Increases'!AK62</f>
        <v>0</v>
      </c>
      <c r="G127" s="85">
        <f>'Rate Increases'!AL62</f>
        <v>0</v>
      </c>
      <c r="H127" s="85">
        <f>'Rate Increases'!AM62</f>
        <v>0</v>
      </c>
    </row>
    <row r="128" spans="1:8" hidden="1">
      <c r="A128" s="80">
        <f>'Rate Increases'!A63</f>
        <v>0</v>
      </c>
      <c r="C128" s="100"/>
      <c r="D128" s="100"/>
      <c r="E128" s="100"/>
      <c r="F128" s="85">
        <f>'Rate Increases'!AK63</f>
        <v>0</v>
      </c>
      <c r="G128" s="85">
        <f>'Rate Increases'!AL63</f>
        <v>0</v>
      </c>
      <c r="H128" s="85">
        <f>'Rate Increases'!AM63</f>
        <v>0</v>
      </c>
    </row>
    <row r="129" spans="1:8" hidden="1">
      <c r="A129" s="80">
        <f>'Rate Increases'!A64</f>
        <v>0</v>
      </c>
      <c r="C129" s="100"/>
      <c r="D129" s="100"/>
      <c r="E129" s="100"/>
      <c r="F129" s="85">
        <f>'Rate Increases'!AK64</f>
        <v>0</v>
      </c>
      <c r="G129" s="85">
        <f>'Rate Increases'!AL64</f>
        <v>0</v>
      </c>
      <c r="H129" s="85">
        <f>'Rate Increases'!AM64</f>
        <v>0</v>
      </c>
    </row>
    <row r="130" spans="1:8" hidden="1">
      <c r="A130" s="80">
        <f>'Rate Increases'!A65</f>
        <v>0</v>
      </c>
      <c r="C130" s="100"/>
      <c r="D130" s="100"/>
      <c r="E130" s="100"/>
      <c r="F130" s="85">
        <f>'Rate Increases'!AK65</f>
        <v>0</v>
      </c>
      <c r="G130" s="85">
        <f>'Rate Increases'!AL65</f>
        <v>0</v>
      </c>
      <c r="H130" s="85">
        <f>'Rate Increases'!AM65</f>
        <v>0</v>
      </c>
    </row>
    <row r="131" spans="1:8" hidden="1">
      <c r="A131" s="80">
        <f>'Rate Increases'!A66</f>
        <v>0</v>
      </c>
      <c r="C131" s="100"/>
      <c r="D131" s="100"/>
      <c r="E131" s="100"/>
      <c r="F131" s="85">
        <f>'Rate Increases'!AK66</f>
        <v>0</v>
      </c>
      <c r="G131" s="85">
        <f>'Rate Increases'!AL66</f>
        <v>0</v>
      </c>
      <c r="H131" s="85">
        <f>'Rate Increases'!AM66</f>
        <v>0</v>
      </c>
    </row>
    <row r="132" spans="1:8" hidden="1">
      <c r="A132" s="80">
        <f>'Rate Increases'!A67</f>
        <v>0</v>
      </c>
      <c r="C132" s="100"/>
      <c r="D132" s="100"/>
      <c r="E132" s="100"/>
      <c r="F132" s="85">
        <f>'Rate Increases'!AK67</f>
        <v>0</v>
      </c>
      <c r="G132" s="85">
        <f>'Rate Increases'!AL67</f>
        <v>0</v>
      </c>
      <c r="H132" s="85">
        <f>'Rate Increases'!AM67</f>
        <v>0</v>
      </c>
    </row>
    <row r="133" spans="1:8" hidden="1">
      <c r="A133" s="80">
        <f>'Rate Increases'!A68</f>
        <v>0</v>
      </c>
      <c r="C133" s="100"/>
      <c r="D133" s="100"/>
      <c r="E133" s="100"/>
      <c r="F133" s="85">
        <f>'Rate Increases'!AK68</f>
        <v>0</v>
      </c>
      <c r="G133" s="85">
        <f>'Rate Increases'!AL68</f>
        <v>0</v>
      </c>
      <c r="H133" s="85">
        <f>'Rate Increases'!AM68</f>
        <v>0</v>
      </c>
    </row>
    <row r="134" spans="1:8" hidden="1">
      <c r="A134" s="80">
        <f>'Rate Increases'!A69</f>
        <v>0</v>
      </c>
      <c r="C134" s="100"/>
      <c r="D134" s="100"/>
      <c r="E134" s="100"/>
      <c r="F134" s="85">
        <f>'Rate Increases'!AK69</f>
        <v>0</v>
      </c>
      <c r="G134" s="85">
        <f>'Rate Increases'!AL69</f>
        <v>0</v>
      </c>
      <c r="H134" s="85">
        <f>'Rate Increases'!AM69</f>
        <v>0</v>
      </c>
    </row>
    <row r="135" spans="1:8" hidden="1">
      <c r="A135" s="80">
        <f>'Rate Increases'!A70</f>
        <v>0</v>
      </c>
      <c r="C135" s="100"/>
      <c r="D135" s="100"/>
      <c r="E135" s="100"/>
      <c r="F135" s="85">
        <f>'Rate Increases'!AK70</f>
        <v>0</v>
      </c>
      <c r="G135" s="85">
        <f>'Rate Increases'!AL70</f>
        <v>0</v>
      </c>
      <c r="H135" s="85">
        <f>'Rate Increases'!AM70</f>
        <v>0</v>
      </c>
    </row>
    <row r="136" spans="1:8" hidden="1">
      <c r="A136" s="80">
        <f>'Rate Increases'!A71</f>
        <v>0</v>
      </c>
      <c r="C136" s="100"/>
      <c r="D136" s="100"/>
      <c r="E136" s="100"/>
      <c r="F136" s="85">
        <f>'Rate Increases'!AK71</f>
        <v>0</v>
      </c>
      <c r="G136" s="85">
        <f>'Rate Increases'!AL71</f>
        <v>0</v>
      </c>
      <c r="H136" s="85">
        <f>'Rate Increases'!AM71</f>
        <v>0</v>
      </c>
    </row>
    <row r="137" spans="1:8" hidden="1">
      <c r="A137" s="80">
        <f>'Rate Increases'!A72</f>
        <v>0</v>
      </c>
      <c r="C137" s="100"/>
      <c r="D137" s="100"/>
      <c r="E137" s="100"/>
      <c r="F137" s="85">
        <f>'Rate Increases'!AK72</f>
        <v>0</v>
      </c>
      <c r="G137" s="85">
        <f>'Rate Increases'!AL72</f>
        <v>0</v>
      </c>
      <c r="H137" s="85">
        <f>'Rate Increases'!AM72</f>
        <v>0</v>
      </c>
    </row>
    <row r="138" spans="1:8" hidden="1">
      <c r="A138" s="80">
        <f>'Rate Increases'!A73</f>
        <v>0</v>
      </c>
      <c r="C138" s="100"/>
      <c r="D138" s="100"/>
      <c r="E138" s="100"/>
      <c r="F138" s="85">
        <f>'Rate Increases'!AK73</f>
        <v>0</v>
      </c>
      <c r="G138" s="85">
        <f>'Rate Increases'!AL73</f>
        <v>0</v>
      </c>
      <c r="H138" s="85">
        <f>'Rate Increases'!AM73</f>
        <v>0</v>
      </c>
    </row>
    <row r="139" spans="1:8" hidden="1">
      <c r="A139" s="80">
        <f>'Rate Increases'!A74</f>
        <v>0</v>
      </c>
      <c r="C139" s="100"/>
      <c r="D139" s="100"/>
      <c r="E139" s="100"/>
      <c r="F139" s="85">
        <f>'Rate Increases'!AK74</f>
        <v>0</v>
      </c>
      <c r="G139" s="85">
        <f>'Rate Increases'!AL74</f>
        <v>0</v>
      </c>
      <c r="H139" s="85">
        <f>'Rate Increases'!AM74</f>
        <v>0</v>
      </c>
    </row>
    <row r="140" spans="1:8" hidden="1">
      <c r="A140" s="80">
        <f>'Rate Increases'!A75</f>
        <v>0</v>
      </c>
      <c r="C140" s="100"/>
      <c r="D140" s="100"/>
      <c r="E140" s="100"/>
      <c r="F140" s="85">
        <f>'Rate Increases'!AK75</f>
        <v>0</v>
      </c>
      <c r="G140" s="85">
        <f>'Rate Increases'!AL75</f>
        <v>0</v>
      </c>
      <c r="H140" s="85">
        <f>'Rate Increases'!AM75</f>
        <v>0</v>
      </c>
    </row>
    <row r="141" spans="1:8" hidden="1">
      <c r="A141" s="80">
        <f>'Rate Increases'!A76</f>
        <v>0</v>
      </c>
      <c r="C141" s="100"/>
      <c r="D141" s="100"/>
      <c r="E141" s="100"/>
      <c r="F141" s="85">
        <f>'Rate Increases'!AK76</f>
        <v>0</v>
      </c>
      <c r="G141" s="85">
        <f>'Rate Increases'!AL76</f>
        <v>0</v>
      </c>
      <c r="H141" s="85">
        <f>'Rate Increases'!AM76</f>
        <v>0</v>
      </c>
    </row>
    <row r="142" spans="1:8" hidden="1">
      <c r="A142" s="80">
        <f>'Rate Increases'!A77</f>
        <v>0</v>
      </c>
      <c r="C142" s="100"/>
      <c r="D142" s="100"/>
      <c r="E142" s="100"/>
      <c r="F142" s="85">
        <f>'Rate Increases'!AK77</f>
        <v>0</v>
      </c>
      <c r="G142" s="85">
        <f>'Rate Increases'!AL77</f>
        <v>0</v>
      </c>
      <c r="H142" s="85">
        <f>'Rate Increases'!AM77</f>
        <v>0</v>
      </c>
    </row>
    <row r="143" spans="1:8" hidden="1">
      <c r="A143" s="80">
        <f>'Rate Increases'!A78</f>
        <v>0</v>
      </c>
      <c r="C143" s="100"/>
      <c r="D143" s="100"/>
      <c r="E143" s="100"/>
      <c r="F143" s="85">
        <f>'Rate Increases'!AK78</f>
        <v>0</v>
      </c>
      <c r="G143" s="85">
        <f>'Rate Increases'!AL78</f>
        <v>0</v>
      </c>
      <c r="H143" s="85">
        <f>'Rate Increases'!AM78</f>
        <v>0</v>
      </c>
    </row>
    <row r="144" spans="1:8" hidden="1">
      <c r="A144" s="80">
        <f>'Rate Increases'!A79</f>
        <v>0</v>
      </c>
      <c r="C144" s="100"/>
      <c r="D144" s="100"/>
      <c r="E144" s="100"/>
      <c r="F144" s="85">
        <f>'Rate Increases'!AK79</f>
        <v>0</v>
      </c>
      <c r="G144" s="85">
        <f>'Rate Increases'!AL79</f>
        <v>0</v>
      </c>
      <c r="H144" s="85">
        <f>'Rate Increases'!AM79</f>
        <v>0</v>
      </c>
    </row>
    <row r="145" spans="1:8" hidden="1">
      <c r="A145" s="80">
        <f>'Rate Increases'!A80</f>
        <v>0</v>
      </c>
      <c r="C145" s="100"/>
      <c r="D145" s="100"/>
      <c r="E145" s="100"/>
      <c r="F145" s="85">
        <f>'Rate Increases'!AK80</f>
        <v>0</v>
      </c>
      <c r="G145" s="85">
        <f>'Rate Increases'!AL80</f>
        <v>0</v>
      </c>
      <c r="H145" s="85">
        <f>'Rate Increases'!AM80</f>
        <v>0</v>
      </c>
    </row>
    <row r="146" spans="1:8" hidden="1">
      <c r="A146" s="80">
        <f>'Rate Increases'!A81</f>
        <v>0</v>
      </c>
      <c r="C146" s="100"/>
      <c r="D146" s="100"/>
      <c r="E146" s="100"/>
      <c r="F146" s="85">
        <f>'Rate Increases'!AK81</f>
        <v>0</v>
      </c>
      <c r="G146" s="85">
        <f>'Rate Increases'!AL81</f>
        <v>0</v>
      </c>
      <c r="H146" s="85">
        <f>'Rate Increases'!AM81</f>
        <v>0</v>
      </c>
    </row>
    <row r="147" spans="1:8" hidden="1">
      <c r="A147" s="80">
        <f>'Rate Increases'!A82</f>
        <v>0</v>
      </c>
      <c r="C147" s="100"/>
      <c r="D147" s="100"/>
      <c r="E147" s="100"/>
      <c r="F147" s="85">
        <f>'Rate Increases'!AK82</f>
        <v>0</v>
      </c>
      <c r="G147" s="85">
        <f>'Rate Increases'!AL82</f>
        <v>0</v>
      </c>
      <c r="H147" s="85">
        <f>'Rate Increases'!AM82</f>
        <v>0</v>
      </c>
    </row>
    <row r="148" spans="1:8" hidden="1">
      <c r="A148" s="80">
        <f>'Rate Increases'!A83</f>
        <v>0</v>
      </c>
      <c r="C148" s="100"/>
      <c r="D148" s="100"/>
      <c r="E148" s="100"/>
      <c r="F148" s="85">
        <f>'Rate Increases'!AK83</f>
        <v>0</v>
      </c>
      <c r="G148" s="85">
        <f>'Rate Increases'!AL83</f>
        <v>0</v>
      </c>
      <c r="H148" s="85">
        <f>'Rate Increases'!AM83</f>
        <v>0</v>
      </c>
    </row>
    <row r="149" spans="1:8" hidden="1">
      <c r="A149" s="80">
        <f>'Rate Increases'!A84</f>
        <v>0</v>
      </c>
      <c r="C149" s="100"/>
      <c r="D149" s="100"/>
      <c r="E149" s="100"/>
      <c r="F149" s="85">
        <f>'Rate Increases'!AK84</f>
        <v>0</v>
      </c>
      <c r="G149" s="85">
        <f>'Rate Increases'!AL84</f>
        <v>0</v>
      </c>
      <c r="H149" s="85">
        <f>'Rate Increases'!AM84</f>
        <v>0</v>
      </c>
    </row>
    <row r="150" spans="1:8" hidden="1">
      <c r="A150" s="80">
        <f>'Rate Increases'!A85</f>
        <v>0</v>
      </c>
      <c r="C150" s="100"/>
      <c r="D150" s="100"/>
      <c r="E150" s="100"/>
      <c r="F150" s="85">
        <f>'Rate Increases'!AK85</f>
        <v>0</v>
      </c>
      <c r="G150" s="85">
        <f>'Rate Increases'!AL85</f>
        <v>0</v>
      </c>
      <c r="H150" s="85">
        <f>'Rate Increases'!AM85</f>
        <v>0</v>
      </c>
    </row>
    <row r="151" spans="1:8" hidden="1">
      <c r="A151" s="80">
        <f>'Rate Increases'!A86</f>
        <v>0</v>
      </c>
      <c r="C151" s="100"/>
      <c r="D151" s="100"/>
      <c r="E151" s="100"/>
      <c r="F151" s="85">
        <f>'Rate Increases'!AK86</f>
        <v>0</v>
      </c>
      <c r="G151" s="85">
        <f>'Rate Increases'!AL86</f>
        <v>0</v>
      </c>
      <c r="H151" s="85">
        <f>'Rate Increases'!AM86</f>
        <v>0</v>
      </c>
    </row>
    <row r="152" spans="1:8" hidden="1">
      <c r="A152" s="80">
        <f>'Rate Increases'!A87</f>
        <v>0</v>
      </c>
      <c r="C152" s="100"/>
      <c r="D152" s="100"/>
      <c r="E152" s="100"/>
      <c r="F152" s="85">
        <f>'Rate Increases'!AK87</f>
        <v>0</v>
      </c>
      <c r="G152" s="85">
        <f>'Rate Increases'!AL87</f>
        <v>0</v>
      </c>
      <c r="H152" s="85">
        <f>'Rate Increases'!AM87</f>
        <v>0</v>
      </c>
    </row>
    <row r="153" spans="1:8" hidden="1">
      <c r="A153" s="80">
        <f>'Rate Increases'!A88</f>
        <v>0</v>
      </c>
      <c r="C153" s="100"/>
      <c r="D153" s="100"/>
      <c r="E153" s="100"/>
      <c r="F153" s="85">
        <f>'Rate Increases'!AK88</f>
        <v>0</v>
      </c>
      <c r="G153" s="85">
        <f>'Rate Increases'!AL88</f>
        <v>0</v>
      </c>
      <c r="H153" s="85">
        <f>'Rate Increases'!AM88</f>
        <v>0</v>
      </c>
    </row>
    <row r="154" spans="1:8" hidden="1">
      <c r="A154" s="80">
        <f>'Rate Increases'!A89</f>
        <v>0</v>
      </c>
      <c r="C154" s="100"/>
      <c r="D154" s="100"/>
      <c r="E154" s="100"/>
      <c r="F154" s="85">
        <f>'Rate Increases'!AK89</f>
        <v>0</v>
      </c>
      <c r="G154" s="85">
        <f>'Rate Increases'!AL89</f>
        <v>0</v>
      </c>
      <c r="H154" s="85">
        <f>'Rate Increases'!AM89</f>
        <v>0</v>
      </c>
    </row>
    <row r="155" spans="1:8" hidden="1">
      <c r="A155" s="80">
        <f>'Rate Increases'!A90</f>
        <v>0</v>
      </c>
      <c r="C155" s="100"/>
      <c r="D155" s="100"/>
      <c r="E155" s="100"/>
      <c r="F155" s="85">
        <f>'Rate Increases'!AK90</f>
        <v>0</v>
      </c>
      <c r="G155" s="85">
        <f>'Rate Increases'!AL90</f>
        <v>0</v>
      </c>
      <c r="H155" s="85">
        <f>'Rate Increases'!AM90</f>
        <v>0</v>
      </c>
    </row>
    <row r="156" spans="1:8" hidden="1">
      <c r="A156" s="80">
        <f>'Rate Increases'!A91</f>
        <v>0</v>
      </c>
      <c r="C156" s="100"/>
      <c r="D156" s="100"/>
      <c r="E156" s="100"/>
      <c r="F156" s="85">
        <f>'Rate Increases'!AK91</f>
        <v>0</v>
      </c>
      <c r="G156" s="85">
        <f>'Rate Increases'!AL91</f>
        <v>0</v>
      </c>
      <c r="H156" s="85">
        <f>'Rate Increases'!AM91</f>
        <v>0</v>
      </c>
    </row>
    <row r="157" spans="1:8" hidden="1">
      <c r="A157" s="80">
        <f>'Rate Increases'!A92</f>
        <v>0</v>
      </c>
      <c r="C157" s="100"/>
      <c r="D157" s="100"/>
      <c r="E157" s="100"/>
      <c r="F157" s="85">
        <f>'Rate Increases'!AK92</f>
        <v>0</v>
      </c>
      <c r="G157" s="85">
        <f>'Rate Increases'!AL92</f>
        <v>0</v>
      </c>
      <c r="H157" s="85">
        <f>'Rate Increases'!AM92</f>
        <v>0</v>
      </c>
    </row>
    <row r="158" spans="1:8" hidden="1">
      <c r="A158" s="80">
        <f>'Rate Increases'!A93</f>
        <v>0</v>
      </c>
      <c r="C158" s="100"/>
      <c r="D158" s="100"/>
      <c r="E158" s="100"/>
      <c r="F158" s="85">
        <f>'Rate Increases'!AK93</f>
        <v>0</v>
      </c>
      <c r="G158" s="85">
        <f>'Rate Increases'!AL93</f>
        <v>0</v>
      </c>
      <c r="H158" s="85">
        <f>'Rate Increases'!AM93</f>
        <v>0</v>
      </c>
    </row>
    <row r="159" spans="1:8" hidden="1">
      <c r="A159" s="80">
        <f>'Rate Increases'!A94</f>
        <v>0</v>
      </c>
      <c r="C159" s="100"/>
      <c r="D159" s="100"/>
      <c r="E159" s="100"/>
      <c r="F159" s="85">
        <f>'Rate Increases'!AK94</f>
        <v>0</v>
      </c>
      <c r="G159" s="85">
        <f>'Rate Increases'!AL94</f>
        <v>0</v>
      </c>
      <c r="H159" s="85">
        <f>'Rate Increases'!AM94</f>
        <v>0</v>
      </c>
    </row>
    <row r="160" spans="1:8" hidden="1">
      <c r="A160" s="80">
        <f>'Rate Increases'!A95</f>
        <v>0</v>
      </c>
      <c r="C160" s="100"/>
      <c r="D160" s="100"/>
      <c r="E160" s="100"/>
      <c r="F160" s="85">
        <f>'Rate Increases'!AK95</f>
        <v>0</v>
      </c>
      <c r="G160" s="85">
        <f>'Rate Increases'!AL95</f>
        <v>0</v>
      </c>
      <c r="H160" s="85">
        <f>'Rate Increases'!AM95</f>
        <v>0</v>
      </c>
    </row>
    <row r="161" spans="1:8" hidden="1">
      <c r="A161" s="80">
        <f>'Rate Increases'!A96</f>
        <v>0</v>
      </c>
      <c r="C161" s="100"/>
      <c r="D161" s="100"/>
      <c r="E161" s="100"/>
      <c r="F161" s="85">
        <f>'Rate Increases'!AK96</f>
        <v>0</v>
      </c>
      <c r="G161" s="85">
        <f>'Rate Increases'!AL96</f>
        <v>0</v>
      </c>
      <c r="H161" s="85">
        <f>'Rate Increases'!AM96</f>
        <v>0</v>
      </c>
    </row>
    <row r="162" spans="1:8" hidden="1">
      <c r="A162" s="80">
        <f>'Rate Increases'!A97</f>
        <v>0</v>
      </c>
      <c r="C162" s="100"/>
      <c r="D162" s="100"/>
      <c r="E162" s="100"/>
      <c r="F162" s="85">
        <f>'Rate Increases'!AK97</f>
        <v>0</v>
      </c>
      <c r="G162" s="85">
        <f>'Rate Increases'!AL97</f>
        <v>0</v>
      </c>
      <c r="H162" s="85">
        <f>'Rate Increases'!AM97</f>
        <v>0</v>
      </c>
    </row>
    <row r="163" spans="1:8" hidden="1">
      <c r="A163" s="80">
        <f>'Rate Increases'!A98</f>
        <v>0</v>
      </c>
      <c r="C163" s="100"/>
      <c r="D163" s="100"/>
      <c r="E163" s="100"/>
      <c r="F163" s="85">
        <f>'Rate Increases'!AK98</f>
        <v>0</v>
      </c>
      <c r="G163" s="85">
        <f>'Rate Increases'!AL98</f>
        <v>0</v>
      </c>
      <c r="H163" s="85">
        <f>'Rate Increases'!AM98</f>
        <v>0</v>
      </c>
    </row>
    <row r="164" spans="1:8" hidden="1">
      <c r="A164" s="80">
        <f>'Rate Increases'!A99</f>
        <v>0</v>
      </c>
      <c r="C164" s="100"/>
      <c r="D164" s="100"/>
      <c r="E164" s="100"/>
      <c r="F164" s="85">
        <f>'Rate Increases'!AK99</f>
        <v>0</v>
      </c>
      <c r="G164" s="85">
        <f>'Rate Increases'!AL99</f>
        <v>0</v>
      </c>
      <c r="H164" s="85">
        <f>'Rate Increases'!AM99</f>
        <v>0</v>
      </c>
    </row>
    <row r="165" spans="1:8" hidden="1">
      <c r="A165" s="80">
        <f>'Rate Increases'!A100</f>
        <v>0</v>
      </c>
      <c r="C165" s="100"/>
      <c r="D165" s="100"/>
      <c r="E165" s="100"/>
      <c r="F165" s="85">
        <f>'Rate Increases'!AK100</f>
        <v>0</v>
      </c>
      <c r="G165" s="85">
        <f>'Rate Increases'!AL100</f>
        <v>0</v>
      </c>
      <c r="H165" s="85">
        <f>'Rate Increases'!AM100</f>
        <v>0</v>
      </c>
    </row>
    <row r="166" spans="1:8" hidden="1">
      <c r="A166" s="80">
        <f>'Rate Increases'!A101</f>
        <v>0</v>
      </c>
      <c r="C166" s="100"/>
      <c r="D166" s="100"/>
      <c r="E166" s="100"/>
      <c r="F166" s="85">
        <f>'Rate Increases'!AK101</f>
        <v>0</v>
      </c>
      <c r="G166" s="85">
        <f>'Rate Increases'!AL101</f>
        <v>0</v>
      </c>
      <c r="H166" s="85">
        <f>'Rate Increases'!AM101</f>
        <v>0</v>
      </c>
    </row>
    <row r="167" spans="1:8" hidden="1">
      <c r="A167" s="80">
        <f>'Rate Increases'!A102</f>
        <v>0</v>
      </c>
      <c r="C167" s="100"/>
      <c r="D167" s="100"/>
      <c r="E167" s="100"/>
      <c r="F167" s="85">
        <f>'Rate Increases'!AK102</f>
        <v>0</v>
      </c>
      <c r="G167" s="85">
        <f>'Rate Increases'!AL102</f>
        <v>0</v>
      </c>
      <c r="H167" s="85">
        <f>'Rate Increases'!AM102</f>
        <v>0</v>
      </c>
    </row>
    <row r="168" spans="1:8" hidden="1">
      <c r="A168" s="80">
        <f>'Rate Increases'!A103</f>
        <v>0</v>
      </c>
      <c r="C168" s="100"/>
      <c r="D168" s="100"/>
      <c r="E168" s="100"/>
      <c r="F168" s="85">
        <f>'Rate Increases'!AK103</f>
        <v>0</v>
      </c>
      <c r="G168" s="85">
        <f>'Rate Increases'!AL103</f>
        <v>0</v>
      </c>
      <c r="H168" s="85">
        <f>'Rate Increases'!AM103</f>
        <v>0</v>
      </c>
    </row>
    <row r="169" spans="1:8" hidden="1">
      <c r="A169" s="80">
        <f>'Rate Increases'!A104</f>
        <v>0</v>
      </c>
      <c r="C169" s="100"/>
      <c r="D169" s="100"/>
      <c r="E169" s="100"/>
      <c r="F169" s="85">
        <f>'Rate Increases'!AK104</f>
        <v>0</v>
      </c>
      <c r="G169" s="85">
        <f>'Rate Increases'!AL104</f>
        <v>0</v>
      </c>
      <c r="H169" s="85">
        <f>'Rate Increases'!AM104</f>
        <v>0</v>
      </c>
    </row>
    <row r="170" spans="1:8" hidden="1">
      <c r="A170" s="80">
        <f>'Rate Increases'!A105</f>
        <v>0</v>
      </c>
      <c r="C170" s="100"/>
      <c r="D170" s="100"/>
      <c r="E170" s="100"/>
      <c r="F170" s="85">
        <f>'Rate Increases'!AK105</f>
        <v>0</v>
      </c>
      <c r="G170" s="85">
        <f>'Rate Increases'!AL105</f>
        <v>0</v>
      </c>
      <c r="H170" s="85">
        <f>'Rate Increases'!AM105</f>
        <v>0</v>
      </c>
    </row>
    <row r="171" spans="1:8" hidden="1">
      <c r="A171" s="80">
        <f>'Rate Increases'!A106</f>
        <v>0</v>
      </c>
      <c r="C171" s="100"/>
      <c r="D171" s="100"/>
      <c r="E171" s="100"/>
      <c r="F171" s="85">
        <f>'Rate Increases'!AK106</f>
        <v>0</v>
      </c>
      <c r="G171" s="85">
        <f>'Rate Increases'!AL106</f>
        <v>0</v>
      </c>
      <c r="H171" s="85">
        <f>'Rate Increases'!AM106</f>
        <v>0</v>
      </c>
    </row>
    <row r="172" spans="1:8" hidden="1">
      <c r="A172" s="80">
        <f>'Rate Increases'!A107</f>
        <v>0</v>
      </c>
      <c r="C172" s="100"/>
      <c r="D172" s="100"/>
      <c r="E172" s="100"/>
      <c r="F172" s="85">
        <f>'Rate Increases'!AK107</f>
        <v>0</v>
      </c>
      <c r="G172" s="85">
        <f>'Rate Increases'!AL107</f>
        <v>0</v>
      </c>
      <c r="H172" s="85">
        <f>'Rate Increases'!AM107</f>
        <v>0</v>
      </c>
    </row>
    <row r="173" spans="1:8" hidden="1">
      <c r="A173" s="80">
        <f>'Rate Increases'!A108</f>
        <v>0</v>
      </c>
      <c r="C173" s="100"/>
      <c r="D173" s="100"/>
      <c r="E173" s="100"/>
      <c r="F173" s="85">
        <f>'Rate Increases'!AK108</f>
        <v>0</v>
      </c>
      <c r="G173" s="85">
        <f>'Rate Increases'!AL108</f>
        <v>0</v>
      </c>
      <c r="H173" s="85">
        <f>'Rate Increases'!AM108</f>
        <v>0</v>
      </c>
    </row>
    <row r="174" spans="1:8" hidden="1">
      <c r="A174" s="80">
        <f>'Rate Increases'!A109</f>
        <v>0</v>
      </c>
      <c r="C174" s="100"/>
      <c r="D174" s="100"/>
      <c r="E174" s="100"/>
      <c r="F174" s="85">
        <f>'Rate Increases'!AK109</f>
        <v>0</v>
      </c>
      <c r="G174" s="85">
        <f>'Rate Increases'!AL109</f>
        <v>0</v>
      </c>
      <c r="H174" s="85">
        <f>'Rate Increases'!AM109</f>
        <v>0</v>
      </c>
    </row>
    <row r="175" spans="1:8" hidden="1">
      <c r="A175" s="80">
        <f>'Rate Increases'!A110</f>
        <v>0</v>
      </c>
      <c r="C175" s="100"/>
      <c r="D175" s="100"/>
      <c r="E175" s="100"/>
      <c r="F175" s="85">
        <f>'Rate Increases'!AK110</f>
        <v>0</v>
      </c>
      <c r="G175" s="85">
        <f>'Rate Increases'!AL110</f>
        <v>0</v>
      </c>
      <c r="H175" s="85">
        <f>'Rate Increases'!AM110</f>
        <v>0</v>
      </c>
    </row>
    <row r="176" spans="1:8" hidden="1">
      <c r="A176" s="80">
        <f>'Rate Increases'!A111</f>
        <v>0</v>
      </c>
      <c r="C176" s="100"/>
      <c r="D176" s="100"/>
      <c r="E176" s="100"/>
      <c r="F176" s="85">
        <f>'Rate Increases'!AK111</f>
        <v>0</v>
      </c>
      <c r="G176" s="85">
        <f>'Rate Increases'!AL111</f>
        <v>0</v>
      </c>
      <c r="H176" s="85">
        <f>'Rate Increases'!AM111</f>
        <v>0</v>
      </c>
    </row>
    <row r="177" spans="1:8" hidden="1">
      <c r="A177" s="80">
        <f>'Rate Increases'!A112</f>
        <v>0</v>
      </c>
      <c r="C177" s="100"/>
      <c r="D177" s="100"/>
      <c r="E177" s="100"/>
      <c r="F177" s="85">
        <f>'Rate Increases'!AK112</f>
        <v>0</v>
      </c>
      <c r="G177" s="85">
        <f>'Rate Increases'!AL112</f>
        <v>0</v>
      </c>
      <c r="H177" s="85">
        <f>'Rate Increases'!AM112</f>
        <v>0</v>
      </c>
    </row>
    <row r="178" spans="1:8" hidden="1">
      <c r="A178" s="80">
        <f>'Rate Increases'!A113</f>
        <v>0</v>
      </c>
      <c r="C178" s="100"/>
      <c r="D178" s="100"/>
      <c r="E178" s="100"/>
      <c r="F178" s="85">
        <f>'Rate Increases'!AK113</f>
        <v>0</v>
      </c>
      <c r="G178" s="85">
        <f>'Rate Increases'!AL113</f>
        <v>0</v>
      </c>
      <c r="H178" s="85">
        <f>'Rate Increases'!AM113</f>
        <v>0</v>
      </c>
    </row>
    <row r="179" spans="1:8" hidden="1">
      <c r="A179" s="80">
        <f>'Rate Increases'!A114</f>
        <v>0</v>
      </c>
      <c r="C179" s="100"/>
      <c r="D179" s="100"/>
      <c r="E179" s="100"/>
      <c r="F179" s="85">
        <f>'Rate Increases'!AK114</f>
        <v>0</v>
      </c>
      <c r="G179" s="85">
        <f>'Rate Increases'!AL114</f>
        <v>0</v>
      </c>
      <c r="H179" s="85">
        <f>'Rate Increases'!AM114</f>
        <v>0</v>
      </c>
    </row>
    <row r="180" spans="1:8" ht="5.25" customHeight="1">
      <c r="A180" s="80"/>
      <c r="C180" s="63"/>
      <c r="D180" s="63"/>
      <c r="E180" s="63"/>
      <c r="F180" s="85"/>
      <c r="G180" s="85"/>
      <c r="H180" s="85"/>
    </row>
    <row r="181" spans="1:8">
      <c r="A181" t="s">
        <v>133</v>
      </c>
      <c r="C181">
        <f>SUMPRODUCT(C80:C179,F80:F179)/F181</f>
        <v>36.581999999999994</v>
      </c>
      <c r="D181">
        <f>SUMPRODUCT(D80:D179,G80:G179)/G181</f>
        <v>36.581999999999994</v>
      </c>
      <c r="E181">
        <f>SUMPRODUCT(E80:E179,H80:H179)/H181</f>
        <v>36.581999999999994</v>
      </c>
      <c r="F181" s="15">
        <f>SUM(F80:F179)</f>
        <v>121800</v>
      </c>
      <c r="G181" s="15">
        <f>SUM(G80:G179)</f>
        <v>121800</v>
      </c>
      <c r="H181" s="15">
        <f>SUM(H80:H179)</f>
        <v>121800</v>
      </c>
    </row>
  </sheetData>
  <sheetProtection formatColumns="0" formatRows="0"/>
  <mergeCells count="16">
    <mergeCell ref="M4:U4"/>
    <mergeCell ref="M6:U6"/>
    <mergeCell ref="M50:U50"/>
    <mergeCell ref="M7:N7"/>
    <mergeCell ref="P7:Q7"/>
    <mergeCell ref="T13:U13"/>
    <mergeCell ref="M8:N8"/>
    <mergeCell ref="P8:Q8"/>
    <mergeCell ref="S7:U8"/>
    <mergeCell ref="M53:U53"/>
    <mergeCell ref="C76:E76"/>
    <mergeCell ref="F76:H76"/>
    <mergeCell ref="M51:U51"/>
    <mergeCell ref="M54:U54"/>
    <mergeCell ref="M55:U55"/>
    <mergeCell ref="M52:U52"/>
  </mergeCells>
  <phoneticPr fontId="2" type="noConversion"/>
  <pageMargins left="0.75" right="0.75" top="1" bottom="1" header="0.5" footer="0.5"/>
  <pageSetup scale="58" fitToHeight="3" orientation="landscape" r:id="rId1"/>
  <headerFooter alignWithMargins="0">
    <oddHeader>&amp;A</oddHeader>
  </headerFooter>
  <rowBreaks count="1" manualBreakCount="1">
    <brk id="5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Applicability</vt:lpstr>
      <vt:lpstr>Rate Increases</vt:lpstr>
      <vt:lpstr>Cost-Share Changes</vt:lpstr>
      <vt:lpstr>MbrMths</vt:lpstr>
      <vt:lpstr>Monthly Prem</vt:lpstr>
      <vt:lpstr>FFS Dev</vt:lpstr>
      <vt:lpstr>Cap Dev</vt:lpstr>
      <vt:lpstr>Othr Svc Cost Dev</vt:lpstr>
      <vt:lpstr>Admin Dev</vt:lpstr>
      <vt:lpstr>Cont to surp</vt:lpstr>
      <vt:lpstr>Loss Ratio</vt:lpstr>
      <vt:lpstr>'Rate Increases'!Print_Titles</vt:lpstr>
    </vt:vector>
  </TitlesOfParts>
  <Company>MMC</Company>
  <LinksUpToDate>false</LinksUpToDate>
  <SharedDoc>false</SharedDoc>
  <HyperlinksChanged>false</HyperlinksChanged>
  <AppVersion>12.0000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2011-04-12T11:30:22Z</dcterms:created>
  <dc:creator>david-e-kerr</dc:creator>
  <lastModifiedBy>Information Technology Services</lastModifiedBy>
  <lastPrinted>2012-07-30T14:42:24Z</lastPrinted>
  <dcterms:modified xsi:type="dcterms:W3CDTF">2013-05-17T11:17:23Z</dcterms:modified>
</coreProperties>
</file>