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040" windowHeight="5700" activeTab="11"/>
  </bookViews>
  <sheets>
    <sheet name="JAN" sheetId="1" r:id="rId1"/>
    <sheet name="FEB" sheetId="2" r:id="rId2"/>
    <sheet name="MAR" sheetId="3" r:id="rId3"/>
    <sheet name="APR" sheetId="6" r:id="rId4"/>
    <sheet name="MAY" sheetId="7" r:id="rId5"/>
    <sheet name="JUNE" sheetId="8" r:id="rId6"/>
    <sheet name="JULY" sheetId="9" r:id="rId7"/>
    <sheet name="AUG" sheetId="10" r:id="rId8"/>
    <sheet name="SEP" sheetId="11" r:id="rId9"/>
    <sheet name="OCT" sheetId="12" r:id="rId10"/>
    <sheet name="NOV" sheetId="13" r:id="rId11"/>
    <sheet name="DEC" sheetId="14" r:id="rId12"/>
    <sheet name="Sheet1" sheetId="5" r:id="rId13"/>
  </sheets>
  <externalReferences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F2" i="14" l="1"/>
  <c r="G2" i="14"/>
  <c r="H3" i="14" s="1"/>
  <c r="F3" i="14"/>
  <c r="I3" i="14" s="1"/>
  <c r="I2" i="14" s="1"/>
  <c r="G3" i="14"/>
  <c r="J3" i="14"/>
  <c r="F4" i="14"/>
  <c r="G4" i="14"/>
  <c r="F5" i="14"/>
  <c r="G5" i="14"/>
  <c r="F6" i="14"/>
  <c r="G6" i="14"/>
  <c r="F7" i="14"/>
  <c r="G7" i="14"/>
  <c r="F8" i="14"/>
  <c r="G8" i="14"/>
  <c r="J8" i="14" s="1"/>
  <c r="I8" i="14"/>
  <c r="F9" i="14"/>
  <c r="G9" i="14"/>
  <c r="F10" i="14"/>
  <c r="G10" i="14"/>
  <c r="F11" i="14"/>
  <c r="G11" i="14"/>
  <c r="F12" i="14"/>
  <c r="G12" i="14"/>
  <c r="F13" i="14"/>
  <c r="I13" i="14" s="1"/>
  <c r="G13" i="14"/>
  <c r="J13" i="14" s="1"/>
  <c r="H13" i="14"/>
  <c r="F14" i="14"/>
  <c r="G14" i="14"/>
  <c r="F15" i="14"/>
  <c r="G15" i="14"/>
  <c r="F16" i="14"/>
  <c r="G16" i="14"/>
  <c r="F17" i="14"/>
  <c r="G17" i="14"/>
  <c r="J17" i="14" s="1"/>
  <c r="I17" i="14"/>
  <c r="F18" i="14"/>
  <c r="G18" i="14"/>
  <c r="F19" i="14"/>
  <c r="G19" i="14"/>
  <c r="F20" i="14"/>
  <c r="G20" i="14"/>
  <c r="F21" i="14"/>
  <c r="G21" i="14"/>
  <c r="F22" i="14"/>
  <c r="I22" i="14" s="1"/>
  <c r="G22" i="14"/>
  <c r="J22" i="14" s="1"/>
  <c r="H22" i="14"/>
  <c r="F23" i="14"/>
  <c r="G23" i="14"/>
  <c r="F24" i="14"/>
  <c r="G24" i="14"/>
  <c r="F25" i="14"/>
  <c r="G25" i="14"/>
  <c r="F26" i="14"/>
  <c r="G26" i="14"/>
  <c r="F27" i="14"/>
  <c r="I27" i="14" s="1"/>
  <c r="G27" i="14"/>
  <c r="H27" i="14" s="1"/>
  <c r="F28" i="14"/>
  <c r="G28" i="14"/>
  <c r="F29" i="14"/>
  <c r="G29" i="14"/>
  <c r="F30" i="14"/>
  <c r="G30" i="14"/>
  <c r="F31" i="14"/>
  <c r="G31" i="14"/>
  <c r="F32" i="14"/>
  <c r="I32" i="14" s="1"/>
  <c r="G32" i="14"/>
  <c r="J32" i="14"/>
  <c r="F33" i="14"/>
  <c r="G33" i="14"/>
  <c r="F34" i="14"/>
  <c r="G34" i="14"/>
  <c r="F35" i="14"/>
  <c r="G35" i="14"/>
  <c r="F36" i="14"/>
  <c r="G36" i="14"/>
  <c r="F37" i="14"/>
  <c r="G37" i="14"/>
  <c r="J37" i="14" s="1"/>
  <c r="H37" i="14"/>
  <c r="I37" i="14"/>
  <c r="F38" i="14"/>
  <c r="G38" i="14"/>
  <c r="F39" i="14"/>
  <c r="G39" i="14"/>
  <c r="F40" i="14"/>
  <c r="G40" i="14"/>
  <c r="F41" i="14"/>
  <c r="G41" i="14"/>
  <c r="J27" i="14" l="1"/>
  <c r="H17" i="14"/>
  <c r="H8" i="14"/>
  <c r="J2" i="14"/>
  <c r="H32" i="14"/>
  <c r="H2" i="14" s="1"/>
  <c r="F2" i="13"/>
  <c r="G2" i="13"/>
  <c r="J2" i="13" s="1"/>
  <c r="F3" i="13"/>
  <c r="I3" i="13" s="1"/>
  <c r="I2" i="13" s="1"/>
  <c r="G3" i="13"/>
  <c r="H3" i="13" s="1"/>
  <c r="F4" i="13"/>
  <c r="G4" i="13"/>
  <c r="F5" i="13"/>
  <c r="G5" i="13"/>
  <c r="F6" i="13"/>
  <c r="G6" i="13"/>
  <c r="F7" i="13"/>
  <c r="G7" i="13"/>
  <c r="F8" i="13"/>
  <c r="I8" i="13" s="1"/>
  <c r="G8" i="13"/>
  <c r="J8" i="13"/>
  <c r="F9" i="13"/>
  <c r="G9" i="13"/>
  <c r="F10" i="13"/>
  <c r="G10" i="13"/>
  <c r="F11" i="13"/>
  <c r="G11" i="13"/>
  <c r="F12" i="13"/>
  <c r="G12" i="13"/>
  <c r="F13" i="13"/>
  <c r="G13" i="13"/>
  <c r="J13" i="13" s="1"/>
  <c r="H13" i="13"/>
  <c r="I13" i="13"/>
  <c r="F14" i="13"/>
  <c r="G14" i="13"/>
  <c r="F15" i="13"/>
  <c r="G15" i="13"/>
  <c r="F16" i="13"/>
  <c r="G16" i="13"/>
  <c r="F17" i="13"/>
  <c r="I17" i="13" s="1"/>
  <c r="G17" i="13"/>
  <c r="J17" i="13"/>
  <c r="F18" i="13"/>
  <c r="G18" i="13"/>
  <c r="F19" i="13"/>
  <c r="G19" i="13"/>
  <c r="F20" i="13"/>
  <c r="G20" i="13"/>
  <c r="F21" i="13"/>
  <c r="G21" i="13"/>
  <c r="F22" i="13"/>
  <c r="G22" i="13"/>
  <c r="J22" i="13" s="1"/>
  <c r="H22" i="13"/>
  <c r="I22" i="13"/>
  <c r="F23" i="13"/>
  <c r="G23" i="13"/>
  <c r="F24" i="13"/>
  <c r="G24" i="13"/>
  <c r="F25" i="13"/>
  <c r="G25" i="13"/>
  <c r="F26" i="13"/>
  <c r="G26" i="13"/>
  <c r="F27" i="13"/>
  <c r="I27" i="13" s="1"/>
  <c r="G27" i="13"/>
  <c r="J27" i="13" s="1"/>
  <c r="H27" i="13"/>
  <c r="F28" i="13"/>
  <c r="G28" i="13"/>
  <c r="F29" i="13"/>
  <c r="G29" i="13"/>
  <c r="F30" i="13"/>
  <c r="G30" i="13"/>
  <c r="F31" i="13"/>
  <c r="G31" i="13"/>
  <c r="F32" i="13"/>
  <c r="I32" i="13" s="1"/>
  <c r="G32" i="13"/>
  <c r="H32" i="13" s="1"/>
  <c r="F33" i="13"/>
  <c r="G33" i="13"/>
  <c r="F34" i="13"/>
  <c r="G34" i="13"/>
  <c r="F35" i="13"/>
  <c r="G35" i="13"/>
  <c r="F36" i="13"/>
  <c r="G36" i="13"/>
  <c r="F37" i="13"/>
  <c r="I37" i="13" s="1"/>
  <c r="G37" i="13"/>
  <c r="J37" i="13"/>
  <c r="F38" i="13"/>
  <c r="G38" i="13"/>
  <c r="F39" i="13"/>
  <c r="G39" i="13"/>
  <c r="F40" i="13"/>
  <c r="G40" i="13"/>
  <c r="F41" i="13"/>
  <c r="G41" i="13"/>
  <c r="J32" i="13" l="1"/>
  <c r="J3" i="13"/>
  <c r="H37" i="13"/>
  <c r="H17" i="13"/>
  <c r="H8" i="13"/>
  <c r="H2" i="13" s="1"/>
  <c r="F2" i="12"/>
  <c r="G2" i="12"/>
  <c r="J2" i="12" s="1"/>
  <c r="F3" i="12"/>
  <c r="I3" i="12" s="1"/>
  <c r="I2" i="12" s="1"/>
  <c r="G3" i="12"/>
  <c r="H3" i="12" s="1"/>
  <c r="F4" i="12"/>
  <c r="G4" i="12"/>
  <c r="F5" i="12"/>
  <c r="G5" i="12"/>
  <c r="F6" i="12"/>
  <c r="G6" i="12"/>
  <c r="F7" i="12"/>
  <c r="G7" i="12"/>
  <c r="F8" i="12"/>
  <c r="I8" i="12" s="1"/>
  <c r="G8" i="12"/>
  <c r="J8" i="12"/>
  <c r="F9" i="12"/>
  <c r="G9" i="12"/>
  <c r="F10" i="12"/>
  <c r="G10" i="12"/>
  <c r="F11" i="12"/>
  <c r="G11" i="12"/>
  <c r="F12" i="12"/>
  <c r="G12" i="12"/>
  <c r="F13" i="12"/>
  <c r="G13" i="12"/>
  <c r="J13" i="12" s="1"/>
  <c r="H13" i="12"/>
  <c r="I13" i="12"/>
  <c r="F14" i="12"/>
  <c r="G14" i="12"/>
  <c r="F15" i="12"/>
  <c r="G15" i="12"/>
  <c r="F16" i="12"/>
  <c r="G16" i="12"/>
  <c r="F17" i="12"/>
  <c r="I17" i="12" s="1"/>
  <c r="G17" i="12"/>
  <c r="J17" i="12"/>
  <c r="F18" i="12"/>
  <c r="G18" i="12"/>
  <c r="F19" i="12"/>
  <c r="G19" i="12"/>
  <c r="F20" i="12"/>
  <c r="G20" i="12"/>
  <c r="F21" i="12"/>
  <c r="G21" i="12"/>
  <c r="F22" i="12"/>
  <c r="G22" i="12"/>
  <c r="J22" i="12" s="1"/>
  <c r="H22" i="12"/>
  <c r="I22" i="12"/>
  <c r="F23" i="12"/>
  <c r="G23" i="12"/>
  <c r="F24" i="12"/>
  <c r="G24" i="12"/>
  <c r="F25" i="12"/>
  <c r="G25" i="12"/>
  <c r="F26" i="12"/>
  <c r="G26" i="12"/>
  <c r="F27" i="12"/>
  <c r="I27" i="12" s="1"/>
  <c r="G27" i="12"/>
  <c r="J27" i="12" s="1"/>
  <c r="H27" i="12"/>
  <c r="F28" i="12"/>
  <c r="G28" i="12"/>
  <c r="F29" i="12"/>
  <c r="G29" i="12"/>
  <c r="F30" i="12"/>
  <c r="G30" i="12"/>
  <c r="F31" i="12"/>
  <c r="G31" i="12"/>
  <c r="F32" i="12"/>
  <c r="I32" i="12" s="1"/>
  <c r="G32" i="12"/>
  <c r="H32" i="12" s="1"/>
  <c r="F33" i="12"/>
  <c r="G33" i="12"/>
  <c r="F34" i="12"/>
  <c r="G34" i="12"/>
  <c r="F35" i="12"/>
  <c r="G35" i="12"/>
  <c r="F36" i="12"/>
  <c r="G36" i="12"/>
  <c r="F37" i="12"/>
  <c r="I37" i="12" s="1"/>
  <c r="G37" i="12"/>
  <c r="J37" i="12"/>
  <c r="F38" i="12"/>
  <c r="G38" i="12"/>
  <c r="F39" i="12"/>
  <c r="G39" i="12"/>
  <c r="F40" i="12"/>
  <c r="G40" i="12"/>
  <c r="F41" i="12"/>
  <c r="G41" i="12"/>
  <c r="J32" i="12" l="1"/>
  <c r="J3" i="12"/>
  <c r="H37" i="12"/>
  <c r="H17" i="12"/>
  <c r="H2" i="12" s="1"/>
  <c r="H8" i="12"/>
  <c r="A2" i="11"/>
  <c r="B2" i="11"/>
  <c r="C2" i="11"/>
  <c r="D2" i="11"/>
  <c r="E2" i="11"/>
  <c r="A2" i="7"/>
  <c r="B2" i="7"/>
  <c r="C2" i="7"/>
  <c r="D2" i="7"/>
  <c r="E2" i="7"/>
  <c r="G42" i="11"/>
  <c r="F42" i="11"/>
  <c r="G41" i="11"/>
  <c r="F41" i="11"/>
  <c r="G40" i="11"/>
  <c r="F40" i="11"/>
  <c r="G39" i="11"/>
  <c r="F39" i="11"/>
  <c r="G38" i="11"/>
  <c r="J38" i="11" s="1"/>
  <c r="F38" i="11"/>
  <c r="G37" i="11"/>
  <c r="F37" i="11"/>
  <c r="G36" i="11"/>
  <c r="F36" i="11"/>
  <c r="G35" i="11"/>
  <c r="F35" i="11"/>
  <c r="G34" i="11"/>
  <c r="F34" i="11"/>
  <c r="G33" i="11"/>
  <c r="J33" i="11" s="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J23" i="11" s="1"/>
  <c r="F23" i="11"/>
  <c r="G22" i="11"/>
  <c r="F22" i="11"/>
  <c r="G21" i="11"/>
  <c r="F21" i="11"/>
  <c r="G20" i="11"/>
  <c r="F20" i="11"/>
  <c r="G19" i="11"/>
  <c r="F19" i="11"/>
  <c r="G18" i="11"/>
  <c r="J18" i="11" s="1"/>
  <c r="F18" i="11"/>
  <c r="G17" i="11"/>
  <c r="F17" i="11"/>
  <c r="G16" i="11"/>
  <c r="F16" i="11"/>
  <c r="G15" i="11"/>
  <c r="F15" i="11"/>
  <c r="G14" i="11"/>
  <c r="J14" i="11" s="1"/>
  <c r="F14" i="11"/>
  <c r="G13" i="11"/>
  <c r="F13" i="11"/>
  <c r="G12" i="11"/>
  <c r="F12" i="11"/>
  <c r="G11" i="11"/>
  <c r="F11" i="11"/>
  <c r="G10" i="11"/>
  <c r="F10" i="11"/>
  <c r="G9" i="11"/>
  <c r="J9" i="11" s="1"/>
  <c r="F9" i="11"/>
  <c r="G8" i="11"/>
  <c r="F8" i="11"/>
  <c r="G7" i="11"/>
  <c r="F7" i="11"/>
  <c r="G6" i="11"/>
  <c r="F6" i="11"/>
  <c r="G5" i="11"/>
  <c r="F5" i="11"/>
  <c r="G4" i="11"/>
  <c r="J4" i="11" s="1"/>
  <c r="F4" i="11"/>
  <c r="G3" i="11"/>
  <c r="F3" i="11"/>
  <c r="G42" i="10"/>
  <c r="F42" i="10"/>
  <c r="G41" i="10"/>
  <c r="F41" i="10"/>
  <c r="G40" i="10"/>
  <c r="F40" i="10"/>
  <c r="G39" i="10"/>
  <c r="F39" i="10"/>
  <c r="G38" i="10"/>
  <c r="J38" i="10" s="1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J23" i="10" s="1"/>
  <c r="F23" i="10"/>
  <c r="G22" i="10"/>
  <c r="F22" i="10"/>
  <c r="G21" i="10"/>
  <c r="F21" i="10"/>
  <c r="G20" i="10"/>
  <c r="F20" i="10"/>
  <c r="G19" i="10"/>
  <c r="F19" i="10"/>
  <c r="J18" i="10"/>
  <c r="G18" i="10"/>
  <c r="F18" i="10"/>
  <c r="I18" i="10" s="1"/>
  <c r="G17" i="10"/>
  <c r="F17" i="10"/>
  <c r="G16" i="10"/>
  <c r="F16" i="10"/>
  <c r="G15" i="10"/>
  <c r="F15" i="10"/>
  <c r="G14" i="10"/>
  <c r="J14" i="10" s="1"/>
  <c r="F14" i="10"/>
  <c r="G13" i="10"/>
  <c r="F13" i="10"/>
  <c r="G12" i="10"/>
  <c r="F12" i="10"/>
  <c r="G11" i="10"/>
  <c r="F11" i="10"/>
  <c r="G10" i="10"/>
  <c r="F10" i="10"/>
  <c r="J9" i="10"/>
  <c r="G9" i="10"/>
  <c r="F9" i="10"/>
  <c r="I9" i="10" s="1"/>
  <c r="G8" i="10"/>
  <c r="F8" i="10"/>
  <c r="G7" i="10"/>
  <c r="F7" i="10"/>
  <c r="G6" i="10"/>
  <c r="F6" i="10"/>
  <c r="G5" i="10"/>
  <c r="F5" i="10"/>
  <c r="J4" i="10"/>
  <c r="G4" i="10"/>
  <c r="F4" i="10"/>
  <c r="G3" i="10"/>
  <c r="H14" i="10" s="1"/>
  <c r="F3" i="10"/>
  <c r="I23" i="10" s="1"/>
  <c r="E2" i="10"/>
  <c r="D2" i="10"/>
  <c r="C2" i="10"/>
  <c r="B2" i="10"/>
  <c r="A2" i="10"/>
  <c r="J38" i="9"/>
  <c r="I38" i="9"/>
  <c r="J33" i="9"/>
  <c r="I33" i="9"/>
  <c r="J28" i="9"/>
  <c r="I28" i="9"/>
  <c r="J23" i="9"/>
  <c r="J18" i="9"/>
  <c r="I18" i="9"/>
  <c r="G16" i="9"/>
  <c r="F16" i="9"/>
  <c r="G15" i="9"/>
  <c r="F15" i="9"/>
  <c r="G14" i="9"/>
  <c r="J14" i="9" s="1"/>
  <c r="F14" i="9"/>
  <c r="I14" i="9" s="1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J4" i="9" s="1"/>
  <c r="F4" i="9"/>
  <c r="G3" i="9"/>
  <c r="H33" i="9" s="1"/>
  <c r="F3" i="9"/>
  <c r="I23" i="9" s="1"/>
  <c r="E2" i="9"/>
  <c r="D2" i="9"/>
  <c r="C2" i="9"/>
  <c r="B2" i="9"/>
  <c r="A2" i="9"/>
  <c r="G42" i="8"/>
  <c r="F42" i="8"/>
  <c r="G41" i="8"/>
  <c r="F41" i="8"/>
  <c r="G40" i="8"/>
  <c r="F40" i="8"/>
  <c r="G39" i="8"/>
  <c r="F39" i="8"/>
  <c r="J38" i="8"/>
  <c r="G38" i="8"/>
  <c r="H38" i="8" s="1"/>
  <c r="F38" i="8"/>
  <c r="I38" i="8" s="1"/>
  <c r="G37" i="8"/>
  <c r="F37" i="8"/>
  <c r="G36" i="8"/>
  <c r="F36" i="8"/>
  <c r="G35" i="8"/>
  <c r="F35" i="8"/>
  <c r="G34" i="8"/>
  <c r="F34" i="8"/>
  <c r="G33" i="8"/>
  <c r="J33" i="8" s="1"/>
  <c r="F33" i="8"/>
  <c r="I33" i="8" s="1"/>
  <c r="G32" i="8"/>
  <c r="F32" i="8"/>
  <c r="G31" i="8"/>
  <c r="F31" i="8"/>
  <c r="G30" i="8"/>
  <c r="F30" i="8"/>
  <c r="G29" i="8"/>
  <c r="F29" i="8"/>
  <c r="I28" i="8"/>
  <c r="H28" i="8"/>
  <c r="G28" i="8"/>
  <c r="J28" i="8" s="1"/>
  <c r="F28" i="8"/>
  <c r="G27" i="8"/>
  <c r="F27" i="8"/>
  <c r="G26" i="8"/>
  <c r="F26" i="8"/>
  <c r="G25" i="8"/>
  <c r="F25" i="8"/>
  <c r="G24" i="8"/>
  <c r="F24" i="8"/>
  <c r="J23" i="8"/>
  <c r="I23" i="8"/>
  <c r="G23" i="8"/>
  <c r="F23" i="8"/>
  <c r="G22" i="8"/>
  <c r="F22" i="8"/>
  <c r="G21" i="8"/>
  <c r="F21" i="8"/>
  <c r="G20" i="8"/>
  <c r="F20" i="8"/>
  <c r="G19" i="8"/>
  <c r="F19" i="8"/>
  <c r="J18" i="8"/>
  <c r="G18" i="8"/>
  <c r="H18" i="8" s="1"/>
  <c r="F18" i="8"/>
  <c r="I18" i="8" s="1"/>
  <c r="G17" i="8"/>
  <c r="F17" i="8"/>
  <c r="G16" i="8"/>
  <c r="F16" i="8"/>
  <c r="G15" i="8"/>
  <c r="F15" i="8"/>
  <c r="J14" i="8"/>
  <c r="I14" i="8"/>
  <c r="G14" i="8"/>
  <c r="F14" i="8"/>
  <c r="G13" i="8"/>
  <c r="F13" i="8"/>
  <c r="G12" i="8"/>
  <c r="F12" i="8"/>
  <c r="G11" i="8"/>
  <c r="F11" i="8"/>
  <c r="G10" i="8"/>
  <c r="F10" i="8"/>
  <c r="J9" i="8"/>
  <c r="G9" i="8"/>
  <c r="H9" i="8" s="1"/>
  <c r="F9" i="8"/>
  <c r="I9" i="8" s="1"/>
  <c r="G8" i="8"/>
  <c r="F8" i="8"/>
  <c r="G7" i="8"/>
  <c r="F7" i="8"/>
  <c r="G6" i="8"/>
  <c r="F6" i="8"/>
  <c r="G5" i="8"/>
  <c r="F5" i="8"/>
  <c r="G4" i="8"/>
  <c r="J4" i="8" s="1"/>
  <c r="F4" i="8"/>
  <c r="I4" i="8" s="1"/>
  <c r="G3" i="8"/>
  <c r="H23" i="8" s="1"/>
  <c r="F3" i="8"/>
  <c r="E2" i="8"/>
  <c r="D2" i="8"/>
  <c r="C2" i="8"/>
  <c r="B2" i="8"/>
  <c r="A2" i="8"/>
  <c r="G42" i="7"/>
  <c r="F42" i="7"/>
  <c r="G41" i="7"/>
  <c r="F41" i="7"/>
  <c r="G40" i="7"/>
  <c r="F40" i="7"/>
  <c r="G39" i="7"/>
  <c r="F39" i="7"/>
  <c r="G38" i="7"/>
  <c r="J38" i="7" s="1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J28" i="7" s="1"/>
  <c r="F28" i="7"/>
  <c r="G27" i="7"/>
  <c r="F27" i="7"/>
  <c r="G26" i="7"/>
  <c r="F26" i="7"/>
  <c r="G25" i="7"/>
  <c r="F25" i="7"/>
  <c r="G24" i="7"/>
  <c r="F24" i="7"/>
  <c r="G23" i="7"/>
  <c r="J23" i="7" s="1"/>
  <c r="F23" i="7"/>
  <c r="G22" i="7"/>
  <c r="F22" i="7"/>
  <c r="G21" i="7"/>
  <c r="F21" i="7"/>
  <c r="G20" i="7"/>
  <c r="F20" i="7"/>
  <c r="G19" i="7"/>
  <c r="F19" i="7"/>
  <c r="J18" i="7"/>
  <c r="G18" i="7"/>
  <c r="F18" i="7"/>
  <c r="I18" i="7" s="1"/>
  <c r="G17" i="7"/>
  <c r="F17" i="7"/>
  <c r="G16" i="7"/>
  <c r="F16" i="7"/>
  <c r="G15" i="7"/>
  <c r="F15" i="7"/>
  <c r="G14" i="7"/>
  <c r="J14" i="7" s="1"/>
  <c r="F14" i="7"/>
  <c r="G13" i="7"/>
  <c r="F13" i="7"/>
  <c r="G12" i="7"/>
  <c r="F12" i="7"/>
  <c r="G11" i="7"/>
  <c r="F11" i="7"/>
  <c r="G10" i="7"/>
  <c r="F10" i="7"/>
  <c r="J9" i="7"/>
  <c r="G9" i="7"/>
  <c r="F9" i="7"/>
  <c r="I9" i="7" s="1"/>
  <c r="G8" i="7"/>
  <c r="F8" i="7"/>
  <c r="G7" i="7"/>
  <c r="F7" i="7"/>
  <c r="G6" i="7"/>
  <c r="F6" i="7"/>
  <c r="G5" i="7"/>
  <c r="F5" i="7"/>
  <c r="J4" i="7"/>
  <c r="G4" i="7"/>
  <c r="F4" i="7"/>
  <c r="G3" i="7"/>
  <c r="H38" i="7" s="1"/>
  <c r="F3" i="7"/>
  <c r="I14" i="7" s="1"/>
  <c r="G42" i="6"/>
  <c r="F42" i="6"/>
  <c r="G41" i="6"/>
  <c r="F41" i="6"/>
  <c r="G40" i="6"/>
  <c r="F40" i="6"/>
  <c r="G39" i="6"/>
  <c r="F39" i="6"/>
  <c r="J38" i="6"/>
  <c r="G38" i="6"/>
  <c r="F38" i="6"/>
  <c r="I38" i="6" s="1"/>
  <c r="G37" i="6"/>
  <c r="F37" i="6"/>
  <c r="G36" i="6"/>
  <c r="F36" i="6"/>
  <c r="G35" i="6"/>
  <c r="F35" i="6"/>
  <c r="G34" i="6"/>
  <c r="F34" i="6"/>
  <c r="G33" i="6"/>
  <c r="J33" i="6" s="1"/>
  <c r="F33" i="6"/>
  <c r="G32" i="6"/>
  <c r="F32" i="6"/>
  <c r="G31" i="6"/>
  <c r="F31" i="6"/>
  <c r="G30" i="6"/>
  <c r="F30" i="6"/>
  <c r="G29" i="6"/>
  <c r="F29" i="6"/>
  <c r="J28" i="6"/>
  <c r="I28" i="6"/>
  <c r="H28" i="6"/>
  <c r="G28" i="6"/>
  <c r="F28" i="6"/>
  <c r="G27" i="6"/>
  <c r="F27" i="6"/>
  <c r="G26" i="6"/>
  <c r="F26" i="6"/>
  <c r="G25" i="6"/>
  <c r="F25" i="6"/>
  <c r="G24" i="6"/>
  <c r="F24" i="6"/>
  <c r="J23" i="6"/>
  <c r="I23" i="6"/>
  <c r="G23" i="6"/>
  <c r="H23" i="6" s="1"/>
  <c r="F23" i="6"/>
  <c r="G22" i="6"/>
  <c r="F22" i="6"/>
  <c r="G21" i="6"/>
  <c r="F21" i="6"/>
  <c r="G20" i="6"/>
  <c r="F20" i="6"/>
  <c r="G19" i="6"/>
  <c r="F19" i="6"/>
  <c r="J18" i="6"/>
  <c r="G18" i="6"/>
  <c r="H18" i="6" s="1"/>
  <c r="F18" i="6"/>
  <c r="I18" i="6" s="1"/>
  <c r="G17" i="6"/>
  <c r="F17" i="6"/>
  <c r="G16" i="6"/>
  <c r="F16" i="6"/>
  <c r="G15" i="6"/>
  <c r="F15" i="6"/>
  <c r="J14" i="6"/>
  <c r="I14" i="6"/>
  <c r="G14" i="6"/>
  <c r="H14" i="6" s="1"/>
  <c r="F14" i="6"/>
  <c r="G13" i="6"/>
  <c r="F13" i="6"/>
  <c r="G12" i="6"/>
  <c r="F12" i="6"/>
  <c r="G11" i="6"/>
  <c r="F11" i="6"/>
  <c r="G10" i="6"/>
  <c r="F10" i="6"/>
  <c r="J9" i="6"/>
  <c r="G9" i="6"/>
  <c r="H9" i="6" s="1"/>
  <c r="F9" i="6"/>
  <c r="I9" i="6" s="1"/>
  <c r="G8" i="6"/>
  <c r="F8" i="6"/>
  <c r="G7" i="6"/>
  <c r="F7" i="6"/>
  <c r="G6" i="6"/>
  <c r="F6" i="6"/>
  <c r="G5" i="6"/>
  <c r="F5" i="6"/>
  <c r="G4" i="6"/>
  <c r="J4" i="6" s="1"/>
  <c r="F4" i="6"/>
  <c r="J3" i="6"/>
  <c r="G3" i="6"/>
  <c r="H38" i="6" s="1"/>
  <c r="F3" i="6"/>
  <c r="I33" i="6" s="1"/>
  <c r="E2" i="6"/>
  <c r="D2" i="6"/>
  <c r="C2" i="6"/>
  <c r="B2" i="6"/>
  <c r="A2" i="6"/>
  <c r="H23" i="11" l="1"/>
  <c r="I9" i="11"/>
  <c r="I38" i="11"/>
  <c r="I23" i="11"/>
  <c r="I33" i="11"/>
  <c r="I4" i="11"/>
  <c r="I14" i="11"/>
  <c r="I18" i="11"/>
  <c r="I28" i="11"/>
  <c r="H28" i="11"/>
  <c r="H33" i="11"/>
  <c r="H4" i="11"/>
  <c r="I4" i="10"/>
  <c r="H33" i="10"/>
  <c r="H4" i="10"/>
  <c r="I28" i="10"/>
  <c r="J33" i="10"/>
  <c r="H28" i="10"/>
  <c r="I33" i="10"/>
  <c r="H9" i="9"/>
  <c r="I4" i="9"/>
  <c r="I3" i="9" s="1"/>
  <c r="J9" i="9"/>
  <c r="H28" i="9"/>
  <c r="I9" i="9"/>
  <c r="I4" i="7"/>
  <c r="H33" i="7"/>
  <c r="I33" i="7"/>
  <c r="H4" i="7"/>
  <c r="I28" i="7"/>
  <c r="J33" i="7"/>
  <c r="J3" i="11"/>
  <c r="H9" i="11"/>
  <c r="H18" i="11"/>
  <c r="J28" i="11"/>
  <c r="H38" i="11"/>
  <c r="H14" i="11"/>
  <c r="H23" i="10"/>
  <c r="J3" i="10"/>
  <c r="H9" i="10"/>
  <c r="H18" i="10"/>
  <c r="J28" i="10"/>
  <c r="H38" i="10"/>
  <c r="I38" i="10"/>
  <c r="I14" i="10"/>
  <c r="H4" i="9"/>
  <c r="H23" i="9"/>
  <c r="J3" i="9"/>
  <c r="H18" i="9"/>
  <c r="H38" i="9"/>
  <c r="H14" i="9"/>
  <c r="I3" i="8"/>
  <c r="H4" i="8"/>
  <c r="H3" i="8" s="1"/>
  <c r="H33" i="8"/>
  <c r="J3" i="8"/>
  <c r="H14" i="8"/>
  <c r="H14" i="7"/>
  <c r="H23" i="7"/>
  <c r="I38" i="7"/>
  <c r="I23" i="7"/>
  <c r="I3" i="7" s="1"/>
  <c r="H28" i="7"/>
  <c r="J3" i="7"/>
  <c r="H9" i="7"/>
  <c r="H18" i="7"/>
  <c r="H33" i="6"/>
  <c r="H4" i="6"/>
  <c r="H3" i="6" s="1"/>
  <c r="I4" i="6"/>
  <c r="I3" i="6" s="1"/>
  <c r="G42" i="3"/>
  <c r="F42" i="3"/>
  <c r="G41" i="3"/>
  <c r="F41" i="3"/>
  <c r="G40" i="3"/>
  <c r="F40" i="3"/>
  <c r="G39" i="3"/>
  <c r="F39" i="3"/>
  <c r="J38" i="3"/>
  <c r="G38" i="3"/>
  <c r="F38" i="3"/>
  <c r="G37" i="3"/>
  <c r="F37" i="3"/>
  <c r="G36" i="3"/>
  <c r="F36" i="3"/>
  <c r="G35" i="3"/>
  <c r="F35" i="3"/>
  <c r="G34" i="3"/>
  <c r="F34" i="3"/>
  <c r="G33" i="3"/>
  <c r="J33" i="3"/>
  <c r="F33" i="3"/>
  <c r="G32" i="3"/>
  <c r="F32" i="3"/>
  <c r="G31" i="3"/>
  <c r="F31" i="3"/>
  <c r="G30" i="3"/>
  <c r="F30" i="3"/>
  <c r="G29" i="3"/>
  <c r="F29" i="3"/>
  <c r="G28" i="3"/>
  <c r="J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J18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J9" i="3"/>
  <c r="G9" i="3"/>
  <c r="F9" i="3"/>
  <c r="G8" i="3"/>
  <c r="F8" i="3"/>
  <c r="G7" i="3"/>
  <c r="F7" i="3"/>
  <c r="G6" i="3"/>
  <c r="F6" i="3"/>
  <c r="G5" i="3"/>
  <c r="F5" i="3"/>
  <c r="G4" i="3"/>
  <c r="J4" i="3"/>
  <c r="F4" i="3"/>
  <c r="G3" i="3"/>
  <c r="H18" i="3"/>
  <c r="F3" i="3"/>
  <c r="I23" i="3"/>
  <c r="A2" i="3"/>
  <c r="G42" i="2"/>
  <c r="F42" i="2"/>
  <c r="G41" i="2"/>
  <c r="F41" i="2"/>
  <c r="G40" i="2"/>
  <c r="F40" i="2"/>
  <c r="G39" i="2"/>
  <c r="F39" i="2"/>
  <c r="G38" i="2"/>
  <c r="J38" i="2"/>
  <c r="F38" i="2"/>
  <c r="G37" i="2"/>
  <c r="F37" i="2"/>
  <c r="G36" i="2"/>
  <c r="F36" i="2"/>
  <c r="G35" i="2"/>
  <c r="F35" i="2"/>
  <c r="G34" i="2"/>
  <c r="F34" i="2"/>
  <c r="G33" i="2"/>
  <c r="J33" i="2"/>
  <c r="F33" i="2"/>
  <c r="G32" i="2"/>
  <c r="F32" i="2"/>
  <c r="G31" i="2"/>
  <c r="F31" i="2"/>
  <c r="G30" i="2"/>
  <c r="F30" i="2"/>
  <c r="G29" i="2"/>
  <c r="F29" i="2"/>
  <c r="J28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J18" i="2"/>
  <c r="G18" i="2"/>
  <c r="F18" i="2"/>
  <c r="I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J9" i="2"/>
  <c r="G9" i="2"/>
  <c r="F9" i="2"/>
  <c r="G8" i="2"/>
  <c r="F8" i="2"/>
  <c r="G7" i="2"/>
  <c r="F7" i="2"/>
  <c r="G6" i="2"/>
  <c r="F6" i="2"/>
  <c r="G5" i="2"/>
  <c r="F5" i="2"/>
  <c r="G4" i="2"/>
  <c r="J4" i="2"/>
  <c r="F4" i="2"/>
  <c r="G3" i="2"/>
  <c r="H28" i="2"/>
  <c r="F3" i="2"/>
  <c r="E2" i="2"/>
  <c r="E2" i="3"/>
  <c r="D2" i="2"/>
  <c r="D2" i="3"/>
  <c r="C2" i="2"/>
  <c r="C2" i="3"/>
  <c r="B2" i="2"/>
  <c r="B2" i="3"/>
  <c r="A2" i="2"/>
  <c r="G42" i="1"/>
  <c r="F42" i="1"/>
  <c r="G41" i="1"/>
  <c r="F41" i="1"/>
  <c r="G40" i="1"/>
  <c r="F40" i="1"/>
  <c r="G39" i="1"/>
  <c r="F39" i="1"/>
  <c r="G38" i="1"/>
  <c r="J38" i="1"/>
  <c r="F38" i="1"/>
  <c r="I38" i="1"/>
  <c r="G37" i="1"/>
  <c r="F37" i="1"/>
  <c r="G36" i="1"/>
  <c r="F36" i="1"/>
  <c r="G35" i="1"/>
  <c r="F35" i="1"/>
  <c r="G34" i="1"/>
  <c r="F34" i="1"/>
  <c r="G33" i="1"/>
  <c r="J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H23" i="1"/>
  <c r="F23" i="1"/>
  <c r="G22" i="1"/>
  <c r="F22" i="1"/>
  <c r="G21" i="1"/>
  <c r="F21" i="1"/>
  <c r="G20" i="1"/>
  <c r="F20" i="1"/>
  <c r="G19" i="1"/>
  <c r="F19" i="1"/>
  <c r="G18" i="1"/>
  <c r="J18" i="1"/>
  <c r="F18" i="1"/>
  <c r="I18" i="1"/>
  <c r="G17" i="1"/>
  <c r="F17" i="1"/>
  <c r="G16" i="1"/>
  <c r="F16" i="1"/>
  <c r="G15" i="1"/>
  <c r="F15" i="1"/>
  <c r="G14" i="1"/>
  <c r="H14" i="1"/>
  <c r="F14" i="1"/>
  <c r="G13" i="1"/>
  <c r="F13" i="1"/>
  <c r="G12" i="1"/>
  <c r="F12" i="1"/>
  <c r="G11" i="1"/>
  <c r="F11" i="1"/>
  <c r="G10" i="1"/>
  <c r="F10" i="1"/>
  <c r="G9" i="1"/>
  <c r="J9" i="1"/>
  <c r="F9" i="1"/>
  <c r="I9" i="1"/>
  <c r="G8" i="1"/>
  <c r="F8" i="1"/>
  <c r="G7" i="1"/>
  <c r="F7" i="1"/>
  <c r="G6" i="1"/>
  <c r="F6" i="1"/>
  <c r="G5" i="1"/>
  <c r="F5" i="1"/>
  <c r="J4" i="1"/>
  <c r="G4" i="1"/>
  <c r="F4" i="1"/>
  <c r="G3" i="1"/>
  <c r="J3" i="1"/>
  <c r="F3" i="1"/>
  <c r="H38" i="1"/>
  <c r="H14" i="3"/>
  <c r="I23" i="1"/>
  <c r="H4" i="1"/>
  <c r="H9" i="1"/>
  <c r="H18" i="1"/>
  <c r="I28" i="1"/>
  <c r="J3" i="3"/>
  <c r="H28" i="1"/>
  <c r="J28" i="1"/>
  <c r="I9" i="2"/>
  <c r="I28" i="2"/>
  <c r="H23" i="3"/>
  <c r="J3" i="2"/>
  <c r="H14" i="2"/>
  <c r="H23" i="2"/>
  <c r="H38" i="2"/>
  <c r="H38" i="3"/>
  <c r="H9" i="2"/>
  <c r="H18" i="2"/>
  <c r="I23" i="2"/>
  <c r="I38" i="2"/>
  <c r="H9" i="3"/>
  <c r="H28" i="3"/>
  <c r="I9" i="3"/>
  <c r="I18" i="3"/>
  <c r="I28" i="3"/>
  <c r="I38" i="3"/>
  <c r="I4" i="1"/>
  <c r="I14" i="1"/>
  <c r="J14" i="1"/>
  <c r="J23" i="1"/>
  <c r="H33" i="1"/>
  <c r="H4" i="2"/>
  <c r="J14" i="2"/>
  <c r="J23" i="2"/>
  <c r="H33" i="2"/>
  <c r="H4" i="3"/>
  <c r="J14" i="3"/>
  <c r="J23" i="3"/>
  <c r="H33" i="3"/>
  <c r="I4" i="2"/>
  <c r="I33" i="2"/>
  <c r="I4" i="3"/>
  <c r="I33" i="3"/>
  <c r="I33" i="1"/>
  <c r="I14" i="2"/>
  <c r="I14" i="3"/>
  <c r="H3" i="1"/>
  <c r="I3" i="2"/>
  <c r="H3" i="3"/>
  <c r="H3" i="2"/>
  <c r="I3" i="1"/>
  <c r="I3" i="3"/>
  <c r="I3" i="11" l="1"/>
  <c r="H3" i="11"/>
  <c r="I3" i="10"/>
  <c r="H3" i="10"/>
  <c r="H3" i="9"/>
  <c r="H3" i="7"/>
</calcChain>
</file>

<file path=xl/sharedStrings.xml><?xml version="1.0" encoding="utf-8"?>
<sst xmlns="http://schemas.openxmlformats.org/spreadsheetml/2006/main" count="643" uniqueCount="57">
  <si>
    <t>LDC # of Customer</t>
  </si>
  <si>
    <t>LDC  kWh used</t>
  </si>
  <si>
    <t xml:space="preserve"> CS # of Customer</t>
  </si>
  <si>
    <t xml:space="preserve"> CS  kWh Used</t>
  </si>
  <si>
    <t>Total Customers</t>
  </si>
  <si>
    <t>Total kWh</t>
  </si>
  <si>
    <t>% of classs kWh</t>
  </si>
  <si>
    <t>% of Customers</t>
  </si>
  <si>
    <t>Rate Class Load ( in %) CS kWh</t>
  </si>
  <si>
    <t>January</t>
  </si>
  <si>
    <t>R</t>
  </si>
  <si>
    <t>NGRID</t>
  </si>
  <si>
    <t>NTAR</t>
  </si>
  <si>
    <t>NU</t>
  </si>
  <si>
    <t>UNITIL</t>
  </si>
  <si>
    <t>R-LI</t>
  </si>
  <si>
    <t>R-TOU</t>
  </si>
  <si>
    <t>Small C&amp;I</t>
  </si>
  <si>
    <t>Medium C&amp;I</t>
  </si>
  <si>
    <t>Large C&amp;I</t>
  </si>
  <si>
    <t>St-Light</t>
  </si>
  <si>
    <t>Farms</t>
  </si>
  <si>
    <t xml:space="preserve">Notes: </t>
  </si>
  <si>
    <t>R = Residentail</t>
  </si>
  <si>
    <t>R-LI = Residential Low Income</t>
  </si>
  <si>
    <t>R-TOU = Residential Time of Use</t>
  </si>
  <si>
    <t xml:space="preserve">C&amp;I = Commerical and Industrial </t>
  </si>
  <si>
    <t xml:space="preserve">St-Light = Street Lights </t>
  </si>
  <si>
    <t>IG= Independent Generator; LDC = Local Distributin Company</t>
  </si>
  <si>
    <t>CG= Competitive Generator</t>
  </si>
  <si>
    <t>February</t>
  </si>
  <si>
    <t>IG= Independent Generator</t>
  </si>
  <si>
    <t>March</t>
  </si>
  <si>
    <t xml:space="preserve">April       </t>
  </si>
  <si>
    <t xml:space="preserve">R                       </t>
  </si>
  <si>
    <t xml:space="preserve">NGRID                           </t>
  </si>
  <si>
    <t xml:space="preserve">NSTAR                           </t>
  </si>
  <si>
    <t xml:space="preserve">NU                              </t>
  </si>
  <si>
    <t xml:space="preserve">UNITIL                          </t>
  </si>
  <si>
    <t xml:space="preserve">R-LI                    </t>
  </si>
  <si>
    <t xml:space="preserve">R-TOU                   </t>
  </si>
  <si>
    <t xml:space="preserve">Small C&amp;I               </t>
  </si>
  <si>
    <t xml:space="preserve">Medium C&amp;I              </t>
  </si>
  <si>
    <t xml:space="preserve">Large C&amp;I               </t>
  </si>
  <si>
    <t xml:space="preserve">St-Light                </t>
  </si>
  <si>
    <t xml:space="preserve">Farms                   </t>
  </si>
  <si>
    <t>2017 Competitive Supply Load Served</t>
  </si>
  <si>
    <t xml:space="preserve">May         </t>
  </si>
  <si>
    <t xml:space="preserve">June        </t>
  </si>
  <si>
    <t xml:space="preserve">July        </t>
  </si>
  <si>
    <t xml:space="preserve">August      </t>
  </si>
  <si>
    <t xml:space="preserve">September   </t>
  </si>
  <si>
    <t xml:space="preserve">October     </t>
  </si>
  <si>
    <t>NSTAR</t>
  </si>
  <si>
    <t>November</t>
  </si>
  <si>
    <t>C&amp;I = Commerical and Industrial ;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</si>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</sst>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0">
    <xf numFmtId="0" fontId="0" fillId="0" borderId="0" xfId="0"/>
    <xf numFmtId="9" fontId="0" fillId="2" borderId="2" xfId="0" applyNumberForma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/>
    <xf numFmtId="0" fontId="1" fillId="8" borderId="3" xfId="0" applyFont="1" applyFill="1" applyBorder="1" applyAlignment="1">
      <alignment wrapText="1"/>
    </xf>
    <xf numFmtId="3" fontId="1" fillId="0" borderId="2" xfId="0" applyNumberFormat="1" applyFont="1" applyFill="1" applyBorder="1"/>
    <xf numFmtId="3" fontId="1" fillId="0" borderId="4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9" fontId="0" fillId="0" borderId="6" xfId="0" applyNumberFormat="1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3" fontId="1" fillId="0" borderId="7" xfId="0" applyNumberFormat="1" applyFont="1" applyFill="1" applyBorder="1"/>
    <xf numFmtId="3" fontId="0" fillId="0" borderId="2" xfId="0" applyNumberFormat="1" applyFill="1" applyBorder="1"/>
    <xf numFmtId="3" fontId="0" fillId="0" borderId="7" xfId="0" applyNumberForma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1" fillId="12" borderId="1" xfId="0" applyFont="1" applyFill="1" applyBorder="1" applyAlignment="1">
      <alignment horizontal="left" wrapText="1"/>
    </xf>
    <xf numFmtId="3" fontId="1" fillId="12" borderId="1" xfId="0" applyNumberFormat="1" applyFont="1" applyFill="1" applyBorder="1" applyAlignment="1">
      <alignment wrapText="1"/>
    </xf>
    <xf numFmtId="0" fontId="1" fillId="12" borderId="2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wrapText="1"/>
    </xf>
    <xf numFmtId="0" fontId="1" fillId="12" borderId="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 indent="1"/>
    </xf>
    <xf numFmtId="0" fontId="0" fillId="12" borderId="2" xfId="0" applyFill="1" applyBorder="1" applyAlignment="1">
      <alignment horizontal="left" indent="2"/>
    </xf>
    <xf numFmtId="0" fontId="1" fillId="13" borderId="2" xfId="0" applyFont="1" applyFill="1" applyBorder="1" applyAlignment="1">
      <alignment horizontal="left" wrapText="1"/>
    </xf>
    <xf numFmtId="3" fontId="1" fillId="13" borderId="2" xfId="0" applyNumberFormat="1" applyFont="1" applyFill="1" applyBorder="1" applyAlignment="1">
      <alignment wrapText="1"/>
    </xf>
    <xf numFmtId="0" fontId="1" fillId="13" borderId="2" xfId="0" applyFont="1" applyFill="1" applyBorder="1" applyAlignment="1">
      <alignment wrapText="1"/>
    </xf>
    <xf numFmtId="0" fontId="1" fillId="13" borderId="2" xfId="0" applyFont="1" applyFill="1" applyBorder="1" applyAlignment="1">
      <alignment horizontal="center" wrapText="1"/>
    </xf>
    <xf numFmtId="3" fontId="1" fillId="0" borderId="0" xfId="0" applyNumberFormat="1" applyFont="1" applyFill="1" applyBorder="1"/>
    <xf numFmtId="0" fontId="1" fillId="0" borderId="0" xfId="0" applyNumberFormat="1" applyFont="1" applyFill="1" applyBorder="1"/>
    <xf numFmtId="3" fontId="1" fillId="0" borderId="6" xfId="0" applyNumberFormat="1" applyFont="1" applyFill="1" applyBorder="1"/>
    <xf numFmtId="3" fontId="0" fillId="0" borderId="6" xfId="0" applyNumberFormat="1" applyFill="1" applyBorder="1"/>
    <xf numFmtId="3" fontId="1" fillId="0" borderId="6" xfId="0" applyNumberFormat="1" applyFon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0" fontId="1" fillId="12" borderId="2" xfId="0" applyFont="1" applyFill="1" applyBorder="1" applyAlignment="1">
      <alignment horizontal="left" wrapText="1"/>
    </xf>
    <xf numFmtId="3" fontId="1" fillId="12" borderId="2" xfId="0" applyNumberFormat="1" applyFont="1" applyFill="1" applyBorder="1" applyAlignment="1">
      <alignment wrapText="1"/>
    </xf>
    <xf numFmtId="0" fontId="2" fillId="12" borderId="0" xfId="0" applyFont="1" applyFill="1" applyAlignment="1">
      <alignment horizontal="left" indent="1"/>
    </xf>
    <xf numFmtId="3" fontId="1" fillId="12" borderId="2" xfId="0" applyNumberFormat="1" applyFont="1" applyFill="1" applyBorder="1"/>
    <xf numFmtId="3" fontId="1" fillId="12" borderId="2" xfId="0" applyNumberFormat="1" applyFont="1" applyFill="1" applyBorder="1" applyAlignment="1">
      <alignment horizontal="center"/>
    </xf>
    <xf numFmtId="9" fontId="0" fillId="12" borderId="6" xfId="0" applyNumberFormat="1" applyFill="1" applyBorder="1" applyAlignment="1">
      <alignment horizontal="center"/>
    </xf>
    <xf numFmtId="9" fontId="0" fillId="12" borderId="2" xfId="0" applyNumberFormat="1" applyFill="1" applyBorder="1" applyAlignment="1">
      <alignment horizontal="center"/>
    </xf>
    <xf numFmtId="0" fontId="1" fillId="12" borderId="2" xfId="0" applyFont="1" applyFill="1" applyBorder="1" applyAlignment="1">
      <alignment horizontal="left" indent="2"/>
    </xf>
    <xf numFmtId="0" fontId="1" fillId="12" borderId="2" xfId="0" applyFont="1" applyFill="1" applyBorder="1" applyAlignment="1">
      <alignment horizontal="left" indent="3"/>
    </xf>
    <xf numFmtId="0" fontId="4" fillId="12" borderId="2" xfId="0" applyFont="1" applyFill="1" applyBorder="1" applyAlignment="1">
      <alignment horizontal="left" wrapText="1"/>
    </xf>
    <xf numFmtId="3" fontId="4" fillId="12" borderId="2" xfId="0" applyNumberFormat="1" applyFont="1" applyFill="1" applyBorder="1" applyAlignment="1">
      <alignment wrapText="1"/>
    </xf>
    <xf numFmtId="0" fontId="4" fillId="12" borderId="2" xfId="0" applyFont="1" applyFill="1" applyBorder="1" applyAlignment="1">
      <alignment wrapText="1"/>
    </xf>
    <xf numFmtId="0" fontId="4" fillId="12" borderId="2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wrapText="1"/>
    </xf>
    <xf numFmtId="0" fontId="0" fillId="12" borderId="0" xfId="0" applyFill="1"/>
    <xf numFmtId="0" fontId="5" fillId="12" borderId="2" xfId="0" applyFont="1" applyFill="1" applyBorder="1" applyAlignment="1">
      <alignment horizontal="left" indent="1"/>
    </xf>
    <xf numFmtId="3" fontId="4" fillId="0" borderId="2" xfId="0" applyNumberFormat="1" applyFont="1" applyFill="1" applyBorder="1"/>
    <xf numFmtId="3" fontId="4" fillId="0" borderId="2" xfId="0" applyNumberFormat="1" applyFont="1" applyFill="1" applyBorder="1" applyAlignment="1">
      <alignment horizontal="center"/>
    </xf>
    <xf numFmtId="9" fontId="4" fillId="0" borderId="6" xfId="0" applyNumberFormat="1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12" borderId="2" xfId="0" applyFont="1" applyFill="1" applyBorder="1" applyAlignment="1">
      <alignment horizontal="left" indent="2"/>
    </xf>
    <xf numFmtId="0" fontId="4" fillId="12" borderId="2" xfId="0" applyFont="1" applyFill="1" applyBorder="1" applyAlignment="1">
      <alignment horizontal="left" indent="3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12" borderId="0" xfId="0" applyFont="1" applyFill="1"/>
    <xf numFmtId="9" fontId="1" fillId="0" borderId="6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6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left" indent="3"/>
    </xf>
    <xf numFmtId="3" fontId="0" fillId="0" borderId="6" xfId="0" applyNumberFormat="1" applyFont="1" applyFill="1" applyBorder="1"/>
    <xf numFmtId="0" fontId="1" fillId="12" borderId="8" xfId="0" applyFont="1" applyFill="1" applyBorder="1" applyAlignment="1">
      <alignment horizontal="left" indent="2"/>
    </xf>
    <xf numFmtId="3" fontId="0" fillId="0" borderId="0" xfId="0" applyNumberFormat="1" applyFont="1"/>
    <xf numFmtId="0" fontId="7" fillId="12" borderId="2" xfId="0" applyFont="1" applyFill="1" applyBorder="1" applyAlignment="1">
      <alignment horizontal="left" indent="1"/>
    </xf>
    <xf numFmtId="3" fontId="7" fillId="0" borderId="2" xfId="0" applyNumberFormat="1" applyFont="1" applyFill="1" applyBorder="1"/>
    <xf numFmtId="164" fontId="1" fillId="0" borderId="6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9" fontId="1" fillId="0" borderId="6" xfId="0" applyNumberFormat="1" applyFont="1" applyFill="1" applyBorder="1" applyAlignment="1">
      <alignment horizontal="center" vertical="top"/>
    </xf>
    <xf numFmtId="9" fontId="1" fillId="0" borderId="2" xfId="0" applyNumberFormat="1" applyFont="1" applyFill="1" applyBorder="1" applyAlignment="1">
      <alignment horizontal="center" vertical="top"/>
    </xf>
    <xf numFmtId="10" fontId="1" fillId="0" borderId="6" xfId="0" applyNumberFormat="1" applyFont="1" applyFill="1" applyBorder="1" applyAlignment="1">
      <alignment horizontal="center" vertical="top"/>
    </xf>
    <xf numFmtId="10" fontId="1" fillId="0" borderId="1" xfId="0" applyNumberFormat="1" applyFont="1" applyFill="1" applyBorder="1" applyAlignment="1">
      <alignment horizontal="center" vertical="top"/>
    </xf>
    <xf numFmtId="10" fontId="1" fillId="0" borderId="3" xfId="0" applyNumberFormat="1" applyFont="1" applyFill="1" applyBorder="1" applyAlignment="1">
      <alignment horizontal="center" vertical="top"/>
    </xf>
    <xf numFmtId="10" fontId="1" fillId="0" borderId="8" xfId="0" applyNumberFormat="1" applyFont="1" applyFill="1" applyBorder="1" applyAlignment="1">
      <alignment horizontal="center" vertical="top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top"/>
    </xf>
    <xf numFmtId="164" fontId="1" fillId="6" borderId="2" xfId="0" applyNumberFormat="1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164" fontId="1" fillId="5" borderId="2" xfId="0" applyNumberFormat="1" applyFont="1" applyFill="1" applyBorder="1" applyAlignment="1">
      <alignment horizontal="center" vertical="top"/>
    </xf>
    <xf numFmtId="10" fontId="1" fillId="10" borderId="1" xfId="0" applyNumberFormat="1" applyFont="1" applyFill="1" applyBorder="1" applyAlignment="1">
      <alignment horizontal="center" vertical="top"/>
    </xf>
    <xf numFmtId="10" fontId="1" fillId="10" borderId="3" xfId="0" applyNumberFormat="1" applyFont="1" applyFill="1" applyBorder="1" applyAlignment="1">
      <alignment horizontal="center" vertical="top"/>
    </xf>
    <xf numFmtId="10" fontId="1" fillId="10" borderId="8" xfId="0" applyNumberFormat="1" applyFont="1" applyFill="1" applyBorder="1" applyAlignment="1">
      <alignment horizontal="center" vertical="top"/>
    </xf>
    <xf numFmtId="9" fontId="1" fillId="11" borderId="2" xfId="0" applyNumberFormat="1" applyFont="1" applyFill="1" applyBorder="1" applyAlignment="1">
      <alignment horizontal="center" vertical="top"/>
    </xf>
    <xf numFmtId="9" fontId="0" fillId="3" borderId="2" xfId="0" applyNumberFormat="1" applyFill="1" applyBorder="1" applyAlignment="1">
      <alignment horizontal="center" vertical="top"/>
    </xf>
    <xf numFmtId="9" fontId="1" fillId="9" borderId="2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9" fontId="4" fillId="0" borderId="6" xfId="0" applyNumberFormat="1" applyFont="1" applyFill="1" applyBorder="1" applyAlignment="1">
      <alignment horizontal="center" vertical="top"/>
    </xf>
    <xf numFmtId="9" fontId="4" fillId="0" borderId="2" xfId="0" applyNumberFormat="1" applyFont="1" applyFill="1" applyBorder="1" applyAlignment="1">
      <alignment horizontal="center" vertical="top"/>
    </xf>
    <xf numFmtId="10" fontId="4" fillId="0" borderId="6" xfId="0" applyNumberFormat="1" applyFont="1" applyFill="1" applyBorder="1" applyAlignment="1">
      <alignment horizontal="center" vertical="top"/>
    </xf>
    <xf numFmtId="10" fontId="4" fillId="0" borderId="1" xfId="0" applyNumberFormat="1" applyFont="1" applyFill="1" applyBorder="1" applyAlignment="1">
      <alignment horizontal="center" vertical="top"/>
    </xf>
    <xf numFmtId="10" fontId="4" fillId="0" borderId="3" xfId="0" applyNumberFormat="1" applyFont="1" applyFill="1" applyBorder="1" applyAlignment="1">
      <alignment horizontal="center" vertical="top"/>
    </xf>
    <xf numFmtId="10" fontId="4" fillId="0" borderId="8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0" fillId="0" borderId="2" xfId="0" applyNumberFormat="1" applyFont="1" applyFill="1" applyBorder="1" applyAlignment="1">
      <alignment horizontal="center" vertical="top"/>
    </xf>
    <xf numFmtId="0" fontId="0" fillId="0" borderId="0" xfId="0" applyFont="1" applyFill="1"/>
    <xf numFmtId="3" fontId="0" fillId="0" borderId="0" xfId="0" applyNumberFormat="1" applyFont="1" applyFill="1"/>
    <xf numFmtId="0" fontId="0" fillId="12" borderId="2" xfId="0" applyFont="1" applyFill="1" applyBorder="1" applyAlignment="1">
      <alignment horizontal="left" indent="3"/>
    </xf>
    <xf numFmtId="10" fontId="0" fillId="0" borderId="0" xfId="0" applyNumberFormat="1" applyFont="1"/>
    <xf numFmtId="0" fontId="0" fillId="0" borderId="0" xfId="0" applyNumberFormat="1" applyFont="1"/>
    <xf numFmtId="0" fontId="0" fillId="0" borderId="0" xfId="0" applyFont="1" applyAlignment="1">
      <alignment horizontal="left" indent="2"/>
    </xf>
    <xf numFmtId="0" fontId="7" fillId="0" borderId="0" xfId="0" applyNumberFormat="1" applyFont="1"/>
    <xf numFmtId="0" fontId="7" fillId="0" borderId="0" xfId="0" applyFont="1" applyAlignment="1">
      <alignment horizontal="left" indent="1"/>
    </xf>
    <xf numFmtId="0" fontId="0" fillId="12" borderId="2" xfId="0" applyFont="1" applyFill="1" applyBorder="1" applyAlignment="1">
      <alignment horizontal="left" indent="2"/>
    </xf>
    <xf numFmtId="0" fontId="7" fillId="0" borderId="13" xfId="0" applyNumberFormat="1" applyFont="1" applyBorder="1"/>
    <xf numFmtId="0" fontId="7" fillId="0" borderId="13" xfId="0" applyFont="1" applyBorder="1" applyAlignment="1">
      <alignment horizontal="left"/>
    </xf>
    <xf numFmtId="0" fontId="7" fillId="1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-EneMkt/Migration%20Electric%20&amp;%20Gas%20Data/Electric%20Data%20Report/Monthly%20Report/2017%20Annual%20Electric%20Monthly%20Migration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MD%20april-sep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  <sheetName val="Annual"/>
      <sheetName val="2017 Consumption "/>
    </sheetNames>
    <sheetDataSet>
      <sheetData sheetId="0"/>
      <sheetData sheetId="1">
        <row r="1">
          <cell r="A1">
            <v>2017</v>
          </cell>
        </row>
      </sheetData>
      <sheetData sheetId="2"/>
      <sheetData sheetId="3">
        <row r="1">
          <cell r="B1" t="str">
            <v>LDC # of Customer</v>
          </cell>
          <cell r="C1" t="str">
            <v>LDC  kWh used</v>
          </cell>
          <cell r="D1" t="str">
            <v xml:space="preserve"> CS # of Customer</v>
          </cell>
          <cell r="E1" t="str">
            <v xml:space="preserve"> CS  kWh Used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"/>
      <sheetName val="MAY"/>
      <sheetName val="JUNE"/>
      <sheetName val="JULY"/>
      <sheetName val="AUG"/>
      <sheetName val="SEP"/>
    </sheetNames>
    <sheetDataSet>
      <sheetData sheetId="0">
        <row r="1">
          <cell r="B1" t="str">
            <v>LDC # of Customer</v>
          </cell>
          <cell r="C1" t="str">
            <v>LDC  kWh used</v>
          </cell>
          <cell r="D1" t="str">
            <v xml:space="preserve"> CS # of Customer</v>
          </cell>
          <cell r="E1" t="str">
            <v xml:space="preserve"> CS  kWh Used</v>
          </cell>
        </row>
      </sheetData>
      <sheetData sheetId="1">
        <row r="1">
          <cell r="B1" t="str">
            <v>LDC # of Customer</v>
          </cell>
          <cell r="C1" t="str">
            <v>LDC  kWh used</v>
          </cell>
          <cell r="D1" t="str">
            <v xml:space="preserve"> CS # of Customer</v>
          </cell>
          <cell r="E1" t="str">
            <v xml:space="preserve"> CS  kWh Used</v>
          </cell>
        </row>
      </sheetData>
      <sheetData sheetId="2">
        <row r="1">
          <cell r="B1" t="str">
            <v>LDC # of Customer</v>
          </cell>
          <cell r="C1" t="str">
            <v>LDC  kWh used</v>
          </cell>
          <cell r="D1" t="str">
            <v xml:space="preserve"> CS # of Customer</v>
          </cell>
          <cell r="E1" t="str">
            <v xml:space="preserve"> CS  kWh Used</v>
          </cell>
        </row>
      </sheetData>
      <sheetData sheetId="3">
        <row r="1">
          <cell r="B1" t="str">
            <v>LDC # of Customer</v>
          </cell>
          <cell r="C1" t="str">
            <v>LDC  kWh used</v>
          </cell>
          <cell r="D1" t="str">
            <v xml:space="preserve"> CS # of Customer</v>
          </cell>
          <cell r="E1" t="str">
            <v xml:space="preserve"> CS  kWh Used</v>
          </cell>
        </row>
      </sheetData>
      <sheetData sheetId="4">
        <row r="1">
          <cell r="B1" t="str">
            <v>LDC # of Customer</v>
          </cell>
          <cell r="C1" t="str">
            <v>LDC  kWh used</v>
          </cell>
          <cell r="D1" t="str">
            <v xml:space="preserve"> CS # of Customer</v>
          </cell>
          <cell r="E1" t="str">
            <v xml:space="preserve"> CS  kWh Used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13" zoomScaleNormal="100" workbookViewId="0">
      <selection activeCell="A2" sqref="A2"/>
    </sheetView>
  </sheetViews>
  <sheetFormatPr defaultRowHeight="14.4" x14ac:dyDescent="0.3"/>
  <cols>
    <col min="1" max="1" width="17.44140625" customWidth="1"/>
    <col min="2" max="2" width="13.109375" style="4" customWidth="1"/>
    <col min="3" max="3" width="14.44140625" style="4" customWidth="1"/>
    <col min="4" max="4" width="13.109375" style="4" customWidth="1"/>
    <col min="5" max="5" width="14.109375" style="4" customWidth="1"/>
    <col min="6" max="6" width="11.44140625" style="4" customWidth="1"/>
    <col min="7" max="7" width="12.88671875" style="4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8" thickBot="1" x14ac:dyDescent="0.35">
      <c r="A2" s="20">
        <v>2017</v>
      </c>
      <c r="B2" s="21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2" t="s">
        <v>6</v>
      </c>
      <c r="I2" s="22" t="s">
        <v>7</v>
      </c>
      <c r="J2" s="23" t="s">
        <v>8</v>
      </c>
    </row>
    <row r="3" spans="1:10" x14ac:dyDescent="0.3">
      <c r="A3" s="24" t="s">
        <v>9</v>
      </c>
      <c r="B3" s="6">
        <v>1642606</v>
      </c>
      <c r="C3" s="6">
        <v>1374766444.1200001</v>
      </c>
      <c r="D3" s="6">
        <v>1107496</v>
      </c>
      <c r="E3" s="6">
        <v>2604930192.7399998</v>
      </c>
      <c r="F3" s="7">
        <f>B3+D3</f>
        <v>2750102</v>
      </c>
      <c r="G3" s="8">
        <f>C3+E3</f>
        <v>3979696636.8599997</v>
      </c>
      <c r="H3" s="9">
        <f>SUM(H4:H37)</f>
        <v>0.99954645465101977</v>
      </c>
      <c r="I3" s="10">
        <f>SUM(I4:I37)</f>
        <v>0.99976400875312987</v>
      </c>
      <c r="J3" s="10">
        <f>E3/G3</f>
        <v>0.65455496497223031</v>
      </c>
    </row>
    <row r="4" spans="1:10" x14ac:dyDescent="0.3">
      <c r="A4" s="25" t="s">
        <v>10</v>
      </c>
      <c r="B4" s="6">
        <v>1321261</v>
      </c>
      <c r="C4" s="6">
        <v>845132495.87</v>
      </c>
      <c r="D4" s="6">
        <v>780439</v>
      </c>
      <c r="E4" s="6">
        <v>523144714</v>
      </c>
      <c r="F4" s="6">
        <f>B4+D4</f>
        <v>2101700</v>
      </c>
      <c r="G4" s="11">
        <f>C4+E4</f>
        <v>1368277209.8699999</v>
      </c>
      <c r="H4" s="78">
        <f>G4/G$3</f>
        <v>0.34381444987464604</v>
      </c>
      <c r="I4" s="87">
        <f>F4/F3</f>
        <v>0.76422619961005078</v>
      </c>
      <c r="J4" s="87">
        <f>E4/G4</f>
        <v>0.38233825004635136</v>
      </c>
    </row>
    <row r="5" spans="1:10" x14ac:dyDescent="0.3">
      <c r="A5" s="26" t="s">
        <v>11</v>
      </c>
      <c r="B5" s="12">
        <v>609375</v>
      </c>
      <c r="C5" s="12">
        <v>415777332</v>
      </c>
      <c r="D5" s="12">
        <v>390614</v>
      </c>
      <c r="E5" s="12">
        <v>284785721</v>
      </c>
      <c r="F5" s="12">
        <f>B5+D5</f>
        <v>999989</v>
      </c>
      <c r="G5" s="13">
        <f t="shared" ref="F5:G37" si="0">C5+E5</f>
        <v>700563053</v>
      </c>
      <c r="H5" s="78"/>
      <c r="I5" s="87"/>
      <c r="J5" s="87"/>
    </row>
    <row r="6" spans="1:10" x14ac:dyDescent="0.3">
      <c r="A6" s="26" t="s">
        <v>12</v>
      </c>
      <c r="B6" s="12">
        <v>577152</v>
      </c>
      <c r="C6" s="12">
        <v>337356572</v>
      </c>
      <c r="D6" s="12">
        <v>352530</v>
      </c>
      <c r="E6" s="12">
        <v>210122055</v>
      </c>
      <c r="F6" s="12">
        <f t="shared" si="0"/>
        <v>929682</v>
      </c>
      <c r="G6" s="13">
        <f t="shared" si="0"/>
        <v>547478627</v>
      </c>
      <c r="H6" s="78"/>
      <c r="I6" s="87"/>
      <c r="J6" s="87"/>
    </row>
    <row r="7" spans="1:10" x14ac:dyDescent="0.3">
      <c r="A7" s="26" t="s">
        <v>13</v>
      </c>
      <c r="B7" s="12">
        <v>120262</v>
      </c>
      <c r="C7" s="12">
        <v>82930721.599999994</v>
      </c>
      <c r="D7" s="12">
        <v>31049</v>
      </c>
      <c r="E7" s="12">
        <v>23236649</v>
      </c>
      <c r="F7" s="12">
        <f t="shared" si="0"/>
        <v>151311</v>
      </c>
      <c r="G7" s="13">
        <f t="shared" si="0"/>
        <v>106167370.59999999</v>
      </c>
      <c r="H7" s="78"/>
      <c r="I7" s="87"/>
      <c r="J7" s="87"/>
    </row>
    <row r="8" spans="1:10" x14ac:dyDescent="0.3">
      <c r="A8" s="26" t="s">
        <v>14</v>
      </c>
      <c r="B8" s="12">
        <v>14472</v>
      </c>
      <c r="C8" s="12">
        <v>9067870.2699999996</v>
      </c>
      <c r="D8" s="12">
        <v>6246</v>
      </c>
      <c r="E8" s="12">
        <v>5000289</v>
      </c>
      <c r="F8" s="12">
        <f t="shared" si="0"/>
        <v>20718</v>
      </c>
      <c r="G8" s="13">
        <f t="shared" si="0"/>
        <v>14068159.27</v>
      </c>
      <c r="H8" s="78"/>
      <c r="I8" s="87"/>
      <c r="J8" s="87"/>
    </row>
    <row r="9" spans="1:10" x14ac:dyDescent="0.3">
      <c r="A9" s="25" t="s">
        <v>15</v>
      </c>
      <c r="B9" s="6">
        <v>138457</v>
      </c>
      <c r="C9" s="6">
        <v>92619443.230000004</v>
      </c>
      <c r="D9" s="6">
        <v>141174</v>
      </c>
      <c r="E9" s="6">
        <v>89951790.099999994</v>
      </c>
      <c r="F9" s="14">
        <f t="shared" si="0"/>
        <v>279631</v>
      </c>
      <c r="G9" s="15">
        <f t="shared" si="0"/>
        <v>182571233.32999998</v>
      </c>
      <c r="H9" s="78">
        <f>G9/G3</f>
        <v>4.587566590855769E-2</v>
      </c>
      <c r="I9" s="79">
        <f>F9/F3</f>
        <v>0.1016802285878851</v>
      </c>
      <c r="J9" s="79">
        <f>E9/G9</f>
        <v>0.49269421287969783</v>
      </c>
    </row>
    <row r="10" spans="1:10" x14ac:dyDescent="0.3">
      <c r="A10" s="26" t="s">
        <v>11</v>
      </c>
      <c r="B10" s="12">
        <v>68212</v>
      </c>
      <c r="C10" s="12">
        <v>48143585</v>
      </c>
      <c r="D10" s="12">
        <v>80929</v>
      </c>
      <c r="E10" s="12">
        <v>54937334</v>
      </c>
      <c r="F10" s="16">
        <f t="shared" si="0"/>
        <v>149141</v>
      </c>
      <c r="G10" s="17">
        <f t="shared" si="0"/>
        <v>103080919</v>
      </c>
      <c r="H10" s="78"/>
      <c r="I10" s="79"/>
      <c r="J10" s="79"/>
    </row>
    <row r="11" spans="1:10" x14ac:dyDescent="0.3">
      <c r="A11" s="26" t="s">
        <v>12</v>
      </c>
      <c r="B11" s="12">
        <v>44920</v>
      </c>
      <c r="C11" s="12">
        <v>24517168</v>
      </c>
      <c r="D11" s="12">
        <v>45386</v>
      </c>
      <c r="E11" s="12">
        <v>24315744</v>
      </c>
      <c r="F11" s="16">
        <f t="shared" si="0"/>
        <v>90306</v>
      </c>
      <c r="G11" s="17">
        <f t="shared" si="0"/>
        <v>48832912</v>
      </c>
      <c r="H11" s="78"/>
      <c r="I11" s="79"/>
      <c r="J11" s="79"/>
    </row>
    <row r="12" spans="1:10" x14ac:dyDescent="0.3">
      <c r="A12" s="26" t="s">
        <v>13</v>
      </c>
      <c r="B12" s="12">
        <v>22092</v>
      </c>
      <c r="C12" s="12">
        <v>17767788.5</v>
      </c>
      <c r="D12" s="12">
        <v>13583</v>
      </c>
      <c r="E12" s="12">
        <v>9835760.0999999996</v>
      </c>
      <c r="F12" s="16">
        <f t="shared" si="0"/>
        <v>35675</v>
      </c>
      <c r="G12" s="17">
        <f t="shared" si="0"/>
        <v>27603548.600000001</v>
      </c>
      <c r="H12" s="78"/>
      <c r="I12" s="79"/>
      <c r="J12" s="79"/>
    </row>
    <row r="13" spans="1:10" x14ac:dyDescent="0.3">
      <c r="A13" s="26" t="s">
        <v>14</v>
      </c>
      <c r="B13" s="12">
        <v>3233</v>
      </c>
      <c r="C13" s="12">
        <v>2190901.73</v>
      </c>
      <c r="D13" s="12">
        <v>1276</v>
      </c>
      <c r="E13" s="12">
        <v>862952</v>
      </c>
      <c r="F13" s="16">
        <f t="shared" si="0"/>
        <v>4509</v>
      </c>
      <c r="G13" s="17">
        <f t="shared" si="0"/>
        <v>3053853.73</v>
      </c>
      <c r="H13" s="78"/>
      <c r="I13" s="79"/>
      <c r="J13" s="79"/>
    </row>
    <row r="14" spans="1:10" x14ac:dyDescent="0.3">
      <c r="A14" s="25" t="s">
        <v>16</v>
      </c>
      <c r="B14" s="6">
        <v>1076</v>
      </c>
      <c r="C14" s="6">
        <v>1808799</v>
      </c>
      <c r="D14" s="6">
        <v>1961</v>
      </c>
      <c r="E14" s="6">
        <v>3831291</v>
      </c>
      <c r="F14" s="6">
        <f t="shared" si="0"/>
        <v>3037</v>
      </c>
      <c r="G14" s="11">
        <f t="shared" si="0"/>
        <v>5640090</v>
      </c>
      <c r="H14" s="80">
        <f>G14/G3</f>
        <v>1.4172160630942109E-3</v>
      </c>
      <c r="I14" s="81">
        <f>F14/F3</f>
        <v>1.1043226760316526E-3</v>
      </c>
      <c r="J14" s="81">
        <f>E14/G14</f>
        <v>0.67929607506263201</v>
      </c>
    </row>
    <row r="15" spans="1:10" x14ac:dyDescent="0.3">
      <c r="A15" s="26" t="s">
        <v>11</v>
      </c>
      <c r="B15" s="12">
        <v>51</v>
      </c>
      <c r="C15" s="12">
        <v>199298</v>
      </c>
      <c r="D15" s="12">
        <v>103</v>
      </c>
      <c r="E15" s="12">
        <v>1173924</v>
      </c>
      <c r="F15" s="12">
        <f t="shared" si="0"/>
        <v>154</v>
      </c>
      <c r="G15" s="13">
        <f t="shared" si="0"/>
        <v>1373222</v>
      </c>
      <c r="H15" s="80"/>
      <c r="I15" s="82"/>
      <c r="J15" s="82"/>
    </row>
    <row r="16" spans="1:10" x14ac:dyDescent="0.3">
      <c r="A16" s="26" t="s">
        <v>12</v>
      </c>
      <c r="B16" s="12">
        <v>1025</v>
      </c>
      <c r="C16" s="12">
        <v>1609501</v>
      </c>
      <c r="D16" s="12">
        <v>1858</v>
      </c>
      <c r="E16" s="12">
        <v>2657367</v>
      </c>
      <c r="F16" s="12">
        <f t="shared" si="0"/>
        <v>2883</v>
      </c>
      <c r="G16" s="13">
        <f t="shared" si="0"/>
        <v>4266868</v>
      </c>
      <c r="H16" s="80"/>
      <c r="I16" s="82"/>
      <c r="J16" s="82"/>
    </row>
    <row r="17" spans="1:10" x14ac:dyDescent="0.3">
      <c r="A17" s="26" t="s">
        <v>14</v>
      </c>
      <c r="B17" s="12">
        <v>0</v>
      </c>
      <c r="C17" s="12">
        <v>0</v>
      </c>
      <c r="D17" s="12">
        <v>0</v>
      </c>
      <c r="E17" s="12">
        <v>0</v>
      </c>
      <c r="F17" s="12">
        <f t="shared" si="0"/>
        <v>0</v>
      </c>
      <c r="G17" s="13">
        <f t="shared" si="0"/>
        <v>0</v>
      </c>
      <c r="H17" s="80"/>
      <c r="I17" s="83"/>
      <c r="J17" s="83"/>
    </row>
    <row r="18" spans="1:10" x14ac:dyDescent="0.3">
      <c r="A18" s="25" t="s">
        <v>17</v>
      </c>
      <c r="B18" s="6">
        <v>154555</v>
      </c>
      <c r="C18" s="6">
        <v>154837268.59999999</v>
      </c>
      <c r="D18" s="6">
        <v>140581</v>
      </c>
      <c r="E18" s="6">
        <v>268801229.89999998</v>
      </c>
      <c r="F18" s="14">
        <f t="shared" si="0"/>
        <v>295136</v>
      </c>
      <c r="G18" s="15">
        <f t="shared" si="0"/>
        <v>423638498.5</v>
      </c>
      <c r="H18" s="78">
        <f>G18/G3</f>
        <v>0.10644994761064322</v>
      </c>
      <c r="I18" s="79">
        <f>F18/F3</f>
        <v>0.10731820128853403</v>
      </c>
      <c r="J18" s="79">
        <f>E18/G18</f>
        <v>0.63450614344956657</v>
      </c>
    </row>
    <row r="19" spans="1:10" x14ac:dyDescent="0.3">
      <c r="A19" s="26" t="s">
        <v>11</v>
      </c>
      <c r="B19" s="12">
        <v>76229</v>
      </c>
      <c r="C19" s="12">
        <v>87250483</v>
      </c>
      <c r="D19" s="12">
        <v>72195</v>
      </c>
      <c r="E19" s="12">
        <v>113762413</v>
      </c>
      <c r="F19" s="16">
        <f t="shared" si="0"/>
        <v>148424</v>
      </c>
      <c r="G19" s="17">
        <f t="shared" si="0"/>
        <v>201012896</v>
      </c>
      <c r="H19" s="78"/>
      <c r="I19" s="79"/>
      <c r="J19" s="79"/>
    </row>
    <row r="20" spans="1:10" x14ac:dyDescent="0.3">
      <c r="A20" s="26" t="s">
        <v>12</v>
      </c>
      <c r="B20" s="12">
        <v>64273</v>
      </c>
      <c r="C20" s="12">
        <v>44369723</v>
      </c>
      <c r="D20" s="12">
        <v>59395</v>
      </c>
      <c r="E20" s="12">
        <v>91097493</v>
      </c>
      <c r="F20" s="16">
        <f t="shared" si="0"/>
        <v>123668</v>
      </c>
      <c r="G20" s="17">
        <f t="shared" si="0"/>
        <v>135467216</v>
      </c>
      <c r="H20" s="78"/>
      <c r="I20" s="79"/>
      <c r="J20" s="79"/>
    </row>
    <row r="21" spans="1:10" x14ac:dyDescent="0.3">
      <c r="A21" s="26" t="s">
        <v>13</v>
      </c>
      <c r="B21" s="12">
        <v>12408</v>
      </c>
      <c r="C21" s="12">
        <v>22824270.600000001</v>
      </c>
      <c r="D21" s="12">
        <v>8391</v>
      </c>
      <c r="E21" s="12">
        <v>63750301.899999999</v>
      </c>
      <c r="F21" s="16">
        <f t="shared" si="0"/>
        <v>20799</v>
      </c>
      <c r="G21" s="17">
        <f t="shared" si="0"/>
        <v>86574572.5</v>
      </c>
      <c r="H21" s="78"/>
      <c r="I21" s="79"/>
      <c r="J21" s="79"/>
    </row>
    <row r="22" spans="1:10" x14ac:dyDescent="0.3">
      <c r="A22" s="26" t="s">
        <v>14</v>
      </c>
      <c r="B22" s="12">
        <v>1645</v>
      </c>
      <c r="C22" s="12">
        <v>392792</v>
      </c>
      <c r="D22" s="12">
        <v>600</v>
      </c>
      <c r="E22" s="12">
        <v>191022</v>
      </c>
      <c r="F22" s="16">
        <f t="shared" si="0"/>
        <v>2245</v>
      </c>
      <c r="G22" s="17">
        <f t="shared" si="0"/>
        <v>583814</v>
      </c>
      <c r="H22" s="78"/>
      <c r="I22" s="79"/>
      <c r="J22" s="79"/>
    </row>
    <row r="23" spans="1:10" x14ac:dyDescent="0.3">
      <c r="A23" s="25" t="s">
        <v>18</v>
      </c>
      <c r="B23" s="6">
        <v>20410</v>
      </c>
      <c r="C23" s="6">
        <v>156319175.66</v>
      </c>
      <c r="D23" s="6">
        <v>26075</v>
      </c>
      <c r="E23" s="6">
        <v>404031500.20000005</v>
      </c>
      <c r="F23" s="14">
        <f t="shared" si="0"/>
        <v>46485</v>
      </c>
      <c r="G23" s="15">
        <f t="shared" si="0"/>
        <v>560350675.86000001</v>
      </c>
      <c r="H23" s="78">
        <f>G23/G3</f>
        <v>0.1408023593230763</v>
      </c>
      <c r="I23" s="79">
        <f>F23/F3</f>
        <v>1.6903009415650764E-2</v>
      </c>
      <c r="J23" s="79">
        <f>E23/G23</f>
        <v>0.72103330575966806</v>
      </c>
    </row>
    <row r="24" spans="1:10" x14ac:dyDescent="0.3">
      <c r="A24" s="26" t="s">
        <v>11</v>
      </c>
      <c r="B24" s="12">
        <v>2780</v>
      </c>
      <c r="C24" s="12">
        <v>44623578</v>
      </c>
      <c r="D24" s="12">
        <v>8953</v>
      </c>
      <c r="E24" s="12">
        <v>189103397</v>
      </c>
      <c r="F24" s="16">
        <f t="shared" si="0"/>
        <v>11733</v>
      </c>
      <c r="G24" s="17">
        <f t="shared" si="0"/>
        <v>233726975</v>
      </c>
      <c r="H24" s="78"/>
      <c r="I24" s="79"/>
      <c r="J24" s="79"/>
    </row>
    <row r="25" spans="1:10" x14ac:dyDescent="0.3">
      <c r="A25" s="26" t="s">
        <v>12</v>
      </c>
      <c r="B25" s="12">
        <v>16440</v>
      </c>
      <c r="C25" s="12">
        <v>102314481</v>
      </c>
      <c r="D25" s="12">
        <v>15765</v>
      </c>
      <c r="E25" s="12">
        <v>180699859</v>
      </c>
      <c r="F25" s="16">
        <f t="shared" si="0"/>
        <v>32205</v>
      </c>
      <c r="G25" s="17">
        <f t="shared" si="0"/>
        <v>283014340</v>
      </c>
      <c r="H25" s="78"/>
      <c r="I25" s="79"/>
      <c r="J25" s="79"/>
    </row>
    <row r="26" spans="1:10" x14ac:dyDescent="0.3">
      <c r="A26" s="26" t="s">
        <v>13</v>
      </c>
      <c r="B26" s="12">
        <v>228</v>
      </c>
      <c r="C26" s="12">
        <v>5572968</v>
      </c>
      <c r="D26" s="12">
        <v>802</v>
      </c>
      <c r="E26" s="12">
        <v>29143874.100000001</v>
      </c>
      <c r="F26" s="16">
        <f t="shared" si="0"/>
        <v>1030</v>
      </c>
      <c r="G26" s="17">
        <f t="shared" si="0"/>
        <v>34716842.100000001</v>
      </c>
      <c r="H26" s="78"/>
      <c r="I26" s="79"/>
      <c r="J26" s="79"/>
    </row>
    <row r="27" spans="1:10" x14ac:dyDescent="0.3">
      <c r="A27" s="26" t="s">
        <v>14</v>
      </c>
      <c r="B27" s="12">
        <v>962</v>
      </c>
      <c r="C27" s="12">
        <v>3808148.66</v>
      </c>
      <c r="D27" s="12">
        <v>555</v>
      </c>
      <c r="E27" s="12">
        <v>5084370.0999999996</v>
      </c>
      <c r="F27" s="16">
        <f t="shared" si="0"/>
        <v>1517</v>
      </c>
      <c r="G27" s="17">
        <f t="shared" si="0"/>
        <v>8892518.7599999998</v>
      </c>
      <c r="H27" s="78"/>
      <c r="I27" s="79"/>
      <c r="J27" s="79"/>
    </row>
    <row r="28" spans="1:10" x14ac:dyDescent="0.3">
      <c r="A28" s="25" t="s">
        <v>19</v>
      </c>
      <c r="B28" s="6">
        <v>1189</v>
      </c>
      <c r="C28" s="6">
        <v>116763906</v>
      </c>
      <c r="D28" s="6">
        <v>6171</v>
      </c>
      <c r="E28" s="6">
        <v>1288137095.7</v>
      </c>
      <c r="F28" s="14">
        <f t="shared" si="0"/>
        <v>7360</v>
      </c>
      <c r="G28" s="15">
        <f t="shared" si="0"/>
        <v>1404901001.7</v>
      </c>
      <c r="H28" s="78">
        <f>G28/G3</f>
        <v>0.35301710906499495</v>
      </c>
      <c r="I28" s="77">
        <f>F28/F3</f>
        <v>2.6762643712851379E-3</v>
      </c>
      <c r="J28" s="77">
        <f>E28/G28</f>
        <v>0.91688816090335912</v>
      </c>
    </row>
    <row r="29" spans="1:10" x14ac:dyDescent="0.3">
      <c r="A29" s="26" t="s">
        <v>11</v>
      </c>
      <c r="B29" s="12">
        <v>338</v>
      </c>
      <c r="C29" s="12">
        <v>36226715</v>
      </c>
      <c r="D29" s="12">
        <v>2693</v>
      </c>
      <c r="E29" s="12">
        <v>536110442</v>
      </c>
      <c r="F29" s="16">
        <f t="shared" si="0"/>
        <v>3031</v>
      </c>
      <c r="G29" s="17">
        <f t="shared" si="0"/>
        <v>572337157</v>
      </c>
      <c r="H29" s="78"/>
      <c r="I29" s="77"/>
      <c r="J29" s="77"/>
    </row>
    <row r="30" spans="1:10" x14ac:dyDescent="0.3">
      <c r="A30" s="26" t="s">
        <v>12</v>
      </c>
      <c r="B30" s="12">
        <v>830</v>
      </c>
      <c r="C30" s="12">
        <v>78354131</v>
      </c>
      <c r="D30" s="12">
        <v>3239</v>
      </c>
      <c r="E30" s="12">
        <v>684932287</v>
      </c>
      <c r="F30" s="16">
        <f t="shared" si="0"/>
        <v>4069</v>
      </c>
      <c r="G30" s="17">
        <f t="shared" si="0"/>
        <v>763286418</v>
      </c>
      <c r="H30" s="78"/>
      <c r="I30" s="77"/>
      <c r="J30" s="77"/>
    </row>
    <row r="31" spans="1:10" x14ac:dyDescent="0.3">
      <c r="A31" s="26" t="s">
        <v>13</v>
      </c>
      <c r="B31" s="12">
        <v>17</v>
      </c>
      <c r="C31" s="12">
        <v>1568380</v>
      </c>
      <c r="D31" s="12">
        <v>217</v>
      </c>
      <c r="E31" s="12">
        <v>54626635.700000003</v>
      </c>
      <c r="F31" s="16">
        <f t="shared" si="0"/>
        <v>234</v>
      </c>
      <c r="G31" s="17">
        <f t="shared" si="0"/>
        <v>56195015.700000003</v>
      </c>
      <c r="H31" s="78"/>
      <c r="I31" s="77"/>
      <c r="J31" s="77"/>
    </row>
    <row r="32" spans="1:10" x14ac:dyDescent="0.3">
      <c r="A32" s="26" t="s">
        <v>14</v>
      </c>
      <c r="B32" s="12">
        <v>4</v>
      </c>
      <c r="C32" s="12">
        <v>614680</v>
      </c>
      <c r="D32" s="12">
        <v>22</v>
      </c>
      <c r="E32" s="12">
        <v>12467731</v>
      </c>
      <c r="F32" s="16">
        <f t="shared" si="0"/>
        <v>26</v>
      </c>
      <c r="G32" s="17">
        <f t="shared" si="0"/>
        <v>13082411</v>
      </c>
      <c r="H32" s="78"/>
      <c r="I32" s="77"/>
      <c r="J32" s="77"/>
    </row>
    <row r="33" spans="1:10" x14ac:dyDescent="0.3">
      <c r="A33" s="25" t="s">
        <v>20</v>
      </c>
      <c r="B33" s="6">
        <v>5170</v>
      </c>
      <c r="C33" s="6">
        <v>6303410.1600000001</v>
      </c>
      <c r="D33" s="6">
        <v>10934</v>
      </c>
      <c r="E33" s="6">
        <v>26209544.539999999</v>
      </c>
      <c r="F33" s="14">
        <f t="shared" si="0"/>
        <v>16104</v>
      </c>
      <c r="G33" s="15">
        <f t="shared" si="0"/>
        <v>32512954.699999999</v>
      </c>
      <c r="H33" s="76">
        <f>G33/G3</f>
        <v>8.1697068060074245E-3</v>
      </c>
      <c r="I33" s="77">
        <f>F33/F3</f>
        <v>5.8557828036923725E-3</v>
      </c>
      <c r="J33" s="77">
        <f>E33/G33</f>
        <v>0.80612619744461422</v>
      </c>
    </row>
    <row r="34" spans="1:10" x14ac:dyDescent="0.3">
      <c r="A34" s="26" t="s">
        <v>11</v>
      </c>
      <c r="B34" s="12">
        <v>363</v>
      </c>
      <c r="C34" s="12">
        <v>2649797</v>
      </c>
      <c r="D34" s="12">
        <v>726</v>
      </c>
      <c r="E34" s="12">
        <v>11918207</v>
      </c>
      <c r="F34" s="16">
        <f t="shared" si="0"/>
        <v>1089</v>
      </c>
      <c r="G34" s="17">
        <f t="shared" si="0"/>
        <v>14568004</v>
      </c>
      <c r="H34" s="76"/>
      <c r="I34" s="77"/>
      <c r="J34" s="77"/>
    </row>
    <row r="35" spans="1:10" x14ac:dyDescent="0.3">
      <c r="A35" s="26" t="s">
        <v>12</v>
      </c>
      <c r="B35" s="12">
        <v>4359</v>
      </c>
      <c r="C35" s="12">
        <v>2611846</v>
      </c>
      <c r="D35" s="12">
        <v>8393</v>
      </c>
      <c r="E35" s="12">
        <v>11830778</v>
      </c>
      <c r="F35" s="16">
        <f t="shared" si="0"/>
        <v>12752</v>
      </c>
      <c r="G35" s="17">
        <f t="shared" si="0"/>
        <v>14442624</v>
      </c>
      <c r="H35" s="76"/>
      <c r="I35" s="77"/>
      <c r="J35" s="77"/>
    </row>
    <row r="36" spans="1:10" x14ac:dyDescent="0.3">
      <c r="A36" s="26" t="s">
        <v>13</v>
      </c>
      <c r="B36" s="12">
        <v>126</v>
      </c>
      <c r="C36" s="12">
        <v>917831</v>
      </c>
      <c r="D36" s="12">
        <v>1626</v>
      </c>
      <c r="E36" s="12">
        <v>2350069.4</v>
      </c>
      <c r="F36" s="16">
        <f t="shared" si="0"/>
        <v>1752</v>
      </c>
      <c r="G36" s="17">
        <f t="shared" si="0"/>
        <v>3267900.4</v>
      </c>
      <c r="H36" s="76"/>
      <c r="I36" s="77"/>
      <c r="J36" s="77"/>
    </row>
    <row r="37" spans="1:10" x14ac:dyDescent="0.3">
      <c r="A37" s="26" t="s">
        <v>14</v>
      </c>
      <c r="B37" s="12">
        <v>322</v>
      </c>
      <c r="C37" s="12">
        <v>123936.16</v>
      </c>
      <c r="D37" s="12">
        <v>189</v>
      </c>
      <c r="E37" s="12">
        <v>110490.14</v>
      </c>
      <c r="F37" s="16">
        <f t="shared" si="0"/>
        <v>511</v>
      </c>
      <c r="G37" s="17">
        <f t="shared" si="0"/>
        <v>234426.3</v>
      </c>
      <c r="H37" s="76"/>
      <c r="I37" s="77"/>
      <c r="J37" s="77"/>
    </row>
    <row r="38" spans="1:10" x14ac:dyDescent="0.3">
      <c r="A38" s="25" t="s">
        <v>21</v>
      </c>
      <c r="B38" s="6">
        <v>488</v>
      </c>
      <c r="C38" s="6">
        <v>981945.6</v>
      </c>
      <c r="D38" s="6">
        <v>161</v>
      </c>
      <c r="E38" s="6">
        <v>823027.3</v>
      </c>
      <c r="F38" s="14">
        <f t="shared" ref="F38:G42" si="1">B38+D38</f>
        <v>649</v>
      </c>
      <c r="G38" s="15">
        <f t="shared" si="1"/>
        <v>1804972.9</v>
      </c>
      <c r="H38" s="76">
        <f>G38/G3</f>
        <v>4.5354534898020077E-4</v>
      </c>
      <c r="I38" s="77">
        <f>F38/F3</f>
        <v>2.359912468701161E-4</v>
      </c>
      <c r="J38" s="77">
        <f>E38/G38</f>
        <v>0.45597764930431922</v>
      </c>
    </row>
    <row r="39" spans="1:10" x14ac:dyDescent="0.3">
      <c r="A39" s="26" t="s">
        <v>11</v>
      </c>
      <c r="B39" s="12"/>
      <c r="C39" s="12"/>
      <c r="D39" s="12"/>
      <c r="E39" s="12"/>
      <c r="F39" s="16">
        <f t="shared" si="1"/>
        <v>0</v>
      </c>
      <c r="G39" s="17">
        <f t="shared" si="1"/>
        <v>0</v>
      </c>
      <c r="H39" s="76"/>
      <c r="I39" s="77"/>
      <c r="J39" s="77"/>
    </row>
    <row r="40" spans="1:10" x14ac:dyDescent="0.3">
      <c r="A40" s="26" t="s">
        <v>12</v>
      </c>
      <c r="B40" s="12">
        <v>0</v>
      </c>
      <c r="C40" s="12">
        <v>0</v>
      </c>
      <c r="D40" s="12">
        <v>0</v>
      </c>
      <c r="E40" s="12">
        <v>0</v>
      </c>
      <c r="F40" s="16">
        <f t="shared" si="1"/>
        <v>0</v>
      </c>
      <c r="G40" s="17">
        <f t="shared" si="1"/>
        <v>0</v>
      </c>
      <c r="H40" s="76"/>
      <c r="I40" s="77"/>
      <c r="J40" s="77"/>
    </row>
    <row r="41" spans="1:10" x14ac:dyDescent="0.3">
      <c r="A41" s="26" t="s">
        <v>13</v>
      </c>
      <c r="B41" s="12">
        <v>453</v>
      </c>
      <c r="C41" s="12">
        <v>947675.6</v>
      </c>
      <c r="D41" s="12">
        <v>161</v>
      </c>
      <c r="E41" s="12">
        <v>823027.3</v>
      </c>
      <c r="F41" s="16">
        <f t="shared" si="1"/>
        <v>614</v>
      </c>
      <c r="G41" s="17">
        <f t="shared" si="1"/>
        <v>1770702.9</v>
      </c>
      <c r="H41" s="76"/>
      <c r="I41" s="77"/>
      <c r="J41" s="77"/>
    </row>
    <row r="42" spans="1:10" ht="15" thickBot="1" x14ac:dyDescent="0.35">
      <c r="A42" s="26" t="s">
        <v>14</v>
      </c>
      <c r="B42" s="12">
        <v>35</v>
      </c>
      <c r="C42" s="12">
        <v>34270</v>
      </c>
      <c r="D42" s="12">
        <v>0</v>
      </c>
      <c r="E42" s="12">
        <v>0</v>
      </c>
      <c r="F42" s="18">
        <f t="shared" si="1"/>
        <v>35</v>
      </c>
      <c r="G42" s="19">
        <f t="shared" si="1"/>
        <v>34270</v>
      </c>
      <c r="H42" s="76"/>
      <c r="I42" s="77"/>
      <c r="J42" s="77"/>
    </row>
    <row r="43" spans="1:10" x14ac:dyDescent="0.3">
      <c r="A43" s="2"/>
      <c r="B43" s="3"/>
      <c r="C43" s="3"/>
      <c r="D43" s="3"/>
      <c r="E43" s="3"/>
      <c r="F43" s="3"/>
      <c r="G43" s="3"/>
      <c r="H43" s="2"/>
      <c r="I43" s="2"/>
      <c r="J43" s="2"/>
    </row>
    <row r="44" spans="1:10" x14ac:dyDescent="0.3">
      <c r="A44" s="2"/>
      <c r="B44" s="3"/>
      <c r="C44" s="3"/>
      <c r="D44" s="3"/>
      <c r="E44" s="3"/>
      <c r="F44" s="3"/>
      <c r="G44" s="3"/>
      <c r="H44" s="2"/>
      <c r="I44" s="2"/>
      <c r="J44" s="2"/>
    </row>
    <row r="45" spans="1:10" x14ac:dyDescent="0.3">
      <c r="A45" s="2" t="s">
        <v>22</v>
      </c>
      <c r="B45" s="3"/>
      <c r="C45" s="3"/>
      <c r="D45" s="3"/>
      <c r="E45" s="3"/>
      <c r="F45" s="3"/>
      <c r="G45" s="3"/>
      <c r="H45" s="2"/>
      <c r="I45" s="2"/>
      <c r="J45" s="2"/>
    </row>
    <row r="46" spans="1:10" x14ac:dyDescent="0.3">
      <c r="A46" s="2" t="s">
        <v>23</v>
      </c>
      <c r="B46" s="3"/>
      <c r="C46" s="3"/>
      <c r="D46" s="3"/>
      <c r="E46" s="3"/>
      <c r="F46" s="3"/>
      <c r="G46" s="3"/>
      <c r="H46" s="2"/>
      <c r="I46" s="2"/>
      <c r="J46" s="2"/>
    </row>
    <row r="47" spans="1:10" x14ac:dyDescent="0.3">
      <c r="A47" s="2" t="s">
        <v>24</v>
      </c>
      <c r="B47" s="3"/>
      <c r="C47" s="3"/>
      <c r="D47" s="3"/>
      <c r="E47" s="3"/>
      <c r="F47" s="3"/>
      <c r="G47" s="3"/>
      <c r="H47" s="2"/>
      <c r="I47" s="2"/>
      <c r="J47" s="2"/>
    </row>
    <row r="48" spans="1:10" x14ac:dyDescent="0.3">
      <c r="A48" s="2" t="s">
        <v>25</v>
      </c>
      <c r="B48" s="3"/>
      <c r="C48" s="3"/>
      <c r="D48" s="3"/>
      <c r="E48" s="3"/>
      <c r="F48" s="3"/>
      <c r="G48" s="3"/>
      <c r="H48" s="2"/>
      <c r="I48" s="2"/>
      <c r="J48" s="2"/>
    </row>
    <row r="49" spans="1:10" x14ac:dyDescent="0.3">
      <c r="A49" s="2" t="s">
        <v>26</v>
      </c>
      <c r="B49" s="3"/>
      <c r="C49" s="3"/>
      <c r="D49" s="3"/>
      <c r="E49" s="3"/>
      <c r="F49" s="3"/>
      <c r="G49" s="3"/>
      <c r="H49" s="2"/>
      <c r="I49" s="2"/>
      <c r="J49" s="2"/>
    </row>
    <row r="50" spans="1:10" x14ac:dyDescent="0.3">
      <c r="A50" t="s">
        <v>27</v>
      </c>
    </row>
    <row r="51" spans="1:10" x14ac:dyDescent="0.3">
      <c r="A51" t="s">
        <v>28</v>
      </c>
    </row>
    <row r="52" spans="1:10" x14ac:dyDescent="0.3">
      <c r="A52" t="s">
        <v>29</v>
      </c>
    </row>
  </sheetData>
  <mergeCells count="25">
    <mergeCell ref="A1:J1"/>
    <mergeCell ref="H4:H8"/>
    <mergeCell ref="I4:I8"/>
    <mergeCell ref="J4:J8"/>
    <mergeCell ref="H9:H13"/>
    <mergeCell ref="I9:I13"/>
    <mergeCell ref="J9:J13"/>
    <mergeCell ref="H14:H17"/>
    <mergeCell ref="I14:I17"/>
    <mergeCell ref="J14:J17"/>
    <mergeCell ref="H18:H22"/>
    <mergeCell ref="I18:I22"/>
    <mergeCell ref="J18:J22"/>
    <mergeCell ref="H23:H27"/>
    <mergeCell ref="I23:I27"/>
    <mergeCell ref="J23:J27"/>
    <mergeCell ref="H28:H32"/>
    <mergeCell ref="I28:I32"/>
    <mergeCell ref="J28:J32"/>
    <mergeCell ref="H33:H37"/>
    <mergeCell ref="I33:I37"/>
    <mergeCell ref="J33:J37"/>
    <mergeCell ref="H38:H42"/>
    <mergeCell ref="I38:I42"/>
    <mergeCell ref="J38:J42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J1"/>
    </sheetView>
  </sheetViews>
  <sheetFormatPr defaultColWidth="9.109375" defaultRowHeight="14.4" x14ac:dyDescent="0.3"/>
  <cols>
    <col min="1" max="1" width="17.44140625" style="65" customWidth="1"/>
    <col min="2" max="2" width="13.109375" style="73" customWidth="1"/>
    <col min="3" max="3" width="14.44140625" style="73" customWidth="1"/>
    <col min="4" max="4" width="13.109375" style="73" customWidth="1"/>
    <col min="5" max="5" width="14.109375" style="73" customWidth="1"/>
    <col min="6" max="6" width="11.44140625" style="65" customWidth="1"/>
    <col min="7" max="7" width="12.88671875" style="65" customWidth="1"/>
    <col min="8" max="8" width="12.6640625" style="65" bestFit="1" customWidth="1"/>
    <col min="9" max="9" width="11.88671875" style="65" customWidth="1"/>
    <col min="10" max="10" width="13.6640625" style="65" bestFit="1" customWidth="1"/>
    <col min="11" max="11" width="9.109375" style="65"/>
    <col min="12" max="12" width="12.6640625" style="65" bestFit="1" customWidth="1"/>
    <col min="13" max="13" width="11.109375" style="65" bestFit="1" customWidth="1"/>
    <col min="14" max="16384" width="9.109375" style="65"/>
  </cols>
  <sheetData>
    <row r="1" spans="1:13" ht="43.2" x14ac:dyDescent="0.3">
      <c r="A1" s="37">
        <v>2017</v>
      </c>
      <c r="B1" s="38" t="s">
        <v>0</v>
      </c>
      <c r="C1" s="38" t="s">
        <v>1</v>
      </c>
      <c r="D1" s="38" t="s">
        <v>2</v>
      </c>
      <c r="E1" s="38" t="s">
        <v>3</v>
      </c>
      <c r="F1" s="23" t="s">
        <v>4</v>
      </c>
      <c r="G1" s="23" t="s">
        <v>5</v>
      </c>
      <c r="H1" s="22" t="s">
        <v>6</v>
      </c>
      <c r="I1" s="22" t="s">
        <v>7</v>
      </c>
      <c r="J1" s="50" t="s">
        <v>8</v>
      </c>
    </row>
    <row r="2" spans="1:13" x14ac:dyDescent="0.3">
      <c r="A2" s="74" t="s">
        <v>52</v>
      </c>
      <c r="B2" s="75">
        <v>1423333</v>
      </c>
      <c r="C2" s="75">
        <v>947303057</v>
      </c>
      <c r="D2" s="75">
        <v>1178700</v>
      </c>
      <c r="E2" s="75">
        <v>2344738863.3000002</v>
      </c>
      <c r="F2" s="14">
        <f>B2+D2</f>
        <v>2602033</v>
      </c>
      <c r="G2" s="14">
        <f>C2+E2</f>
        <v>3292041920.3000002</v>
      </c>
      <c r="H2" s="66">
        <f>SUM(H3:H36)</f>
        <v>0.99923253869143613</v>
      </c>
      <c r="I2" s="67">
        <f>SUM(I3:I36)</f>
        <v>0.99930477438218512</v>
      </c>
      <c r="J2" s="67">
        <f>E2/G2</f>
        <v>0.71224453395973975</v>
      </c>
    </row>
    <row r="3" spans="1:13" x14ac:dyDescent="0.3">
      <c r="A3" s="44" t="s">
        <v>34</v>
      </c>
      <c r="B3" s="68">
        <v>1141393</v>
      </c>
      <c r="C3" s="68">
        <v>556795991.29999995</v>
      </c>
      <c r="D3" s="68">
        <v>862146.37438038085</v>
      </c>
      <c r="E3" s="68">
        <v>438921655.01196575</v>
      </c>
      <c r="F3" s="6">
        <f>B3+D3</f>
        <v>2003539.3743803808</v>
      </c>
      <c r="G3" s="6">
        <f>C3+E3</f>
        <v>995717646.3119657</v>
      </c>
      <c r="H3" s="78">
        <f>G3/G$2</f>
        <v>0.30246201914136833</v>
      </c>
      <c r="I3" s="107">
        <f>F3/F2</f>
        <v>0.76998999412397184</v>
      </c>
      <c r="J3" s="107">
        <f>E3/G3</f>
        <v>0.44080935658586123</v>
      </c>
      <c r="M3" s="111"/>
    </row>
    <row r="4" spans="1:13" x14ac:dyDescent="0.3">
      <c r="A4" s="110" t="s">
        <v>35</v>
      </c>
      <c r="B4" s="68">
        <v>626470</v>
      </c>
      <c r="C4" s="68">
        <v>311647026</v>
      </c>
      <c r="D4" s="68">
        <v>387134</v>
      </c>
      <c r="E4" s="68">
        <v>208399301</v>
      </c>
      <c r="F4" s="68">
        <f>B4+D4</f>
        <v>1013604</v>
      </c>
      <c r="G4" s="68">
        <f>C4+E4</f>
        <v>520046327</v>
      </c>
      <c r="H4" s="78"/>
      <c r="I4" s="107"/>
      <c r="J4" s="107"/>
    </row>
    <row r="5" spans="1:13" x14ac:dyDescent="0.3">
      <c r="A5" s="110" t="s">
        <v>36</v>
      </c>
      <c r="B5" s="68">
        <v>464371</v>
      </c>
      <c r="C5" s="68">
        <v>219717169</v>
      </c>
      <c r="D5" s="68">
        <v>450990</v>
      </c>
      <c r="E5" s="68">
        <v>217920877</v>
      </c>
      <c r="F5" s="68">
        <f>B5+D5</f>
        <v>915361</v>
      </c>
      <c r="G5" s="68">
        <f>C5+E5</f>
        <v>437638046</v>
      </c>
      <c r="H5" s="78"/>
      <c r="I5" s="107"/>
      <c r="J5" s="107"/>
    </row>
    <row r="6" spans="1:13" x14ac:dyDescent="0.3">
      <c r="A6" s="110" t="s">
        <v>37</v>
      </c>
      <c r="B6" s="68">
        <v>35585</v>
      </c>
      <c r="C6" s="68">
        <v>18444163.300000001</v>
      </c>
      <c r="D6" s="68">
        <v>17844</v>
      </c>
      <c r="E6" s="68">
        <v>9084908</v>
      </c>
      <c r="F6" s="68">
        <f>B6+D6</f>
        <v>53429</v>
      </c>
      <c r="G6" s="68">
        <f>C6+E6</f>
        <v>27529071.300000001</v>
      </c>
      <c r="H6" s="78"/>
      <c r="I6" s="107"/>
      <c r="J6" s="107"/>
    </row>
    <row r="7" spans="1:13" x14ac:dyDescent="0.3">
      <c r="A7" s="110" t="s">
        <v>38</v>
      </c>
      <c r="B7" s="68">
        <v>14967</v>
      </c>
      <c r="C7" s="68">
        <v>6987633</v>
      </c>
      <c r="D7" s="68">
        <v>6178.3743803809029</v>
      </c>
      <c r="E7" s="68">
        <v>3516569.0119657363</v>
      </c>
      <c r="F7" s="68">
        <f>B7+D7</f>
        <v>21145.374380380905</v>
      </c>
      <c r="G7" s="68">
        <f>C7+E7</f>
        <v>10504202.011965737</v>
      </c>
      <c r="H7" s="78"/>
      <c r="I7" s="107"/>
      <c r="J7" s="107"/>
    </row>
    <row r="8" spans="1:13" x14ac:dyDescent="0.3">
      <c r="A8" s="44" t="s">
        <v>39</v>
      </c>
      <c r="B8" s="68">
        <v>113669</v>
      </c>
      <c r="C8" s="68">
        <v>51665186</v>
      </c>
      <c r="D8" s="68">
        <v>121131.6256196191</v>
      </c>
      <c r="E8" s="68">
        <v>55309573.988034263</v>
      </c>
      <c r="F8" s="14">
        <f>B8+D8</f>
        <v>234800.6256196191</v>
      </c>
      <c r="G8" s="14">
        <f>C8+E8</f>
        <v>106974759.98803426</v>
      </c>
      <c r="H8" s="78">
        <f>G8/G2</f>
        <v>3.249495680124443E-2</v>
      </c>
      <c r="I8" s="79">
        <f>F8/F2</f>
        <v>9.0237374245299387E-2</v>
      </c>
      <c r="J8" s="79">
        <f>E8/G8</f>
        <v>0.5170338684959046</v>
      </c>
    </row>
    <row r="9" spans="1:13" x14ac:dyDescent="0.3">
      <c r="A9" s="110" t="s">
        <v>35</v>
      </c>
      <c r="B9" s="68">
        <v>71327</v>
      </c>
      <c r="C9" s="68">
        <v>33900315</v>
      </c>
      <c r="D9" s="68">
        <v>71292</v>
      </c>
      <c r="E9" s="68">
        <v>33893421</v>
      </c>
      <c r="F9" s="69">
        <f>B9+D9</f>
        <v>142619</v>
      </c>
      <c r="G9" s="69">
        <f>C9+E9</f>
        <v>67793736</v>
      </c>
      <c r="H9" s="78"/>
      <c r="I9" s="79"/>
      <c r="J9" s="79"/>
    </row>
    <row r="10" spans="1:13" x14ac:dyDescent="0.3">
      <c r="A10" s="110" t="s">
        <v>36</v>
      </c>
      <c r="B10" s="68">
        <v>39533</v>
      </c>
      <c r="C10" s="68">
        <v>16446524</v>
      </c>
      <c r="D10" s="68">
        <v>48428</v>
      </c>
      <c r="E10" s="68">
        <v>20692928</v>
      </c>
      <c r="F10" s="69">
        <f>B10+D10</f>
        <v>87961</v>
      </c>
      <c r="G10" s="69">
        <f>C10+E10</f>
        <v>37139452</v>
      </c>
      <c r="H10" s="78"/>
      <c r="I10" s="79"/>
      <c r="J10" s="79"/>
    </row>
    <row r="11" spans="1:13" x14ac:dyDescent="0.3">
      <c r="A11" s="110" t="s">
        <v>37</v>
      </c>
      <c r="B11" s="68">
        <v>0</v>
      </c>
      <c r="C11" s="68">
        <v>2805</v>
      </c>
      <c r="D11" s="68">
        <v>7</v>
      </c>
      <c r="E11" s="68">
        <v>8992</v>
      </c>
      <c r="F11" s="69">
        <f>B11+D11</f>
        <v>7</v>
      </c>
      <c r="G11" s="69">
        <f>C11+E11</f>
        <v>11797</v>
      </c>
      <c r="H11" s="78"/>
      <c r="I11" s="79"/>
      <c r="J11" s="79"/>
    </row>
    <row r="12" spans="1:13" x14ac:dyDescent="0.3">
      <c r="A12" s="110" t="s">
        <v>38</v>
      </c>
      <c r="B12" s="68">
        <v>2809</v>
      </c>
      <c r="C12" s="68">
        <v>1315542</v>
      </c>
      <c r="D12" s="68">
        <v>1404.6256196190973</v>
      </c>
      <c r="E12" s="68">
        <v>714232.98803426384</v>
      </c>
      <c r="F12" s="69">
        <f>B12+D12</f>
        <v>4213.6256196190971</v>
      </c>
      <c r="G12" s="69">
        <f>C12+E12</f>
        <v>2029774.9880342637</v>
      </c>
      <c r="H12" s="78"/>
      <c r="I12" s="79"/>
      <c r="J12" s="79"/>
    </row>
    <row r="13" spans="1:13" x14ac:dyDescent="0.3">
      <c r="A13" s="44" t="s">
        <v>40</v>
      </c>
      <c r="B13" s="68">
        <v>987</v>
      </c>
      <c r="C13" s="68">
        <v>728818</v>
      </c>
      <c r="D13" s="68">
        <v>2010</v>
      </c>
      <c r="E13" s="68">
        <v>1516644</v>
      </c>
      <c r="F13" s="6">
        <f>B13+D13</f>
        <v>2997</v>
      </c>
      <c r="G13" s="6">
        <f>C13+E13</f>
        <v>2245462</v>
      </c>
      <c r="H13" s="80">
        <f>G13/G2</f>
        <v>6.8208791211120834E-4</v>
      </c>
      <c r="I13" s="81">
        <f>F13/F2</f>
        <v>1.1517916951860334E-3</v>
      </c>
      <c r="J13" s="81">
        <f>E13/G13</f>
        <v>0.67542625971849002</v>
      </c>
    </row>
    <row r="14" spans="1:13" x14ac:dyDescent="0.3">
      <c r="A14" s="110" t="s">
        <v>35</v>
      </c>
      <c r="B14" s="68">
        <v>57</v>
      </c>
      <c r="C14" s="68">
        <v>86659</v>
      </c>
      <c r="D14" s="68">
        <v>89</v>
      </c>
      <c r="E14" s="68">
        <v>407267</v>
      </c>
      <c r="F14" s="68">
        <f>B14+D14</f>
        <v>146</v>
      </c>
      <c r="G14" s="68">
        <f>C14+E14</f>
        <v>493926</v>
      </c>
      <c r="H14" s="80"/>
      <c r="I14" s="82"/>
      <c r="J14" s="82"/>
    </row>
    <row r="15" spans="1:13" x14ac:dyDescent="0.3">
      <c r="A15" s="110" t="s">
        <v>36</v>
      </c>
      <c r="B15" s="68">
        <v>930</v>
      </c>
      <c r="C15" s="68">
        <v>642159</v>
      </c>
      <c r="D15" s="68">
        <v>1921</v>
      </c>
      <c r="E15" s="68">
        <v>1109377</v>
      </c>
      <c r="F15" s="68">
        <f>B15+D15</f>
        <v>2851</v>
      </c>
      <c r="G15" s="68">
        <f>C15+E15</f>
        <v>1751536</v>
      </c>
      <c r="H15" s="80"/>
      <c r="I15" s="82"/>
      <c r="J15" s="82"/>
    </row>
    <row r="16" spans="1:13" x14ac:dyDescent="0.3">
      <c r="A16" s="110" t="s">
        <v>38</v>
      </c>
      <c r="B16" s="68">
        <v>0</v>
      </c>
      <c r="C16" s="68">
        <v>0</v>
      </c>
      <c r="D16" s="68">
        <v>0</v>
      </c>
      <c r="E16" s="68">
        <v>0</v>
      </c>
      <c r="F16" s="68">
        <f>B16+D16</f>
        <v>0</v>
      </c>
      <c r="G16" s="68">
        <f>C16+E16</f>
        <v>0</v>
      </c>
      <c r="H16" s="80"/>
      <c r="I16" s="83"/>
      <c r="J16" s="83"/>
    </row>
    <row r="17" spans="1:10" x14ac:dyDescent="0.3">
      <c r="A17" s="44" t="s">
        <v>41</v>
      </c>
      <c r="B17" s="68">
        <v>144679</v>
      </c>
      <c r="C17" s="68">
        <v>121328380</v>
      </c>
      <c r="D17" s="68">
        <v>148941</v>
      </c>
      <c r="E17" s="68">
        <v>227341960.80000001</v>
      </c>
      <c r="F17" s="14">
        <f>B17+D17</f>
        <v>293620</v>
      </c>
      <c r="G17" s="14">
        <f>C17+E17</f>
        <v>348670340.80000001</v>
      </c>
      <c r="H17" s="78">
        <f>G17/G2</f>
        <v>0.10591309261585165</v>
      </c>
      <c r="I17" s="79">
        <f>F17/F2</f>
        <v>0.11284253504855626</v>
      </c>
      <c r="J17" s="79">
        <f>E17/G17</f>
        <v>0.65202552152379689</v>
      </c>
    </row>
    <row r="18" spans="1:10" x14ac:dyDescent="0.3">
      <c r="A18" s="110" t="s">
        <v>35</v>
      </c>
      <c r="B18" s="68">
        <v>78984</v>
      </c>
      <c r="C18" s="68">
        <v>67732978</v>
      </c>
      <c r="D18" s="68">
        <v>71092</v>
      </c>
      <c r="E18" s="68">
        <v>97292466</v>
      </c>
      <c r="F18" s="69">
        <f>B18+D18</f>
        <v>150076</v>
      </c>
      <c r="G18" s="69">
        <f>C18+E18</f>
        <v>165025444</v>
      </c>
      <c r="H18" s="78"/>
      <c r="I18" s="79"/>
      <c r="J18" s="79"/>
    </row>
    <row r="19" spans="1:10" x14ac:dyDescent="0.3">
      <c r="A19" s="110" t="s">
        <v>36</v>
      </c>
      <c r="B19" s="68">
        <v>51604</v>
      </c>
      <c r="C19" s="68">
        <v>30249936</v>
      </c>
      <c r="D19" s="68">
        <v>69725</v>
      </c>
      <c r="E19" s="68">
        <v>94473034</v>
      </c>
      <c r="F19" s="69">
        <f>B19+D19</f>
        <v>121329</v>
      </c>
      <c r="G19" s="69">
        <f>C19+E19</f>
        <v>124722970</v>
      </c>
      <c r="H19" s="78"/>
      <c r="I19" s="79"/>
      <c r="J19" s="79"/>
    </row>
    <row r="20" spans="1:10" x14ac:dyDescent="0.3">
      <c r="A20" s="110" t="s">
        <v>37</v>
      </c>
      <c r="B20" s="68">
        <v>12383</v>
      </c>
      <c r="C20" s="68">
        <v>23086070</v>
      </c>
      <c r="D20" s="68">
        <v>7555</v>
      </c>
      <c r="E20" s="68">
        <v>35421559.799999997</v>
      </c>
      <c r="F20" s="69">
        <f>B20+D20</f>
        <v>19938</v>
      </c>
      <c r="G20" s="69">
        <f>C20+E20</f>
        <v>58507629.799999997</v>
      </c>
      <c r="H20" s="78"/>
      <c r="I20" s="79"/>
      <c r="J20" s="79"/>
    </row>
    <row r="21" spans="1:10" x14ac:dyDescent="0.3">
      <c r="A21" s="110" t="s">
        <v>38</v>
      </c>
      <c r="B21" s="68">
        <v>1708</v>
      </c>
      <c r="C21" s="68">
        <v>259396</v>
      </c>
      <c r="D21" s="68">
        <v>569</v>
      </c>
      <c r="E21" s="68">
        <v>154901</v>
      </c>
      <c r="F21" s="69">
        <f>B21+D21</f>
        <v>2277</v>
      </c>
      <c r="G21" s="69">
        <f>C21+E21</f>
        <v>414297</v>
      </c>
      <c r="H21" s="78"/>
      <c r="I21" s="79"/>
      <c r="J21" s="79"/>
    </row>
    <row r="22" spans="1:10" x14ac:dyDescent="0.3">
      <c r="A22" s="44" t="s">
        <v>42</v>
      </c>
      <c r="B22" s="68">
        <v>16613</v>
      </c>
      <c r="C22" s="68">
        <v>122778745</v>
      </c>
      <c r="D22" s="68">
        <v>26624</v>
      </c>
      <c r="E22" s="68">
        <v>364130025</v>
      </c>
      <c r="F22" s="14">
        <f>B22+D22</f>
        <v>43237</v>
      </c>
      <c r="G22" s="14">
        <f>C22+E22</f>
        <v>486908770</v>
      </c>
      <c r="H22" s="78">
        <f>G22/G2</f>
        <v>0.14790479033621434</v>
      </c>
      <c r="I22" s="79">
        <f>F22/F2</f>
        <v>1.6616622464050226E-2</v>
      </c>
      <c r="J22" s="79">
        <f>E22/G22</f>
        <v>0.74784035005161231</v>
      </c>
    </row>
    <row r="23" spans="1:10" x14ac:dyDescent="0.3">
      <c r="A23" s="110" t="s">
        <v>35</v>
      </c>
      <c r="B23" s="68">
        <v>2888</v>
      </c>
      <c r="C23" s="68">
        <v>42158193</v>
      </c>
      <c r="D23" s="68">
        <v>8890</v>
      </c>
      <c r="E23" s="68">
        <v>178388297</v>
      </c>
      <c r="F23" s="69">
        <f>B23+D23</f>
        <v>11778</v>
      </c>
      <c r="G23" s="69">
        <f>C23+E23</f>
        <v>220546490</v>
      </c>
      <c r="H23" s="78"/>
      <c r="I23" s="79"/>
      <c r="J23" s="79"/>
    </row>
    <row r="24" spans="1:10" x14ac:dyDescent="0.3">
      <c r="A24" s="110" t="s">
        <v>36</v>
      </c>
      <c r="B24" s="68">
        <v>12747</v>
      </c>
      <c r="C24" s="68">
        <v>76969069</v>
      </c>
      <c r="D24" s="68">
        <v>17192</v>
      </c>
      <c r="E24" s="68">
        <v>181052346</v>
      </c>
      <c r="F24" s="69">
        <f>B24+D24</f>
        <v>29939</v>
      </c>
      <c r="G24" s="69">
        <f>C24+E24</f>
        <v>258021415</v>
      </c>
      <c r="H24" s="78"/>
      <c r="I24" s="79"/>
      <c r="J24" s="79"/>
    </row>
    <row r="25" spans="1:10" x14ac:dyDescent="0.3">
      <c r="A25" s="110" t="s">
        <v>37</v>
      </c>
      <c r="B25" s="68">
        <v>6</v>
      </c>
      <c r="C25" s="68">
        <v>54908</v>
      </c>
      <c r="D25" s="68">
        <v>6</v>
      </c>
      <c r="E25" s="68">
        <v>62366</v>
      </c>
      <c r="F25" s="69">
        <f>B25+D25</f>
        <v>12</v>
      </c>
      <c r="G25" s="69">
        <f>C25+E25</f>
        <v>117274</v>
      </c>
      <c r="H25" s="78"/>
      <c r="I25" s="79"/>
      <c r="J25" s="79"/>
    </row>
    <row r="26" spans="1:10" x14ac:dyDescent="0.3">
      <c r="A26" s="110" t="s">
        <v>38</v>
      </c>
      <c r="B26" s="68">
        <v>972</v>
      </c>
      <c r="C26" s="68">
        <v>3596575</v>
      </c>
      <c r="D26" s="68">
        <v>536</v>
      </c>
      <c r="E26" s="68">
        <v>4627016</v>
      </c>
      <c r="F26" s="69">
        <f>B26+D26</f>
        <v>1508</v>
      </c>
      <c r="G26" s="69">
        <f>C26+E26</f>
        <v>8223591</v>
      </c>
      <c r="H26" s="78"/>
      <c r="I26" s="79"/>
      <c r="J26" s="79"/>
    </row>
    <row r="27" spans="1:10" x14ac:dyDescent="0.3">
      <c r="A27" s="44" t="s">
        <v>43</v>
      </c>
      <c r="B27" s="68">
        <v>1556</v>
      </c>
      <c r="C27" s="68">
        <v>88863944.099999994</v>
      </c>
      <c r="D27" s="68">
        <v>6296</v>
      </c>
      <c r="E27" s="68">
        <v>1239166024.3</v>
      </c>
      <c r="F27" s="14">
        <f>B27+D27</f>
        <v>7852</v>
      </c>
      <c r="G27" s="14">
        <f>C27+E27</f>
        <v>1328029968.3999999</v>
      </c>
      <c r="H27" s="78">
        <f>G27/G2</f>
        <v>0.40340615355195047</v>
      </c>
      <c r="I27" s="77">
        <f>F27/F2</f>
        <v>3.0176404373042157E-3</v>
      </c>
      <c r="J27" s="77">
        <f>E27/G27</f>
        <v>0.93308588946448057</v>
      </c>
    </row>
    <row r="28" spans="1:10" x14ac:dyDescent="0.3">
      <c r="A28" s="110" t="s">
        <v>35</v>
      </c>
      <c r="B28" s="68">
        <v>360</v>
      </c>
      <c r="C28" s="68">
        <v>34006413</v>
      </c>
      <c r="D28" s="68">
        <v>2630</v>
      </c>
      <c r="E28" s="68">
        <v>547053533</v>
      </c>
      <c r="F28" s="69">
        <f>B28+D28</f>
        <v>2990</v>
      </c>
      <c r="G28" s="69">
        <f>C28+E28</f>
        <v>581059946</v>
      </c>
      <c r="H28" s="78"/>
      <c r="I28" s="77"/>
      <c r="J28" s="77"/>
    </row>
    <row r="29" spans="1:10" x14ac:dyDescent="0.3">
      <c r="A29" s="110" t="s">
        <v>36</v>
      </c>
      <c r="B29" s="68">
        <v>722</v>
      </c>
      <c r="C29" s="68">
        <v>53137080</v>
      </c>
      <c r="D29" s="68">
        <v>3456</v>
      </c>
      <c r="E29" s="68">
        <v>682187594</v>
      </c>
      <c r="F29" s="69">
        <f>B29+D29</f>
        <v>4178</v>
      </c>
      <c r="G29" s="69">
        <f>C29+E29</f>
        <v>735324674</v>
      </c>
      <c r="H29" s="78"/>
      <c r="I29" s="77"/>
      <c r="J29" s="77"/>
    </row>
    <row r="30" spans="1:10" x14ac:dyDescent="0.3">
      <c r="A30" s="110" t="s">
        <v>37</v>
      </c>
      <c r="B30" s="68">
        <v>468</v>
      </c>
      <c r="C30" s="68">
        <v>1096803.1000000001</v>
      </c>
      <c r="D30" s="68">
        <v>188</v>
      </c>
      <c r="E30" s="68">
        <v>1094064.3</v>
      </c>
      <c r="F30" s="69">
        <f>B30+D30</f>
        <v>656</v>
      </c>
      <c r="G30" s="69">
        <f>C30+E30</f>
        <v>2190867.4000000004</v>
      </c>
      <c r="H30" s="78"/>
      <c r="I30" s="77"/>
      <c r="J30" s="77"/>
    </row>
    <row r="31" spans="1:10" x14ac:dyDescent="0.3">
      <c r="A31" s="110" t="s">
        <v>38</v>
      </c>
      <c r="B31" s="68">
        <v>6</v>
      </c>
      <c r="C31" s="68">
        <v>623648</v>
      </c>
      <c r="D31" s="68">
        <v>22</v>
      </c>
      <c r="E31" s="68">
        <v>8830833</v>
      </c>
      <c r="F31" s="69">
        <f>B31+D31</f>
        <v>28</v>
      </c>
      <c r="G31" s="69">
        <f>C31+E31</f>
        <v>9454481</v>
      </c>
      <c r="H31" s="78"/>
      <c r="I31" s="77"/>
      <c r="J31" s="77"/>
    </row>
    <row r="32" spans="1:10" x14ac:dyDescent="0.3">
      <c r="A32" s="44" t="s">
        <v>44</v>
      </c>
      <c r="B32" s="68">
        <v>4322</v>
      </c>
      <c r="C32" s="68">
        <v>4385518</v>
      </c>
      <c r="D32" s="68">
        <v>9856</v>
      </c>
      <c r="E32" s="68">
        <v>16582940</v>
      </c>
      <c r="F32" s="14">
        <f>B32+D32</f>
        <v>14178</v>
      </c>
      <c r="G32" s="14">
        <f>C32+E32</f>
        <v>20968458</v>
      </c>
      <c r="H32" s="76">
        <f>G32/G2</f>
        <v>6.369438332695705E-3</v>
      </c>
      <c r="I32" s="77">
        <f>F32/F2</f>
        <v>5.4488163678170108E-3</v>
      </c>
      <c r="J32" s="77">
        <f>E32/G32</f>
        <v>0.79085166873024237</v>
      </c>
    </row>
    <row r="33" spans="1:10" x14ac:dyDescent="0.3">
      <c r="A33" s="110" t="s">
        <v>35</v>
      </c>
      <c r="B33" s="68">
        <v>363</v>
      </c>
      <c r="C33" s="68">
        <v>2212879</v>
      </c>
      <c r="D33" s="68">
        <v>700</v>
      </c>
      <c r="E33" s="68">
        <v>10453662</v>
      </c>
      <c r="F33" s="69">
        <f>B33+D33</f>
        <v>1063</v>
      </c>
      <c r="G33" s="69">
        <f>C33+E33</f>
        <v>12666541</v>
      </c>
      <c r="H33" s="76"/>
      <c r="I33" s="77"/>
      <c r="J33" s="77"/>
    </row>
    <row r="34" spans="1:10" x14ac:dyDescent="0.3">
      <c r="A34" s="110" t="s">
        <v>36</v>
      </c>
      <c r="B34" s="68">
        <v>3566</v>
      </c>
      <c r="C34" s="68">
        <v>2057926</v>
      </c>
      <c r="D34" s="68">
        <v>8906</v>
      </c>
      <c r="E34" s="68">
        <v>6023650</v>
      </c>
      <c r="F34" s="69">
        <f>B34+D34</f>
        <v>12472</v>
      </c>
      <c r="G34" s="69">
        <f>C34+E34</f>
        <v>8081576</v>
      </c>
      <c r="H34" s="76"/>
      <c r="I34" s="77"/>
      <c r="J34" s="77"/>
    </row>
    <row r="35" spans="1:10" x14ac:dyDescent="0.3">
      <c r="A35" s="110" t="s">
        <v>37</v>
      </c>
      <c r="B35" s="68">
        <v>67</v>
      </c>
      <c r="C35" s="68">
        <v>35360</v>
      </c>
      <c r="D35" s="68">
        <v>73</v>
      </c>
      <c r="E35" s="68">
        <v>13614</v>
      </c>
      <c r="F35" s="69">
        <f>B35+D35</f>
        <v>140</v>
      </c>
      <c r="G35" s="69">
        <f>C35+E35</f>
        <v>48974</v>
      </c>
      <c r="H35" s="76"/>
      <c r="I35" s="77"/>
      <c r="J35" s="77"/>
    </row>
    <row r="36" spans="1:10" x14ac:dyDescent="0.3">
      <c r="A36" s="110" t="s">
        <v>38</v>
      </c>
      <c r="B36" s="68">
        <v>326</v>
      </c>
      <c r="C36" s="68">
        <v>79353</v>
      </c>
      <c r="D36" s="68">
        <v>177</v>
      </c>
      <c r="E36" s="68">
        <v>92014</v>
      </c>
      <c r="F36" s="69">
        <f>B36+D36</f>
        <v>503</v>
      </c>
      <c r="G36" s="69">
        <f>C36+E36</f>
        <v>171367</v>
      </c>
      <c r="H36" s="76"/>
      <c r="I36" s="77"/>
      <c r="J36" s="77"/>
    </row>
    <row r="37" spans="1:10" x14ac:dyDescent="0.3">
      <c r="A37" s="44" t="s">
        <v>45</v>
      </c>
      <c r="B37" s="68">
        <v>114</v>
      </c>
      <c r="C37" s="68">
        <v>756474.6</v>
      </c>
      <c r="D37" s="68">
        <v>1695</v>
      </c>
      <c r="E37" s="68">
        <v>1770040.2</v>
      </c>
      <c r="F37" s="14">
        <f>B37+D37</f>
        <v>1809</v>
      </c>
      <c r="G37" s="14">
        <f>C37+E37</f>
        <v>2526514.7999999998</v>
      </c>
      <c r="H37" s="76">
        <f>G37/G2</f>
        <v>7.6746130856370181E-4</v>
      </c>
      <c r="I37" s="77">
        <f>F37/F2</f>
        <v>6.9522561781499312E-4</v>
      </c>
      <c r="J37" s="77">
        <f>E37/G37</f>
        <v>0.70058572385960294</v>
      </c>
    </row>
    <row r="38" spans="1:10" x14ac:dyDescent="0.3">
      <c r="A38" s="110" t="s">
        <v>35</v>
      </c>
      <c r="B38" s="68">
        <v>0</v>
      </c>
      <c r="C38" s="68">
        <v>0</v>
      </c>
      <c r="D38" s="68">
        <v>0</v>
      </c>
      <c r="E38" s="68">
        <v>0</v>
      </c>
      <c r="F38" s="69">
        <f>B38+D38</f>
        <v>0</v>
      </c>
      <c r="G38" s="69">
        <f>C38+E38</f>
        <v>0</v>
      </c>
      <c r="H38" s="76"/>
      <c r="I38" s="77"/>
      <c r="J38" s="77"/>
    </row>
    <row r="39" spans="1:10" x14ac:dyDescent="0.3">
      <c r="A39" s="110" t="s">
        <v>36</v>
      </c>
      <c r="B39" s="68">
        <v>0</v>
      </c>
      <c r="C39" s="68">
        <v>0</v>
      </c>
      <c r="D39" s="68">
        <v>0</v>
      </c>
      <c r="E39" s="68">
        <v>0</v>
      </c>
      <c r="F39" s="69">
        <f>B39+D39</f>
        <v>0</v>
      </c>
      <c r="G39" s="69">
        <f>C39+E39</f>
        <v>0</v>
      </c>
      <c r="H39" s="76"/>
      <c r="I39" s="77"/>
      <c r="J39" s="77"/>
    </row>
    <row r="40" spans="1:10" x14ac:dyDescent="0.3">
      <c r="A40" s="110" t="s">
        <v>37</v>
      </c>
      <c r="B40" s="68">
        <v>114</v>
      </c>
      <c r="C40" s="68">
        <v>756474.6</v>
      </c>
      <c r="D40" s="68">
        <v>1695</v>
      </c>
      <c r="E40" s="68">
        <v>1770040.2</v>
      </c>
      <c r="F40" s="69">
        <f>B40+D40</f>
        <v>1809</v>
      </c>
      <c r="G40" s="69">
        <f>C40+E40</f>
        <v>2526514.7999999998</v>
      </c>
      <c r="H40" s="76"/>
      <c r="I40" s="77"/>
      <c r="J40" s="77"/>
    </row>
    <row r="41" spans="1:10" x14ac:dyDescent="0.3">
      <c r="A41" s="110" t="s">
        <v>38</v>
      </c>
      <c r="B41" s="68">
        <v>0</v>
      </c>
      <c r="C41" s="68">
        <v>0</v>
      </c>
      <c r="D41" s="68">
        <v>0</v>
      </c>
      <c r="E41" s="68">
        <v>0</v>
      </c>
      <c r="F41" s="69">
        <f>B41+D41</f>
        <v>0</v>
      </c>
      <c r="G41" s="69">
        <f>C41+E41</f>
        <v>0</v>
      </c>
      <c r="H41" s="76"/>
      <c r="I41" s="77"/>
      <c r="J41" s="77"/>
    </row>
    <row r="42" spans="1:10" x14ac:dyDescent="0.3">
      <c r="A42" s="108"/>
      <c r="B42" s="109"/>
      <c r="C42" s="109"/>
      <c r="D42" s="109"/>
      <c r="E42" s="109"/>
      <c r="F42" s="108"/>
      <c r="G42" s="108"/>
      <c r="H42" s="108"/>
      <c r="I42" s="108"/>
      <c r="J42" s="108"/>
    </row>
    <row r="43" spans="1:10" x14ac:dyDescent="0.3">
      <c r="F43" s="73"/>
    </row>
    <row r="44" spans="1:10" x14ac:dyDescent="0.3">
      <c r="A44" s="65" t="s">
        <v>22</v>
      </c>
    </row>
    <row r="45" spans="1:10" x14ac:dyDescent="0.3">
      <c r="A45" s="65" t="s">
        <v>23</v>
      </c>
    </row>
    <row r="46" spans="1:10" x14ac:dyDescent="0.3">
      <c r="A46" s="65" t="s">
        <v>24</v>
      </c>
    </row>
    <row r="47" spans="1:10" x14ac:dyDescent="0.3">
      <c r="A47" s="65" t="s">
        <v>25</v>
      </c>
    </row>
    <row r="48" spans="1:10" x14ac:dyDescent="0.3">
      <c r="A48" s="65" t="s">
        <v>26</v>
      </c>
    </row>
    <row r="49" spans="1:1" x14ac:dyDescent="0.3">
      <c r="A49" s="65" t="s">
        <v>27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J1" workbookViewId="0">
      <selection activeCell="A17" sqref="A17"/>
    </sheetView>
  </sheetViews>
  <sheetFormatPr defaultColWidth="9.109375" defaultRowHeight="14.4" x14ac:dyDescent="0.3"/>
  <cols>
    <col min="1" max="1" width="17.44140625" style="65" customWidth="1"/>
    <col min="2" max="2" width="13.109375" style="73" customWidth="1"/>
    <col min="3" max="3" width="14.44140625" style="73" customWidth="1"/>
    <col min="4" max="4" width="13.109375" style="73" customWidth="1"/>
    <col min="5" max="5" width="14.109375" style="73" customWidth="1"/>
    <col min="6" max="6" width="11.44140625" style="65" customWidth="1"/>
    <col min="7" max="7" width="12.88671875" style="65" customWidth="1"/>
    <col min="8" max="8" width="12.6640625" style="65" bestFit="1" customWidth="1"/>
    <col min="9" max="9" width="11.88671875" style="65" customWidth="1"/>
    <col min="10" max="10" width="13.6640625" style="65" bestFit="1" customWidth="1"/>
    <col min="11" max="11" width="9.109375" style="65"/>
    <col min="12" max="12" width="12.6640625" style="65" bestFit="1" customWidth="1"/>
    <col min="13" max="16384" width="9.109375" style="65"/>
  </cols>
  <sheetData>
    <row r="1" spans="1:15" ht="43.2" x14ac:dyDescent="0.3">
      <c r="A1" s="37">
        <v>2017</v>
      </c>
      <c r="B1" s="38" t="s">
        <v>0</v>
      </c>
      <c r="C1" s="38" t="s">
        <v>1</v>
      </c>
      <c r="D1" s="38" t="s">
        <v>2</v>
      </c>
      <c r="E1" s="38" t="s">
        <v>3</v>
      </c>
      <c r="F1" s="23" t="s">
        <v>4</v>
      </c>
      <c r="G1" s="23" t="s">
        <v>5</v>
      </c>
      <c r="H1" s="22" t="s">
        <v>6</v>
      </c>
      <c r="I1" s="22" t="s">
        <v>7</v>
      </c>
      <c r="J1" s="50" t="s">
        <v>8</v>
      </c>
    </row>
    <row r="2" spans="1:15" x14ac:dyDescent="0.3">
      <c r="A2" s="119" t="s">
        <v>54</v>
      </c>
      <c r="B2" s="75">
        <v>1411409</v>
      </c>
      <c r="C2" s="75">
        <v>911302374.80000007</v>
      </c>
      <c r="D2" s="75">
        <v>1250727</v>
      </c>
      <c r="E2" s="75">
        <v>2291767775.8999996</v>
      </c>
      <c r="F2" s="14">
        <f>B2+D2</f>
        <v>2662136</v>
      </c>
      <c r="G2" s="14">
        <f>C2+E2</f>
        <v>3203070150.6999998</v>
      </c>
      <c r="H2" s="66">
        <f>SUM(H3:H36)</f>
        <v>0.99903813636447314</v>
      </c>
      <c r="I2" s="67">
        <f>SUM(I3:I36)</f>
        <v>0.99931596282083257</v>
      </c>
      <c r="J2" s="67">
        <f>E2/G2</f>
        <v>0.71549097212221724</v>
      </c>
      <c r="K2" s="118"/>
      <c r="L2" s="117"/>
      <c r="M2" s="117"/>
      <c r="N2" s="117"/>
      <c r="O2" s="117"/>
    </row>
    <row r="3" spans="1:15" x14ac:dyDescent="0.3">
      <c r="A3" s="74" t="s">
        <v>10</v>
      </c>
      <c r="B3" s="75">
        <v>1130147</v>
      </c>
      <c r="C3" s="75">
        <v>525583943.69999999</v>
      </c>
      <c r="D3" s="75">
        <v>921730</v>
      </c>
      <c r="E3" s="75">
        <v>445717639</v>
      </c>
      <c r="F3" s="6">
        <f>B3+D3</f>
        <v>2051877</v>
      </c>
      <c r="G3" s="6">
        <f>C3+E3</f>
        <v>971301582.70000005</v>
      </c>
      <c r="H3" s="78">
        <f>G3/G$2</f>
        <v>0.30324080866219288</v>
      </c>
      <c r="I3" s="107">
        <f>F3/F2</f>
        <v>0.77076340202003202</v>
      </c>
      <c r="J3" s="107">
        <f>E3/G3</f>
        <v>0.45888696872191348</v>
      </c>
      <c r="K3" s="115"/>
      <c r="L3" s="114"/>
      <c r="M3" s="111"/>
      <c r="N3" s="114"/>
      <c r="O3" s="114"/>
    </row>
    <row r="4" spans="1:15" x14ac:dyDescent="0.3">
      <c r="A4" s="116" t="s">
        <v>11</v>
      </c>
      <c r="B4" s="68">
        <v>622193</v>
      </c>
      <c r="C4" s="68">
        <v>298128655</v>
      </c>
      <c r="D4" s="68">
        <v>396462</v>
      </c>
      <c r="E4" s="68">
        <v>204872116</v>
      </c>
      <c r="F4" s="68">
        <f>B4+D4</f>
        <v>1018655</v>
      </c>
      <c r="G4" s="68">
        <f>C4+E4</f>
        <v>503000771</v>
      </c>
      <c r="H4" s="78"/>
      <c r="I4" s="107"/>
      <c r="J4" s="107"/>
      <c r="K4" s="113"/>
      <c r="L4" s="112"/>
      <c r="M4" s="112"/>
      <c r="N4" s="112"/>
      <c r="O4" s="112"/>
    </row>
    <row r="5" spans="1:15" x14ac:dyDescent="0.3">
      <c r="A5" s="116" t="s">
        <v>53</v>
      </c>
      <c r="B5" s="68">
        <v>456781</v>
      </c>
      <c r="C5" s="68">
        <v>198238666</v>
      </c>
      <c r="D5" s="68">
        <v>500029</v>
      </c>
      <c r="E5" s="68">
        <v>226633932</v>
      </c>
      <c r="F5" s="68">
        <f>B5+D5</f>
        <v>956810</v>
      </c>
      <c r="G5" s="68">
        <f>C5+E5</f>
        <v>424872598</v>
      </c>
      <c r="H5" s="78"/>
      <c r="I5" s="107"/>
      <c r="J5" s="107"/>
      <c r="K5" s="113"/>
      <c r="L5" s="112"/>
      <c r="M5" s="112"/>
      <c r="N5" s="112"/>
      <c r="O5" s="112"/>
    </row>
    <row r="6" spans="1:15" x14ac:dyDescent="0.3">
      <c r="A6" s="116" t="s">
        <v>13</v>
      </c>
      <c r="B6" s="68">
        <v>35991</v>
      </c>
      <c r="C6" s="68">
        <v>22420530.699999999</v>
      </c>
      <c r="D6" s="68">
        <v>18084</v>
      </c>
      <c r="E6" s="68">
        <v>10471737</v>
      </c>
      <c r="F6" s="68">
        <f>B6+D6</f>
        <v>54075</v>
      </c>
      <c r="G6" s="68">
        <f>C6+E6</f>
        <v>32892267.699999999</v>
      </c>
      <c r="H6" s="78"/>
      <c r="I6" s="107"/>
      <c r="J6" s="107"/>
      <c r="K6" s="113"/>
      <c r="L6" s="112"/>
      <c r="M6" s="112"/>
      <c r="N6" s="112"/>
      <c r="O6" s="112"/>
    </row>
    <row r="7" spans="1:15" x14ac:dyDescent="0.3">
      <c r="A7" s="116" t="s">
        <v>14</v>
      </c>
      <c r="B7" s="68">
        <v>15182</v>
      </c>
      <c r="C7" s="68">
        <v>6796092</v>
      </c>
      <c r="D7" s="68">
        <v>7155</v>
      </c>
      <c r="E7" s="68">
        <v>3739854</v>
      </c>
      <c r="F7" s="68">
        <f>B7+D7</f>
        <v>22337</v>
      </c>
      <c r="G7" s="68">
        <f>C7+E7</f>
        <v>10535946</v>
      </c>
      <c r="H7" s="78"/>
      <c r="I7" s="107"/>
      <c r="J7" s="107"/>
      <c r="K7" s="113"/>
      <c r="L7" s="112"/>
      <c r="M7" s="112"/>
      <c r="N7" s="112"/>
      <c r="O7" s="112"/>
    </row>
    <row r="8" spans="1:15" x14ac:dyDescent="0.3">
      <c r="A8" s="74" t="s">
        <v>15</v>
      </c>
      <c r="B8" s="75">
        <v>111130</v>
      </c>
      <c r="C8" s="75">
        <v>50993192</v>
      </c>
      <c r="D8" s="75">
        <v>122504</v>
      </c>
      <c r="E8" s="75">
        <v>54428171</v>
      </c>
      <c r="F8" s="14">
        <f>B8+D8</f>
        <v>233634</v>
      </c>
      <c r="G8" s="14">
        <f>C8+E8</f>
        <v>105421363</v>
      </c>
      <c r="H8" s="78">
        <f>G8/G2</f>
        <v>3.291259886298812E-2</v>
      </c>
      <c r="I8" s="79">
        <f>F8/F2</f>
        <v>8.776185739571532E-2</v>
      </c>
      <c r="J8" s="79">
        <f>E8/G8</f>
        <v>0.5162916647169512</v>
      </c>
      <c r="K8" s="115"/>
      <c r="L8" s="114"/>
      <c r="M8" s="114"/>
      <c r="N8" s="114"/>
      <c r="O8" s="114"/>
    </row>
    <row r="9" spans="1:15" x14ac:dyDescent="0.3">
      <c r="A9" s="116" t="s">
        <v>11</v>
      </c>
      <c r="B9" s="68">
        <v>70268</v>
      </c>
      <c r="C9" s="68">
        <v>34685884</v>
      </c>
      <c r="D9" s="68">
        <v>70771</v>
      </c>
      <c r="E9" s="68">
        <v>33507602</v>
      </c>
      <c r="F9" s="69">
        <f>B9+D9</f>
        <v>141039</v>
      </c>
      <c r="G9" s="69">
        <f>C9+E9</f>
        <v>68193486</v>
      </c>
      <c r="H9" s="78"/>
      <c r="I9" s="79"/>
      <c r="J9" s="79"/>
      <c r="K9" s="113"/>
      <c r="L9" s="112"/>
      <c r="M9" s="112"/>
      <c r="N9" s="112"/>
      <c r="O9" s="112"/>
    </row>
    <row r="10" spans="1:15" x14ac:dyDescent="0.3">
      <c r="A10" s="116" t="s">
        <v>53</v>
      </c>
      <c r="B10" s="68">
        <v>38819</v>
      </c>
      <c r="C10" s="68">
        <v>15410327</v>
      </c>
      <c r="D10" s="68">
        <v>50729</v>
      </c>
      <c r="E10" s="68">
        <v>20448590</v>
      </c>
      <c r="F10" s="69">
        <f>B10+D10</f>
        <v>89548</v>
      </c>
      <c r="G10" s="69">
        <f>C10+E10</f>
        <v>35858917</v>
      </c>
      <c r="H10" s="78"/>
      <c r="I10" s="79"/>
      <c r="J10" s="79"/>
      <c r="K10" s="113"/>
      <c r="L10" s="112"/>
      <c r="M10" s="112"/>
      <c r="N10" s="112"/>
      <c r="O10" s="112"/>
    </row>
    <row r="11" spans="1:15" x14ac:dyDescent="0.3">
      <c r="A11" s="116" t="s">
        <v>13</v>
      </c>
      <c r="B11" s="68">
        <v>0</v>
      </c>
      <c r="C11" s="68">
        <v>2768</v>
      </c>
      <c r="D11" s="68">
        <v>7</v>
      </c>
      <c r="E11" s="68">
        <v>9322</v>
      </c>
      <c r="F11" s="69">
        <f>B11+D11</f>
        <v>7</v>
      </c>
      <c r="G11" s="69">
        <f>C11+E11</f>
        <v>12090</v>
      </c>
      <c r="H11" s="78"/>
      <c r="I11" s="79"/>
      <c r="J11" s="79"/>
      <c r="K11" s="113"/>
      <c r="L11" s="112"/>
      <c r="M11" s="112"/>
      <c r="N11" s="112"/>
      <c r="O11" s="112"/>
    </row>
    <row r="12" spans="1:15" x14ac:dyDescent="0.3">
      <c r="A12" s="116" t="s">
        <v>14</v>
      </c>
      <c r="B12" s="68">
        <v>2043</v>
      </c>
      <c r="C12" s="68">
        <v>894213</v>
      </c>
      <c r="D12" s="68">
        <v>997</v>
      </c>
      <c r="E12" s="68">
        <v>462657</v>
      </c>
      <c r="F12" s="69">
        <f>B12+D12</f>
        <v>3040</v>
      </c>
      <c r="G12" s="69">
        <f>C12+E12</f>
        <v>1356870</v>
      </c>
      <c r="H12" s="78"/>
      <c r="I12" s="79"/>
      <c r="J12" s="79"/>
      <c r="K12" s="113"/>
      <c r="L12" s="112"/>
      <c r="M12" s="112"/>
      <c r="N12" s="112"/>
      <c r="O12" s="112"/>
    </row>
    <row r="13" spans="1:15" x14ac:dyDescent="0.3">
      <c r="A13" s="74" t="s">
        <v>16</v>
      </c>
      <c r="B13" s="75">
        <v>820</v>
      </c>
      <c r="C13" s="75">
        <v>666272</v>
      </c>
      <c r="D13" s="75">
        <v>2186</v>
      </c>
      <c r="E13" s="75">
        <v>1948600</v>
      </c>
      <c r="F13" s="6">
        <f>B13+D13</f>
        <v>3006</v>
      </c>
      <c r="G13" s="6">
        <f>C13+E13</f>
        <v>2614872</v>
      </c>
      <c r="H13" s="80">
        <f>G13/G2</f>
        <v>8.1636426209040264E-4</v>
      </c>
      <c r="I13" s="81">
        <f>F13/F2</f>
        <v>1.1291684572087978E-3</v>
      </c>
      <c r="J13" s="81">
        <f>E13/G13</f>
        <v>0.745199000180506</v>
      </c>
      <c r="K13" s="115"/>
      <c r="L13" s="114"/>
      <c r="M13" s="114"/>
      <c r="N13" s="114"/>
      <c r="O13" s="114"/>
    </row>
    <row r="14" spans="1:15" x14ac:dyDescent="0.3">
      <c r="A14" s="116" t="s">
        <v>11</v>
      </c>
      <c r="B14" s="68">
        <v>53</v>
      </c>
      <c r="C14" s="68">
        <v>95767</v>
      </c>
      <c r="D14" s="68">
        <v>88</v>
      </c>
      <c r="E14" s="68">
        <v>469154</v>
      </c>
      <c r="F14" s="68">
        <f>B14+D14</f>
        <v>141</v>
      </c>
      <c r="G14" s="68">
        <f>C14+E14</f>
        <v>564921</v>
      </c>
      <c r="H14" s="80"/>
      <c r="I14" s="82"/>
      <c r="J14" s="82"/>
      <c r="K14" s="113"/>
      <c r="L14" s="112"/>
      <c r="M14" s="112"/>
      <c r="N14" s="112"/>
      <c r="O14" s="112"/>
    </row>
    <row r="15" spans="1:15" x14ac:dyDescent="0.3">
      <c r="A15" s="116" t="s">
        <v>53</v>
      </c>
      <c r="B15" s="68">
        <v>767</v>
      </c>
      <c r="C15" s="68">
        <v>570505</v>
      </c>
      <c r="D15" s="68">
        <v>2098</v>
      </c>
      <c r="E15" s="68">
        <v>1479446</v>
      </c>
      <c r="F15" s="68">
        <f>B15+D15</f>
        <v>2865</v>
      </c>
      <c r="G15" s="68">
        <f>C15+E15</f>
        <v>2049951</v>
      </c>
      <c r="H15" s="80"/>
      <c r="I15" s="82"/>
      <c r="J15" s="82"/>
      <c r="K15" s="113"/>
      <c r="L15" s="112"/>
      <c r="M15" s="112"/>
      <c r="N15" s="112"/>
      <c r="O15" s="112"/>
    </row>
    <row r="16" spans="1:15" x14ac:dyDescent="0.3">
      <c r="A16" s="116" t="s">
        <v>14</v>
      </c>
      <c r="B16" s="68">
        <v>0</v>
      </c>
      <c r="C16" s="68">
        <v>0</v>
      </c>
      <c r="D16" s="68">
        <v>0</v>
      </c>
      <c r="E16" s="68">
        <v>0</v>
      </c>
      <c r="F16" s="68">
        <f>B16+D16</f>
        <v>0</v>
      </c>
      <c r="G16" s="68">
        <f>C16+E16</f>
        <v>0</v>
      </c>
      <c r="H16" s="80"/>
      <c r="I16" s="83"/>
      <c r="J16" s="83"/>
      <c r="K16" s="113"/>
      <c r="L16" s="112"/>
      <c r="M16" s="112"/>
      <c r="N16" s="112"/>
      <c r="O16" s="112"/>
    </row>
    <row r="17" spans="1:15" x14ac:dyDescent="0.3">
      <c r="A17" s="74" t="s">
        <v>17</v>
      </c>
      <c r="B17" s="75">
        <v>145161</v>
      </c>
      <c r="C17" s="75">
        <v>118910734</v>
      </c>
      <c r="D17" s="75">
        <v>157321</v>
      </c>
      <c r="E17" s="75">
        <v>236766699.5</v>
      </c>
      <c r="F17" s="14">
        <f>B17+D17</f>
        <v>302482</v>
      </c>
      <c r="G17" s="14">
        <f>C17+E17</f>
        <v>355677433.5</v>
      </c>
      <c r="H17" s="78">
        <f>G17/G2</f>
        <v>0.11104266118625912</v>
      </c>
      <c r="I17" s="79">
        <f>F17/F2</f>
        <v>0.11362379683081555</v>
      </c>
      <c r="J17" s="79">
        <f>E17/G17</f>
        <v>0.6656781600399172</v>
      </c>
      <c r="K17" s="115"/>
      <c r="L17" s="114"/>
      <c r="M17" s="114"/>
      <c r="N17" s="114"/>
      <c r="O17" s="114"/>
    </row>
    <row r="18" spans="1:15" x14ac:dyDescent="0.3">
      <c r="A18" s="116" t="s">
        <v>11</v>
      </c>
      <c r="B18" s="68">
        <v>78881</v>
      </c>
      <c r="C18" s="68">
        <v>66407746</v>
      </c>
      <c r="D18" s="68">
        <v>71817</v>
      </c>
      <c r="E18" s="68">
        <v>94104884</v>
      </c>
      <c r="F18" s="69">
        <f>B18+D18</f>
        <v>150698</v>
      </c>
      <c r="G18" s="69">
        <f>C18+E18</f>
        <v>160512630</v>
      </c>
      <c r="H18" s="78"/>
      <c r="I18" s="79"/>
      <c r="J18" s="79"/>
      <c r="K18" s="113"/>
      <c r="L18" s="112"/>
      <c r="M18" s="112"/>
      <c r="N18" s="112"/>
      <c r="O18" s="112"/>
    </row>
    <row r="19" spans="1:15" x14ac:dyDescent="0.3">
      <c r="A19" s="116" t="s">
        <v>53</v>
      </c>
      <c r="B19" s="68">
        <v>52108</v>
      </c>
      <c r="C19" s="68">
        <v>29406707</v>
      </c>
      <c r="D19" s="68">
        <v>75444</v>
      </c>
      <c r="E19" s="68">
        <v>92993631</v>
      </c>
      <c r="F19" s="69">
        <f>B19+D19</f>
        <v>127552</v>
      </c>
      <c r="G19" s="69">
        <f>C19+E19</f>
        <v>122400338</v>
      </c>
      <c r="H19" s="78"/>
      <c r="I19" s="79"/>
      <c r="J19" s="79"/>
      <c r="K19" s="113"/>
      <c r="L19" s="112"/>
      <c r="M19" s="112"/>
      <c r="N19" s="112"/>
      <c r="O19" s="112"/>
    </row>
    <row r="20" spans="1:15" x14ac:dyDescent="0.3">
      <c r="A20" s="116" t="s">
        <v>13</v>
      </c>
      <c r="B20" s="68">
        <v>12474</v>
      </c>
      <c r="C20" s="68">
        <v>22825195</v>
      </c>
      <c r="D20" s="68">
        <v>9465</v>
      </c>
      <c r="E20" s="68">
        <v>49514115.5</v>
      </c>
      <c r="F20" s="69">
        <f>B20+D20</f>
        <v>21939</v>
      </c>
      <c r="G20" s="69">
        <f>C20+E20</f>
        <v>72339310.5</v>
      </c>
      <c r="H20" s="78"/>
      <c r="I20" s="79"/>
      <c r="J20" s="79"/>
      <c r="K20" s="113"/>
      <c r="L20" s="112"/>
      <c r="M20" s="112"/>
      <c r="N20" s="112"/>
      <c r="O20" s="112"/>
    </row>
    <row r="21" spans="1:15" x14ac:dyDescent="0.3">
      <c r="A21" s="116" t="s">
        <v>14</v>
      </c>
      <c r="B21" s="68">
        <v>1698</v>
      </c>
      <c r="C21" s="68">
        <v>271086</v>
      </c>
      <c r="D21" s="68">
        <v>595</v>
      </c>
      <c r="E21" s="68">
        <v>154069</v>
      </c>
      <c r="F21" s="69">
        <f>B21+D21</f>
        <v>2293</v>
      </c>
      <c r="G21" s="69">
        <f>C21+E21</f>
        <v>425155</v>
      </c>
      <c r="H21" s="78"/>
      <c r="I21" s="79"/>
      <c r="J21" s="79"/>
      <c r="K21" s="113"/>
      <c r="L21" s="112"/>
      <c r="M21" s="112"/>
      <c r="N21" s="112"/>
      <c r="O21" s="112"/>
    </row>
    <row r="22" spans="1:15" x14ac:dyDescent="0.3">
      <c r="A22" s="74" t="s">
        <v>18</v>
      </c>
      <c r="B22" s="75">
        <v>18385</v>
      </c>
      <c r="C22" s="75">
        <v>128502339</v>
      </c>
      <c r="D22" s="75">
        <v>28698</v>
      </c>
      <c r="E22" s="75">
        <v>362159921</v>
      </c>
      <c r="F22" s="14">
        <f>B22+D22</f>
        <v>47083</v>
      </c>
      <c r="G22" s="14">
        <f>C22+E22</f>
        <v>490662260</v>
      </c>
      <c r="H22" s="78">
        <f>G22/G2</f>
        <v>0.1531849871888602</v>
      </c>
      <c r="I22" s="79">
        <f>F22/F2</f>
        <v>1.7686173809302003E-2</v>
      </c>
      <c r="J22" s="79">
        <f>E22/G22</f>
        <v>0.73810429398014021</v>
      </c>
      <c r="K22" s="115"/>
      <c r="L22" s="114"/>
      <c r="M22" s="114"/>
      <c r="N22" s="114"/>
      <c r="O22" s="114"/>
    </row>
    <row r="23" spans="1:15" x14ac:dyDescent="0.3">
      <c r="A23" s="116" t="s">
        <v>11</v>
      </c>
      <c r="B23" s="68">
        <v>2820</v>
      </c>
      <c r="C23" s="68">
        <v>41830393</v>
      </c>
      <c r="D23" s="68">
        <v>8871</v>
      </c>
      <c r="E23" s="68">
        <v>169472096</v>
      </c>
      <c r="F23" s="69">
        <f>B23+D23</f>
        <v>11691</v>
      </c>
      <c r="G23" s="69">
        <f>C23+E23</f>
        <v>211302489</v>
      </c>
      <c r="H23" s="78"/>
      <c r="I23" s="79"/>
      <c r="J23" s="79"/>
      <c r="K23" s="113"/>
      <c r="L23" s="112"/>
      <c r="M23" s="112"/>
      <c r="N23" s="112"/>
      <c r="O23" s="112"/>
    </row>
    <row r="24" spans="1:15" x14ac:dyDescent="0.3">
      <c r="A24" s="116" t="s">
        <v>53</v>
      </c>
      <c r="B24" s="68">
        <v>14605</v>
      </c>
      <c r="C24" s="68">
        <v>83060097</v>
      </c>
      <c r="D24" s="68">
        <v>19266</v>
      </c>
      <c r="E24" s="68">
        <v>188449340</v>
      </c>
      <c r="F24" s="69">
        <f>B24+D24</f>
        <v>33871</v>
      </c>
      <c r="G24" s="69">
        <f>C24+E24</f>
        <v>271509437</v>
      </c>
      <c r="H24" s="78"/>
      <c r="I24" s="79"/>
      <c r="J24" s="79"/>
      <c r="K24" s="113"/>
      <c r="L24" s="112"/>
      <c r="M24" s="112"/>
      <c r="N24" s="112"/>
      <c r="O24" s="112"/>
    </row>
    <row r="25" spans="1:15" x14ac:dyDescent="0.3">
      <c r="A25" s="116" t="s">
        <v>13</v>
      </c>
      <c r="B25" s="68">
        <v>7</v>
      </c>
      <c r="C25" s="68">
        <v>49943</v>
      </c>
      <c r="D25" s="68">
        <v>6</v>
      </c>
      <c r="E25" s="68">
        <v>72278</v>
      </c>
      <c r="F25" s="69">
        <f>B25+D25</f>
        <v>13</v>
      </c>
      <c r="G25" s="69">
        <f>C25+E25</f>
        <v>122221</v>
      </c>
      <c r="H25" s="78"/>
      <c r="I25" s="79"/>
      <c r="J25" s="79"/>
      <c r="K25" s="113"/>
      <c r="L25" s="112"/>
      <c r="M25" s="112"/>
      <c r="N25" s="112"/>
      <c r="O25" s="112"/>
    </row>
    <row r="26" spans="1:15" x14ac:dyDescent="0.3">
      <c r="A26" s="116" t="s">
        <v>14</v>
      </c>
      <c r="B26" s="68">
        <v>953</v>
      </c>
      <c r="C26" s="68">
        <v>3561906</v>
      </c>
      <c r="D26" s="68">
        <v>555</v>
      </c>
      <c r="E26" s="68">
        <v>4166207</v>
      </c>
      <c r="F26" s="69">
        <f>B26+D26</f>
        <v>1508</v>
      </c>
      <c r="G26" s="69">
        <f>C26+E26</f>
        <v>7728113</v>
      </c>
      <c r="H26" s="78"/>
      <c r="I26" s="79"/>
      <c r="J26" s="79"/>
      <c r="K26" s="113"/>
      <c r="L26" s="112"/>
      <c r="M26" s="112"/>
      <c r="N26" s="112"/>
      <c r="O26" s="112"/>
    </row>
    <row r="27" spans="1:15" x14ac:dyDescent="0.3">
      <c r="A27" s="74" t="s">
        <v>19</v>
      </c>
      <c r="B27" s="75">
        <v>1560</v>
      </c>
      <c r="C27" s="75">
        <v>81156706.900000006</v>
      </c>
      <c r="D27" s="75">
        <v>6322</v>
      </c>
      <c r="E27" s="75">
        <v>1173298586.2</v>
      </c>
      <c r="F27" s="14">
        <f>B27+D27</f>
        <v>7882</v>
      </c>
      <c r="G27" s="14">
        <f>C27+E27</f>
        <v>1254455293.1000001</v>
      </c>
      <c r="H27" s="78">
        <f>G27/G2</f>
        <v>0.39164152955746262</v>
      </c>
      <c r="I27" s="77">
        <f>F27/F2</f>
        <v>2.9607803658415646E-3</v>
      </c>
      <c r="J27" s="77">
        <f>E27/G27</f>
        <v>0.93530522183899734</v>
      </c>
      <c r="K27" s="115"/>
      <c r="L27" s="114"/>
      <c r="M27" s="114"/>
      <c r="N27" s="114"/>
      <c r="O27" s="114"/>
    </row>
    <row r="28" spans="1:15" x14ac:dyDescent="0.3">
      <c r="A28" s="116" t="s">
        <v>11</v>
      </c>
      <c r="B28" s="68">
        <v>356</v>
      </c>
      <c r="C28" s="68">
        <v>31061015</v>
      </c>
      <c r="D28" s="68">
        <v>2609</v>
      </c>
      <c r="E28" s="68">
        <v>542848114</v>
      </c>
      <c r="F28" s="69">
        <f>B28+D28</f>
        <v>2965</v>
      </c>
      <c r="G28" s="69">
        <f>C28+E28</f>
        <v>573909129</v>
      </c>
      <c r="H28" s="78"/>
      <c r="I28" s="77"/>
      <c r="J28" s="77"/>
      <c r="K28" s="113"/>
      <c r="L28" s="112"/>
      <c r="M28" s="112"/>
      <c r="N28" s="112"/>
      <c r="O28" s="112"/>
    </row>
    <row r="29" spans="1:15" x14ac:dyDescent="0.3">
      <c r="A29" s="116" t="s">
        <v>53</v>
      </c>
      <c r="B29" s="68">
        <v>730</v>
      </c>
      <c r="C29" s="68">
        <v>48493193</v>
      </c>
      <c r="D29" s="68">
        <v>3499</v>
      </c>
      <c r="E29" s="68">
        <v>620822220</v>
      </c>
      <c r="F29" s="69">
        <f>B29+D29</f>
        <v>4229</v>
      </c>
      <c r="G29" s="69">
        <f>C29+E29</f>
        <v>669315413</v>
      </c>
      <c r="H29" s="78"/>
      <c r="I29" s="77"/>
      <c r="J29" s="77"/>
      <c r="K29" s="113"/>
      <c r="L29" s="112"/>
      <c r="M29" s="112"/>
      <c r="N29" s="112"/>
      <c r="O29" s="112"/>
    </row>
    <row r="30" spans="1:15" x14ac:dyDescent="0.3">
      <c r="A30" s="116" t="s">
        <v>13</v>
      </c>
      <c r="B30" s="68">
        <v>469</v>
      </c>
      <c r="C30" s="68">
        <v>995218.89999999991</v>
      </c>
      <c r="D30" s="68">
        <v>192</v>
      </c>
      <c r="E30" s="68">
        <v>1248388.2</v>
      </c>
      <c r="F30" s="69">
        <f>B30+D30</f>
        <v>661</v>
      </c>
      <c r="G30" s="69">
        <f>C30+E30</f>
        <v>2243607.0999999996</v>
      </c>
      <c r="H30" s="78"/>
      <c r="I30" s="77"/>
      <c r="J30" s="77"/>
      <c r="K30" s="113"/>
      <c r="L30" s="112"/>
      <c r="M30" s="112"/>
      <c r="N30" s="112"/>
      <c r="O30" s="112"/>
    </row>
    <row r="31" spans="1:15" x14ac:dyDescent="0.3">
      <c r="A31" s="116" t="s">
        <v>14</v>
      </c>
      <c r="B31" s="68">
        <v>5</v>
      </c>
      <c r="C31" s="68">
        <v>607280</v>
      </c>
      <c r="D31" s="68">
        <v>22</v>
      </c>
      <c r="E31" s="68">
        <v>8379864</v>
      </c>
      <c r="F31" s="69">
        <f>B31+D31</f>
        <v>27</v>
      </c>
      <c r="G31" s="69">
        <f>C31+E31</f>
        <v>8987144</v>
      </c>
      <c r="H31" s="78"/>
      <c r="I31" s="77"/>
      <c r="J31" s="77"/>
      <c r="K31" s="113"/>
      <c r="L31" s="112"/>
      <c r="M31" s="112"/>
      <c r="N31" s="112"/>
      <c r="O31" s="112"/>
    </row>
    <row r="32" spans="1:15" x14ac:dyDescent="0.3">
      <c r="A32" s="74" t="s">
        <v>20</v>
      </c>
      <c r="B32" s="75">
        <v>4084</v>
      </c>
      <c r="C32" s="75">
        <v>4660115</v>
      </c>
      <c r="D32" s="75">
        <v>10267</v>
      </c>
      <c r="E32" s="75">
        <v>15196314.699999999</v>
      </c>
      <c r="F32" s="14">
        <f>B32+D32</f>
        <v>14351</v>
      </c>
      <c r="G32" s="14">
        <f>C32+E32</f>
        <v>19856429.699999999</v>
      </c>
      <c r="H32" s="76">
        <f>G32/G2</f>
        <v>6.199186644619872E-3</v>
      </c>
      <c r="I32" s="77">
        <f>F32/F2</f>
        <v>5.3907839419173173E-3</v>
      </c>
      <c r="J32" s="77">
        <f>E32/G32</f>
        <v>0.76530952087524573</v>
      </c>
      <c r="K32" s="115"/>
      <c r="L32" s="114"/>
      <c r="M32" s="114"/>
      <c r="N32" s="114"/>
      <c r="O32" s="114"/>
    </row>
    <row r="33" spans="1:15" x14ac:dyDescent="0.3">
      <c r="A33" s="116" t="s">
        <v>11</v>
      </c>
      <c r="B33" s="68">
        <v>363</v>
      </c>
      <c r="C33" s="68">
        <v>2359797</v>
      </c>
      <c r="D33" s="68">
        <v>692</v>
      </c>
      <c r="E33" s="68">
        <v>8501737</v>
      </c>
      <c r="F33" s="69">
        <f>B33+D33</f>
        <v>1055</v>
      </c>
      <c r="G33" s="69">
        <f>C33+E33</f>
        <v>10861534</v>
      </c>
      <c r="H33" s="76"/>
      <c r="I33" s="77"/>
      <c r="J33" s="77"/>
      <c r="K33" s="113"/>
      <c r="L33" s="112"/>
      <c r="M33" s="112"/>
      <c r="N33" s="112"/>
      <c r="O33" s="112"/>
    </row>
    <row r="34" spans="1:15" x14ac:dyDescent="0.3">
      <c r="A34" s="116" t="s">
        <v>53</v>
      </c>
      <c r="B34" s="68">
        <v>3342</v>
      </c>
      <c r="C34" s="68">
        <v>2173766</v>
      </c>
      <c r="D34" s="68">
        <v>9303</v>
      </c>
      <c r="E34" s="68">
        <v>6510651</v>
      </c>
      <c r="F34" s="69">
        <f>B34+D34</f>
        <v>12645</v>
      </c>
      <c r="G34" s="69">
        <f>C34+E34</f>
        <v>8684417</v>
      </c>
      <c r="H34" s="76"/>
      <c r="I34" s="77"/>
      <c r="J34" s="77"/>
      <c r="K34" s="113"/>
      <c r="L34" s="112"/>
      <c r="M34" s="112"/>
      <c r="N34" s="112"/>
      <c r="O34" s="112"/>
    </row>
    <row r="35" spans="1:15" x14ac:dyDescent="0.3">
      <c r="A35" s="116" t="s">
        <v>13</v>
      </c>
      <c r="B35" s="68">
        <v>68</v>
      </c>
      <c r="C35" s="68">
        <v>35395</v>
      </c>
      <c r="D35" s="68">
        <v>79</v>
      </c>
      <c r="E35" s="68">
        <v>73779.7</v>
      </c>
      <c r="F35" s="69">
        <f>B35+D35</f>
        <v>147</v>
      </c>
      <c r="G35" s="69">
        <f>C35+E35</f>
        <v>109174.7</v>
      </c>
      <c r="H35" s="76"/>
      <c r="I35" s="77"/>
      <c r="J35" s="77"/>
      <c r="K35" s="113"/>
      <c r="L35" s="112"/>
      <c r="M35" s="112"/>
      <c r="N35" s="112"/>
      <c r="O35" s="112"/>
    </row>
    <row r="36" spans="1:15" x14ac:dyDescent="0.3">
      <c r="A36" s="116" t="s">
        <v>14</v>
      </c>
      <c r="B36" s="68">
        <v>311</v>
      </c>
      <c r="C36" s="68">
        <v>91157</v>
      </c>
      <c r="D36" s="68">
        <v>193</v>
      </c>
      <c r="E36" s="68">
        <v>110147</v>
      </c>
      <c r="F36" s="69">
        <f>B36+D36</f>
        <v>504</v>
      </c>
      <c r="G36" s="69">
        <f>C36+E36</f>
        <v>201304</v>
      </c>
      <c r="H36" s="76"/>
      <c r="I36" s="77"/>
      <c r="J36" s="77"/>
      <c r="K36" s="113"/>
      <c r="L36" s="112"/>
      <c r="M36" s="112"/>
      <c r="N36" s="112"/>
      <c r="O36" s="112"/>
    </row>
    <row r="37" spans="1:15" x14ac:dyDescent="0.3">
      <c r="A37" s="74" t="s">
        <v>21</v>
      </c>
      <c r="B37" s="75">
        <v>122</v>
      </c>
      <c r="C37" s="75">
        <v>829072.20000000007</v>
      </c>
      <c r="D37" s="75">
        <v>1699</v>
      </c>
      <c r="E37" s="75">
        <v>2251844.5</v>
      </c>
      <c r="F37" s="14">
        <f>B37+D37</f>
        <v>1821</v>
      </c>
      <c r="G37" s="14">
        <f>C37+E37</f>
        <v>3080916.7</v>
      </c>
      <c r="H37" s="76">
        <f>G37/G2</f>
        <v>9.6186363552690094E-4</v>
      </c>
      <c r="I37" s="77">
        <f>F37/F2</f>
        <v>6.8403717916740538E-4</v>
      </c>
      <c r="J37" s="77">
        <f>E37/G37</f>
        <v>0.73090080624380394</v>
      </c>
      <c r="K37" s="115"/>
      <c r="L37" s="114"/>
      <c r="M37" s="114"/>
      <c r="N37" s="114"/>
      <c r="O37" s="114"/>
    </row>
    <row r="38" spans="1:15" x14ac:dyDescent="0.3">
      <c r="A38" s="116" t="s">
        <v>11</v>
      </c>
      <c r="B38" s="68">
        <v>0</v>
      </c>
      <c r="C38" s="68">
        <v>0</v>
      </c>
      <c r="D38" s="68">
        <v>0</v>
      </c>
      <c r="E38" s="68">
        <v>0</v>
      </c>
      <c r="F38" s="69">
        <f>B38+D38</f>
        <v>0</v>
      </c>
      <c r="G38" s="69">
        <f>C38+E38</f>
        <v>0</v>
      </c>
      <c r="H38" s="76"/>
      <c r="I38" s="77"/>
      <c r="J38" s="77"/>
      <c r="K38" s="113"/>
      <c r="L38" s="112"/>
      <c r="M38" s="112"/>
      <c r="N38" s="112"/>
      <c r="O38" s="112"/>
    </row>
    <row r="39" spans="1:15" x14ac:dyDescent="0.3">
      <c r="A39" s="116" t="s">
        <v>53</v>
      </c>
      <c r="B39" s="68">
        <v>0</v>
      </c>
      <c r="C39" s="68">
        <v>0</v>
      </c>
      <c r="D39" s="68">
        <v>0</v>
      </c>
      <c r="E39" s="68">
        <v>0</v>
      </c>
      <c r="F39" s="69">
        <f>B39+D39</f>
        <v>0</v>
      </c>
      <c r="G39" s="69">
        <f>C39+E39</f>
        <v>0</v>
      </c>
      <c r="H39" s="76"/>
      <c r="I39" s="77"/>
      <c r="J39" s="77"/>
      <c r="K39" s="113"/>
      <c r="L39" s="112"/>
      <c r="M39" s="112"/>
      <c r="N39" s="112"/>
      <c r="O39" s="112"/>
    </row>
    <row r="40" spans="1:15" x14ac:dyDescent="0.3">
      <c r="A40" s="116" t="s">
        <v>13</v>
      </c>
      <c r="B40" s="68">
        <v>122</v>
      </c>
      <c r="C40" s="68">
        <v>829072.20000000007</v>
      </c>
      <c r="D40" s="68">
        <v>1699</v>
      </c>
      <c r="E40" s="68">
        <v>2251844.5</v>
      </c>
      <c r="F40" s="69">
        <f>B40+D40</f>
        <v>1821</v>
      </c>
      <c r="G40" s="69">
        <f>C40+E40</f>
        <v>3080916.7</v>
      </c>
      <c r="H40" s="76"/>
      <c r="I40" s="77"/>
      <c r="J40" s="77"/>
      <c r="K40" s="113"/>
      <c r="L40" s="112"/>
      <c r="M40" s="112"/>
      <c r="N40" s="112"/>
      <c r="O40" s="112"/>
    </row>
    <row r="41" spans="1:15" x14ac:dyDescent="0.3">
      <c r="A41" s="116" t="s">
        <v>14</v>
      </c>
      <c r="B41" s="68">
        <v>0</v>
      </c>
      <c r="C41" s="68">
        <v>0</v>
      </c>
      <c r="D41" s="68">
        <v>0</v>
      </c>
      <c r="E41" s="68">
        <v>0</v>
      </c>
      <c r="F41" s="69">
        <f>B41+D41</f>
        <v>0</v>
      </c>
      <c r="G41" s="69">
        <f>C41+E41</f>
        <v>0</v>
      </c>
      <c r="H41" s="76"/>
      <c r="I41" s="77"/>
      <c r="J41" s="77"/>
      <c r="K41" s="113"/>
      <c r="L41" s="112"/>
      <c r="M41" s="112"/>
      <c r="N41" s="112"/>
      <c r="O41" s="112"/>
    </row>
    <row r="42" spans="1:15" x14ac:dyDescent="0.3">
      <c r="K42" s="115"/>
      <c r="L42" s="114"/>
      <c r="M42" s="114"/>
      <c r="N42" s="114"/>
      <c r="O42" s="114"/>
    </row>
    <row r="43" spans="1:15" x14ac:dyDescent="0.3">
      <c r="F43" s="73"/>
      <c r="K43" s="113"/>
      <c r="L43" s="112"/>
      <c r="M43" s="112"/>
      <c r="N43" s="112"/>
      <c r="O43" s="112"/>
    </row>
    <row r="44" spans="1:15" x14ac:dyDescent="0.3">
      <c r="A44" s="65" t="s">
        <v>22</v>
      </c>
      <c r="K44" s="113"/>
      <c r="L44" s="112"/>
      <c r="M44" s="112"/>
      <c r="N44" s="112"/>
      <c r="O44" s="112"/>
    </row>
    <row r="45" spans="1:15" x14ac:dyDescent="0.3">
      <c r="A45" s="65" t="s">
        <v>23</v>
      </c>
      <c r="K45" s="113"/>
      <c r="L45" s="112"/>
      <c r="M45" s="112"/>
      <c r="N45" s="112"/>
      <c r="O45" s="112"/>
    </row>
    <row r="46" spans="1:15" x14ac:dyDescent="0.3">
      <c r="A46" s="65" t="s">
        <v>24</v>
      </c>
      <c r="K46" s="113"/>
      <c r="L46" s="112"/>
      <c r="M46" s="112"/>
      <c r="N46" s="112"/>
      <c r="O46" s="112"/>
    </row>
    <row r="47" spans="1:15" x14ac:dyDescent="0.3">
      <c r="A47" s="65" t="s">
        <v>25</v>
      </c>
    </row>
    <row r="48" spans="1:15" x14ac:dyDescent="0.3">
      <c r="A48" s="65" t="s">
        <v>26</v>
      </c>
    </row>
    <row r="49" spans="1:1" x14ac:dyDescent="0.3">
      <c r="A49" s="65" t="s">
        <v>27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F1" zoomScaleNormal="100" workbookViewId="0">
      <selection activeCell="J8" sqref="J8:J12"/>
    </sheetView>
  </sheetViews>
  <sheetFormatPr defaultColWidth="9.109375" defaultRowHeight="14.4" x14ac:dyDescent="0.3"/>
  <cols>
    <col min="1" max="1" width="17.44140625" style="65" customWidth="1"/>
    <col min="2" max="2" width="13.109375" style="73" customWidth="1"/>
    <col min="3" max="3" width="14.44140625" style="73" customWidth="1"/>
    <col min="4" max="4" width="13.109375" style="73" customWidth="1"/>
    <col min="5" max="5" width="14.109375" style="73" customWidth="1"/>
    <col min="6" max="6" width="11.44140625" style="65" customWidth="1"/>
    <col min="7" max="7" width="12.88671875" style="65" customWidth="1"/>
    <col min="8" max="8" width="12.6640625" style="65" bestFit="1" customWidth="1"/>
    <col min="9" max="9" width="11.88671875" style="65" customWidth="1"/>
    <col min="10" max="10" width="13.6640625" style="65" bestFit="1" customWidth="1"/>
    <col min="11" max="11" width="9.109375" style="65"/>
    <col min="12" max="12" width="12.6640625" style="65" bestFit="1" customWidth="1"/>
    <col min="13" max="16384" width="9.109375" style="65"/>
  </cols>
  <sheetData>
    <row r="1" spans="1:13" ht="43.2" x14ac:dyDescent="0.3">
      <c r="A1" s="37">
        <v>2017</v>
      </c>
      <c r="B1" s="38" t="s">
        <v>0</v>
      </c>
      <c r="C1" s="38" t="s">
        <v>1</v>
      </c>
      <c r="D1" s="38" t="s">
        <v>2</v>
      </c>
      <c r="E1" s="38" t="s">
        <v>3</v>
      </c>
      <c r="F1" s="23" t="s">
        <v>4</v>
      </c>
      <c r="G1" s="23" t="s">
        <v>5</v>
      </c>
      <c r="H1" s="22" t="s">
        <v>6</v>
      </c>
      <c r="I1" s="22" t="s">
        <v>7</v>
      </c>
      <c r="J1" s="50" t="s">
        <v>8</v>
      </c>
    </row>
    <row r="2" spans="1:13" x14ac:dyDescent="0.3">
      <c r="A2" s="119" t="s">
        <v>56</v>
      </c>
      <c r="B2" s="75">
        <v>1368927</v>
      </c>
      <c r="C2" s="75">
        <v>1006894469.1</v>
      </c>
      <c r="D2" s="75">
        <v>1251661</v>
      </c>
      <c r="E2" s="75">
        <v>2408364027.6999998</v>
      </c>
      <c r="F2" s="14">
        <f>B2+D2</f>
        <v>2620588</v>
      </c>
      <c r="G2" s="14">
        <f>C2+E2</f>
        <v>3415258496.7999997</v>
      </c>
      <c r="H2" s="66">
        <f>SUM(H3:H36)</f>
        <v>0.99903435742767654</v>
      </c>
      <c r="I2" s="67">
        <f>SUM(I3:I36)</f>
        <v>0.99932152631394167</v>
      </c>
      <c r="J2" s="67">
        <f>E2/G2</f>
        <v>0.7051776695546087</v>
      </c>
    </row>
    <row r="3" spans="1:13" x14ac:dyDescent="0.3">
      <c r="A3" s="74" t="s">
        <v>10</v>
      </c>
      <c r="B3" s="75">
        <v>1096797</v>
      </c>
      <c r="C3" s="75">
        <v>605980074</v>
      </c>
      <c r="D3" s="75">
        <v>923990</v>
      </c>
      <c r="E3" s="75">
        <v>531015522</v>
      </c>
      <c r="F3" s="6">
        <f>B3+D3</f>
        <v>2020787</v>
      </c>
      <c r="G3" s="6">
        <f>C3+E3</f>
        <v>1136995596</v>
      </c>
      <c r="H3" s="78">
        <f>G3/G$2</f>
        <v>0.33291640942122908</v>
      </c>
      <c r="I3" s="107">
        <f>F3/F2</f>
        <v>0.77111968764262062</v>
      </c>
      <c r="J3" s="107">
        <f>E3/G3</f>
        <v>0.46703393035833712</v>
      </c>
      <c r="M3" s="111"/>
    </row>
    <row r="4" spans="1:13" x14ac:dyDescent="0.3">
      <c r="A4" s="116" t="s">
        <v>11</v>
      </c>
      <c r="B4" s="68">
        <v>592762</v>
      </c>
      <c r="C4" s="68">
        <v>343229488</v>
      </c>
      <c r="D4" s="68">
        <v>413144</v>
      </c>
      <c r="E4" s="68">
        <v>264181116</v>
      </c>
      <c r="F4" s="68">
        <f>B4+D4</f>
        <v>1005906</v>
      </c>
      <c r="G4" s="68">
        <f>C4+E4</f>
        <v>607410604</v>
      </c>
      <c r="H4" s="78"/>
      <c r="I4" s="107"/>
      <c r="J4" s="107"/>
    </row>
    <row r="5" spans="1:13" x14ac:dyDescent="0.3">
      <c r="A5" s="116" t="s">
        <v>53</v>
      </c>
      <c r="B5" s="68">
        <v>453552</v>
      </c>
      <c r="C5" s="68">
        <v>224034769</v>
      </c>
      <c r="D5" s="68">
        <v>486042</v>
      </c>
      <c r="E5" s="68">
        <v>247986663</v>
      </c>
      <c r="F5" s="68">
        <f>B5+D5</f>
        <v>939594</v>
      </c>
      <c r="G5" s="68">
        <f>C5+E5</f>
        <v>472021432</v>
      </c>
      <c r="H5" s="78"/>
      <c r="I5" s="107"/>
      <c r="J5" s="107"/>
    </row>
    <row r="6" spans="1:13" x14ac:dyDescent="0.3">
      <c r="A6" s="116" t="s">
        <v>13</v>
      </c>
      <c r="B6" s="68">
        <v>35809</v>
      </c>
      <c r="C6" s="68">
        <v>30703608</v>
      </c>
      <c r="D6" s="68">
        <v>18144</v>
      </c>
      <c r="E6" s="68">
        <v>14192242</v>
      </c>
      <c r="F6" s="68">
        <f>B6+D6</f>
        <v>53953</v>
      </c>
      <c r="G6" s="68">
        <f>C6+E6</f>
        <v>44895850</v>
      </c>
      <c r="H6" s="78"/>
      <c r="I6" s="107"/>
      <c r="J6" s="107"/>
    </row>
    <row r="7" spans="1:13" x14ac:dyDescent="0.3">
      <c r="A7" s="116" t="s">
        <v>14</v>
      </c>
      <c r="B7" s="68">
        <v>14674</v>
      </c>
      <c r="C7" s="68">
        <v>8012209</v>
      </c>
      <c r="D7" s="68">
        <v>6660</v>
      </c>
      <c r="E7" s="68">
        <v>4655501</v>
      </c>
      <c r="F7" s="68">
        <f>B7+D7</f>
        <v>21334</v>
      </c>
      <c r="G7" s="68">
        <f>C7+E7</f>
        <v>12667710</v>
      </c>
      <c r="H7" s="78"/>
      <c r="I7" s="107"/>
      <c r="J7" s="107"/>
    </row>
    <row r="8" spans="1:13" x14ac:dyDescent="0.3">
      <c r="A8" s="74" t="s">
        <v>15</v>
      </c>
      <c r="B8" s="75">
        <v>107487</v>
      </c>
      <c r="C8" s="75">
        <v>59796718</v>
      </c>
      <c r="D8" s="75">
        <v>122792</v>
      </c>
      <c r="E8" s="75">
        <v>66389423</v>
      </c>
      <c r="F8" s="14">
        <f>B8+D8</f>
        <v>230279</v>
      </c>
      <c r="G8" s="14">
        <f>C8+E8</f>
        <v>126186141</v>
      </c>
      <c r="H8" s="78">
        <f>G8/G2</f>
        <v>3.694775699064444E-2</v>
      </c>
      <c r="I8" s="79">
        <f>F8/F2</f>
        <v>8.7873026969519819E-2</v>
      </c>
      <c r="J8" s="79">
        <f>E8/G8</f>
        <v>0.52612293611546457</v>
      </c>
    </row>
    <row r="9" spans="1:13" x14ac:dyDescent="0.3">
      <c r="A9" s="116" t="s">
        <v>11</v>
      </c>
      <c r="B9" s="68">
        <v>66156</v>
      </c>
      <c r="C9" s="68">
        <v>40613773</v>
      </c>
      <c r="D9" s="68">
        <v>71540</v>
      </c>
      <c r="E9" s="68">
        <v>42658690</v>
      </c>
      <c r="F9" s="69">
        <f>B9+D9</f>
        <v>137696</v>
      </c>
      <c r="G9" s="69">
        <f>C9+E9</f>
        <v>83272463</v>
      </c>
      <c r="H9" s="78"/>
      <c r="I9" s="79"/>
      <c r="J9" s="79"/>
    </row>
    <row r="10" spans="1:13" x14ac:dyDescent="0.3">
      <c r="A10" s="116" t="s">
        <v>53</v>
      </c>
      <c r="B10" s="68">
        <v>38680</v>
      </c>
      <c r="C10" s="68">
        <v>17587459</v>
      </c>
      <c r="D10" s="68">
        <v>49804</v>
      </c>
      <c r="E10" s="68">
        <v>22791086</v>
      </c>
      <c r="F10" s="69">
        <f>B10+D10</f>
        <v>88484</v>
      </c>
      <c r="G10" s="69">
        <f>C10+E10</f>
        <v>40378545</v>
      </c>
      <c r="H10" s="78"/>
      <c r="I10" s="79"/>
      <c r="J10" s="79"/>
    </row>
    <row r="11" spans="1:13" x14ac:dyDescent="0.3">
      <c r="A11" s="116" t="s">
        <v>13</v>
      </c>
      <c r="B11" s="68">
        <v>0</v>
      </c>
      <c r="C11" s="68">
        <v>2990</v>
      </c>
      <c r="D11" s="68">
        <v>8</v>
      </c>
      <c r="E11" s="68">
        <v>12192</v>
      </c>
      <c r="F11" s="69">
        <f>B11+D11</f>
        <v>8</v>
      </c>
      <c r="G11" s="69">
        <f>C11+E11</f>
        <v>15182</v>
      </c>
      <c r="H11" s="78"/>
      <c r="I11" s="79"/>
      <c r="J11" s="79"/>
    </row>
    <row r="12" spans="1:13" x14ac:dyDescent="0.3">
      <c r="A12" s="116" t="s">
        <v>14</v>
      </c>
      <c r="B12" s="68">
        <v>2651</v>
      </c>
      <c r="C12" s="68">
        <v>1592496</v>
      </c>
      <c r="D12" s="68">
        <v>1440</v>
      </c>
      <c r="E12" s="68">
        <v>927455</v>
      </c>
      <c r="F12" s="69">
        <f>B12+D12</f>
        <v>4091</v>
      </c>
      <c r="G12" s="69">
        <f>C12+E12</f>
        <v>2519951</v>
      </c>
      <c r="H12" s="78"/>
      <c r="I12" s="79"/>
      <c r="J12" s="79"/>
    </row>
    <row r="13" spans="1:13" x14ac:dyDescent="0.3">
      <c r="A13" s="74" t="s">
        <v>16</v>
      </c>
      <c r="B13" s="75">
        <v>821</v>
      </c>
      <c r="C13" s="75">
        <v>1119841</v>
      </c>
      <c r="D13" s="75">
        <v>2173</v>
      </c>
      <c r="E13" s="75">
        <v>3207296</v>
      </c>
      <c r="F13" s="6">
        <f>B13+D13</f>
        <v>2994</v>
      </c>
      <c r="G13" s="6">
        <f>C13+E13</f>
        <v>4327137</v>
      </c>
      <c r="H13" s="80">
        <f>G13/G2</f>
        <v>1.2670013130936955E-3</v>
      </c>
      <c r="I13" s="81">
        <f>F13/F2</f>
        <v>1.1424916850722052E-3</v>
      </c>
      <c r="J13" s="81">
        <f>E13/G13</f>
        <v>0.74120509704222448</v>
      </c>
    </row>
    <row r="14" spans="1:13" x14ac:dyDescent="0.3">
      <c r="A14" s="116" t="s">
        <v>11</v>
      </c>
      <c r="B14" s="68">
        <v>52</v>
      </c>
      <c r="C14" s="68">
        <v>175111</v>
      </c>
      <c r="D14" s="68">
        <v>84</v>
      </c>
      <c r="E14" s="68">
        <v>916102</v>
      </c>
      <c r="F14" s="68">
        <f>B14+D14</f>
        <v>136</v>
      </c>
      <c r="G14" s="68">
        <f>C14+E14</f>
        <v>1091213</v>
      </c>
      <c r="H14" s="80"/>
      <c r="I14" s="82"/>
      <c r="J14" s="82"/>
    </row>
    <row r="15" spans="1:13" x14ac:dyDescent="0.3">
      <c r="A15" s="116" t="s">
        <v>53</v>
      </c>
      <c r="B15" s="68">
        <v>769</v>
      </c>
      <c r="C15" s="68">
        <v>944730</v>
      </c>
      <c r="D15" s="68">
        <v>2089</v>
      </c>
      <c r="E15" s="68">
        <v>2291194</v>
      </c>
      <c r="F15" s="68">
        <f>B15+D15</f>
        <v>2858</v>
      </c>
      <c r="G15" s="68">
        <f>C15+E15</f>
        <v>3235924</v>
      </c>
      <c r="H15" s="80"/>
      <c r="I15" s="82"/>
      <c r="J15" s="82"/>
    </row>
    <row r="16" spans="1:13" x14ac:dyDescent="0.3">
      <c r="A16" s="116" t="s">
        <v>14</v>
      </c>
      <c r="B16" s="68">
        <v>0</v>
      </c>
      <c r="C16" s="68">
        <v>0</v>
      </c>
      <c r="D16" s="68">
        <v>0</v>
      </c>
      <c r="E16" s="68">
        <v>0</v>
      </c>
      <c r="F16" s="68">
        <f>B16+D16</f>
        <v>0</v>
      </c>
      <c r="G16" s="68">
        <f>C16+E16</f>
        <v>0</v>
      </c>
      <c r="H16" s="80"/>
      <c r="I16" s="83"/>
      <c r="J16" s="83"/>
    </row>
    <row r="17" spans="1:10" x14ac:dyDescent="0.3">
      <c r="A17" s="74" t="s">
        <v>17</v>
      </c>
      <c r="B17" s="75">
        <v>140662</v>
      </c>
      <c r="C17" s="75">
        <v>126173876.59999999</v>
      </c>
      <c r="D17" s="75">
        <v>156722</v>
      </c>
      <c r="E17" s="75">
        <v>247406070.5</v>
      </c>
      <c r="F17" s="14">
        <f>B17+D17</f>
        <v>297384</v>
      </c>
      <c r="G17" s="14">
        <f>C17+E17</f>
        <v>373579947.10000002</v>
      </c>
      <c r="H17" s="78">
        <f>G17/G2</f>
        <v>0.10938555528081807</v>
      </c>
      <c r="I17" s="79">
        <f>F17/F2</f>
        <v>0.11347987550885527</v>
      </c>
      <c r="J17" s="79">
        <f>E17/G17</f>
        <v>0.66225736263561874</v>
      </c>
    </row>
    <row r="18" spans="1:10" x14ac:dyDescent="0.3">
      <c r="A18" s="116" t="s">
        <v>11</v>
      </c>
      <c r="B18" s="68">
        <v>74656</v>
      </c>
      <c r="C18" s="68">
        <v>68712952</v>
      </c>
      <c r="D18" s="68">
        <v>73636</v>
      </c>
      <c r="E18" s="68">
        <v>101833157</v>
      </c>
      <c r="F18" s="69">
        <f>B18+D18</f>
        <v>148292</v>
      </c>
      <c r="G18" s="69">
        <f>C18+E18</f>
        <v>170546109</v>
      </c>
      <c r="H18" s="78"/>
      <c r="I18" s="79"/>
      <c r="J18" s="79"/>
    </row>
    <row r="19" spans="1:10" x14ac:dyDescent="0.3">
      <c r="A19" s="116" t="s">
        <v>53</v>
      </c>
      <c r="B19" s="68">
        <v>51568</v>
      </c>
      <c r="C19" s="68">
        <v>31044408</v>
      </c>
      <c r="D19" s="68">
        <v>73298</v>
      </c>
      <c r="E19" s="68">
        <v>91639157</v>
      </c>
      <c r="F19" s="69">
        <f>B19+D19</f>
        <v>124866</v>
      </c>
      <c r="G19" s="69">
        <f>C19+E19</f>
        <v>122683565</v>
      </c>
      <c r="H19" s="78"/>
      <c r="I19" s="79"/>
      <c r="J19" s="79"/>
    </row>
    <row r="20" spans="1:10" x14ac:dyDescent="0.3">
      <c r="A20" s="116" t="s">
        <v>13</v>
      </c>
      <c r="B20" s="68">
        <v>12734</v>
      </c>
      <c r="C20" s="68">
        <v>26050120.600000001</v>
      </c>
      <c r="D20" s="68">
        <v>9188</v>
      </c>
      <c r="E20" s="68">
        <v>53755965.5</v>
      </c>
      <c r="F20" s="69">
        <f>B20+D20</f>
        <v>21922</v>
      </c>
      <c r="G20" s="69">
        <f>C20+E20</f>
        <v>79806086.099999994</v>
      </c>
      <c r="H20" s="78"/>
      <c r="I20" s="79"/>
      <c r="J20" s="79"/>
    </row>
    <row r="21" spans="1:10" x14ac:dyDescent="0.3">
      <c r="A21" s="116" t="s">
        <v>14</v>
      </c>
      <c r="B21" s="68">
        <v>1704</v>
      </c>
      <c r="C21" s="68">
        <v>366396</v>
      </c>
      <c r="D21" s="68">
        <v>600</v>
      </c>
      <c r="E21" s="68">
        <v>177791</v>
      </c>
      <c r="F21" s="69">
        <f>B21+D21</f>
        <v>2304</v>
      </c>
      <c r="G21" s="69">
        <f>C21+E21</f>
        <v>544187</v>
      </c>
      <c r="H21" s="78"/>
      <c r="I21" s="79"/>
      <c r="J21" s="79"/>
    </row>
    <row r="22" spans="1:10" x14ac:dyDescent="0.3">
      <c r="A22" s="74" t="s">
        <v>18</v>
      </c>
      <c r="B22" s="75">
        <v>17448</v>
      </c>
      <c r="C22" s="75">
        <v>124524869</v>
      </c>
      <c r="D22" s="75">
        <v>27385</v>
      </c>
      <c r="E22" s="75">
        <v>356940898</v>
      </c>
      <c r="F22" s="14">
        <f>B22+D22</f>
        <v>44833</v>
      </c>
      <c r="G22" s="14">
        <f>C22+E22</f>
        <v>481465767</v>
      </c>
      <c r="H22" s="78">
        <f>G22/G2</f>
        <v>0.14097491228002793</v>
      </c>
      <c r="I22" s="79">
        <f>F22/F2</f>
        <v>1.7107992557395514E-2</v>
      </c>
      <c r="J22" s="79">
        <f>E22/G22</f>
        <v>0.74136298458785332</v>
      </c>
    </row>
    <row r="23" spans="1:10" x14ac:dyDescent="0.3">
      <c r="A23" s="116" t="s">
        <v>11</v>
      </c>
      <c r="B23" s="68">
        <v>2714</v>
      </c>
      <c r="C23" s="68">
        <v>41216702</v>
      </c>
      <c r="D23" s="68">
        <v>8724</v>
      </c>
      <c r="E23" s="68">
        <v>173227334</v>
      </c>
      <c r="F23" s="69">
        <f>B23+D23</f>
        <v>11438</v>
      </c>
      <c r="G23" s="69">
        <f>C23+E23</f>
        <v>214444036</v>
      </c>
      <c r="H23" s="78"/>
      <c r="I23" s="79"/>
      <c r="J23" s="79"/>
    </row>
    <row r="24" spans="1:10" x14ac:dyDescent="0.3">
      <c r="A24" s="116" t="s">
        <v>53</v>
      </c>
      <c r="B24" s="68">
        <v>13785</v>
      </c>
      <c r="C24" s="68">
        <v>79336849</v>
      </c>
      <c r="D24" s="68">
        <v>18092</v>
      </c>
      <c r="E24" s="68">
        <v>179061067</v>
      </c>
      <c r="F24" s="69">
        <f>B24+D24</f>
        <v>31877</v>
      </c>
      <c r="G24" s="69">
        <f>C24+E24</f>
        <v>258397916</v>
      </c>
      <c r="H24" s="78"/>
      <c r="I24" s="79"/>
      <c r="J24" s="79"/>
    </row>
    <row r="25" spans="1:10" x14ac:dyDescent="0.3">
      <c r="A25" s="116" t="s">
        <v>13</v>
      </c>
      <c r="B25" s="68">
        <v>4</v>
      </c>
      <c r="C25" s="68">
        <v>12499</v>
      </c>
      <c r="D25" s="68">
        <v>7</v>
      </c>
      <c r="E25" s="68">
        <v>122307</v>
      </c>
      <c r="F25" s="69">
        <f>B25+D25</f>
        <v>11</v>
      </c>
      <c r="G25" s="69">
        <f>C25+E25</f>
        <v>134806</v>
      </c>
      <c r="H25" s="78"/>
      <c r="I25" s="79"/>
      <c r="J25" s="79"/>
    </row>
    <row r="26" spans="1:10" x14ac:dyDescent="0.3">
      <c r="A26" s="116" t="s">
        <v>14</v>
      </c>
      <c r="B26" s="68">
        <v>945</v>
      </c>
      <c r="C26" s="68">
        <v>3958819</v>
      </c>
      <c r="D26" s="68">
        <v>562</v>
      </c>
      <c r="E26" s="68">
        <v>4530190</v>
      </c>
      <c r="F26" s="69">
        <f>B26+D26</f>
        <v>1507</v>
      </c>
      <c r="G26" s="69">
        <f>C26+E26</f>
        <v>8489009</v>
      </c>
      <c r="H26" s="78"/>
      <c r="I26" s="79"/>
      <c r="J26" s="79"/>
    </row>
    <row r="27" spans="1:10" x14ac:dyDescent="0.3">
      <c r="A27" s="74" t="s">
        <v>19</v>
      </c>
      <c r="B27" s="75">
        <v>1532</v>
      </c>
      <c r="C27" s="75">
        <v>83500758.5</v>
      </c>
      <c r="D27" s="75">
        <v>6621</v>
      </c>
      <c r="E27" s="75">
        <v>1184139783.7</v>
      </c>
      <c r="F27" s="14">
        <f>B27+D27</f>
        <v>8153</v>
      </c>
      <c r="G27" s="14">
        <f>C27+E27</f>
        <v>1267640542.2</v>
      </c>
      <c r="H27" s="78">
        <f>G27/G2</f>
        <v>0.3711697206485961</v>
      </c>
      <c r="I27" s="77">
        <f>F27/F2</f>
        <v>3.1111338371388408E-3</v>
      </c>
      <c r="J27" s="77">
        <f>E27/G27</f>
        <v>0.93412899341710565</v>
      </c>
    </row>
    <row r="28" spans="1:10" x14ac:dyDescent="0.3">
      <c r="A28" s="116" t="s">
        <v>11</v>
      </c>
      <c r="B28" s="68">
        <v>321</v>
      </c>
      <c r="C28" s="68">
        <v>28692533</v>
      </c>
      <c r="D28" s="68">
        <v>2492</v>
      </c>
      <c r="E28" s="68">
        <v>489489731</v>
      </c>
      <c r="F28" s="69">
        <f>B28+D28</f>
        <v>2813</v>
      </c>
      <c r="G28" s="69">
        <f>C28+E28</f>
        <v>518182264</v>
      </c>
      <c r="H28" s="78"/>
      <c r="I28" s="77"/>
      <c r="J28" s="77"/>
    </row>
    <row r="29" spans="1:10" x14ac:dyDescent="0.3">
      <c r="A29" s="116" t="s">
        <v>53</v>
      </c>
      <c r="B29" s="68">
        <v>738</v>
      </c>
      <c r="C29" s="68">
        <v>52927168</v>
      </c>
      <c r="D29" s="68">
        <v>3917</v>
      </c>
      <c r="E29" s="68">
        <v>685195006</v>
      </c>
      <c r="F29" s="69">
        <f>B29+D29</f>
        <v>4655</v>
      </c>
      <c r="G29" s="69">
        <f>C29+E29</f>
        <v>738122174</v>
      </c>
      <c r="H29" s="78"/>
      <c r="I29" s="77"/>
      <c r="J29" s="77"/>
    </row>
    <row r="30" spans="1:10" x14ac:dyDescent="0.3">
      <c r="A30" s="116" t="s">
        <v>13</v>
      </c>
      <c r="B30" s="68">
        <v>468</v>
      </c>
      <c r="C30" s="68">
        <v>1308193.5</v>
      </c>
      <c r="D30" s="68">
        <v>190</v>
      </c>
      <c r="E30" s="68">
        <v>1138922.7</v>
      </c>
      <c r="F30" s="69">
        <f>B30+D30</f>
        <v>658</v>
      </c>
      <c r="G30" s="69">
        <f>C30+E30</f>
        <v>2447116.2000000002</v>
      </c>
      <c r="H30" s="78"/>
      <c r="I30" s="77"/>
      <c r="J30" s="77"/>
    </row>
    <row r="31" spans="1:10" x14ac:dyDescent="0.3">
      <c r="A31" s="116" t="s">
        <v>14</v>
      </c>
      <c r="B31" s="68">
        <v>5</v>
      </c>
      <c r="C31" s="68">
        <v>572864</v>
      </c>
      <c r="D31" s="68">
        <v>22</v>
      </c>
      <c r="E31" s="68">
        <v>8316124</v>
      </c>
      <c r="F31" s="69">
        <f>B31+D31</f>
        <v>27</v>
      </c>
      <c r="G31" s="69">
        <f>C31+E31</f>
        <v>8888988</v>
      </c>
      <c r="H31" s="78"/>
      <c r="I31" s="77"/>
      <c r="J31" s="77"/>
    </row>
    <row r="32" spans="1:10" x14ac:dyDescent="0.3">
      <c r="A32" s="74" t="s">
        <v>20</v>
      </c>
      <c r="B32" s="75">
        <v>4057</v>
      </c>
      <c r="C32" s="75">
        <v>4904526.3</v>
      </c>
      <c r="D32" s="75">
        <v>10323</v>
      </c>
      <c r="E32" s="75">
        <v>16860921.199999999</v>
      </c>
      <c r="F32" s="14">
        <f>B32+D32</f>
        <v>14380</v>
      </c>
      <c r="G32" s="14">
        <f>C32+E32</f>
        <v>21765447.5</v>
      </c>
      <c r="H32" s="76">
        <f>G32/G2</f>
        <v>6.3730014932672323E-3</v>
      </c>
      <c r="I32" s="77">
        <f>F32/F2</f>
        <v>5.4873181133394486E-3</v>
      </c>
      <c r="J32" s="77">
        <f>E32/G32</f>
        <v>0.77466457788198473</v>
      </c>
    </row>
    <row r="33" spans="1:10" x14ac:dyDescent="0.3">
      <c r="A33" s="116" t="s">
        <v>11</v>
      </c>
      <c r="B33" s="68">
        <v>333</v>
      </c>
      <c r="C33" s="68">
        <v>2475437</v>
      </c>
      <c r="D33" s="68">
        <v>711</v>
      </c>
      <c r="E33" s="68">
        <v>9524884</v>
      </c>
      <c r="F33" s="69">
        <f>B33+D33</f>
        <v>1044</v>
      </c>
      <c r="G33" s="69">
        <f>C33+E33</f>
        <v>12000321</v>
      </c>
      <c r="H33" s="76"/>
      <c r="I33" s="77"/>
      <c r="J33" s="77"/>
    </row>
    <row r="34" spans="1:10" x14ac:dyDescent="0.3">
      <c r="A34" s="116" t="s">
        <v>53</v>
      </c>
      <c r="B34" s="68">
        <v>3343</v>
      </c>
      <c r="C34" s="68">
        <v>2307141</v>
      </c>
      <c r="D34" s="68">
        <v>9343</v>
      </c>
      <c r="E34" s="68">
        <v>7128653</v>
      </c>
      <c r="F34" s="69">
        <f>B34+D34</f>
        <v>12686</v>
      </c>
      <c r="G34" s="69">
        <f>C34+E34</f>
        <v>9435794</v>
      </c>
      <c r="H34" s="76"/>
      <c r="I34" s="77"/>
      <c r="J34" s="77"/>
    </row>
    <row r="35" spans="1:10" x14ac:dyDescent="0.3">
      <c r="A35" s="116" t="s">
        <v>13</v>
      </c>
      <c r="B35" s="68">
        <v>70</v>
      </c>
      <c r="C35" s="68">
        <v>35807.300000000003</v>
      </c>
      <c r="D35" s="68">
        <v>78</v>
      </c>
      <c r="E35" s="68">
        <v>73754.2</v>
      </c>
      <c r="F35" s="69">
        <f>B35+D35</f>
        <v>148</v>
      </c>
      <c r="G35" s="69">
        <f>C35+E35</f>
        <v>109561.5</v>
      </c>
      <c r="H35" s="76"/>
      <c r="I35" s="77"/>
      <c r="J35" s="77"/>
    </row>
    <row r="36" spans="1:10" x14ac:dyDescent="0.3">
      <c r="A36" s="116" t="s">
        <v>14</v>
      </c>
      <c r="B36" s="68">
        <v>311</v>
      </c>
      <c r="C36" s="68">
        <v>86141</v>
      </c>
      <c r="D36" s="68">
        <v>191</v>
      </c>
      <c r="E36" s="68">
        <v>133630</v>
      </c>
      <c r="F36" s="69">
        <f>B36+D36</f>
        <v>502</v>
      </c>
      <c r="G36" s="69">
        <f>C36+E36</f>
        <v>219771</v>
      </c>
      <c r="H36" s="76"/>
      <c r="I36" s="77"/>
      <c r="J36" s="77"/>
    </row>
    <row r="37" spans="1:10" x14ac:dyDescent="0.3">
      <c r="A37" s="74" t="s">
        <v>21</v>
      </c>
      <c r="B37" s="75">
        <v>123</v>
      </c>
      <c r="C37" s="75">
        <v>893805.7</v>
      </c>
      <c r="D37" s="75">
        <v>1655</v>
      </c>
      <c r="E37" s="75">
        <v>2404113.2999999998</v>
      </c>
      <c r="F37" s="14">
        <f>B37+D37</f>
        <v>1778</v>
      </c>
      <c r="G37" s="14">
        <f>C37+E37</f>
        <v>3297919</v>
      </c>
      <c r="H37" s="76">
        <f>G37/G2</f>
        <v>9.6564257232360491E-4</v>
      </c>
      <c r="I37" s="77">
        <f>F37/F2</f>
        <v>6.7847368605824339E-4</v>
      </c>
      <c r="J37" s="77">
        <f>E37/G37</f>
        <v>0.72897888031816427</v>
      </c>
    </row>
    <row r="38" spans="1:10" x14ac:dyDescent="0.3">
      <c r="A38" s="116" t="s">
        <v>11</v>
      </c>
      <c r="B38" s="68">
        <v>0</v>
      </c>
      <c r="C38" s="68">
        <v>0</v>
      </c>
      <c r="D38" s="68">
        <v>0</v>
      </c>
      <c r="E38" s="68">
        <v>0</v>
      </c>
      <c r="F38" s="69">
        <f>B38+D38</f>
        <v>0</v>
      </c>
      <c r="G38" s="69">
        <f>C38+E38</f>
        <v>0</v>
      </c>
      <c r="H38" s="76"/>
      <c r="I38" s="77"/>
      <c r="J38" s="77"/>
    </row>
    <row r="39" spans="1:10" x14ac:dyDescent="0.3">
      <c r="A39" s="116" t="s">
        <v>53</v>
      </c>
      <c r="B39" s="68">
        <v>0</v>
      </c>
      <c r="C39" s="68">
        <v>0</v>
      </c>
      <c r="D39" s="68">
        <v>0</v>
      </c>
      <c r="E39" s="68">
        <v>0</v>
      </c>
      <c r="F39" s="69">
        <f>B39+D39</f>
        <v>0</v>
      </c>
      <c r="G39" s="69">
        <f>C39+E39</f>
        <v>0</v>
      </c>
      <c r="H39" s="76"/>
      <c r="I39" s="77"/>
      <c r="J39" s="77"/>
    </row>
    <row r="40" spans="1:10" x14ac:dyDescent="0.3">
      <c r="A40" s="116" t="s">
        <v>13</v>
      </c>
      <c r="B40" s="68">
        <v>123</v>
      </c>
      <c r="C40" s="68">
        <v>893805.7</v>
      </c>
      <c r="D40" s="68">
        <v>1655</v>
      </c>
      <c r="E40" s="68">
        <v>2404113.2999999998</v>
      </c>
      <c r="F40" s="69">
        <f>B40+D40</f>
        <v>1778</v>
      </c>
      <c r="G40" s="69">
        <f>C40+E40</f>
        <v>3297919</v>
      </c>
      <c r="H40" s="76"/>
      <c r="I40" s="77"/>
      <c r="J40" s="77"/>
    </row>
    <row r="41" spans="1:10" x14ac:dyDescent="0.3">
      <c r="A41" s="116" t="s">
        <v>14</v>
      </c>
      <c r="B41" s="68">
        <v>0</v>
      </c>
      <c r="C41" s="68">
        <v>0</v>
      </c>
      <c r="D41" s="68">
        <v>0</v>
      </c>
      <c r="E41" s="68">
        <v>0</v>
      </c>
      <c r="F41" s="69">
        <f>B41+D41</f>
        <v>0</v>
      </c>
      <c r="G41" s="69">
        <f>C41+E41</f>
        <v>0</v>
      </c>
      <c r="H41" s="76"/>
      <c r="I41" s="77"/>
      <c r="J41" s="77"/>
    </row>
    <row r="43" spans="1:10" x14ac:dyDescent="0.3">
      <c r="F43" s="73"/>
    </row>
    <row r="44" spans="1:10" x14ac:dyDescent="0.3">
      <c r="A44" s="65" t="s">
        <v>22</v>
      </c>
    </row>
    <row r="45" spans="1:10" x14ac:dyDescent="0.3">
      <c r="A45" s="65" t="s">
        <v>23</v>
      </c>
    </row>
    <row r="46" spans="1:10" x14ac:dyDescent="0.3">
      <c r="A46" s="65" t="s">
        <v>24</v>
      </c>
    </row>
    <row r="47" spans="1:10" x14ac:dyDescent="0.3">
      <c r="A47" s="65" t="s">
        <v>25</v>
      </c>
    </row>
    <row r="48" spans="1:10" x14ac:dyDescent="0.3">
      <c r="A48" t="s">
        <v>55</v>
      </c>
    </row>
    <row r="49" spans="1:1" x14ac:dyDescent="0.3">
      <c r="A49" s="65" t="s">
        <v>27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B9" sqref="B9"/>
    </sheetView>
  </sheetViews>
  <sheetFormatPr defaultRowHeight="14.4" x14ac:dyDescent="0.3"/>
  <cols>
    <col min="1" max="1" width="17.44140625" customWidth="1"/>
    <col min="2" max="2" width="13.109375" style="4" customWidth="1"/>
    <col min="3" max="3" width="14.44140625" style="4" customWidth="1"/>
    <col min="4" max="4" width="13.109375" style="4" customWidth="1"/>
    <col min="5" max="5" width="14.109375" style="4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2" x14ac:dyDescent="0.3">
      <c r="A2" s="27">
        <f>JAN!A2</f>
        <v>2017</v>
      </c>
      <c r="B2" s="28" t="str">
        <f>JAN!B2</f>
        <v>LDC # of Customer</v>
      </c>
      <c r="C2" s="28" t="str">
        <f>JAN!C2</f>
        <v>LDC  kWh used</v>
      </c>
      <c r="D2" s="28" t="str">
        <f>JAN!D2</f>
        <v xml:space="preserve"> CS # of Customer</v>
      </c>
      <c r="E2" s="28" t="str">
        <f>JAN!E2</f>
        <v xml:space="preserve"> CS  kWh Used</v>
      </c>
      <c r="F2" s="29" t="s">
        <v>4</v>
      </c>
      <c r="G2" s="29" t="s">
        <v>5</v>
      </c>
      <c r="H2" s="30" t="s">
        <v>6</v>
      </c>
      <c r="I2" s="30" t="s">
        <v>7</v>
      </c>
      <c r="J2" s="29" t="s">
        <v>8</v>
      </c>
    </row>
    <row r="3" spans="1:10" x14ac:dyDescent="0.3">
      <c r="A3" s="24" t="s">
        <v>30</v>
      </c>
      <c r="B3" s="31">
        <v>1649874</v>
      </c>
      <c r="C3" s="31">
        <v>1203057349.5200002</v>
      </c>
      <c r="D3" s="31">
        <v>1116560</v>
      </c>
      <c r="E3" s="31">
        <v>2443050828.1700001</v>
      </c>
      <c r="F3" s="14">
        <f>B3+D3</f>
        <v>2766434</v>
      </c>
      <c r="G3" s="14">
        <f>C3+E3</f>
        <v>3646108177.6900005</v>
      </c>
      <c r="H3" s="9">
        <f>SUM(H4:H37)</f>
        <v>0.99957942010349998</v>
      </c>
      <c r="I3" s="10">
        <f>SUM(I4:I37)</f>
        <v>0.99976504048171766</v>
      </c>
      <c r="J3" s="10">
        <f>E3/G3</f>
        <v>0.67004342962687413</v>
      </c>
    </row>
    <row r="4" spans="1:10" x14ac:dyDescent="0.3">
      <c r="A4" s="25" t="s">
        <v>10</v>
      </c>
      <c r="B4" s="6">
        <v>1325776</v>
      </c>
      <c r="C4" s="6">
        <v>750214800.02999997</v>
      </c>
      <c r="D4" s="6">
        <v>789022</v>
      </c>
      <c r="E4" s="6">
        <v>468501318</v>
      </c>
      <c r="F4" s="14">
        <f t="shared" ref="F4:G42" si="0">B4+D4</f>
        <v>2114798</v>
      </c>
      <c r="G4" s="14">
        <f t="shared" si="0"/>
        <v>1218716118.03</v>
      </c>
      <c r="H4" s="78">
        <f>G4/G$3</f>
        <v>0.33425122312254602</v>
      </c>
      <c r="I4" s="87">
        <f>F4/F3</f>
        <v>0.76444910668391153</v>
      </c>
      <c r="J4" s="87">
        <f>E4/G4</f>
        <v>0.38442202500555372</v>
      </c>
    </row>
    <row r="5" spans="1:10" x14ac:dyDescent="0.3">
      <c r="A5" s="26" t="s">
        <v>11</v>
      </c>
      <c r="B5" s="12">
        <v>614610</v>
      </c>
      <c r="C5" s="12">
        <v>367983560</v>
      </c>
      <c r="D5" s="12">
        <v>397739</v>
      </c>
      <c r="E5" s="12">
        <v>258579518</v>
      </c>
      <c r="F5" s="14">
        <f t="shared" si="0"/>
        <v>1012349</v>
      </c>
      <c r="G5" s="14">
        <f t="shared" si="0"/>
        <v>626563078</v>
      </c>
      <c r="H5" s="78"/>
      <c r="I5" s="87"/>
      <c r="J5" s="87"/>
    </row>
    <row r="6" spans="1:10" x14ac:dyDescent="0.3">
      <c r="A6" s="26" t="s">
        <v>12</v>
      </c>
      <c r="B6" s="12">
        <v>577506</v>
      </c>
      <c r="C6" s="12">
        <v>304520325</v>
      </c>
      <c r="D6" s="12">
        <v>352627</v>
      </c>
      <c r="E6" s="12">
        <v>185084574</v>
      </c>
      <c r="F6" s="14">
        <f t="shared" si="0"/>
        <v>930133</v>
      </c>
      <c r="G6" s="14">
        <f t="shared" si="0"/>
        <v>489604899</v>
      </c>
      <c r="H6" s="78"/>
      <c r="I6" s="87"/>
      <c r="J6" s="87"/>
    </row>
    <row r="7" spans="1:10" x14ac:dyDescent="0.3">
      <c r="A7" s="26" t="s">
        <v>13</v>
      </c>
      <c r="B7" s="12">
        <v>119146</v>
      </c>
      <c r="C7" s="12">
        <v>69985179.900000006</v>
      </c>
      <c r="D7" s="12">
        <v>32392</v>
      </c>
      <c r="E7" s="12">
        <v>20434192</v>
      </c>
      <c r="F7" s="14">
        <f t="shared" si="0"/>
        <v>151538</v>
      </c>
      <c r="G7" s="14">
        <f t="shared" si="0"/>
        <v>90419371.900000006</v>
      </c>
      <c r="H7" s="78"/>
      <c r="I7" s="87"/>
      <c r="J7" s="87"/>
    </row>
    <row r="8" spans="1:10" x14ac:dyDescent="0.3">
      <c r="A8" s="26" t="s">
        <v>14</v>
      </c>
      <c r="B8" s="12">
        <v>14514</v>
      </c>
      <c r="C8" s="12">
        <v>7725735.1299999999</v>
      </c>
      <c r="D8" s="12">
        <v>6264</v>
      </c>
      <c r="E8" s="12">
        <v>4403034</v>
      </c>
      <c r="F8" s="14">
        <f t="shared" si="0"/>
        <v>20778</v>
      </c>
      <c r="G8" s="14">
        <f t="shared" si="0"/>
        <v>12128769.129999999</v>
      </c>
      <c r="H8" s="78"/>
      <c r="I8" s="87"/>
      <c r="J8" s="87"/>
    </row>
    <row r="9" spans="1:10" x14ac:dyDescent="0.3">
      <c r="A9" s="25" t="s">
        <v>15</v>
      </c>
      <c r="B9" s="6">
        <v>140272</v>
      </c>
      <c r="C9" s="6">
        <v>85196169.870000005</v>
      </c>
      <c r="D9" s="6">
        <v>141100</v>
      </c>
      <c r="E9" s="6">
        <v>82366905</v>
      </c>
      <c r="F9" s="14">
        <f t="shared" si="0"/>
        <v>281372</v>
      </c>
      <c r="G9" s="14">
        <f t="shared" si="0"/>
        <v>167563074.87</v>
      </c>
      <c r="H9" s="78">
        <f>G9/G3</f>
        <v>4.5956693192838821E-2</v>
      </c>
      <c r="I9" s="79">
        <f>F9/F3</f>
        <v>0.10170927627407703</v>
      </c>
      <c r="J9" s="79">
        <f>E9/G9</f>
        <v>0.49155761234330708</v>
      </c>
    </row>
    <row r="10" spans="1:10" x14ac:dyDescent="0.3">
      <c r="A10" s="26" t="s">
        <v>11</v>
      </c>
      <c r="B10" s="12">
        <v>69833</v>
      </c>
      <c r="C10" s="12">
        <v>45299540</v>
      </c>
      <c r="D10" s="12">
        <v>80783</v>
      </c>
      <c r="E10" s="12">
        <v>51124834</v>
      </c>
      <c r="F10" s="14">
        <f t="shared" si="0"/>
        <v>150616</v>
      </c>
      <c r="G10" s="14">
        <f t="shared" si="0"/>
        <v>96424374</v>
      </c>
      <c r="H10" s="78"/>
      <c r="I10" s="79"/>
      <c r="J10" s="79"/>
    </row>
    <row r="11" spans="1:10" x14ac:dyDescent="0.3">
      <c r="A11" s="26" t="s">
        <v>12</v>
      </c>
      <c r="B11" s="12">
        <v>44986</v>
      </c>
      <c r="C11" s="12">
        <v>22570072</v>
      </c>
      <c r="D11" s="12">
        <v>45489</v>
      </c>
      <c r="E11" s="12">
        <v>22029393</v>
      </c>
      <c r="F11" s="14">
        <f t="shared" si="0"/>
        <v>90475</v>
      </c>
      <c r="G11" s="14">
        <f t="shared" si="0"/>
        <v>44599465</v>
      </c>
      <c r="H11" s="78"/>
      <c r="I11" s="79"/>
      <c r="J11" s="79"/>
    </row>
    <row r="12" spans="1:10" x14ac:dyDescent="0.3">
      <c r="A12" s="26" t="s">
        <v>13</v>
      </c>
      <c r="B12" s="12">
        <v>22298</v>
      </c>
      <c r="C12" s="12">
        <v>15372839</v>
      </c>
      <c r="D12" s="12">
        <v>13518</v>
      </c>
      <c r="E12" s="12">
        <v>8404204</v>
      </c>
      <c r="F12" s="14">
        <f t="shared" si="0"/>
        <v>35816</v>
      </c>
      <c r="G12" s="14">
        <f t="shared" si="0"/>
        <v>23777043</v>
      </c>
      <c r="H12" s="78"/>
      <c r="I12" s="79"/>
      <c r="J12" s="79"/>
    </row>
    <row r="13" spans="1:10" x14ac:dyDescent="0.3">
      <c r="A13" s="26" t="s">
        <v>14</v>
      </c>
      <c r="B13" s="12">
        <v>3155</v>
      </c>
      <c r="C13" s="12">
        <v>1953718.87</v>
      </c>
      <c r="D13" s="12">
        <v>1310</v>
      </c>
      <c r="E13" s="12">
        <v>808474</v>
      </c>
      <c r="F13" s="14">
        <f t="shared" si="0"/>
        <v>4465</v>
      </c>
      <c r="G13" s="14">
        <f t="shared" si="0"/>
        <v>2762192.87</v>
      </c>
      <c r="H13" s="78"/>
      <c r="I13" s="79"/>
      <c r="J13" s="79"/>
    </row>
    <row r="14" spans="1:10" x14ac:dyDescent="0.3">
      <c r="A14" s="25" t="s">
        <v>16</v>
      </c>
      <c r="B14" s="6">
        <v>1067</v>
      </c>
      <c r="C14" s="6">
        <v>1637584</v>
      </c>
      <c r="D14" s="6">
        <v>1992</v>
      </c>
      <c r="E14" s="6">
        <v>3382750</v>
      </c>
      <c r="F14" s="14">
        <f t="shared" si="0"/>
        <v>3059</v>
      </c>
      <c r="G14" s="14">
        <f t="shared" si="0"/>
        <v>5020334</v>
      </c>
      <c r="H14" s="80">
        <f>G14/G3</f>
        <v>1.3769020981655687E-3</v>
      </c>
      <c r="I14" s="81">
        <f>F14/F3</f>
        <v>1.1057556406550817E-3</v>
      </c>
      <c r="J14" s="81">
        <f>E14/G14</f>
        <v>0.6738097505066396</v>
      </c>
    </row>
    <row r="15" spans="1:10" x14ac:dyDescent="0.3">
      <c r="A15" s="26" t="s">
        <v>11</v>
      </c>
      <c r="B15" s="12">
        <v>54</v>
      </c>
      <c r="C15" s="12">
        <v>191015</v>
      </c>
      <c r="D15" s="12">
        <v>99</v>
      </c>
      <c r="E15" s="12">
        <v>897845</v>
      </c>
      <c r="F15" s="14">
        <f t="shared" si="0"/>
        <v>153</v>
      </c>
      <c r="G15" s="14">
        <f t="shared" si="0"/>
        <v>1088860</v>
      </c>
      <c r="H15" s="80"/>
      <c r="I15" s="82"/>
      <c r="J15" s="82"/>
    </row>
    <row r="16" spans="1:10" x14ac:dyDescent="0.3">
      <c r="A16" s="26" t="s">
        <v>12</v>
      </c>
      <c r="B16" s="12">
        <v>1013</v>
      </c>
      <c r="C16" s="12">
        <v>1446569</v>
      </c>
      <c r="D16" s="12">
        <v>1893</v>
      </c>
      <c r="E16" s="12">
        <v>2484905</v>
      </c>
      <c r="F16" s="14">
        <f t="shared" si="0"/>
        <v>2906</v>
      </c>
      <c r="G16" s="14">
        <f t="shared" si="0"/>
        <v>3931474</v>
      </c>
      <c r="H16" s="80"/>
      <c r="I16" s="82"/>
      <c r="J16" s="82"/>
    </row>
    <row r="17" spans="1:10" x14ac:dyDescent="0.3">
      <c r="A17" s="26" t="s">
        <v>14</v>
      </c>
      <c r="B17" s="12">
        <v>0</v>
      </c>
      <c r="C17" s="12">
        <v>0</v>
      </c>
      <c r="D17" s="12">
        <v>0</v>
      </c>
      <c r="E17" s="12">
        <v>0</v>
      </c>
      <c r="F17" s="14">
        <f t="shared" si="0"/>
        <v>0</v>
      </c>
      <c r="G17" s="14">
        <f t="shared" si="0"/>
        <v>0</v>
      </c>
      <c r="H17" s="80"/>
      <c r="I17" s="83"/>
      <c r="J17" s="83"/>
    </row>
    <row r="18" spans="1:10" x14ac:dyDescent="0.3">
      <c r="A18" s="25" t="s">
        <v>17</v>
      </c>
      <c r="B18" s="6">
        <v>155601</v>
      </c>
      <c r="C18" s="6">
        <v>130115465</v>
      </c>
      <c r="D18" s="6">
        <v>141034</v>
      </c>
      <c r="E18" s="6">
        <v>254200362.30000001</v>
      </c>
      <c r="F18" s="14">
        <f t="shared" si="0"/>
        <v>296635</v>
      </c>
      <c r="G18" s="14">
        <f t="shared" si="0"/>
        <v>384315827.30000001</v>
      </c>
      <c r="H18" s="78">
        <f>G18/G3</f>
        <v>0.10540439519912546</v>
      </c>
      <c r="I18" s="79">
        <f>F18/F3</f>
        <v>0.10722648723952929</v>
      </c>
      <c r="J18" s="79">
        <f>E18/G18</f>
        <v>0.66143610083893101</v>
      </c>
    </row>
    <row r="19" spans="1:10" x14ac:dyDescent="0.3">
      <c r="A19" s="26" t="s">
        <v>11</v>
      </c>
      <c r="B19" s="12">
        <v>77207</v>
      </c>
      <c r="C19" s="12">
        <v>67964892</v>
      </c>
      <c r="D19" s="12">
        <v>72659</v>
      </c>
      <c r="E19" s="12">
        <v>108225179</v>
      </c>
      <c r="F19" s="14">
        <f t="shared" si="0"/>
        <v>149866</v>
      </c>
      <c r="G19" s="14">
        <f t="shared" si="0"/>
        <v>176190071</v>
      </c>
      <c r="H19" s="78"/>
      <c r="I19" s="79"/>
      <c r="J19" s="79"/>
    </row>
    <row r="20" spans="1:10" x14ac:dyDescent="0.3">
      <c r="A20" s="26" t="s">
        <v>12</v>
      </c>
      <c r="B20" s="12">
        <v>64389</v>
      </c>
      <c r="C20" s="12">
        <v>41361261</v>
      </c>
      <c r="D20" s="12">
        <v>59316</v>
      </c>
      <c r="E20" s="12">
        <v>89395387</v>
      </c>
      <c r="F20" s="14">
        <f t="shared" si="0"/>
        <v>123705</v>
      </c>
      <c r="G20" s="14">
        <f t="shared" si="0"/>
        <v>130756648</v>
      </c>
      <c r="H20" s="78"/>
      <c r="I20" s="79"/>
      <c r="J20" s="79"/>
    </row>
    <row r="21" spans="1:10" x14ac:dyDescent="0.3">
      <c r="A21" s="26" t="s">
        <v>13</v>
      </c>
      <c r="B21" s="12">
        <v>12351</v>
      </c>
      <c r="C21" s="12">
        <v>20419713</v>
      </c>
      <c r="D21" s="12">
        <v>8458</v>
      </c>
      <c r="E21" s="12">
        <v>56405445.299999997</v>
      </c>
      <c r="F21" s="14">
        <f t="shared" si="0"/>
        <v>20809</v>
      </c>
      <c r="G21" s="14">
        <f t="shared" si="0"/>
        <v>76825158.299999997</v>
      </c>
      <c r="H21" s="78"/>
      <c r="I21" s="79"/>
      <c r="J21" s="79"/>
    </row>
    <row r="22" spans="1:10" x14ac:dyDescent="0.3">
      <c r="A22" s="26" t="s">
        <v>14</v>
      </c>
      <c r="B22" s="12">
        <v>1654</v>
      </c>
      <c r="C22" s="12">
        <v>369599</v>
      </c>
      <c r="D22" s="12">
        <v>601</v>
      </c>
      <c r="E22" s="12">
        <v>174351</v>
      </c>
      <c r="F22" s="14">
        <f t="shared" si="0"/>
        <v>2255</v>
      </c>
      <c r="G22" s="14">
        <f t="shared" si="0"/>
        <v>543950</v>
      </c>
      <c r="H22" s="78"/>
      <c r="I22" s="79"/>
      <c r="J22" s="79"/>
    </row>
    <row r="23" spans="1:10" x14ac:dyDescent="0.3">
      <c r="A23" s="25" t="s">
        <v>18</v>
      </c>
      <c r="B23" s="6">
        <v>20232</v>
      </c>
      <c r="C23" s="6">
        <v>151874178.49000001</v>
      </c>
      <c r="D23" s="6">
        <v>26093</v>
      </c>
      <c r="E23" s="6">
        <v>390385895</v>
      </c>
      <c r="F23" s="14">
        <f t="shared" si="0"/>
        <v>46325</v>
      </c>
      <c r="G23" s="14">
        <f t="shared" si="0"/>
        <v>542260073.49000001</v>
      </c>
      <c r="H23" s="78">
        <f>G23/G3</f>
        <v>0.14872297997300507</v>
      </c>
      <c r="I23" s="79">
        <f>F23/F3</f>
        <v>1.6745384129894299E-2</v>
      </c>
      <c r="J23" s="79">
        <f>E23/G23</f>
        <v>0.71992373048501646</v>
      </c>
    </row>
    <row r="24" spans="1:10" x14ac:dyDescent="0.3">
      <c r="A24" s="26" t="s">
        <v>11</v>
      </c>
      <c r="B24" s="12">
        <v>2785</v>
      </c>
      <c r="C24" s="12">
        <v>41496282</v>
      </c>
      <c r="D24" s="12">
        <v>9018</v>
      </c>
      <c r="E24" s="12">
        <v>180450729</v>
      </c>
      <c r="F24" s="14">
        <f t="shared" si="0"/>
        <v>11803</v>
      </c>
      <c r="G24" s="14">
        <f t="shared" si="0"/>
        <v>221947011</v>
      </c>
      <c r="H24" s="78"/>
      <c r="I24" s="79"/>
      <c r="J24" s="79"/>
    </row>
    <row r="25" spans="1:10" x14ac:dyDescent="0.3">
      <c r="A25" s="26" t="s">
        <v>12</v>
      </c>
      <c r="B25" s="12">
        <v>16250</v>
      </c>
      <c r="C25" s="12">
        <v>101635199</v>
      </c>
      <c r="D25" s="12">
        <v>15723</v>
      </c>
      <c r="E25" s="12">
        <v>178844339</v>
      </c>
      <c r="F25" s="14">
        <f t="shared" si="0"/>
        <v>31973</v>
      </c>
      <c r="G25" s="14">
        <f t="shared" si="0"/>
        <v>280479538</v>
      </c>
      <c r="H25" s="78"/>
      <c r="I25" s="79"/>
      <c r="J25" s="79"/>
    </row>
    <row r="26" spans="1:10" x14ac:dyDescent="0.3">
      <c r="A26" s="26" t="s">
        <v>13</v>
      </c>
      <c r="B26" s="12">
        <v>231</v>
      </c>
      <c r="C26" s="12">
        <v>5211135</v>
      </c>
      <c r="D26" s="12">
        <v>800</v>
      </c>
      <c r="E26" s="12">
        <v>26297883.100000001</v>
      </c>
      <c r="F26" s="14">
        <f t="shared" si="0"/>
        <v>1031</v>
      </c>
      <c r="G26" s="14">
        <f t="shared" si="0"/>
        <v>31509018.100000001</v>
      </c>
      <c r="H26" s="78"/>
      <c r="I26" s="79"/>
      <c r="J26" s="79"/>
    </row>
    <row r="27" spans="1:10" x14ac:dyDescent="0.3">
      <c r="A27" s="26" t="s">
        <v>14</v>
      </c>
      <c r="B27" s="12">
        <v>966</v>
      </c>
      <c r="C27" s="12">
        <v>3531562.49</v>
      </c>
      <c r="D27" s="12">
        <v>552</v>
      </c>
      <c r="E27" s="12">
        <v>4792943.9000000004</v>
      </c>
      <c r="F27" s="14">
        <f t="shared" si="0"/>
        <v>1518</v>
      </c>
      <c r="G27" s="14">
        <f t="shared" si="0"/>
        <v>8324506.3900000006</v>
      </c>
      <c r="H27" s="78"/>
      <c r="I27" s="79"/>
      <c r="J27" s="79"/>
    </row>
    <row r="28" spans="1:10" x14ac:dyDescent="0.3">
      <c r="A28" s="25" t="s">
        <v>19</v>
      </c>
      <c r="B28" s="6">
        <v>1226</v>
      </c>
      <c r="C28" s="6">
        <v>77989807</v>
      </c>
      <c r="D28" s="6">
        <v>6270</v>
      </c>
      <c r="E28" s="6">
        <v>1227338259.02</v>
      </c>
      <c r="F28" s="14">
        <f t="shared" si="0"/>
        <v>7496</v>
      </c>
      <c r="G28" s="14">
        <f t="shared" si="0"/>
        <v>1305328066.02</v>
      </c>
      <c r="H28" s="78">
        <f>G28/G3</f>
        <v>0.35800585237901345</v>
      </c>
      <c r="I28" s="77">
        <f>F28/F3</f>
        <v>2.7096254600688105E-3</v>
      </c>
      <c r="J28" s="77">
        <f>E28/G28</f>
        <v>0.9402527157499998</v>
      </c>
    </row>
    <row r="29" spans="1:10" x14ac:dyDescent="0.3">
      <c r="A29" s="26" t="s">
        <v>11</v>
      </c>
      <c r="B29" s="12">
        <v>336</v>
      </c>
      <c r="C29" s="12">
        <v>20704391</v>
      </c>
      <c r="D29" s="12">
        <v>2682</v>
      </c>
      <c r="E29" s="12">
        <v>518746500</v>
      </c>
      <c r="F29" s="14">
        <f t="shared" si="0"/>
        <v>3018</v>
      </c>
      <c r="G29" s="14">
        <f t="shared" si="0"/>
        <v>539450891</v>
      </c>
      <c r="H29" s="78"/>
      <c r="I29" s="77"/>
      <c r="J29" s="77"/>
    </row>
    <row r="30" spans="1:10" x14ac:dyDescent="0.3">
      <c r="A30" s="26" t="s">
        <v>12</v>
      </c>
      <c r="B30" s="12">
        <v>863</v>
      </c>
      <c r="C30" s="12">
        <v>54897624</v>
      </c>
      <c r="D30" s="12">
        <v>3353</v>
      </c>
      <c r="E30" s="12">
        <v>644279064</v>
      </c>
      <c r="F30" s="14">
        <f t="shared" si="0"/>
        <v>4216</v>
      </c>
      <c r="G30" s="14">
        <f t="shared" si="0"/>
        <v>699176688</v>
      </c>
      <c r="H30" s="78"/>
      <c r="I30" s="77"/>
      <c r="J30" s="77"/>
    </row>
    <row r="31" spans="1:10" x14ac:dyDescent="0.3">
      <c r="A31" s="26" t="s">
        <v>13</v>
      </c>
      <c r="B31" s="12">
        <v>22</v>
      </c>
      <c r="C31" s="12">
        <v>1768672</v>
      </c>
      <c r="D31" s="12">
        <v>213</v>
      </c>
      <c r="E31" s="12">
        <v>51780447</v>
      </c>
      <c r="F31" s="14">
        <f t="shared" si="0"/>
        <v>235</v>
      </c>
      <c r="G31" s="14">
        <f t="shared" si="0"/>
        <v>53549119</v>
      </c>
      <c r="H31" s="78"/>
      <c r="I31" s="77"/>
      <c r="J31" s="77"/>
    </row>
    <row r="32" spans="1:10" x14ac:dyDescent="0.3">
      <c r="A32" s="26" t="s">
        <v>14</v>
      </c>
      <c r="B32" s="12">
        <v>5</v>
      </c>
      <c r="C32" s="12">
        <v>619120</v>
      </c>
      <c r="D32" s="12">
        <v>22</v>
      </c>
      <c r="E32" s="12">
        <v>12532248.02</v>
      </c>
      <c r="F32" s="14">
        <f t="shared" si="0"/>
        <v>27</v>
      </c>
      <c r="G32" s="14">
        <f t="shared" si="0"/>
        <v>13151368.02</v>
      </c>
      <c r="H32" s="78"/>
      <c r="I32" s="77"/>
      <c r="J32" s="77"/>
    </row>
    <row r="33" spans="1:10" x14ac:dyDescent="0.3">
      <c r="A33" s="25" t="s">
        <v>20</v>
      </c>
      <c r="B33" s="6">
        <v>5221</v>
      </c>
      <c r="C33" s="6">
        <v>5187640.2299999995</v>
      </c>
      <c r="D33" s="6">
        <v>10878</v>
      </c>
      <c r="E33" s="6">
        <v>16183563.949999999</v>
      </c>
      <c r="F33" s="14">
        <f t="shared" si="0"/>
        <v>16099</v>
      </c>
      <c r="G33" s="14">
        <f t="shared" si="0"/>
        <v>21371204.18</v>
      </c>
      <c r="H33" s="76">
        <f>G33/G3</f>
        <v>5.8613741388056596E-3</v>
      </c>
      <c r="I33" s="77">
        <f>F33/F3</f>
        <v>5.8194050535816146E-3</v>
      </c>
      <c r="J33" s="77">
        <f>E33/G33</f>
        <v>0.75726027479280766</v>
      </c>
    </row>
    <row r="34" spans="1:10" x14ac:dyDescent="0.3">
      <c r="A34" s="26" t="s">
        <v>11</v>
      </c>
      <c r="B34" s="12">
        <v>354</v>
      </c>
      <c r="C34" s="12">
        <v>2149149</v>
      </c>
      <c r="D34" s="12">
        <v>746</v>
      </c>
      <c r="E34" s="12">
        <v>9677933</v>
      </c>
      <c r="F34" s="14">
        <f t="shared" si="0"/>
        <v>1100</v>
      </c>
      <c r="G34" s="14">
        <f t="shared" si="0"/>
        <v>11827082</v>
      </c>
      <c r="H34" s="76"/>
      <c r="I34" s="77"/>
      <c r="J34" s="77"/>
    </row>
    <row r="35" spans="1:10" x14ac:dyDescent="0.3">
      <c r="A35" s="26" t="s">
        <v>12</v>
      </c>
      <c r="B35" s="12">
        <v>4431</v>
      </c>
      <c r="C35" s="12">
        <v>2209383</v>
      </c>
      <c r="D35" s="12">
        <v>8269</v>
      </c>
      <c r="E35" s="12">
        <v>4400677</v>
      </c>
      <c r="F35" s="14">
        <f t="shared" si="0"/>
        <v>12700</v>
      </c>
      <c r="G35" s="14">
        <f t="shared" si="0"/>
        <v>6610060</v>
      </c>
      <c r="H35" s="76"/>
      <c r="I35" s="77"/>
      <c r="J35" s="77"/>
    </row>
    <row r="36" spans="1:10" x14ac:dyDescent="0.3">
      <c r="A36" s="26" t="s">
        <v>13</v>
      </c>
      <c r="B36" s="12">
        <v>113</v>
      </c>
      <c r="C36" s="12">
        <v>740079.79999999993</v>
      </c>
      <c r="D36" s="12">
        <v>1675</v>
      </c>
      <c r="E36" s="12">
        <v>2000168.7</v>
      </c>
      <c r="F36" s="14">
        <f t="shared" si="0"/>
        <v>1788</v>
      </c>
      <c r="G36" s="14">
        <f t="shared" si="0"/>
        <v>2740248.5</v>
      </c>
      <c r="H36" s="76"/>
      <c r="I36" s="77"/>
      <c r="J36" s="77"/>
    </row>
    <row r="37" spans="1:10" x14ac:dyDescent="0.3">
      <c r="A37" s="26" t="s">
        <v>14</v>
      </c>
      <c r="B37" s="12">
        <v>323</v>
      </c>
      <c r="C37" s="12">
        <v>89028.43</v>
      </c>
      <c r="D37" s="12">
        <v>188</v>
      </c>
      <c r="E37" s="12">
        <v>104785.25</v>
      </c>
      <c r="F37" s="14">
        <f t="shared" si="0"/>
        <v>511</v>
      </c>
      <c r="G37" s="14">
        <f t="shared" si="0"/>
        <v>193813.68</v>
      </c>
      <c r="H37" s="76"/>
      <c r="I37" s="77"/>
      <c r="J37" s="77"/>
    </row>
    <row r="38" spans="1:10" x14ac:dyDescent="0.3">
      <c r="A38" s="25" t="s">
        <v>21</v>
      </c>
      <c r="B38" s="6">
        <v>479</v>
      </c>
      <c r="C38" s="6">
        <v>841704.9</v>
      </c>
      <c r="D38" s="6">
        <v>171</v>
      </c>
      <c r="E38" s="6">
        <v>691774.9</v>
      </c>
      <c r="F38" s="14">
        <f t="shared" si="0"/>
        <v>650</v>
      </c>
      <c r="G38" s="14">
        <f t="shared" si="0"/>
        <v>1533479.8</v>
      </c>
      <c r="H38" s="76">
        <f>G38/G3</f>
        <v>4.2057989649981788E-4</v>
      </c>
      <c r="I38" s="77">
        <f>F38/F3</f>
        <v>2.3495951828238085E-4</v>
      </c>
      <c r="J38" s="77">
        <f>E38/G38</f>
        <v>0.45111445224123592</v>
      </c>
    </row>
    <row r="39" spans="1:10" x14ac:dyDescent="0.3">
      <c r="A39" s="26" t="s">
        <v>11</v>
      </c>
      <c r="B39" s="12"/>
      <c r="C39" s="12"/>
      <c r="D39" s="12"/>
      <c r="E39" s="12"/>
      <c r="F39" s="14">
        <f t="shared" si="0"/>
        <v>0</v>
      </c>
      <c r="G39" s="14">
        <f t="shared" si="0"/>
        <v>0</v>
      </c>
      <c r="H39" s="76"/>
      <c r="I39" s="77"/>
      <c r="J39" s="77"/>
    </row>
    <row r="40" spans="1:10" x14ac:dyDescent="0.3">
      <c r="A40" s="26" t="s">
        <v>12</v>
      </c>
      <c r="B40" s="12">
        <v>0</v>
      </c>
      <c r="C40" s="12">
        <v>0</v>
      </c>
      <c r="D40" s="12">
        <v>0</v>
      </c>
      <c r="E40" s="12">
        <v>0</v>
      </c>
      <c r="F40" s="14">
        <f t="shared" si="0"/>
        <v>0</v>
      </c>
      <c r="G40" s="14">
        <f t="shared" si="0"/>
        <v>0</v>
      </c>
      <c r="H40" s="76"/>
      <c r="I40" s="77"/>
      <c r="J40" s="77"/>
    </row>
    <row r="41" spans="1:10" x14ac:dyDescent="0.3">
      <c r="A41" s="26" t="s">
        <v>13</v>
      </c>
      <c r="B41" s="12">
        <v>445</v>
      </c>
      <c r="C41" s="12">
        <v>817683.9</v>
      </c>
      <c r="D41" s="12">
        <v>171</v>
      </c>
      <c r="E41" s="12">
        <v>691774.9</v>
      </c>
      <c r="F41" s="14">
        <f t="shared" si="0"/>
        <v>616</v>
      </c>
      <c r="G41" s="14">
        <f t="shared" si="0"/>
        <v>1509458.8</v>
      </c>
      <c r="H41" s="76"/>
      <c r="I41" s="77"/>
      <c r="J41" s="77"/>
    </row>
    <row r="42" spans="1:10" x14ac:dyDescent="0.3">
      <c r="A42" s="26" t="s">
        <v>14</v>
      </c>
      <c r="B42" s="12">
        <v>34</v>
      </c>
      <c r="C42" s="12">
        <v>24021</v>
      </c>
      <c r="D42" s="12">
        <v>0</v>
      </c>
      <c r="E42" s="12">
        <v>0</v>
      </c>
      <c r="F42" s="14">
        <f t="shared" si="0"/>
        <v>34</v>
      </c>
      <c r="G42" s="14">
        <f t="shared" si="0"/>
        <v>24021</v>
      </c>
      <c r="H42" s="76"/>
      <c r="I42" s="77"/>
      <c r="J42" s="77"/>
    </row>
    <row r="44" spans="1:10" x14ac:dyDescent="0.3">
      <c r="F44" s="4"/>
    </row>
    <row r="45" spans="1:10" x14ac:dyDescent="0.3">
      <c r="A45" t="s">
        <v>22</v>
      </c>
    </row>
    <row r="46" spans="1:10" x14ac:dyDescent="0.3">
      <c r="A46" t="s">
        <v>23</v>
      </c>
    </row>
    <row r="47" spans="1:10" x14ac:dyDescent="0.3">
      <c r="A47" t="s">
        <v>24</v>
      </c>
    </row>
    <row r="48" spans="1:10" x14ac:dyDescent="0.3">
      <c r="A48" t="s">
        <v>25</v>
      </c>
    </row>
    <row r="49" spans="1:1" x14ac:dyDescent="0.3">
      <c r="A49" t="s">
        <v>26</v>
      </c>
    </row>
    <row r="50" spans="1:1" x14ac:dyDescent="0.3">
      <c r="A50" t="s">
        <v>27</v>
      </c>
    </row>
    <row r="51" spans="1:1" x14ac:dyDescent="0.3">
      <c r="A51" t="s">
        <v>31</v>
      </c>
    </row>
    <row r="52" spans="1:1" x14ac:dyDescent="0.3">
      <c r="A52" t="s">
        <v>29</v>
      </c>
    </row>
  </sheetData>
  <mergeCells count="25">
    <mergeCell ref="A1:J1"/>
    <mergeCell ref="H4:H8"/>
    <mergeCell ref="I4:I8"/>
    <mergeCell ref="J4:J8"/>
    <mergeCell ref="H9:H13"/>
    <mergeCell ref="I9:I13"/>
    <mergeCell ref="J9:J13"/>
    <mergeCell ref="H14:H17"/>
    <mergeCell ref="I14:I17"/>
    <mergeCell ref="J14:J17"/>
    <mergeCell ref="H18:H22"/>
    <mergeCell ref="I18:I22"/>
    <mergeCell ref="J18:J22"/>
    <mergeCell ref="H23:H27"/>
    <mergeCell ref="I23:I27"/>
    <mergeCell ref="J23:J27"/>
    <mergeCell ref="H28:H32"/>
    <mergeCell ref="I28:I32"/>
    <mergeCell ref="J28:J32"/>
    <mergeCell ref="H33:H37"/>
    <mergeCell ref="I33:I37"/>
    <mergeCell ref="J33:J37"/>
    <mergeCell ref="H38:H42"/>
    <mergeCell ref="I38:I42"/>
    <mergeCell ref="J38:J42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sqref="A1:XFD1"/>
    </sheetView>
  </sheetViews>
  <sheetFormatPr defaultRowHeight="14.4" x14ac:dyDescent="0.3"/>
  <cols>
    <col min="1" max="1" width="17.44140625" customWidth="1"/>
    <col min="2" max="2" width="13.109375" style="4" customWidth="1"/>
    <col min="3" max="3" width="14.44140625" style="4" customWidth="1"/>
    <col min="4" max="4" width="13.109375" style="4" customWidth="1"/>
    <col min="5" max="5" width="14.109375" style="4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2" x14ac:dyDescent="0.3">
      <c r="A2" s="27">
        <f>JAN!A2</f>
        <v>2017</v>
      </c>
      <c r="B2" s="28" t="str">
        <f>FEB!B2</f>
        <v>LDC # of Customer</v>
      </c>
      <c r="C2" s="28" t="str">
        <f>FEB!C2</f>
        <v>LDC  kWh used</v>
      </c>
      <c r="D2" s="28" t="str">
        <f>FEB!D2</f>
        <v xml:space="preserve"> CS # of Customer</v>
      </c>
      <c r="E2" s="28" t="str">
        <f>FEB!E2</f>
        <v xml:space="preserve"> CS  kWh Used</v>
      </c>
      <c r="F2" s="29" t="s">
        <v>4</v>
      </c>
      <c r="G2" s="29" t="s">
        <v>5</v>
      </c>
      <c r="H2" s="30" t="s">
        <v>6</v>
      </c>
      <c r="I2" s="30" t="s">
        <v>7</v>
      </c>
      <c r="J2" s="29" t="s">
        <v>8</v>
      </c>
    </row>
    <row r="3" spans="1:10" x14ac:dyDescent="0.3">
      <c r="A3" s="24" t="s">
        <v>32</v>
      </c>
      <c r="B3" s="6">
        <v>1649976</v>
      </c>
      <c r="C3" s="6">
        <v>1180121334.5299997</v>
      </c>
      <c r="D3" s="6">
        <v>1123322</v>
      </c>
      <c r="E3" s="32">
        <v>2379853073.79</v>
      </c>
      <c r="F3" s="14">
        <f>B3+D3</f>
        <v>2773298</v>
      </c>
      <c r="G3" s="14">
        <f>C3+E3</f>
        <v>3559974408.3199997</v>
      </c>
      <c r="H3" s="9">
        <f>SUM(H4:H37)</f>
        <v>0.99957445626674768</v>
      </c>
      <c r="I3" s="10">
        <f>SUM(I4:I37)</f>
        <v>0.99978725690495573</v>
      </c>
      <c r="J3" s="10">
        <f>E3/G3</f>
        <v>0.66850286008462767</v>
      </c>
    </row>
    <row r="4" spans="1:10" x14ac:dyDescent="0.3">
      <c r="A4" s="25" t="s">
        <v>10</v>
      </c>
      <c r="B4" s="6">
        <v>1325984</v>
      </c>
      <c r="C4" s="6">
        <v>718760204.29999995</v>
      </c>
      <c r="D4" s="6">
        <v>794355</v>
      </c>
      <c r="E4" s="6">
        <v>446115895</v>
      </c>
      <c r="F4" s="33">
        <f>B4+D4</f>
        <v>2120339</v>
      </c>
      <c r="G4" s="6">
        <f>C4+E4</f>
        <v>1164876099.3</v>
      </c>
      <c r="H4" s="78">
        <f>G4/G$3</f>
        <v>0.32721473968396331</v>
      </c>
      <c r="I4" s="87">
        <f>F4/F3</f>
        <v>0.76455505322543771</v>
      </c>
      <c r="J4" s="87">
        <f>E4/G4</f>
        <v>0.38297282884255329</v>
      </c>
    </row>
    <row r="5" spans="1:10" x14ac:dyDescent="0.3">
      <c r="A5" s="26" t="s">
        <v>11</v>
      </c>
      <c r="B5" s="12">
        <v>613566</v>
      </c>
      <c r="C5" s="12">
        <v>347539522</v>
      </c>
      <c r="D5" s="12">
        <v>402521</v>
      </c>
      <c r="E5" s="12">
        <v>246128627</v>
      </c>
      <c r="F5" s="34">
        <f>B5+D5</f>
        <v>1016087</v>
      </c>
      <c r="G5" s="12">
        <f t="shared" ref="F5:G37" si="0">C5+E5</f>
        <v>593668149</v>
      </c>
      <c r="H5" s="78"/>
      <c r="I5" s="87"/>
      <c r="J5" s="87"/>
    </row>
    <row r="6" spans="1:10" x14ac:dyDescent="0.3">
      <c r="A6" s="26" t="s">
        <v>12</v>
      </c>
      <c r="B6" s="12">
        <v>578695</v>
      </c>
      <c r="C6" s="12">
        <v>296671976</v>
      </c>
      <c r="D6" s="12">
        <v>353030</v>
      </c>
      <c r="E6" s="12">
        <v>176330973</v>
      </c>
      <c r="F6" s="34">
        <f t="shared" si="0"/>
        <v>931725</v>
      </c>
      <c r="G6" s="12">
        <f t="shared" si="0"/>
        <v>473002949</v>
      </c>
      <c r="H6" s="78"/>
      <c r="I6" s="87"/>
      <c r="J6" s="87"/>
    </row>
    <row r="7" spans="1:10" x14ac:dyDescent="0.3">
      <c r="A7" s="26" t="s">
        <v>13</v>
      </c>
      <c r="B7" s="12">
        <v>119258</v>
      </c>
      <c r="C7" s="12">
        <v>67434350.299999997</v>
      </c>
      <c r="D7" s="12">
        <v>32449</v>
      </c>
      <c r="E7" s="12">
        <v>19652315</v>
      </c>
      <c r="F7" s="34">
        <f t="shared" si="0"/>
        <v>151707</v>
      </c>
      <c r="G7" s="12">
        <f t="shared" si="0"/>
        <v>87086665.299999997</v>
      </c>
      <c r="H7" s="78"/>
      <c r="I7" s="87"/>
      <c r="J7" s="87"/>
    </row>
    <row r="8" spans="1:10" x14ac:dyDescent="0.3">
      <c r="A8" s="26" t="s">
        <v>14</v>
      </c>
      <c r="B8" s="12">
        <v>14465</v>
      </c>
      <c r="C8" s="12">
        <v>7114356</v>
      </c>
      <c r="D8" s="12">
        <v>6355</v>
      </c>
      <c r="E8" s="12">
        <v>4003980</v>
      </c>
      <c r="F8" s="34">
        <f t="shared" si="0"/>
        <v>20820</v>
      </c>
      <c r="G8" s="12">
        <f t="shared" si="0"/>
        <v>11118336</v>
      </c>
      <c r="H8" s="78"/>
      <c r="I8" s="87"/>
      <c r="J8" s="87"/>
    </row>
    <row r="9" spans="1:10" x14ac:dyDescent="0.3">
      <c r="A9" s="25" t="s">
        <v>15</v>
      </c>
      <c r="B9" s="6">
        <v>139840</v>
      </c>
      <c r="C9" s="6">
        <v>80855843</v>
      </c>
      <c r="D9" s="6">
        <v>142010</v>
      </c>
      <c r="E9" s="6">
        <v>79342872</v>
      </c>
      <c r="F9" s="35">
        <f t="shared" si="0"/>
        <v>281850</v>
      </c>
      <c r="G9" s="14">
        <f t="shared" si="0"/>
        <v>160198715</v>
      </c>
      <c r="H9" s="78">
        <f>G9/G3</f>
        <v>4.4999962535011581E-2</v>
      </c>
      <c r="I9" s="79">
        <f>F9/F3</f>
        <v>0.1016299005732525</v>
      </c>
      <c r="J9" s="79">
        <f>E9/G9</f>
        <v>0.49527783041206042</v>
      </c>
    </row>
    <row r="10" spans="1:10" x14ac:dyDescent="0.3">
      <c r="A10" s="26" t="s">
        <v>11</v>
      </c>
      <c r="B10" s="12">
        <v>69411</v>
      </c>
      <c r="C10" s="12">
        <v>42559519</v>
      </c>
      <c r="D10" s="12">
        <v>81439</v>
      </c>
      <c r="E10" s="12">
        <v>49346521</v>
      </c>
      <c r="F10" s="36">
        <f t="shared" si="0"/>
        <v>150850</v>
      </c>
      <c r="G10" s="16">
        <f t="shared" si="0"/>
        <v>91906040</v>
      </c>
      <c r="H10" s="78"/>
      <c r="I10" s="79"/>
      <c r="J10" s="79"/>
    </row>
    <row r="11" spans="1:10" x14ac:dyDescent="0.3">
      <c r="A11" s="26" t="s">
        <v>12</v>
      </c>
      <c r="B11" s="12">
        <v>45205</v>
      </c>
      <c r="C11" s="12">
        <v>21824903</v>
      </c>
      <c r="D11" s="12">
        <v>45621</v>
      </c>
      <c r="E11" s="12">
        <v>21194588</v>
      </c>
      <c r="F11" s="36">
        <f t="shared" si="0"/>
        <v>90826</v>
      </c>
      <c r="G11" s="16">
        <f t="shared" si="0"/>
        <v>43019491</v>
      </c>
      <c r="H11" s="78"/>
      <c r="I11" s="79"/>
      <c r="J11" s="79"/>
    </row>
    <row r="12" spans="1:10" x14ac:dyDescent="0.3">
      <c r="A12" s="26" t="s">
        <v>13</v>
      </c>
      <c r="B12" s="12">
        <v>22202</v>
      </c>
      <c r="C12" s="12">
        <v>14704479</v>
      </c>
      <c r="D12" s="12">
        <v>13544</v>
      </c>
      <c r="E12" s="12">
        <v>8056683</v>
      </c>
      <c r="F12" s="36">
        <f t="shared" si="0"/>
        <v>35746</v>
      </c>
      <c r="G12" s="16">
        <f t="shared" si="0"/>
        <v>22761162</v>
      </c>
      <c r="H12" s="78"/>
      <c r="I12" s="79"/>
      <c r="J12" s="79"/>
    </row>
    <row r="13" spans="1:10" x14ac:dyDescent="0.3">
      <c r="A13" s="26" t="s">
        <v>14</v>
      </c>
      <c r="B13" s="12">
        <v>3022</v>
      </c>
      <c r="C13" s="12">
        <v>1766942</v>
      </c>
      <c r="D13" s="12">
        <v>1406</v>
      </c>
      <c r="E13" s="12">
        <v>745080</v>
      </c>
      <c r="F13" s="36">
        <f t="shared" si="0"/>
        <v>4428</v>
      </c>
      <c r="G13" s="16">
        <f t="shared" si="0"/>
        <v>2512022</v>
      </c>
      <c r="H13" s="78"/>
      <c r="I13" s="79"/>
      <c r="J13" s="79"/>
    </row>
    <row r="14" spans="1:10" x14ac:dyDescent="0.3">
      <c r="A14" s="25" t="s">
        <v>16</v>
      </c>
      <c r="B14" s="6">
        <v>1074</v>
      </c>
      <c r="C14" s="6">
        <v>1640335</v>
      </c>
      <c r="D14" s="6">
        <v>2039</v>
      </c>
      <c r="E14" s="6">
        <v>3658769</v>
      </c>
      <c r="F14" s="33">
        <f t="shared" si="0"/>
        <v>3113</v>
      </c>
      <c r="G14" s="6">
        <f t="shared" si="0"/>
        <v>5299104</v>
      </c>
      <c r="H14" s="80">
        <f>G14/G3</f>
        <v>1.4885230600578164E-3</v>
      </c>
      <c r="I14" s="81">
        <f>F14/F3</f>
        <v>1.1224902624961328E-3</v>
      </c>
      <c r="J14" s="81">
        <f>E14/G14</f>
        <v>0.69045049880130682</v>
      </c>
    </row>
    <row r="15" spans="1:10" x14ac:dyDescent="0.3">
      <c r="A15" s="26" t="s">
        <v>11</v>
      </c>
      <c r="B15" s="12">
        <v>51</v>
      </c>
      <c r="C15" s="12">
        <v>177247</v>
      </c>
      <c r="D15" s="12">
        <v>102</v>
      </c>
      <c r="E15" s="12">
        <v>1190361</v>
      </c>
      <c r="F15" s="34">
        <f t="shared" si="0"/>
        <v>153</v>
      </c>
      <c r="G15" s="12">
        <f t="shared" si="0"/>
        <v>1367608</v>
      </c>
      <c r="H15" s="80"/>
      <c r="I15" s="82"/>
      <c r="J15" s="82"/>
    </row>
    <row r="16" spans="1:10" x14ac:dyDescent="0.3">
      <c r="A16" s="26" t="s">
        <v>12</v>
      </c>
      <c r="B16" s="12">
        <v>1023</v>
      </c>
      <c r="C16" s="12">
        <v>1463088</v>
      </c>
      <c r="D16" s="12">
        <v>1937</v>
      </c>
      <c r="E16" s="12">
        <v>2468408</v>
      </c>
      <c r="F16" s="34">
        <f t="shared" si="0"/>
        <v>2960</v>
      </c>
      <c r="G16" s="12">
        <f t="shared" si="0"/>
        <v>3931496</v>
      </c>
      <c r="H16" s="80"/>
      <c r="I16" s="82"/>
      <c r="J16" s="82"/>
    </row>
    <row r="17" spans="1:10" x14ac:dyDescent="0.3">
      <c r="A17" s="26" t="s">
        <v>14</v>
      </c>
      <c r="B17" s="12">
        <v>0</v>
      </c>
      <c r="C17" s="12">
        <v>0</v>
      </c>
      <c r="D17" s="12">
        <v>0</v>
      </c>
      <c r="E17" s="12">
        <v>0</v>
      </c>
      <c r="F17" s="34">
        <f t="shared" si="0"/>
        <v>0</v>
      </c>
      <c r="G17" s="12">
        <f t="shared" si="0"/>
        <v>0</v>
      </c>
      <c r="H17" s="80"/>
      <c r="I17" s="83"/>
      <c r="J17" s="83"/>
    </row>
    <row r="18" spans="1:10" x14ac:dyDescent="0.3">
      <c r="A18" s="25" t="s">
        <v>17</v>
      </c>
      <c r="B18" s="6">
        <v>155925</v>
      </c>
      <c r="C18" s="6">
        <v>134543124</v>
      </c>
      <c r="D18" s="6">
        <v>141660</v>
      </c>
      <c r="E18" s="6">
        <v>243972057.09999999</v>
      </c>
      <c r="F18" s="35">
        <f t="shared" si="0"/>
        <v>297585</v>
      </c>
      <c r="G18" s="14">
        <f t="shared" si="0"/>
        <v>378515181.10000002</v>
      </c>
      <c r="H18" s="78">
        <f>G18/G3</f>
        <v>0.10632525341063519</v>
      </c>
      <c r="I18" s="79">
        <f>F18/F3</f>
        <v>0.10730365074362726</v>
      </c>
      <c r="J18" s="79">
        <f>E18/G18</f>
        <v>0.64455025658678922</v>
      </c>
    </row>
    <row r="19" spans="1:10" x14ac:dyDescent="0.3">
      <c r="A19" s="26" t="s">
        <v>11</v>
      </c>
      <c r="B19" s="12">
        <v>77368</v>
      </c>
      <c r="C19" s="12">
        <v>75295725</v>
      </c>
      <c r="D19" s="12">
        <v>73329</v>
      </c>
      <c r="E19" s="12">
        <v>107770380</v>
      </c>
      <c r="F19" s="36">
        <f t="shared" si="0"/>
        <v>150697</v>
      </c>
      <c r="G19" s="16">
        <f t="shared" si="0"/>
        <v>183066105</v>
      </c>
      <c r="H19" s="78"/>
      <c r="I19" s="79"/>
      <c r="J19" s="79"/>
    </row>
    <row r="20" spans="1:10" x14ac:dyDescent="0.3">
      <c r="A20" s="26" t="s">
        <v>12</v>
      </c>
      <c r="B20" s="12">
        <v>64576</v>
      </c>
      <c r="C20" s="12">
        <v>39109216</v>
      </c>
      <c r="D20" s="12">
        <v>59218</v>
      </c>
      <c r="E20" s="12">
        <v>82572649</v>
      </c>
      <c r="F20" s="36">
        <f t="shared" si="0"/>
        <v>123794</v>
      </c>
      <c r="G20" s="16">
        <f t="shared" si="0"/>
        <v>121681865</v>
      </c>
      <c r="H20" s="78"/>
      <c r="I20" s="79"/>
      <c r="J20" s="79"/>
    </row>
    <row r="21" spans="1:10" x14ac:dyDescent="0.3">
      <c r="A21" s="26" t="s">
        <v>13</v>
      </c>
      <c r="B21" s="12">
        <v>12327</v>
      </c>
      <c r="C21" s="12">
        <v>19793346</v>
      </c>
      <c r="D21" s="12">
        <v>8513</v>
      </c>
      <c r="E21" s="12">
        <v>53457502.100000001</v>
      </c>
      <c r="F21" s="36">
        <f t="shared" si="0"/>
        <v>20840</v>
      </c>
      <c r="G21" s="16">
        <f t="shared" si="0"/>
        <v>73250848.099999994</v>
      </c>
      <c r="H21" s="78"/>
      <c r="I21" s="79"/>
      <c r="J21" s="79"/>
    </row>
    <row r="22" spans="1:10" x14ac:dyDescent="0.3">
      <c r="A22" s="26" t="s">
        <v>14</v>
      </c>
      <c r="B22" s="12">
        <v>1654</v>
      </c>
      <c r="C22" s="12">
        <v>344837</v>
      </c>
      <c r="D22" s="12">
        <v>600</v>
      </c>
      <c r="E22" s="12">
        <v>171526</v>
      </c>
      <c r="F22" s="36">
        <f t="shared" si="0"/>
        <v>2254</v>
      </c>
      <c r="G22" s="16">
        <f t="shared" si="0"/>
        <v>516363</v>
      </c>
      <c r="H22" s="78"/>
      <c r="I22" s="79"/>
      <c r="J22" s="79"/>
    </row>
    <row r="23" spans="1:10" x14ac:dyDescent="0.3">
      <c r="A23" s="25" t="s">
        <v>18</v>
      </c>
      <c r="B23" s="6">
        <v>20311</v>
      </c>
      <c r="C23" s="6">
        <v>141593803.09</v>
      </c>
      <c r="D23" s="6">
        <v>26104</v>
      </c>
      <c r="E23" s="6">
        <v>380540571.60000002</v>
      </c>
      <c r="F23" s="35">
        <f t="shared" si="0"/>
        <v>46415</v>
      </c>
      <c r="G23" s="14">
        <f t="shared" si="0"/>
        <v>522134374.69000006</v>
      </c>
      <c r="H23" s="78">
        <f>G23/G3</f>
        <v>0.14666801353114287</v>
      </c>
      <c r="I23" s="79">
        <f>F23/F3</f>
        <v>1.6736391112675233E-2</v>
      </c>
      <c r="J23" s="79">
        <f>E23/G23</f>
        <v>0.72881731225976709</v>
      </c>
    </row>
    <row r="24" spans="1:10" x14ac:dyDescent="0.3">
      <c r="A24" s="26" t="s">
        <v>11</v>
      </c>
      <c r="B24" s="12">
        <v>2838</v>
      </c>
      <c r="C24" s="12">
        <v>42305373</v>
      </c>
      <c r="D24" s="12">
        <v>9060</v>
      </c>
      <c r="E24" s="12">
        <v>184441977</v>
      </c>
      <c r="F24" s="36">
        <f t="shared" si="0"/>
        <v>11898</v>
      </c>
      <c r="G24" s="16">
        <f t="shared" si="0"/>
        <v>226747350</v>
      </c>
      <c r="H24" s="78"/>
      <c r="I24" s="79"/>
      <c r="J24" s="79"/>
    </row>
    <row r="25" spans="1:10" x14ac:dyDescent="0.3">
      <c r="A25" s="26" t="s">
        <v>12</v>
      </c>
      <c r="B25" s="12">
        <v>16282</v>
      </c>
      <c r="C25" s="12">
        <v>90753224</v>
      </c>
      <c r="D25" s="12">
        <v>15692</v>
      </c>
      <c r="E25" s="12">
        <v>165116772</v>
      </c>
      <c r="F25" s="36">
        <f t="shared" si="0"/>
        <v>31974</v>
      </c>
      <c r="G25" s="16">
        <f t="shared" si="0"/>
        <v>255869996</v>
      </c>
      <c r="H25" s="78"/>
      <c r="I25" s="79"/>
      <c r="J25" s="79"/>
    </row>
    <row r="26" spans="1:10" x14ac:dyDescent="0.3">
      <c r="A26" s="26" t="s">
        <v>13</v>
      </c>
      <c r="B26" s="12">
        <v>226</v>
      </c>
      <c r="C26" s="12">
        <v>5195249</v>
      </c>
      <c r="D26" s="12">
        <v>798</v>
      </c>
      <c r="E26" s="12">
        <v>26345960</v>
      </c>
      <c r="F26" s="36">
        <f t="shared" si="0"/>
        <v>1024</v>
      </c>
      <c r="G26" s="16">
        <f t="shared" si="0"/>
        <v>31541209</v>
      </c>
      <c r="H26" s="78"/>
      <c r="I26" s="79"/>
      <c r="J26" s="79"/>
    </row>
    <row r="27" spans="1:10" x14ac:dyDescent="0.3">
      <c r="A27" s="26" t="s">
        <v>14</v>
      </c>
      <c r="B27" s="12">
        <v>965</v>
      </c>
      <c r="C27" s="12">
        <v>3339957.09</v>
      </c>
      <c r="D27" s="12">
        <v>554</v>
      </c>
      <c r="E27" s="12">
        <v>4635862.5999999996</v>
      </c>
      <c r="F27" s="36">
        <f t="shared" si="0"/>
        <v>1519</v>
      </c>
      <c r="G27" s="16">
        <f t="shared" si="0"/>
        <v>7975819.6899999995</v>
      </c>
      <c r="H27" s="78"/>
      <c r="I27" s="79"/>
      <c r="J27" s="79"/>
    </row>
    <row r="28" spans="1:10" x14ac:dyDescent="0.3">
      <c r="A28" s="25" t="s">
        <v>19</v>
      </c>
      <c r="B28" s="6">
        <v>1183</v>
      </c>
      <c r="C28" s="6">
        <v>96921201.799999997</v>
      </c>
      <c r="D28" s="6">
        <v>6199</v>
      </c>
      <c r="E28" s="6">
        <v>1208030652.1400001</v>
      </c>
      <c r="F28" s="35">
        <f t="shared" si="0"/>
        <v>7382</v>
      </c>
      <c r="G28" s="14">
        <f t="shared" si="0"/>
        <v>1304951853.9400001</v>
      </c>
      <c r="H28" s="78">
        <f>G28/G3</f>
        <v>0.36656214462952408</v>
      </c>
      <c r="I28" s="77">
        <f>F28/F3</f>
        <v>2.6618127586721658E-3</v>
      </c>
      <c r="J28" s="77">
        <f>E28/G28</f>
        <v>0.92572813969544643</v>
      </c>
    </row>
    <row r="29" spans="1:10" x14ac:dyDescent="0.3">
      <c r="A29" s="26" t="s">
        <v>11</v>
      </c>
      <c r="B29" s="12">
        <v>320</v>
      </c>
      <c r="C29" s="12">
        <v>34580553</v>
      </c>
      <c r="D29" s="12">
        <v>2724</v>
      </c>
      <c r="E29" s="12">
        <v>541457556</v>
      </c>
      <c r="F29" s="36">
        <f t="shared" si="0"/>
        <v>3044</v>
      </c>
      <c r="G29" s="16">
        <f t="shared" si="0"/>
        <v>576038109</v>
      </c>
      <c r="H29" s="78"/>
      <c r="I29" s="77"/>
      <c r="J29" s="77"/>
    </row>
    <row r="30" spans="1:10" x14ac:dyDescent="0.3">
      <c r="A30" s="26" t="s">
        <v>12</v>
      </c>
      <c r="B30" s="12">
        <v>840</v>
      </c>
      <c r="C30" s="12">
        <v>60266948</v>
      </c>
      <c r="D30" s="12">
        <v>3240</v>
      </c>
      <c r="E30" s="12">
        <v>602751581</v>
      </c>
      <c r="F30" s="36">
        <f t="shared" si="0"/>
        <v>4080</v>
      </c>
      <c r="G30" s="16">
        <f t="shared" si="0"/>
        <v>663018529</v>
      </c>
      <c r="H30" s="78"/>
      <c r="I30" s="77"/>
      <c r="J30" s="77"/>
    </row>
    <row r="31" spans="1:10" x14ac:dyDescent="0.3">
      <c r="A31" s="26" t="s">
        <v>13</v>
      </c>
      <c r="B31" s="12">
        <v>18</v>
      </c>
      <c r="C31" s="12">
        <v>1533760</v>
      </c>
      <c r="D31" s="12">
        <v>213</v>
      </c>
      <c r="E31" s="12">
        <v>52009659.700000003</v>
      </c>
      <c r="F31" s="36">
        <f t="shared" si="0"/>
        <v>231</v>
      </c>
      <c r="G31" s="16">
        <f t="shared" si="0"/>
        <v>53543419.700000003</v>
      </c>
      <c r="H31" s="78"/>
      <c r="I31" s="77"/>
      <c r="J31" s="77"/>
    </row>
    <row r="32" spans="1:10" x14ac:dyDescent="0.3">
      <c r="A32" s="26" t="s">
        <v>14</v>
      </c>
      <c r="B32" s="12">
        <v>5</v>
      </c>
      <c r="C32" s="12">
        <v>539940.80000000005</v>
      </c>
      <c r="D32" s="12">
        <v>22</v>
      </c>
      <c r="E32" s="12">
        <v>11811855.439999999</v>
      </c>
      <c r="F32" s="36">
        <f t="shared" si="0"/>
        <v>27</v>
      </c>
      <c r="G32" s="16">
        <f t="shared" si="0"/>
        <v>12351796.24</v>
      </c>
      <c r="H32" s="78"/>
      <c r="I32" s="77"/>
      <c r="J32" s="77"/>
    </row>
    <row r="33" spans="1:10" x14ac:dyDescent="0.3">
      <c r="A33" s="25" t="s">
        <v>20</v>
      </c>
      <c r="B33" s="6">
        <v>5224</v>
      </c>
      <c r="C33" s="6">
        <v>5006297.04</v>
      </c>
      <c r="D33" s="6">
        <v>10800</v>
      </c>
      <c r="E33" s="6">
        <v>17477858.449999999</v>
      </c>
      <c r="F33" s="35">
        <f t="shared" si="0"/>
        <v>16024</v>
      </c>
      <c r="G33" s="14">
        <f t="shared" si="0"/>
        <v>22484155.489999998</v>
      </c>
      <c r="H33" s="76">
        <f>G33/G3</f>
        <v>6.3158194164127648E-3</v>
      </c>
      <c r="I33" s="77">
        <f>F33/F3</f>
        <v>5.7779582287947415E-3</v>
      </c>
      <c r="J33" s="77">
        <f>E33/G33</f>
        <v>0.77734111284604002</v>
      </c>
    </row>
    <row r="34" spans="1:10" x14ac:dyDescent="0.3">
      <c r="A34" s="26" t="s">
        <v>11</v>
      </c>
      <c r="B34" s="12">
        <v>352</v>
      </c>
      <c r="C34" s="12">
        <v>1914202</v>
      </c>
      <c r="D34" s="12">
        <v>732</v>
      </c>
      <c r="E34" s="12">
        <v>9633780</v>
      </c>
      <c r="F34" s="36">
        <f t="shared" si="0"/>
        <v>1084</v>
      </c>
      <c r="G34" s="16">
        <f t="shared" si="0"/>
        <v>11547982</v>
      </c>
      <c r="H34" s="76"/>
      <c r="I34" s="77"/>
      <c r="J34" s="77"/>
    </row>
    <row r="35" spans="1:10" x14ac:dyDescent="0.3">
      <c r="A35" s="26" t="s">
        <v>12</v>
      </c>
      <c r="B35" s="12">
        <v>4437</v>
      </c>
      <c r="C35" s="12">
        <v>2275557</v>
      </c>
      <c r="D35" s="12">
        <v>8189</v>
      </c>
      <c r="E35" s="12">
        <v>5760857</v>
      </c>
      <c r="F35" s="36">
        <f t="shared" si="0"/>
        <v>12626</v>
      </c>
      <c r="G35" s="16">
        <f t="shared" si="0"/>
        <v>8036414</v>
      </c>
      <c r="H35" s="76"/>
      <c r="I35" s="77"/>
      <c r="J35" s="77"/>
    </row>
    <row r="36" spans="1:10" x14ac:dyDescent="0.3">
      <c r="A36" s="26" t="s">
        <v>13</v>
      </c>
      <c r="B36" s="12">
        <v>112</v>
      </c>
      <c r="C36" s="12">
        <v>738312.5</v>
      </c>
      <c r="D36" s="12">
        <v>1693</v>
      </c>
      <c r="E36" s="12">
        <v>1991490.9</v>
      </c>
      <c r="F36" s="36">
        <f t="shared" si="0"/>
        <v>1805</v>
      </c>
      <c r="G36" s="16">
        <f t="shared" si="0"/>
        <v>2729803.4</v>
      </c>
      <c r="H36" s="76"/>
      <c r="I36" s="77"/>
      <c r="J36" s="77"/>
    </row>
    <row r="37" spans="1:10" x14ac:dyDescent="0.3">
      <c r="A37" s="26" t="s">
        <v>14</v>
      </c>
      <c r="B37" s="12">
        <v>323</v>
      </c>
      <c r="C37" s="12">
        <v>78225.539999999994</v>
      </c>
      <c r="D37" s="12">
        <v>186</v>
      </c>
      <c r="E37" s="12">
        <v>91730.55</v>
      </c>
      <c r="F37" s="36">
        <f t="shared" si="0"/>
        <v>509</v>
      </c>
      <c r="G37" s="16">
        <f t="shared" si="0"/>
        <v>169956.09</v>
      </c>
      <c r="H37" s="76"/>
      <c r="I37" s="77"/>
      <c r="J37" s="77"/>
    </row>
    <row r="38" spans="1:10" x14ac:dyDescent="0.3">
      <c r="A38" s="25" t="s">
        <v>21</v>
      </c>
      <c r="B38" s="6">
        <v>435</v>
      </c>
      <c r="C38" s="6">
        <v>800526.3</v>
      </c>
      <c r="D38" s="6">
        <v>155</v>
      </c>
      <c r="E38" s="6">
        <v>714398.5</v>
      </c>
      <c r="F38" s="35">
        <f t="shared" ref="F38:G42" si="1">B38+D38</f>
        <v>590</v>
      </c>
      <c r="G38" s="14">
        <f t="shared" si="1"/>
        <v>1514924.8</v>
      </c>
      <c r="H38" s="76">
        <f>G38/G3</f>
        <v>4.2554373325254144E-4</v>
      </c>
      <c r="I38" s="77">
        <f>F38/F3</f>
        <v>2.1274309504423975E-4</v>
      </c>
      <c r="J38" s="77">
        <f>E38/G38</f>
        <v>0.47157357249679982</v>
      </c>
    </row>
    <row r="39" spans="1:10" x14ac:dyDescent="0.3">
      <c r="A39" s="26" t="s">
        <v>11</v>
      </c>
      <c r="B39" s="12"/>
      <c r="C39" s="12"/>
      <c r="D39" s="12"/>
      <c r="E39" s="12"/>
      <c r="F39" s="36">
        <f t="shared" si="1"/>
        <v>0</v>
      </c>
      <c r="G39" s="16">
        <f t="shared" si="1"/>
        <v>0</v>
      </c>
      <c r="H39" s="76"/>
      <c r="I39" s="77"/>
      <c r="J39" s="77"/>
    </row>
    <row r="40" spans="1:10" x14ac:dyDescent="0.3">
      <c r="A40" s="26" t="s">
        <v>12</v>
      </c>
      <c r="B40" s="12">
        <v>0</v>
      </c>
      <c r="C40" s="12">
        <v>0</v>
      </c>
      <c r="D40" s="12">
        <v>0</v>
      </c>
      <c r="E40" s="12">
        <v>0</v>
      </c>
      <c r="F40" s="36">
        <f t="shared" si="1"/>
        <v>0</v>
      </c>
      <c r="G40" s="16">
        <f t="shared" si="1"/>
        <v>0</v>
      </c>
      <c r="H40" s="76"/>
      <c r="I40" s="77"/>
      <c r="J40" s="77"/>
    </row>
    <row r="41" spans="1:10" x14ac:dyDescent="0.3">
      <c r="A41" s="26" t="s">
        <v>13</v>
      </c>
      <c r="B41" s="12">
        <v>402</v>
      </c>
      <c r="C41" s="12">
        <v>778849.3</v>
      </c>
      <c r="D41" s="12">
        <v>155</v>
      </c>
      <c r="E41" s="12">
        <v>714398.5</v>
      </c>
      <c r="F41" s="36">
        <f t="shared" si="1"/>
        <v>557</v>
      </c>
      <c r="G41" s="16">
        <f t="shared" si="1"/>
        <v>1493247.8</v>
      </c>
      <c r="H41" s="76"/>
      <c r="I41" s="77"/>
      <c r="J41" s="77"/>
    </row>
    <row r="42" spans="1:10" x14ac:dyDescent="0.3">
      <c r="A42" s="26" t="s">
        <v>14</v>
      </c>
      <c r="B42" s="12">
        <v>33</v>
      </c>
      <c r="C42" s="12">
        <v>21677</v>
      </c>
      <c r="D42" s="12">
        <v>0</v>
      </c>
      <c r="E42" s="12">
        <v>0</v>
      </c>
      <c r="F42" s="36">
        <f t="shared" si="1"/>
        <v>33</v>
      </c>
      <c r="G42" s="16">
        <f t="shared" si="1"/>
        <v>21677</v>
      </c>
      <c r="H42" s="76"/>
      <c r="I42" s="77"/>
      <c r="J42" s="77"/>
    </row>
    <row r="44" spans="1:10" x14ac:dyDescent="0.3">
      <c r="F44" s="4"/>
    </row>
    <row r="45" spans="1:10" x14ac:dyDescent="0.3">
      <c r="A45" t="s">
        <v>22</v>
      </c>
    </row>
    <row r="46" spans="1:10" x14ac:dyDescent="0.3">
      <c r="A46" t="s">
        <v>23</v>
      </c>
    </row>
    <row r="47" spans="1:10" x14ac:dyDescent="0.3">
      <c r="A47" t="s">
        <v>24</v>
      </c>
    </row>
    <row r="48" spans="1:10" x14ac:dyDescent="0.3">
      <c r="A48" t="s">
        <v>25</v>
      </c>
    </row>
    <row r="49" spans="1:1" x14ac:dyDescent="0.3">
      <c r="A49" t="s">
        <v>26</v>
      </c>
    </row>
    <row r="50" spans="1:1" x14ac:dyDescent="0.3">
      <c r="A50" t="s">
        <v>27</v>
      </c>
    </row>
    <row r="51" spans="1:1" x14ac:dyDescent="0.3">
      <c r="A51" t="s">
        <v>31</v>
      </c>
    </row>
    <row r="52" spans="1:1" x14ac:dyDescent="0.3">
      <c r="A52" t="s">
        <v>29</v>
      </c>
    </row>
  </sheetData>
  <mergeCells count="25">
    <mergeCell ref="A1:J1"/>
    <mergeCell ref="H4:H8"/>
    <mergeCell ref="I4:I8"/>
    <mergeCell ref="J4:J8"/>
    <mergeCell ref="H9:H13"/>
    <mergeCell ref="I9:I13"/>
    <mergeCell ref="J9:J13"/>
    <mergeCell ref="H14:H17"/>
    <mergeCell ref="I14:I17"/>
    <mergeCell ref="J14:J17"/>
    <mergeCell ref="H18:H22"/>
    <mergeCell ref="I18:I22"/>
    <mergeCell ref="J18:J22"/>
    <mergeCell ref="H23:H27"/>
    <mergeCell ref="I23:I27"/>
    <mergeCell ref="J23:J27"/>
    <mergeCell ref="H28:H32"/>
    <mergeCell ref="I28:I32"/>
    <mergeCell ref="J28:J32"/>
    <mergeCell ref="H33:H37"/>
    <mergeCell ref="I33:I37"/>
    <mergeCell ref="J33:J37"/>
    <mergeCell ref="H38:H42"/>
    <mergeCell ref="I38:I42"/>
    <mergeCell ref="J38:J42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zoomScaleNormal="100" workbookViewId="0">
      <selection sqref="A1:XFD1"/>
    </sheetView>
  </sheetViews>
  <sheetFormatPr defaultRowHeight="14.4" x14ac:dyDescent="0.3"/>
  <cols>
    <col min="1" max="1" width="17.44140625" customWidth="1"/>
    <col min="2" max="2" width="13.109375" style="4" customWidth="1"/>
    <col min="3" max="3" width="14.44140625" style="4" customWidth="1"/>
    <col min="4" max="4" width="13.109375" style="4" customWidth="1"/>
    <col min="5" max="5" width="14.109375" style="4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2" x14ac:dyDescent="0.3">
      <c r="A2" s="37">
        <f>[1]JAN!A1</f>
        <v>2017</v>
      </c>
      <c r="B2" s="38" t="str">
        <f>[1]MAR!B1</f>
        <v>LDC # of Customer</v>
      </c>
      <c r="C2" s="38" t="str">
        <f>[1]MAR!C1</f>
        <v>LDC  kWh used</v>
      </c>
      <c r="D2" s="38" t="str">
        <f>[1]MAR!D1</f>
        <v xml:space="preserve"> CS # of Customer</v>
      </c>
      <c r="E2" s="38" t="str">
        <f>[1]MAR!E1</f>
        <v xml:space="preserve"> CS  kWh Used</v>
      </c>
      <c r="F2" s="23" t="s">
        <v>4</v>
      </c>
      <c r="G2" s="23" t="s">
        <v>5</v>
      </c>
      <c r="H2" s="22" t="s">
        <v>6</v>
      </c>
      <c r="I2" s="22" t="s">
        <v>7</v>
      </c>
      <c r="J2" s="5" t="s">
        <v>8</v>
      </c>
    </row>
    <row r="3" spans="1:10" x14ac:dyDescent="0.3">
      <c r="A3" s="39" t="s">
        <v>33</v>
      </c>
      <c r="B3" s="40">
        <v>1625912</v>
      </c>
      <c r="C3" s="40">
        <v>1110933129.8000002</v>
      </c>
      <c r="D3" s="40">
        <v>1141356</v>
      </c>
      <c r="E3" s="40">
        <v>2373633869.1399999</v>
      </c>
      <c r="F3" s="41">
        <f>B3+D3</f>
        <v>2767268</v>
      </c>
      <c r="G3" s="41">
        <f>C3+E3</f>
        <v>3484566998.9400001</v>
      </c>
      <c r="H3" s="42">
        <f>SUM(H4:H37)</f>
        <v>0.99952922302814118</v>
      </c>
      <c r="I3" s="43">
        <f>SUM(I4:I37)</f>
        <v>0.99976294309044145</v>
      </c>
      <c r="J3" s="1">
        <f>E3/G3</f>
        <v>0.68118474113485428</v>
      </c>
    </row>
    <row r="4" spans="1:10" x14ac:dyDescent="0.3">
      <c r="A4" s="44" t="s">
        <v>34</v>
      </c>
      <c r="B4" s="6">
        <v>1305125</v>
      </c>
      <c r="C4" s="6">
        <v>660161541.93999994</v>
      </c>
      <c r="D4" s="6">
        <v>810223</v>
      </c>
      <c r="E4" s="6">
        <v>429580130</v>
      </c>
      <c r="F4" s="6">
        <f>B4+D4</f>
        <v>2115348</v>
      </c>
      <c r="G4" s="6">
        <f>C4+E4</f>
        <v>1089741671.9400001</v>
      </c>
      <c r="H4" s="78">
        <f>G4/G$3</f>
        <v>0.31273374059718118</v>
      </c>
      <c r="I4" s="87">
        <f>F4/F3</f>
        <v>0.76441746878148409</v>
      </c>
      <c r="J4" s="96">
        <f>E4/G4</f>
        <v>0.39420363656943108</v>
      </c>
    </row>
    <row r="5" spans="1:10" x14ac:dyDescent="0.3">
      <c r="A5" s="45" t="s">
        <v>35</v>
      </c>
      <c r="B5" s="12">
        <v>595333</v>
      </c>
      <c r="C5" s="12">
        <v>322995030</v>
      </c>
      <c r="D5" s="12">
        <v>415487</v>
      </c>
      <c r="E5" s="12">
        <v>239204140</v>
      </c>
      <c r="F5" s="12">
        <f>B5+D5</f>
        <v>1010820</v>
      </c>
      <c r="G5" s="12">
        <f t="shared" ref="F5:G37" si="0">C5+E5</f>
        <v>562199170</v>
      </c>
      <c r="H5" s="78"/>
      <c r="I5" s="87"/>
      <c r="J5" s="96"/>
    </row>
    <row r="6" spans="1:10" x14ac:dyDescent="0.3">
      <c r="A6" s="45" t="s">
        <v>36</v>
      </c>
      <c r="B6" s="12">
        <v>577381</v>
      </c>
      <c r="C6" s="12">
        <v>266271695</v>
      </c>
      <c r="D6" s="12">
        <v>354971</v>
      </c>
      <c r="E6" s="12">
        <v>167172523</v>
      </c>
      <c r="F6" s="12">
        <f t="shared" si="0"/>
        <v>932352</v>
      </c>
      <c r="G6" s="12">
        <f t="shared" si="0"/>
        <v>433444218</v>
      </c>
      <c r="H6" s="78"/>
      <c r="I6" s="87"/>
      <c r="J6" s="96"/>
    </row>
    <row r="7" spans="1:10" x14ac:dyDescent="0.3">
      <c r="A7" s="45" t="s">
        <v>37</v>
      </c>
      <c r="B7" s="12">
        <v>118048</v>
      </c>
      <c r="C7" s="12">
        <v>64202466.799999997</v>
      </c>
      <c r="D7" s="12">
        <v>33440</v>
      </c>
      <c r="E7" s="12">
        <v>19533295</v>
      </c>
      <c r="F7" s="12">
        <f t="shared" si="0"/>
        <v>151488</v>
      </c>
      <c r="G7" s="12">
        <f t="shared" si="0"/>
        <v>83735761.799999997</v>
      </c>
      <c r="H7" s="78"/>
      <c r="I7" s="87"/>
      <c r="J7" s="96"/>
    </row>
    <row r="8" spans="1:10" x14ac:dyDescent="0.3">
      <c r="A8" s="45" t="s">
        <v>38</v>
      </c>
      <c r="B8" s="12">
        <v>14363</v>
      </c>
      <c r="C8" s="12">
        <v>6692350.1399999997</v>
      </c>
      <c r="D8" s="12">
        <v>6325</v>
      </c>
      <c r="E8" s="12">
        <v>3670172</v>
      </c>
      <c r="F8" s="12">
        <f t="shared" si="0"/>
        <v>20688</v>
      </c>
      <c r="G8" s="12">
        <f t="shared" si="0"/>
        <v>10362522.140000001</v>
      </c>
      <c r="H8" s="78"/>
      <c r="I8" s="87"/>
      <c r="J8" s="96"/>
    </row>
    <row r="9" spans="1:10" x14ac:dyDescent="0.3">
      <c r="A9" s="44" t="s">
        <v>39</v>
      </c>
      <c r="B9" s="6">
        <v>138859</v>
      </c>
      <c r="C9" s="6">
        <v>77182085.859999999</v>
      </c>
      <c r="D9" s="6">
        <v>142715</v>
      </c>
      <c r="E9" s="6">
        <v>75315139</v>
      </c>
      <c r="F9" s="14">
        <f t="shared" si="0"/>
        <v>281574</v>
      </c>
      <c r="G9" s="14">
        <f t="shared" si="0"/>
        <v>152497224.86000001</v>
      </c>
      <c r="H9" s="78">
        <f>G9/G3</f>
        <v>4.3763608191889965E-2</v>
      </c>
      <c r="I9" s="79">
        <f>F9/F3</f>
        <v>0.10175161928660324</v>
      </c>
      <c r="J9" s="97">
        <f>E9/G9</f>
        <v>0.49387875136182324</v>
      </c>
    </row>
    <row r="10" spans="1:10" x14ac:dyDescent="0.3">
      <c r="A10" s="45" t="s">
        <v>35</v>
      </c>
      <c r="B10" s="12">
        <v>68852</v>
      </c>
      <c r="C10" s="12">
        <v>41584021</v>
      </c>
      <c r="D10" s="12">
        <v>81114</v>
      </c>
      <c r="E10" s="12">
        <v>46074078</v>
      </c>
      <c r="F10" s="16">
        <f t="shared" si="0"/>
        <v>149966</v>
      </c>
      <c r="G10" s="16">
        <f t="shared" si="0"/>
        <v>87658099</v>
      </c>
      <c r="H10" s="78"/>
      <c r="I10" s="79"/>
      <c r="J10" s="97"/>
    </row>
    <row r="11" spans="1:10" x14ac:dyDescent="0.3">
      <c r="A11" s="45" t="s">
        <v>36</v>
      </c>
      <c r="B11" s="12">
        <v>45136</v>
      </c>
      <c r="C11" s="12">
        <v>19835960</v>
      </c>
      <c r="D11" s="12">
        <v>46283</v>
      </c>
      <c r="E11" s="12">
        <v>20256744</v>
      </c>
      <c r="F11" s="16">
        <f t="shared" si="0"/>
        <v>91419</v>
      </c>
      <c r="G11" s="16">
        <f t="shared" si="0"/>
        <v>40092704</v>
      </c>
      <c r="H11" s="78"/>
      <c r="I11" s="79"/>
      <c r="J11" s="97"/>
    </row>
    <row r="12" spans="1:10" x14ac:dyDescent="0.3">
      <c r="A12" s="45" t="s">
        <v>37</v>
      </c>
      <c r="B12" s="12">
        <v>21767</v>
      </c>
      <c r="C12" s="12">
        <v>14011902</v>
      </c>
      <c r="D12" s="12">
        <v>13860</v>
      </c>
      <c r="E12" s="12">
        <v>8132600</v>
      </c>
      <c r="F12" s="16">
        <f t="shared" si="0"/>
        <v>35627</v>
      </c>
      <c r="G12" s="16">
        <f t="shared" si="0"/>
        <v>22144502</v>
      </c>
      <c r="H12" s="78"/>
      <c r="I12" s="79"/>
      <c r="J12" s="97"/>
    </row>
    <row r="13" spans="1:10" x14ac:dyDescent="0.3">
      <c r="A13" s="45" t="s">
        <v>38</v>
      </c>
      <c r="B13" s="12">
        <v>3104</v>
      </c>
      <c r="C13" s="12">
        <v>1750202.86</v>
      </c>
      <c r="D13" s="12">
        <v>1458</v>
      </c>
      <c r="E13" s="12">
        <v>851717</v>
      </c>
      <c r="F13" s="16">
        <f t="shared" si="0"/>
        <v>4562</v>
      </c>
      <c r="G13" s="16">
        <f t="shared" si="0"/>
        <v>2601919.8600000003</v>
      </c>
      <c r="H13" s="78"/>
      <c r="I13" s="79"/>
      <c r="J13" s="97"/>
    </row>
    <row r="14" spans="1:10" x14ac:dyDescent="0.3">
      <c r="A14" s="44" t="s">
        <v>40</v>
      </c>
      <c r="B14" s="6">
        <v>1066</v>
      </c>
      <c r="C14" s="6">
        <v>1402959</v>
      </c>
      <c r="D14" s="6">
        <v>2080</v>
      </c>
      <c r="E14" s="6">
        <v>2978492</v>
      </c>
      <c r="F14" s="6">
        <f t="shared" si="0"/>
        <v>3146</v>
      </c>
      <c r="G14" s="6">
        <f t="shared" si="0"/>
        <v>4381451</v>
      </c>
      <c r="H14" s="80">
        <f>G14/G3</f>
        <v>1.2573875036217788E-3</v>
      </c>
      <c r="I14" s="81">
        <f>F14/F3</f>
        <v>1.1368613376080668E-3</v>
      </c>
      <c r="J14" s="92">
        <f>E14/G14</f>
        <v>0.67979580280596541</v>
      </c>
    </row>
    <row r="15" spans="1:10" x14ac:dyDescent="0.3">
      <c r="A15" s="45" t="s">
        <v>35</v>
      </c>
      <c r="B15" s="12">
        <v>52</v>
      </c>
      <c r="C15" s="12">
        <v>161981</v>
      </c>
      <c r="D15" s="12">
        <v>100</v>
      </c>
      <c r="E15" s="12">
        <v>752863</v>
      </c>
      <c r="F15" s="12">
        <f t="shared" si="0"/>
        <v>152</v>
      </c>
      <c r="G15" s="12">
        <f t="shared" si="0"/>
        <v>914844</v>
      </c>
      <c r="H15" s="80"/>
      <c r="I15" s="82"/>
      <c r="J15" s="93"/>
    </row>
    <row r="16" spans="1:10" x14ac:dyDescent="0.3">
      <c r="A16" s="45" t="s">
        <v>36</v>
      </c>
      <c r="B16" s="12">
        <v>1014</v>
      </c>
      <c r="C16" s="12">
        <v>1240978</v>
      </c>
      <c r="D16" s="12">
        <v>1980</v>
      </c>
      <c r="E16" s="12">
        <v>2225629</v>
      </c>
      <c r="F16" s="12">
        <f t="shared" si="0"/>
        <v>2994</v>
      </c>
      <c r="G16" s="12">
        <f t="shared" si="0"/>
        <v>3466607</v>
      </c>
      <c r="H16" s="80"/>
      <c r="I16" s="82"/>
      <c r="J16" s="93"/>
    </row>
    <row r="17" spans="1:10" x14ac:dyDescent="0.3">
      <c r="A17" s="45" t="s">
        <v>38</v>
      </c>
      <c r="B17" s="12">
        <v>0</v>
      </c>
      <c r="C17" s="12">
        <v>0</v>
      </c>
      <c r="D17" s="12">
        <v>0</v>
      </c>
      <c r="E17" s="12">
        <v>0</v>
      </c>
      <c r="F17" s="12">
        <f t="shared" si="0"/>
        <v>0</v>
      </c>
      <c r="G17" s="12">
        <f t="shared" si="0"/>
        <v>0</v>
      </c>
      <c r="H17" s="80"/>
      <c r="I17" s="83"/>
      <c r="J17" s="94"/>
    </row>
    <row r="18" spans="1:10" x14ac:dyDescent="0.3">
      <c r="A18" s="44" t="s">
        <v>41</v>
      </c>
      <c r="B18" s="6">
        <v>153756</v>
      </c>
      <c r="C18" s="6">
        <v>128208933</v>
      </c>
      <c r="D18" s="6">
        <v>142884</v>
      </c>
      <c r="E18" s="6">
        <v>248764358.30000001</v>
      </c>
      <c r="F18" s="14">
        <f t="shared" si="0"/>
        <v>296640</v>
      </c>
      <c r="G18" s="14">
        <f t="shared" si="0"/>
        <v>376973291.30000001</v>
      </c>
      <c r="H18" s="78">
        <f>G18/G3</f>
        <v>0.10818368291230293</v>
      </c>
      <c r="I18" s="79">
        <f>F18/F3</f>
        <v>0.10719597812716368</v>
      </c>
      <c r="J18" s="95">
        <f>E18/G18</f>
        <v>0.6598991600761186</v>
      </c>
    </row>
    <row r="19" spans="1:10" x14ac:dyDescent="0.3">
      <c r="A19" s="45" t="s">
        <v>35</v>
      </c>
      <c r="B19" s="12">
        <v>75400</v>
      </c>
      <c r="C19" s="12">
        <v>69900633</v>
      </c>
      <c r="D19" s="12">
        <v>74411</v>
      </c>
      <c r="E19" s="12">
        <v>105192632</v>
      </c>
      <c r="F19" s="16">
        <f t="shared" si="0"/>
        <v>149811</v>
      </c>
      <c r="G19" s="16">
        <f t="shared" si="0"/>
        <v>175093265</v>
      </c>
      <c r="H19" s="78"/>
      <c r="I19" s="79"/>
      <c r="J19" s="95"/>
    </row>
    <row r="20" spans="1:10" x14ac:dyDescent="0.3">
      <c r="A20" s="45" t="s">
        <v>36</v>
      </c>
      <c r="B20" s="12">
        <v>64583</v>
      </c>
      <c r="C20" s="12">
        <v>38232482</v>
      </c>
      <c r="D20" s="12">
        <v>59224</v>
      </c>
      <c r="E20" s="12">
        <v>86493184</v>
      </c>
      <c r="F20" s="16">
        <f t="shared" si="0"/>
        <v>123807</v>
      </c>
      <c r="G20" s="16">
        <f t="shared" si="0"/>
        <v>124725666</v>
      </c>
      <c r="H20" s="78"/>
      <c r="I20" s="79"/>
      <c r="J20" s="95"/>
    </row>
    <row r="21" spans="1:10" x14ac:dyDescent="0.3">
      <c r="A21" s="45" t="s">
        <v>37</v>
      </c>
      <c r="B21" s="12">
        <v>12121</v>
      </c>
      <c r="C21" s="12">
        <v>19687432</v>
      </c>
      <c r="D21" s="12">
        <v>8651</v>
      </c>
      <c r="E21" s="12">
        <v>56919439.299999997</v>
      </c>
      <c r="F21" s="16">
        <f t="shared" si="0"/>
        <v>20772</v>
      </c>
      <c r="G21" s="16">
        <f t="shared" si="0"/>
        <v>76606871.299999997</v>
      </c>
      <c r="H21" s="78"/>
      <c r="I21" s="79"/>
      <c r="J21" s="95"/>
    </row>
    <row r="22" spans="1:10" x14ac:dyDescent="0.3">
      <c r="A22" s="45" t="s">
        <v>38</v>
      </c>
      <c r="B22" s="12">
        <v>1652</v>
      </c>
      <c r="C22" s="12">
        <v>388386</v>
      </c>
      <c r="D22" s="12">
        <v>598</v>
      </c>
      <c r="E22" s="12">
        <v>159103</v>
      </c>
      <c r="F22" s="16">
        <f t="shared" si="0"/>
        <v>2250</v>
      </c>
      <c r="G22" s="16">
        <f t="shared" si="0"/>
        <v>547489</v>
      </c>
      <c r="H22" s="78"/>
      <c r="I22" s="79"/>
      <c r="J22" s="95"/>
    </row>
    <row r="23" spans="1:10" x14ac:dyDescent="0.3">
      <c r="A23" s="44" t="s">
        <v>42</v>
      </c>
      <c r="B23" s="6">
        <v>20208</v>
      </c>
      <c r="C23" s="6">
        <v>142492058.97</v>
      </c>
      <c r="D23" s="6">
        <v>26127</v>
      </c>
      <c r="E23" s="6">
        <v>383199549.10000002</v>
      </c>
      <c r="F23" s="14">
        <f t="shared" si="0"/>
        <v>46335</v>
      </c>
      <c r="G23" s="14">
        <f t="shared" si="0"/>
        <v>525691608.07000005</v>
      </c>
      <c r="H23" s="78">
        <f>G23/G3</f>
        <v>0.15086282118550587</v>
      </c>
      <c r="I23" s="79">
        <f>F23/F3</f>
        <v>1.6743951073766618E-2</v>
      </c>
      <c r="J23" s="90">
        <f>E23/G23</f>
        <v>0.72894363010066143</v>
      </c>
    </row>
    <row r="24" spans="1:10" x14ac:dyDescent="0.3">
      <c r="A24" s="45" t="s">
        <v>35</v>
      </c>
      <c r="B24" s="12">
        <v>2717</v>
      </c>
      <c r="C24" s="12">
        <v>39434825</v>
      </c>
      <c r="D24" s="12">
        <v>9012</v>
      </c>
      <c r="E24" s="12">
        <v>179211769</v>
      </c>
      <c r="F24" s="16">
        <f t="shared" si="0"/>
        <v>11729</v>
      </c>
      <c r="G24" s="16">
        <f t="shared" si="0"/>
        <v>218646594</v>
      </c>
      <c r="H24" s="78"/>
      <c r="I24" s="79"/>
      <c r="J24" s="90"/>
    </row>
    <row r="25" spans="1:10" x14ac:dyDescent="0.3">
      <c r="A25" s="45" t="s">
        <v>36</v>
      </c>
      <c r="B25" s="12">
        <v>16303</v>
      </c>
      <c r="C25" s="12">
        <v>94876933</v>
      </c>
      <c r="D25" s="12">
        <v>15762</v>
      </c>
      <c r="E25" s="12">
        <v>172324113</v>
      </c>
      <c r="F25" s="16">
        <f t="shared" si="0"/>
        <v>32065</v>
      </c>
      <c r="G25" s="16">
        <f t="shared" si="0"/>
        <v>267201046</v>
      </c>
      <c r="H25" s="78"/>
      <c r="I25" s="79"/>
      <c r="J25" s="90"/>
    </row>
    <row r="26" spans="1:10" x14ac:dyDescent="0.3">
      <c r="A26" s="45" t="s">
        <v>37</v>
      </c>
      <c r="B26" s="12">
        <v>220</v>
      </c>
      <c r="C26" s="12">
        <v>4964420</v>
      </c>
      <c r="D26" s="12">
        <v>801</v>
      </c>
      <c r="E26" s="12">
        <v>27013245</v>
      </c>
      <c r="F26" s="16">
        <f t="shared" si="0"/>
        <v>1021</v>
      </c>
      <c r="G26" s="16">
        <f t="shared" si="0"/>
        <v>31977665</v>
      </c>
      <c r="H26" s="78"/>
      <c r="I26" s="79"/>
      <c r="J26" s="90"/>
    </row>
    <row r="27" spans="1:10" x14ac:dyDescent="0.3">
      <c r="A27" s="45" t="s">
        <v>38</v>
      </c>
      <c r="B27" s="12">
        <v>968</v>
      </c>
      <c r="C27" s="12">
        <v>3215880.97</v>
      </c>
      <c r="D27" s="12">
        <v>552</v>
      </c>
      <c r="E27" s="12">
        <v>4650422.0999999996</v>
      </c>
      <c r="F27" s="16">
        <f t="shared" si="0"/>
        <v>1520</v>
      </c>
      <c r="G27" s="16">
        <f t="shared" si="0"/>
        <v>7866303.0700000003</v>
      </c>
      <c r="H27" s="78"/>
      <c r="I27" s="79"/>
      <c r="J27" s="90"/>
    </row>
    <row r="28" spans="1:10" x14ac:dyDescent="0.3">
      <c r="A28" s="44" t="s">
        <v>43</v>
      </c>
      <c r="B28" s="6">
        <v>1173</v>
      </c>
      <c r="C28" s="6">
        <v>95286426.200000003</v>
      </c>
      <c r="D28" s="6">
        <v>6243</v>
      </c>
      <c r="E28" s="6">
        <v>1218599633.76</v>
      </c>
      <c r="F28" s="14">
        <f t="shared" si="0"/>
        <v>7416</v>
      </c>
      <c r="G28" s="14">
        <f t="shared" si="0"/>
        <v>1313886059.96</v>
      </c>
      <c r="H28" s="78">
        <f>G28/G3</f>
        <v>0.37705863034336323</v>
      </c>
      <c r="I28" s="77">
        <f>F28/F3</f>
        <v>2.6798994531790923E-3</v>
      </c>
      <c r="J28" s="91">
        <f>E28/G28</f>
        <v>0.92747740530643807</v>
      </c>
    </row>
    <row r="29" spans="1:10" x14ac:dyDescent="0.3">
      <c r="A29" s="45" t="s">
        <v>35</v>
      </c>
      <c r="B29" s="12">
        <v>311</v>
      </c>
      <c r="C29" s="12">
        <v>34626988</v>
      </c>
      <c r="D29" s="12">
        <v>2646</v>
      </c>
      <c r="E29" s="12">
        <v>521571640</v>
      </c>
      <c r="F29" s="16">
        <f t="shared" si="0"/>
        <v>2957</v>
      </c>
      <c r="G29" s="16">
        <f t="shared" si="0"/>
        <v>556198628</v>
      </c>
      <c r="H29" s="78"/>
      <c r="I29" s="77"/>
      <c r="J29" s="91"/>
    </row>
    <row r="30" spans="1:10" x14ac:dyDescent="0.3">
      <c r="A30" s="45" t="s">
        <v>36</v>
      </c>
      <c r="B30" s="12">
        <v>839</v>
      </c>
      <c r="C30" s="12">
        <v>58424099</v>
      </c>
      <c r="D30" s="12">
        <v>3358</v>
      </c>
      <c r="E30" s="12">
        <v>629634810</v>
      </c>
      <c r="F30" s="16">
        <f t="shared" si="0"/>
        <v>4197</v>
      </c>
      <c r="G30" s="16">
        <f t="shared" si="0"/>
        <v>688058909</v>
      </c>
      <c r="H30" s="78"/>
      <c r="I30" s="77"/>
      <c r="J30" s="91"/>
    </row>
    <row r="31" spans="1:10" x14ac:dyDescent="0.3">
      <c r="A31" s="45" t="s">
        <v>37</v>
      </c>
      <c r="B31" s="12">
        <v>19</v>
      </c>
      <c r="C31" s="12">
        <v>1628120</v>
      </c>
      <c r="D31" s="12">
        <v>216</v>
      </c>
      <c r="E31" s="12">
        <v>54308088.5</v>
      </c>
      <c r="F31" s="16">
        <f t="shared" si="0"/>
        <v>235</v>
      </c>
      <c r="G31" s="16">
        <f t="shared" si="0"/>
        <v>55936208.5</v>
      </c>
      <c r="H31" s="78"/>
      <c r="I31" s="77"/>
      <c r="J31" s="91"/>
    </row>
    <row r="32" spans="1:10" x14ac:dyDescent="0.3">
      <c r="A32" s="45" t="s">
        <v>38</v>
      </c>
      <c r="B32" s="12">
        <v>4</v>
      </c>
      <c r="C32" s="12">
        <v>607219.19999999995</v>
      </c>
      <c r="D32" s="12">
        <v>23</v>
      </c>
      <c r="E32" s="12">
        <v>13085095.260000002</v>
      </c>
      <c r="F32" s="16">
        <f t="shared" si="0"/>
        <v>27</v>
      </c>
      <c r="G32" s="16">
        <f t="shared" si="0"/>
        <v>13692314.460000001</v>
      </c>
      <c r="H32" s="78"/>
      <c r="I32" s="77"/>
      <c r="J32" s="91"/>
    </row>
    <row r="33" spans="1:10" x14ac:dyDescent="0.3">
      <c r="A33" s="44" t="s">
        <v>44</v>
      </c>
      <c r="B33" s="6">
        <v>5244</v>
      </c>
      <c r="C33" s="6">
        <v>5333011.93</v>
      </c>
      <c r="D33" s="6">
        <v>10909</v>
      </c>
      <c r="E33" s="6">
        <v>14422225.98</v>
      </c>
      <c r="F33" s="14">
        <f t="shared" si="0"/>
        <v>16153</v>
      </c>
      <c r="G33" s="14">
        <f t="shared" si="0"/>
        <v>19755237.91</v>
      </c>
      <c r="H33" s="76">
        <f>G33/G3</f>
        <v>5.6693522942763081E-3</v>
      </c>
      <c r="I33" s="77">
        <f>F33/F3</f>
        <v>5.8371650306367146E-3</v>
      </c>
      <c r="J33" s="88">
        <f>E33/G33</f>
        <v>0.73004567425125988</v>
      </c>
    </row>
    <row r="34" spans="1:10" x14ac:dyDescent="0.3">
      <c r="A34" s="45" t="s">
        <v>35</v>
      </c>
      <c r="B34" s="12">
        <v>341</v>
      </c>
      <c r="C34" s="12">
        <v>1943009</v>
      </c>
      <c r="D34" s="12">
        <v>745</v>
      </c>
      <c r="E34" s="12">
        <v>8273284</v>
      </c>
      <c r="F34" s="16">
        <f t="shared" si="0"/>
        <v>1086</v>
      </c>
      <c r="G34" s="16">
        <f t="shared" si="0"/>
        <v>10216293</v>
      </c>
      <c r="H34" s="76"/>
      <c r="I34" s="77"/>
      <c r="J34" s="88"/>
    </row>
    <row r="35" spans="1:10" x14ac:dyDescent="0.3">
      <c r="A35" s="45" t="s">
        <v>36</v>
      </c>
      <c r="B35" s="12">
        <v>4464</v>
      </c>
      <c r="C35" s="12">
        <v>2687766</v>
      </c>
      <c r="D35" s="12">
        <v>8266</v>
      </c>
      <c r="E35" s="12">
        <v>4346978</v>
      </c>
      <c r="F35" s="16">
        <f t="shared" si="0"/>
        <v>12730</v>
      </c>
      <c r="G35" s="16">
        <f t="shared" si="0"/>
        <v>7034744</v>
      </c>
      <c r="H35" s="76"/>
      <c r="I35" s="77"/>
      <c r="J35" s="88"/>
    </row>
    <row r="36" spans="1:10" x14ac:dyDescent="0.3">
      <c r="A36" s="45" t="s">
        <v>37</v>
      </c>
      <c r="B36" s="12">
        <v>113</v>
      </c>
      <c r="C36" s="12">
        <v>623569.5</v>
      </c>
      <c r="D36" s="12">
        <v>1714</v>
      </c>
      <c r="E36" s="12">
        <v>1705616.4</v>
      </c>
      <c r="F36" s="16">
        <f t="shared" si="0"/>
        <v>1827</v>
      </c>
      <c r="G36" s="16">
        <f t="shared" si="0"/>
        <v>2329185.9</v>
      </c>
      <c r="H36" s="76"/>
      <c r="I36" s="77"/>
      <c r="J36" s="88"/>
    </row>
    <row r="37" spans="1:10" x14ac:dyDescent="0.3">
      <c r="A37" s="45" t="s">
        <v>38</v>
      </c>
      <c r="B37" s="12">
        <v>326</v>
      </c>
      <c r="C37" s="12">
        <v>78667.429999999993</v>
      </c>
      <c r="D37" s="12">
        <v>184</v>
      </c>
      <c r="E37" s="12">
        <v>96347.58</v>
      </c>
      <c r="F37" s="16">
        <f t="shared" si="0"/>
        <v>510</v>
      </c>
      <c r="G37" s="16">
        <f t="shared" si="0"/>
        <v>175015.01</v>
      </c>
      <c r="H37" s="76"/>
      <c r="I37" s="77"/>
      <c r="J37" s="88"/>
    </row>
    <row r="38" spans="1:10" x14ac:dyDescent="0.3">
      <c r="A38" s="44" t="s">
        <v>45</v>
      </c>
      <c r="B38" s="6">
        <v>481</v>
      </c>
      <c r="C38" s="6">
        <v>866112.9</v>
      </c>
      <c r="D38" s="6">
        <v>175</v>
      </c>
      <c r="E38" s="6">
        <v>774341</v>
      </c>
      <c r="F38" s="14">
        <f t="shared" ref="F38:G42" si="1">B38+D38</f>
        <v>656</v>
      </c>
      <c r="G38" s="14">
        <f t="shared" si="1"/>
        <v>1640453.9</v>
      </c>
      <c r="H38" s="76">
        <f>G38/G3</f>
        <v>4.7077697185877711E-4</v>
      </c>
      <c r="I38" s="77">
        <f>F38/F3</f>
        <v>2.3705690955845259E-4</v>
      </c>
      <c r="J38" s="89">
        <f>E38/G38</f>
        <v>0.47202850381836398</v>
      </c>
    </row>
    <row r="39" spans="1:10" x14ac:dyDescent="0.3">
      <c r="A39" s="45" t="s">
        <v>35</v>
      </c>
      <c r="B39" s="12"/>
      <c r="C39" s="12"/>
      <c r="D39" s="12"/>
      <c r="E39" s="12"/>
      <c r="F39" s="16">
        <f t="shared" si="1"/>
        <v>0</v>
      </c>
      <c r="G39" s="16">
        <f t="shared" si="1"/>
        <v>0</v>
      </c>
      <c r="H39" s="76"/>
      <c r="I39" s="77"/>
      <c r="J39" s="89"/>
    </row>
    <row r="40" spans="1:10" x14ac:dyDescent="0.3">
      <c r="A40" s="45" t="s">
        <v>36</v>
      </c>
      <c r="B40" s="12">
        <v>0</v>
      </c>
      <c r="C40" s="12">
        <v>0</v>
      </c>
      <c r="D40" s="12">
        <v>0</v>
      </c>
      <c r="E40" s="12">
        <v>0</v>
      </c>
      <c r="F40" s="16">
        <f t="shared" si="1"/>
        <v>0</v>
      </c>
      <c r="G40" s="16">
        <f t="shared" si="1"/>
        <v>0</v>
      </c>
      <c r="H40" s="76"/>
      <c r="I40" s="77"/>
      <c r="J40" s="89"/>
    </row>
    <row r="41" spans="1:10" x14ac:dyDescent="0.3">
      <c r="A41" s="45" t="s">
        <v>37</v>
      </c>
      <c r="B41" s="12">
        <v>448</v>
      </c>
      <c r="C41" s="12">
        <v>843320.9</v>
      </c>
      <c r="D41" s="12">
        <v>175</v>
      </c>
      <c r="E41" s="12">
        <v>774341</v>
      </c>
      <c r="F41" s="16">
        <f t="shared" si="1"/>
        <v>623</v>
      </c>
      <c r="G41" s="16">
        <f t="shared" si="1"/>
        <v>1617661.9</v>
      </c>
      <c r="H41" s="76"/>
      <c r="I41" s="77"/>
      <c r="J41" s="89"/>
    </row>
    <row r="42" spans="1:10" x14ac:dyDescent="0.3">
      <c r="A42" s="45" t="s">
        <v>38</v>
      </c>
      <c r="B42" s="12">
        <v>33</v>
      </c>
      <c r="C42" s="12">
        <v>22792</v>
      </c>
      <c r="D42" s="12">
        <v>0</v>
      </c>
      <c r="E42" s="12">
        <v>0</v>
      </c>
      <c r="F42" s="16">
        <f t="shared" si="1"/>
        <v>33</v>
      </c>
      <c r="G42" s="16">
        <f t="shared" si="1"/>
        <v>22792</v>
      </c>
      <c r="H42" s="76"/>
      <c r="I42" s="77"/>
      <c r="J42" s="89"/>
    </row>
    <row r="43" spans="1:10" x14ac:dyDescent="0.3">
      <c r="A43" s="2"/>
      <c r="B43" s="3"/>
      <c r="C43" s="3"/>
      <c r="D43" s="3"/>
      <c r="E43" s="3"/>
      <c r="F43" s="2"/>
      <c r="G43" s="2"/>
      <c r="H43" s="2"/>
      <c r="I43" s="2"/>
    </row>
    <row r="44" spans="1:10" x14ac:dyDescent="0.3">
      <c r="A44" s="2"/>
      <c r="B44" s="3"/>
      <c r="C44" s="3"/>
      <c r="D44" s="3"/>
      <c r="E44" s="3"/>
      <c r="F44" s="3"/>
      <c r="G44" s="2"/>
      <c r="H44" s="2"/>
      <c r="I44" s="2"/>
    </row>
    <row r="45" spans="1:10" x14ac:dyDescent="0.3">
      <c r="A45" s="2" t="s">
        <v>22</v>
      </c>
      <c r="B45" s="3"/>
      <c r="C45" s="3"/>
      <c r="D45" s="3"/>
      <c r="E45" s="3"/>
      <c r="F45" s="2"/>
      <c r="G45" s="2"/>
      <c r="H45" s="2"/>
      <c r="I45" s="2"/>
    </row>
    <row r="46" spans="1:10" x14ac:dyDescent="0.3">
      <c r="A46" s="2" t="s">
        <v>23</v>
      </c>
      <c r="B46" s="3"/>
      <c r="C46" s="3"/>
      <c r="D46" s="3"/>
      <c r="E46" s="3"/>
      <c r="F46" s="2"/>
      <c r="G46" s="2"/>
      <c r="H46" s="2"/>
      <c r="I46" s="2"/>
    </row>
    <row r="47" spans="1:10" x14ac:dyDescent="0.3">
      <c r="A47" s="2" t="s">
        <v>24</v>
      </c>
      <c r="B47" s="3"/>
      <c r="C47" s="3"/>
      <c r="D47" s="3"/>
      <c r="E47" s="3"/>
      <c r="F47" s="2"/>
      <c r="G47" s="2"/>
      <c r="H47" s="2"/>
      <c r="I47" s="2"/>
    </row>
    <row r="48" spans="1:10" x14ac:dyDescent="0.3">
      <c r="A48" s="2" t="s">
        <v>25</v>
      </c>
      <c r="B48" s="3"/>
      <c r="C48" s="3"/>
      <c r="D48" s="3"/>
      <c r="E48" s="3"/>
      <c r="F48" s="2"/>
      <c r="G48" s="2"/>
      <c r="H48" s="2"/>
      <c r="I48" s="2"/>
    </row>
    <row r="49" spans="1:9" x14ac:dyDescent="0.3">
      <c r="A49" s="2" t="s">
        <v>26</v>
      </c>
      <c r="B49" s="3"/>
      <c r="C49" s="3"/>
      <c r="D49" s="3"/>
      <c r="E49" s="3"/>
      <c r="F49" s="2"/>
      <c r="G49" s="2"/>
      <c r="H49" s="2"/>
      <c r="I49" s="2"/>
    </row>
    <row r="50" spans="1:9" x14ac:dyDescent="0.3">
      <c r="A50" s="2" t="s">
        <v>27</v>
      </c>
      <c r="B50" s="3"/>
      <c r="C50" s="3"/>
      <c r="D50" s="3"/>
      <c r="E50" s="3"/>
      <c r="F50" s="2"/>
      <c r="G50" s="2"/>
      <c r="H50" s="2"/>
      <c r="I50" s="2"/>
    </row>
    <row r="51" spans="1:9" x14ac:dyDescent="0.3">
      <c r="A51" s="2"/>
      <c r="B51" s="3"/>
      <c r="C51" s="3"/>
      <c r="D51" s="3"/>
      <c r="E51" s="3"/>
      <c r="F51" s="2"/>
      <c r="G51" s="2"/>
      <c r="H51" s="2"/>
      <c r="I51" s="2"/>
    </row>
    <row r="52" spans="1:9" x14ac:dyDescent="0.3">
      <c r="A52" s="2"/>
      <c r="B52" s="3"/>
      <c r="C52" s="3"/>
      <c r="D52" s="3"/>
      <c r="E52" s="3"/>
      <c r="F52" s="2"/>
      <c r="G52" s="2"/>
      <c r="H52" s="2"/>
      <c r="I52" s="2"/>
    </row>
    <row r="53" spans="1:9" x14ac:dyDescent="0.3">
      <c r="A53" s="2"/>
      <c r="B53" s="3"/>
      <c r="C53" s="3"/>
      <c r="D53" s="3"/>
      <c r="E53" s="3"/>
      <c r="F53" s="2"/>
      <c r="G53" s="2"/>
      <c r="H53" s="2"/>
      <c r="I53" s="2"/>
    </row>
    <row r="54" spans="1:9" x14ac:dyDescent="0.3">
      <c r="A54" s="2"/>
      <c r="B54" s="3"/>
      <c r="C54" s="3"/>
      <c r="D54" s="3"/>
      <c r="E54" s="3"/>
      <c r="F54" s="2"/>
      <c r="G54" s="2"/>
      <c r="H54" s="2"/>
      <c r="I54" s="2"/>
    </row>
    <row r="55" spans="1:9" x14ac:dyDescent="0.3">
      <c r="A55" s="2"/>
      <c r="B55" s="3"/>
      <c r="C55" s="3"/>
      <c r="D55" s="3"/>
      <c r="E55" s="3"/>
      <c r="F55" s="2"/>
      <c r="G55" s="2"/>
      <c r="H55" s="2"/>
      <c r="I55" s="2"/>
    </row>
    <row r="56" spans="1:9" x14ac:dyDescent="0.3">
      <c r="A56" s="2"/>
      <c r="B56" s="3"/>
      <c r="C56" s="3"/>
      <c r="D56" s="3"/>
      <c r="E56" s="3"/>
      <c r="F56" s="2"/>
      <c r="G56" s="2"/>
      <c r="H56" s="2"/>
      <c r="I56" s="2"/>
    </row>
    <row r="57" spans="1:9" x14ac:dyDescent="0.3">
      <c r="A57" s="2"/>
      <c r="B57" s="3"/>
      <c r="C57" s="3"/>
      <c r="D57" s="3"/>
      <c r="E57" s="3"/>
      <c r="F57" s="2"/>
      <c r="G57" s="2"/>
      <c r="H57" s="2"/>
      <c r="I57" s="2"/>
    </row>
    <row r="58" spans="1:9" x14ac:dyDescent="0.3">
      <c r="A58" s="2"/>
      <c r="B58" s="3"/>
      <c r="C58" s="3"/>
      <c r="D58" s="3"/>
      <c r="E58" s="3"/>
      <c r="F58" s="2"/>
      <c r="G58" s="2"/>
      <c r="H58" s="2"/>
      <c r="I58" s="2"/>
    </row>
    <row r="59" spans="1:9" x14ac:dyDescent="0.3">
      <c r="A59" s="2"/>
      <c r="B59" s="3"/>
      <c r="C59" s="3"/>
      <c r="D59" s="3"/>
      <c r="E59" s="3"/>
      <c r="F59" s="2"/>
      <c r="G59" s="2"/>
      <c r="H59" s="2"/>
      <c r="I59" s="2"/>
    </row>
    <row r="60" spans="1:9" x14ac:dyDescent="0.3">
      <c r="A60" s="2"/>
      <c r="B60" s="3"/>
      <c r="C60" s="3"/>
      <c r="D60" s="3"/>
      <c r="E60" s="3"/>
      <c r="F60" s="2"/>
      <c r="G60" s="2"/>
      <c r="H60" s="2"/>
      <c r="I60" s="2"/>
    </row>
    <row r="61" spans="1:9" x14ac:dyDescent="0.3">
      <c r="A61" s="2"/>
      <c r="B61" s="3"/>
      <c r="C61" s="3"/>
      <c r="D61" s="3"/>
      <c r="E61" s="3"/>
      <c r="F61" s="2"/>
      <c r="G61" s="2"/>
      <c r="H61" s="2"/>
      <c r="I61" s="2"/>
    </row>
    <row r="62" spans="1:9" x14ac:dyDescent="0.3">
      <c r="A62" s="2"/>
      <c r="B62" s="3"/>
      <c r="C62" s="3"/>
      <c r="D62" s="3"/>
      <c r="E62" s="3"/>
      <c r="F62" s="2"/>
      <c r="G62" s="2"/>
      <c r="H62" s="2"/>
      <c r="I62" s="2"/>
    </row>
    <row r="63" spans="1:9" x14ac:dyDescent="0.3">
      <c r="A63" s="2"/>
      <c r="B63" s="3"/>
      <c r="C63" s="3"/>
      <c r="D63" s="3"/>
      <c r="E63" s="3"/>
      <c r="F63" s="2"/>
      <c r="G63" s="2"/>
      <c r="H63" s="2"/>
      <c r="I63" s="2"/>
    </row>
    <row r="64" spans="1:9" x14ac:dyDescent="0.3">
      <c r="A64" s="2"/>
      <c r="B64" s="3"/>
      <c r="C64" s="3"/>
      <c r="D64" s="3"/>
      <c r="E64" s="3"/>
      <c r="F64" s="2"/>
      <c r="G64" s="2"/>
      <c r="H64" s="2"/>
      <c r="I64" s="2"/>
    </row>
    <row r="65" spans="1:9" x14ac:dyDescent="0.3">
      <c r="A65" s="2"/>
      <c r="B65" s="3"/>
      <c r="C65" s="3"/>
      <c r="D65" s="3"/>
      <c r="E65" s="3"/>
      <c r="F65" s="2"/>
      <c r="G65" s="2"/>
      <c r="H65" s="2"/>
      <c r="I65" s="2"/>
    </row>
    <row r="81" spans="2:5" x14ac:dyDescent="0.3">
      <c r="B81" s="4">
        <v>0</v>
      </c>
      <c r="C81" s="4">
        <v>0</v>
      </c>
      <c r="D81" s="4">
        <v>0</v>
      </c>
      <c r="E81" s="4">
        <v>0</v>
      </c>
    </row>
    <row r="82" spans="2:5" x14ac:dyDescent="0.3">
      <c r="B82" s="4">
        <v>533</v>
      </c>
      <c r="C82" s="4">
        <v>965635</v>
      </c>
      <c r="D82" s="4">
        <v>42</v>
      </c>
      <c r="E82" s="4">
        <v>446528</v>
      </c>
    </row>
    <row r="83" spans="2:5" x14ac:dyDescent="0.3">
      <c r="B83" s="4">
        <v>53</v>
      </c>
      <c r="C83" s="4">
        <v>115786</v>
      </c>
      <c r="D83" s="4">
        <v>0</v>
      </c>
      <c r="E83" s="4">
        <v>0</v>
      </c>
    </row>
    <row r="84" spans="2:5" x14ac:dyDescent="0.3">
      <c r="B84" s="4">
        <v>2308472</v>
      </c>
      <c r="C84" s="4">
        <v>1946776549</v>
      </c>
      <c r="D84" s="4">
        <v>330198</v>
      </c>
      <c r="E84" s="4">
        <v>1971789464</v>
      </c>
    </row>
    <row r="85" spans="2:5" x14ac:dyDescent="0.3">
      <c r="B85" s="4">
        <v>1871967</v>
      </c>
      <c r="C85" s="4">
        <v>1052647086</v>
      </c>
      <c r="D85" s="4">
        <v>236866</v>
      </c>
      <c r="E85" s="4">
        <v>123082957</v>
      </c>
    </row>
    <row r="86" spans="2:5" x14ac:dyDescent="0.3">
      <c r="B86" s="4">
        <v>959401</v>
      </c>
      <c r="C86" s="4">
        <v>564626336</v>
      </c>
      <c r="D86" s="4">
        <v>53359</v>
      </c>
      <c r="E86" s="4">
        <v>29039381</v>
      </c>
    </row>
    <row r="87" spans="2:5" x14ac:dyDescent="0.3">
      <c r="B87" s="4">
        <v>739243</v>
      </c>
      <c r="C87" s="4">
        <v>390296463</v>
      </c>
      <c r="D87" s="4">
        <v>176474</v>
      </c>
      <c r="E87" s="4">
        <v>88902714</v>
      </c>
    </row>
    <row r="88" spans="2:5" x14ac:dyDescent="0.3">
      <c r="B88" s="4">
        <v>152045</v>
      </c>
      <c r="C88" s="4">
        <v>85489089</v>
      </c>
      <c r="D88" s="4">
        <v>7033</v>
      </c>
      <c r="E88" s="4">
        <v>5140862</v>
      </c>
    </row>
    <row r="89" spans="2:5" x14ac:dyDescent="0.3">
      <c r="B89" s="4">
        <v>21278</v>
      </c>
      <c r="C89" s="4">
        <v>12235198</v>
      </c>
      <c r="D89" s="4">
        <v>0</v>
      </c>
      <c r="E89" s="4">
        <v>0</v>
      </c>
    </row>
    <row r="90" spans="2:5" x14ac:dyDescent="0.3">
      <c r="B90" s="4">
        <v>173549</v>
      </c>
      <c r="C90" s="4">
        <v>79009182</v>
      </c>
      <c r="D90" s="4">
        <v>11736</v>
      </c>
      <c r="E90" s="4">
        <v>5582903</v>
      </c>
    </row>
    <row r="91" spans="2:5" x14ac:dyDescent="0.3">
      <c r="B91" s="4">
        <v>95187</v>
      </c>
      <c r="C91" s="4">
        <v>45340039</v>
      </c>
      <c r="D91" s="4">
        <v>5176</v>
      </c>
      <c r="E91" s="4">
        <v>2543032</v>
      </c>
    </row>
    <row r="92" spans="2:5" x14ac:dyDescent="0.3">
      <c r="B92" s="4">
        <v>52416</v>
      </c>
      <c r="C92" s="4">
        <v>20669836</v>
      </c>
      <c r="D92" s="4">
        <v>5680</v>
      </c>
      <c r="E92" s="4">
        <v>2544799</v>
      </c>
    </row>
    <row r="93" spans="2:5" x14ac:dyDescent="0.3">
      <c r="B93" s="4">
        <v>23095</v>
      </c>
      <c r="C93" s="4">
        <v>11670535</v>
      </c>
      <c r="D93" s="4">
        <v>880</v>
      </c>
      <c r="E93" s="4">
        <v>495072</v>
      </c>
    </row>
    <row r="94" spans="2:5" x14ac:dyDescent="0.3">
      <c r="B94" s="4">
        <v>2851</v>
      </c>
      <c r="C94" s="4">
        <v>1328772</v>
      </c>
      <c r="D94" s="4">
        <v>0</v>
      </c>
      <c r="E94" s="4">
        <v>0</v>
      </c>
    </row>
    <row r="95" spans="2:5" x14ac:dyDescent="0.3">
      <c r="B95" s="4">
        <v>1193</v>
      </c>
      <c r="C95" s="4">
        <v>1173312</v>
      </c>
      <c r="D95" s="4">
        <v>820</v>
      </c>
      <c r="E95" s="4">
        <v>790660</v>
      </c>
    </row>
    <row r="96" spans="2:5" x14ac:dyDescent="0.3">
      <c r="B96" s="4">
        <v>180</v>
      </c>
      <c r="C96" s="4">
        <v>439402</v>
      </c>
      <c r="D96" s="4">
        <v>34</v>
      </c>
      <c r="E96" s="4">
        <v>343881</v>
      </c>
    </row>
    <row r="97" spans="2:5" x14ac:dyDescent="0.3">
      <c r="B97" s="4">
        <v>1013</v>
      </c>
      <c r="C97" s="4">
        <v>733910</v>
      </c>
      <c r="D97" s="4">
        <v>786</v>
      </c>
      <c r="E97" s="4">
        <v>446779</v>
      </c>
    </row>
    <row r="98" spans="2:5" x14ac:dyDescent="0.3">
      <c r="B98" s="4">
        <v>0</v>
      </c>
      <c r="C98" s="4">
        <v>0</v>
      </c>
      <c r="D98" s="4">
        <v>0</v>
      </c>
      <c r="E98" s="4">
        <v>0</v>
      </c>
    </row>
    <row r="99" spans="2:5" x14ac:dyDescent="0.3">
      <c r="B99" s="4">
        <v>0</v>
      </c>
      <c r="C99" s="4">
        <v>0</v>
      </c>
      <c r="D99" s="4">
        <v>0</v>
      </c>
      <c r="E99" s="4">
        <v>0</v>
      </c>
    </row>
    <row r="100" spans="2:5" x14ac:dyDescent="0.3">
      <c r="B100" s="4">
        <v>217632</v>
      </c>
      <c r="C100" s="4">
        <v>255837480</v>
      </c>
      <c r="D100" s="4">
        <v>55884</v>
      </c>
      <c r="E100" s="4">
        <v>121091276</v>
      </c>
    </row>
    <row r="101" spans="2:5" x14ac:dyDescent="0.3">
      <c r="B101" s="4">
        <v>116709</v>
      </c>
      <c r="C101" s="4">
        <v>144755703</v>
      </c>
      <c r="D101" s="4">
        <v>20587</v>
      </c>
      <c r="E101" s="4">
        <v>36769482</v>
      </c>
    </row>
    <row r="102" spans="2:5" x14ac:dyDescent="0.3">
      <c r="B102" s="4">
        <v>83251</v>
      </c>
      <c r="C102" s="4">
        <v>77540679</v>
      </c>
      <c r="D102" s="4">
        <v>31967</v>
      </c>
      <c r="E102" s="4">
        <v>69447316</v>
      </c>
    </row>
    <row r="103" spans="2:5" x14ac:dyDescent="0.3">
      <c r="B103" s="4">
        <v>15957</v>
      </c>
      <c r="C103" s="4">
        <v>33152034</v>
      </c>
      <c r="D103" s="4">
        <v>3244</v>
      </c>
      <c r="E103" s="4">
        <v>14859691</v>
      </c>
    </row>
    <row r="104" spans="2:5" x14ac:dyDescent="0.3">
      <c r="B104" s="4">
        <v>1715</v>
      </c>
      <c r="C104" s="4">
        <v>389064</v>
      </c>
      <c r="D104" s="4">
        <v>86</v>
      </c>
      <c r="E104" s="4">
        <v>14787</v>
      </c>
    </row>
    <row r="105" spans="2:5" x14ac:dyDescent="0.3">
      <c r="B105" s="4">
        <v>31865</v>
      </c>
      <c r="C105" s="4">
        <v>314781759</v>
      </c>
      <c r="D105" s="4">
        <v>13355</v>
      </c>
      <c r="E105" s="4">
        <v>282473738</v>
      </c>
    </row>
    <row r="106" spans="2:5" x14ac:dyDescent="0.3">
      <c r="B106" s="4">
        <v>6159</v>
      </c>
      <c r="C106" s="4">
        <v>111205014</v>
      </c>
      <c r="D106" s="4">
        <v>5583</v>
      </c>
      <c r="E106" s="4">
        <v>128036256</v>
      </c>
    </row>
    <row r="107" spans="2:5" x14ac:dyDescent="0.3">
      <c r="B107" s="4">
        <v>23790</v>
      </c>
      <c r="C107" s="4">
        <v>182678753</v>
      </c>
      <c r="D107" s="4">
        <v>6956</v>
      </c>
      <c r="E107" s="4">
        <v>126703420</v>
      </c>
    </row>
    <row r="108" spans="2:5" x14ac:dyDescent="0.3">
      <c r="B108" s="4">
        <v>449</v>
      </c>
      <c r="C108" s="4">
        <v>13886601</v>
      </c>
      <c r="D108" s="4">
        <v>691</v>
      </c>
      <c r="E108" s="4">
        <v>25516349</v>
      </c>
    </row>
    <row r="109" spans="2:5" x14ac:dyDescent="0.3">
      <c r="B109" s="4">
        <v>1467</v>
      </c>
      <c r="C109" s="4">
        <v>7011391</v>
      </c>
      <c r="D109" s="4">
        <v>125</v>
      </c>
      <c r="E109" s="4">
        <v>2217713</v>
      </c>
    </row>
    <row r="110" spans="2:5" x14ac:dyDescent="0.3">
      <c r="B110" s="4">
        <v>2129</v>
      </c>
      <c r="C110" s="4">
        <v>233122113</v>
      </c>
      <c r="D110" s="4">
        <v>4812</v>
      </c>
      <c r="E110" s="4">
        <v>1421571621</v>
      </c>
    </row>
    <row r="111" spans="2:5" x14ac:dyDescent="0.3">
      <c r="B111" s="4">
        <v>799</v>
      </c>
      <c r="C111" s="4">
        <v>89853464</v>
      </c>
      <c r="D111" s="4">
        <v>2254</v>
      </c>
      <c r="E111" s="4">
        <v>609227460</v>
      </c>
    </row>
    <row r="112" spans="2:5" x14ac:dyDescent="0.3">
      <c r="B112" s="4">
        <v>1272</v>
      </c>
      <c r="C112" s="4">
        <v>127136932</v>
      </c>
      <c r="D112" s="4">
        <v>2313</v>
      </c>
      <c r="E112" s="4">
        <v>694157451</v>
      </c>
    </row>
    <row r="113" spans="2:5" x14ac:dyDescent="0.3">
      <c r="B113" s="4">
        <v>50</v>
      </c>
      <c r="C113" s="4">
        <v>14495995</v>
      </c>
      <c r="D113" s="4">
        <v>221</v>
      </c>
      <c r="E113" s="4">
        <v>100525371</v>
      </c>
    </row>
    <row r="114" spans="2:5" x14ac:dyDescent="0.3">
      <c r="B114" s="4">
        <v>8</v>
      </c>
      <c r="C114" s="4">
        <v>1635722</v>
      </c>
      <c r="D114" s="4">
        <v>24</v>
      </c>
      <c r="E114" s="4">
        <v>17661339</v>
      </c>
    </row>
    <row r="115" spans="2:5" x14ac:dyDescent="0.3">
      <c r="B115" s="4">
        <v>9552</v>
      </c>
      <c r="C115" s="4">
        <v>9039715</v>
      </c>
      <c r="D115" s="4">
        <v>6683</v>
      </c>
      <c r="E115" s="4">
        <v>16745093</v>
      </c>
    </row>
    <row r="116" spans="2:5" x14ac:dyDescent="0.3">
      <c r="B116" s="4">
        <v>889</v>
      </c>
      <c r="C116" s="4">
        <v>3745468</v>
      </c>
      <c r="D116" s="4">
        <v>560</v>
      </c>
      <c r="E116" s="4">
        <v>5454351</v>
      </c>
    </row>
    <row r="117" spans="2:5" x14ac:dyDescent="0.3">
      <c r="B117" s="4">
        <v>7259</v>
      </c>
      <c r="C117" s="4">
        <v>2612487</v>
      </c>
      <c r="D117" s="4">
        <v>5956</v>
      </c>
      <c r="E117" s="4">
        <v>8174851</v>
      </c>
    </row>
    <row r="118" spans="2:5" x14ac:dyDescent="0.3">
      <c r="B118" s="4">
        <v>843</v>
      </c>
      <c r="C118" s="4">
        <v>2565390</v>
      </c>
      <c r="D118" s="4">
        <v>133</v>
      </c>
      <c r="E118" s="4">
        <v>3029564</v>
      </c>
    </row>
    <row r="119" spans="2:5" x14ac:dyDescent="0.3">
      <c r="B119" s="4">
        <v>561</v>
      </c>
      <c r="C119" s="4">
        <v>116370</v>
      </c>
      <c r="D119" s="4">
        <v>34</v>
      </c>
      <c r="E119" s="4">
        <v>86327</v>
      </c>
    </row>
    <row r="120" spans="2:5" x14ac:dyDescent="0.3">
      <c r="B120" s="4">
        <v>585</v>
      </c>
      <c r="C120" s="4">
        <v>1165902</v>
      </c>
      <c r="D120" s="4">
        <v>42</v>
      </c>
      <c r="E120" s="4">
        <v>451216</v>
      </c>
    </row>
    <row r="122" spans="2:5" x14ac:dyDescent="0.3">
      <c r="B122" s="4">
        <v>0</v>
      </c>
      <c r="C122" s="4">
        <v>0</v>
      </c>
      <c r="D122" s="4">
        <v>0</v>
      </c>
      <c r="E122" s="4">
        <v>0</v>
      </c>
    </row>
    <row r="123" spans="2:5" x14ac:dyDescent="0.3">
      <c r="B123" s="4">
        <v>531</v>
      </c>
      <c r="C123" s="4">
        <v>1040089</v>
      </c>
      <c r="D123" s="4">
        <v>42</v>
      </c>
      <c r="E123" s="4">
        <v>451216</v>
      </c>
    </row>
    <row r="124" spans="2:5" x14ac:dyDescent="0.3">
      <c r="B124" s="4">
        <v>54</v>
      </c>
      <c r="C124" s="4">
        <v>125813</v>
      </c>
      <c r="D124" s="4">
        <v>0</v>
      </c>
      <c r="E124" s="4">
        <v>0</v>
      </c>
    </row>
  </sheetData>
  <mergeCells count="25">
    <mergeCell ref="H18:H22"/>
    <mergeCell ref="I18:I22"/>
    <mergeCell ref="J18:J22"/>
    <mergeCell ref="H4:H8"/>
    <mergeCell ref="I4:I8"/>
    <mergeCell ref="J4:J8"/>
    <mergeCell ref="H9:H13"/>
    <mergeCell ref="I9:I13"/>
    <mergeCell ref="J9:J13"/>
    <mergeCell ref="A1:J1"/>
    <mergeCell ref="H33:H37"/>
    <mergeCell ref="I33:I37"/>
    <mergeCell ref="J33:J37"/>
    <mergeCell ref="H38:H42"/>
    <mergeCell ref="I38:I42"/>
    <mergeCell ref="J38:J42"/>
    <mergeCell ref="H23:H27"/>
    <mergeCell ref="I23:I27"/>
    <mergeCell ref="J23:J27"/>
    <mergeCell ref="H28:H32"/>
    <mergeCell ref="I28:I32"/>
    <mergeCell ref="J28:J32"/>
    <mergeCell ref="H14:H17"/>
    <mergeCell ref="I14:I17"/>
    <mergeCell ref="J14:J17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15"/>
  <sheetViews>
    <sheetView workbookViewId="0">
      <selection sqref="A1:XFD1"/>
    </sheetView>
  </sheetViews>
  <sheetFormatPr defaultRowHeight="14.4" x14ac:dyDescent="0.3"/>
  <cols>
    <col min="1" max="1" width="17.44140625" style="63" customWidth="1"/>
    <col min="2" max="2" width="13.109375" style="4" customWidth="1"/>
    <col min="3" max="3" width="14.44140625" style="4" customWidth="1"/>
    <col min="4" max="4" width="13.109375" style="4" customWidth="1"/>
    <col min="5" max="5" width="14.109375" style="4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style="2" bestFit="1" customWidth="1"/>
    <col min="12" max="12" width="12.6640625" bestFit="1" customWidth="1"/>
  </cols>
  <sheetData>
    <row r="1" spans="1:68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68" s="51" customFormat="1" ht="43.2" x14ac:dyDescent="0.3">
      <c r="A2" s="46">
        <f>[1]JAN!A1</f>
        <v>2017</v>
      </c>
      <c r="B2" s="47" t="str">
        <f>[2]APR!B1</f>
        <v>LDC # of Customer</v>
      </c>
      <c r="C2" s="47" t="str">
        <f>[2]APR!C1</f>
        <v>LDC  kWh used</v>
      </c>
      <c r="D2" s="47" t="str">
        <f>[2]APR!D1</f>
        <v xml:space="preserve"> CS # of Customer</v>
      </c>
      <c r="E2" s="47" t="str">
        <f>[2]APR!E1</f>
        <v xml:space="preserve"> CS  kWh Used</v>
      </c>
      <c r="F2" s="48" t="s">
        <v>4</v>
      </c>
      <c r="G2" s="48" t="s">
        <v>5</v>
      </c>
      <c r="H2" s="49" t="s">
        <v>6</v>
      </c>
      <c r="I2" s="49" t="s">
        <v>7</v>
      </c>
      <c r="J2" s="50" t="s">
        <v>8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x14ac:dyDescent="0.3">
      <c r="A3" s="52" t="s">
        <v>47</v>
      </c>
      <c r="B3" s="53">
        <v>1621057</v>
      </c>
      <c r="C3" s="53">
        <v>958847262.50999999</v>
      </c>
      <c r="D3" s="53">
        <v>1133399</v>
      </c>
      <c r="E3" s="53">
        <v>2202235462.9899998</v>
      </c>
      <c r="F3" s="54">
        <f>B3+D3</f>
        <v>2754456</v>
      </c>
      <c r="G3" s="54">
        <f>C3+E3</f>
        <v>3161082725.5</v>
      </c>
      <c r="H3" s="55">
        <f>SUM(H4:H37)</f>
        <v>0.99980017362566809</v>
      </c>
      <c r="I3" s="56">
        <f>SUM(I4:I37)</f>
        <v>0.9998867289947635</v>
      </c>
      <c r="J3" s="57">
        <f>E3/G3</f>
        <v>0.6966712529301694</v>
      </c>
    </row>
    <row r="4" spans="1:68" x14ac:dyDescent="0.3">
      <c r="A4" s="58" t="s">
        <v>34</v>
      </c>
      <c r="B4" s="53">
        <v>1300756</v>
      </c>
      <c r="C4" s="53">
        <v>560912777.40999997</v>
      </c>
      <c r="D4" s="53">
        <v>806825</v>
      </c>
      <c r="E4" s="53">
        <v>367881253</v>
      </c>
      <c r="F4" s="53">
        <f>B4+D4</f>
        <v>2107581</v>
      </c>
      <c r="G4" s="53">
        <f>C4+E4</f>
        <v>928794030.40999997</v>
      </c>
      <c r="H4" s="100">
        <f>G4/G$3</f>
        <v>0.29382148809885678</v>
      </c>
      <c r="I4" s="106">
        <f>F4/F3</f>
        <v>0.76515326438323938</v>
      </c>
      <c r="J4" s="87">
        <f>E4/G4</f>
        <v>0.39608485945759708</v>
      </c>
    </row>
    <row r="5" spans="1:68" x14ac:dyDescent="0.3">
      <c r="A5" s="59" t="s">
        <v>35</v>
      </c>
      <c r="B5" s="60">
        <v>590819</v>
      </c>
      <c r="C5" s="60">
        <v>267508688</v>
      </c>
      <c r="D5" s="60">
        <v>411070</v>
      </c>
      <c r="E5" s="60">
        <v>202103309</v>
      </c>
      <c r="F5" s="60">
        <f>B5+D5</f>
        <v>1001889</v>
      </c>
      <c r="G5" s="60">
        <f t="shared" ref="F5:G37" si="0">C5+E5</f>
        <v>469611997</v>
      </c>
      <c r="H5" s="100"/>
      <c r="I5" s="106"/>
      <c r="J5" s="87"/>
    </row>
    <row r="6" spans="1:68" x14ac:dyDescent="0.3">
      <c r="A6" s="59" t="s">
        <v>36</v>
      </c>
      <c r="B6" s="60">
        <v>576137</v>
      </c>
      <c r="C6" s="60">
        <v>236038669</v>
      </c>
      <c r="D6" s="60">
        <v>356165</v>
      </c>
      <c r="E6" s="60">
        <v>147162216</v>
      </c>
      <c r="F6" s="60">
        <f t="shared" si="0"/>
        <v>932302</v>
      </c>
      <c r="G6" s="60">
        <f t="shared" si="0"/>
        <v>383200885</v>
      </c>
      <c r="H6" s="100"/>
      <c r="I6" s="106"/>
      <c r="J6" s="87"/>
    </row>
    <row r="7" spans="1:68" x14ac:dyDescent="0.3">
      <c r="A7" s="59" t="s">
        <v>37</v>
      </c>
      <c r="B7" s="60">
        <v>119354</v>
      </c>
      <c r="C7" s="60">
        <v>51792697.399999999</v>
      </c>
      <c r="D7" s="60">
        <v>33319</v>
      </c>
      <c r="E7" s="60">
        <v>15456145</v>
      </c>
      <c r="F7" s="60">
        <f t="shared" si="0"/>
        <v>152673</v>
      </c>
      <c r="G7" s="60">
        <f t="shared" si="0"/>
        <v>67248842.400000006</v>
      </c>
      <c r="H7" s="100"/>
      <c r="I7" s="106"/>
      <c r="J7" s="87"/>
    </row>
    <row r="8" spans="1:68" x14ac:dyDescent="0.3">
      <c r="A8" s="59" t="s">
        <v>38</v>
      </c>
      <c r="B8" s="60">
        <v>14446</v>
      </c>
      <c r="C8" s="60">
        <v>5572723.0099999998</v>
      </c>
      <c r="D8" s="60">
        <v>6271</v>
      </c>
      <c r="E8" s="60">
        <v>3159583</v>
      </c>
      <c r="F8" s="60">
        <f t="shared" si="0"/>
        <v>20717</v>
      </c>
      <c r="G8" s="60">
        <f t="shared" si="0"/>
        <v>8732306.0099999998</v>
      </c>
      <c r="H8" s="100"/>
      <c r="I8" s="106"/>
      <c r="J8" s="87"/>
    </row>
    <row r="9" spans="1:68" x14ac:dyDescent="0.3">
      <c r="A9" s="58" t="s">
        <v>39</v>
      </c>
      <c r="B9" s="53">
        <v>138252</v>
      </c>
      <c r="C9" s="53">
        <v>61627575.990000002</v>
      </c>
      <c r="D9" s="53">
        <v>139286</v>
      </c>
      <c r="E9" s="53">
        <v>60108756.899999999</v>
      </c>
      <c r="F9" s="54">
        <f t="shared" si="0"/>
        <v>277538</v>
      </c>
      <c r="G9" s="54">
        <f t="shared" si="0"/>
        <v>121736332.89</v>
      </c>
      <c r="H9" s="100">
        <f>G9/G3</f>
        <v>3.8510960788204152E-2</v>
      </c>
      <c r="I9" s="101">
        <f>F9/F3</f>
        <v>0.10075964183127267</v>
      </c>
      <c r="J9" s="79">
        <f>E9/G9</f>
        <v>0.49376184967156683</v>
      </c>
    </row>
    <row r="10" spans="1:68" x14ac:dyDescent="0.3">
      <c r="A10" s="59" t="s">
        <v>35</v>
      </c>
      <c r="B10" s="60">
        <v>68474</v>
      </c>
      <c r="C10" s="60">
        <v>31993728</v>
      </c>
      <c r="D10" s="60">
        <v>77624</v>
      </c>
      <c r="E10" s="60">
        <v>35374689</v>
      </c>
      <c r="F10" s="61">
        <f t="shared" si="0"/>
        <v>146098</v>
      </c>
      <c r="G10" s="61">
        <f t="shared" si="0"/>
        <v>67368417</v>
      </c>
      <c r="H10" s="100"/>
      <c r="I10" s="101"/>
      <c r="J10" s="79"/>
    </row>
    <row r="11" spans="1:68" x14ac:dyDescent="0.3">
      <c r="A11" s="59" t="s">
        <v>36</v>
      </c>
      <c r="B11" s="60">
        <v>45183</v>
      </c>
      <c r="C11" s="60">
        <v>17255462</v>
      </c>
      <c r="D11" s="60">
        <v>46455</v>
      </c>
      <c r="E11" s="60">
        <v>17556878</v>
      </c>
      <c r="F11" s="61">
        <f t="shared" si="0"/>
        <v>91638</v>
      </c>
      <c r="G11" s="61">
        <f t="shared" si="0"/>
        <v>34812340</v>
      </c>
      <c r="H11" s="100"/>
      <c r="I11" s="101"/>
      <c r="J11" s="79"/>
    </row>
    <row r="12" spans="1:68" x14ac:dyDescent="0.3">
      <c r="A12" s="59" t="s">
        <v>37</v>
      </c>
      <c r="B12" s="60">
        <v>21518</v>
      </c>
      <c r="C12" s="60">
        <v>10934920</v>
      </c>
      <c r="D12" s="60">
        <v>13756</v>
      </c>
      <c r="E12" s="60">
        <v>6508135.9000000004</v>
      </c>
      <c r="F12" s="61">
        <f t="shared" si="0"/>
        <v>35274</v>
      </c>
      <c r="G12" s="61">
        <f t="shared" si="0"/>
        <v>17443055.899999999</v>
      </c>
      <c r="H12" s="100"/>
      <c r="I12" s="101"/>
      <c r="J12" s="79"/>
    </row>
    <row r="13" spans="1:68" x14ac:dyDescent="0.3">
      <c r="A13" s="59" t="s">
        <v>38</v>
      </c>
      <c r="B13" s="60">
        <v>3077</v>
      </c>
      <c r="C13" s="60">
        <v>1443465.99</v>
      </c>
      <c r="D13" s="60">
        <v>1451</v>
      </c>
      <c r="E13" s="60">
        <v>669054</v>
      </c>
      <c r="F13" s="61">
        <f t="shared" si="0"/>
        <v>4528</v>
      </c>
      <c r="G13" s="61">
        <f t="shared" si="0"/>
        <v>2112519.9900000002</v>
      </c>
      <c r="H13" s="100"/>
      <c r="I13" s="101"/>
      <c r="J13" s="79"/>
    </row>
    <row r="14" spans="1:68" x14ac:dyDescent="0.3">
      <c r="A14" s="58" t="s">
        <v>40</v>
      </c>
      <c r="B14" s="53">
        <v>1068</v>
      </c>
      <c r="C14" s="53">
        <v>929545</v>
      </c>
      <c r="D14" s="53">
        <v>2093</v>
      </c>
      <c r="E14" s="53">
        <v>1991356</v>
      </c>
      <c r="F14" s="53">
        <f t="shared" si="0"/>
        <v>3161</v>
      </c>
      <c r="G14" s="53">
        <f t="shared" si="0"/>
        <v>2920901</v>
      </c>
      <c r="H14" s="102">
        <f>G14/G3</f>
        <v>9.2401915851094676E-4</v>
      </c>
      <c r="I14" s="103">
        <f>F14/F3</f>
        <v>1.147595024208047E-3</v>
      </c>
      <c r="J14" s="81">
        <f>E14/G14</f>
        <v>0.68176086762269583</v>
      </c>
    </row>
    <row r="15" spans="1:68" x14ac:dyDescent="0.3">
      <c r="A15" s="59" t="s">
        <v>35</v>
      </c>
      <c r="B15" s="60">
        <v>49</v>
      </c>
      <c r="C15" s="60">
        <v>94326</v>
      </c>
      <c r="D15" s="60">
        <v>95</v>
      </c>
      <c r="E15" s="60">
        <v>577063</v>
      </c>
      <c r="F15" s="60">
        <f t="shared" si="0"/>
        <v>144</v>
      </c>
      <c r="G15" s="60">
        <f t="shared" si="0"/>
        <v>671389</v>
      </c>
      <c r="H15" s="102"/>
      <c r="I15" s="104"/>
      <c r="J15" s="82"/>
    </row>
    <row r="16" spans="1:68" x14ac:dyDescent="0.3">
      <c r="A16" s="59" t="s">
        <v>36</v>
      </c>
      <c r="B16" s="60">
        <v>1019</v>
      </c>
      <c r="C16" s="60">
        <v>835219</v>
      </c>
      <c r="D16" s="60">
        <v>1998</v>
      </c>
      <c r="E16" s="60">
        <v>1414293</v>
      </c>
      <c r="F16" s="60">
        <f t="shared" si="0"/>
        <v>3017</v>
      </c>
      <c r="G16" s="60">
        <f t="shared" si="0"/>
        <v>2249512</v>
      </c>
      <c r="H16" s="102"/>
      <c r="I16" s="104"/>
      <c r="J16" s="82"/>
    </row>
    <row r="17" spans="1:10" x14ac:dyDescent="0.3">
      <c r="A17" s="59" t="s">
        <v>38</v>
      </c>
      <c r="B17" s="60">
        <v>0</v>
      </c>
      <c r="C17" s="60">
        <v>0</v>
      </c>
      <c r="D17" s="60">
        <v>0</v>
      </c>
      <c r="E17" s="60">
        <v>0</v>
      </c>
      <c r="F17" s="60">
        <f t="shared" si="0"/>
        <v>0</v>
      </c>
      <c r="G17" s="60">
        <f t="shared" si="0"/>
        <v>0</v>
      </c>
      <c r="H17" s="102"/>
      <c r="I17" s="105"/>
      <c r="J17" s="83"/>
    </row>
    <row r="18" spans="1:10" x14ac:dyDescent="0.3">
      <c r="A18" s="58" t="s">
        <v>41</v>
      </c>
      <c r="B18" s="53">
        <v>153982</v>
      </c>
      <c r="C18" s="53">
        <v>114460284</v>
      </c>
      <c r="D18" s="53">
        <v>142008</v>
      </c>
      <c r="E18" s="53">
        <v>241166188.59999999</v>
      </c>
      <c r="F18" s="54">
        <f t="shared" si="0"/>
        <v>295990</v>
      </c>
      <c r="G18" s="54">
        <f t="shared" si="0"/>
        <v>355626472.60000002</v>
      </c>
      <c r="H18" s="100">
        <f>G18/G3</f>
        <v>0.11250147607059201</v>
      </c>
      <c r="I18" s="101">
        <f>F18/F3</f>
        <v>0.10745860525635552</v>
      </c>
      <c r="J18" s="79">
        <f>E18/G18</f>
        <v>0.67814464664799534</v>
      </c>
    </row>
    <row r="19" spans="1:10" x14ac:dyDescent="0.3">
      <c r="A19" s="59" t="s">
        <v>35</v>
      </c>
      <c r="B19" s="60">
        <v>75354</v>
      </c>
      <c r="C19" s="60">
        <v>62686087</v>
      </c>
      <c r="D19" s="60">
        <v>73368</v>
      </c>
      <c r="E19" s="60">
        <v>96185527</v>
      </c>
      <c r="F19" s="61">
        <f t="shared" si="0"/>
        <v>148722</v>
      </c>
      <c r="G19" s="61">
        <f t="shared" si="0"/>
        <v>158871614</v>
      </c>
      <c r="H19" s="100"/>
      <c r="I19" s="101"/>
      <c r="J19" s="79"/>
    </row>
    <row r="20" spans="1:10" x14ac:dyDescent="0.3">
      <c r="A20" s="59" t="s">
        <v>36</v>
      </c>
      <c r="B20" s="60">
        <v>64669</v>
      </c>
      <c r="C20" s="60">
        <v>33540033</v>
      </c>
      <c r="D20" s="60">
        <v>59331</v>
      </c>
      <c r="E20" s="60">
        <v>80793374</v>
      </c>
      <c r="F20" s="61">
        <f t="shared" si="0"/>
        <v>124000</v>
      </c>
      <c r="G20" s="61">
        <f t="shared" si="0"/>
        <v>114333407</v>
      </c>
      <c r="H20" s="100"/>
      <c r="I20" s="101"/>
      <c r="J20" s="79"/>
    </row>
    <row r="21" spans="1:10" x14ac:dyDescent="0.3">
      <c r="A21" s="59" t="s">
        <v>37</v>
      </c>
      <c r="B21" s="60">
        <v>12302</v>
      </c>
      <c r="C21" s="60">
        <v>18041624</v>
      </c>
      <c r="D21" s="60">
        <v>8710</v>
      </c>
      <c r="E21" s="60">
        <v>64026694.600000001</v>
      </c>
      <c r="F21" s="61">
        <f t="shared" si="0"/>
        <v>21012</v>
      </c>
      <c r="G21" s="61">
        <f t="shared" si="0"/>
        <v>82068318.599999994</v>
      </c>
      <c r="H21" s="100"/>
      <c r="I21" s="101"/>
      <c r="J21" s="79"/>
    </row>
    <row r="22" spans="1:10" x14ac:dyDescent="0.3">
      <c r="A22" s="59" t="s">
        <v>38</v>
      </c>
      <c r="B22" s="60">
        <v>1657</v>
      </c>
      <c r="C22" s="60">
        <v>192540</v>
      </c>
      <c r="D22" s="60">
        <v>599</v>
      </c>
      <c r="E22" s="60">
        <v>160593</v>
      </c>
      <c r="F22" s="61">
        <f t="shared" si="0"/>
        <v>2256</v>
      </c>
      <c r="G22" s="61">
        <f t="shared" si="0"/>
        <v>353133</v>
      </c>
      <c r="H22" s="100"/>
      <c r="I22" s="101"/>
      <c r="J22" s="79"/>
    </row>
    <row r="23" spans="1:10" x14ac:dyDescent="0.3">
      <c r="A23" s="58" t="s">
        <v>42</v>
      </c>
      <c r="B23" s="53">
        <v>20394</v>
      </c>
      <c r="C23" s="53">
        <v>130473433.88</v>
      </c>
      <c r="D23" s="53">
        <v>26037</v>
      </c>
      <c r="E23" s="53">
        <v>356316284.29999995</v>
      </c>
      <c r="F23" s="54">
        <f t="shared" si="0"/>
        <v>46431</v>
      </c>
      <c r="G23" s="54">
        <f t="shared" si="0"/>
        <v>486789718.17999995</v>
      </c>
      <c r="H23" s="100">
        <f>G23/G3</f>
        <v>0.15399461527948549</v>
      </c>
      <c r="I23" s="101">
        <f>F23/F3</f>
        <v>1.6856686038912948E-2</v>
      </c>
      <c r="J23" s="79">
        <f>E23/G23</f>
        <v>0.73197167276290964</v>
      </c>
    </row>
    <row r="24" spans="1:10" x14ac:dyDescent="0.3">
      <c r="A24" s="59" t="s">
        <v>35</v>
      </c>
      <c r="B24" s="60">
        <v>2702</v>
      </c>
      <c r="C24" s="60">
        <v>36914685</v>
      </c>
      <c r="D24" s="60">
        <v>8935</v>
      </c>
      <c r="E24" s="60">
        <v>166282751</v>
      </c>
      <c r="F24" s="61">
        <f t="shared" si="0"/>
        <v>11637</v>
      </c>
      <c r="G24" s="61">
        <f t="shared" si="0"/>
        <v>203197436</v>
      </c>
      <c r="H24" s="100"/>
      <c r="I24" s="101"/>
      <c r="J24" s="79"/>
    </row>
    <row r="25" spans="1:10" x14ac:dyDescent="0.3">
      <c r="A25" s="59" t="s">
        <v>36</v>
      </c>
      <c r="B25" s="60">
        <v>16511</v>
      </c>
      <c r="C25" s="60">
        <v>86357274</v>
      </c>
      <c r="D25" s="60">
        <v>15740</v>
      </c>
      <c r="E25" s="60">
        <v>161564102</v>
      </c>
      <c r="F25" s="61">
        <f t="shared" si="0"/>
        <v>32251</v>
      </c>
      <c r="G25" s="61">
        <f t="shared" si="0"/>
        <v>247921376</v>
      </c>
      <c r="H25" s="100"/>
      <c r="I25" s="101"/>
      <c r="J25" s="79"/>
    </row>
    <row r="26" spans="1:10" x14ac:dyDescent="0.3">
      <c r="A26" s="59" t="s">
        <v>37</v>
      </c>
      <c r="B26" s="60">
        <v>214</v>
      </c>
      <c r="C26" s="60">
        <v>4251826</v>
      </c>
      <c r="D26" s="60">
        <v>810</v>
      </c>
      <c r="E26" s="60">
        <v>24317754.399999999</v>
      </c>
      <c r="F26" s="61">
        <f t="shared" si="0"/>
        <v>1024</v>
      </c>
      <c r="G26" s="61">
        <f t="shared" si="0"/>
        <v>28569580.399999999</v>
      </c>
      <c r="H26" s="100"/>
      <c r="I26" s="101"/>
      <c r="J26" s="79"/>
    </row>
    <row r="27" spans="1:10" x14ac:dyDescent="0.3">
      <c r="A27" s="59" t="s">
        <v>38</v>
      </c>
      <c r="B27" s="60">
        <v>967</v>
      </c>
      <c r="C27" s="60">
        <v>2949648.88</v>
      </c>
      <c r="D27" s="60">
        <v>552</v>
      </c>
      <c r="E27" s="60">
        <v>4151676.9</v>
      </c>
      <c r="F27" s="61">
        <f t="shared" si="0"/>
        <v>1519</v>
      </c>
      <c r="G27" s="61">
        <f t="shared" si="0"/>
        <v>7101325.7799999993</v>
      </c>
      <c r="H27" s="100"/>
      <c r="I27" s="101"/>
      <c r="J27" s="79"/>
    </row>
    <row r="28" spans="1:10" x14ac:dyDescent="0.3">
      <c r="A28" s="58" t="s">
        <v>43</v>
      </c>
      <c r="B28" s="53">
        <v>1185</v>
      </c>
      <c r="C28" s="53">
        <v>86183163</v>
      </c>
      <c r="D28" s="53">
        <v>6221</v>
      </c>
      <c r="E28" s="53">
        <v>1161918362.98</v>
      </c>
      <c r="F28" s="54">
        <f t="shared" si="0"/>
        <v>7406</v>
      </c>
      <c r="G28" s="54">
        <f t="shared" si="0"/>
        <v>1248101525.98</v>
      </c>
      <c r="H28" s="100">
        <f>G28/G3</f>
        <v>0.39483355367822054</v>
      </c>
      <c r="I28" s="99">
        <f>F28/F3</f>
        <v>2.6887341819945574E-3</v>
      </c>
      <c r="J28" s="77">
        <f>E28/G28</f>
        <v>0.93094859576240829</v>
      </c>
    </row>
    <row r="29" spans="1:10" x14ac:dyDescent="0.3">
      <c r="A29" s="59" t="s">
        <v>35</v>
      </c>
      <c r="B29" s="60">
        <v>319</v>
      </c>
      <c r="C29" s="60">
        <v>27021896</v>
      </c>
      <c r="D29" s="60">
        <v>2665</v>
      </c>
      <c r="E29" s="60">
        <v>501404309</v>
      </c>
      <c r="F29" s="61">
        <f t="shared" si="0"/>
        <v>2984</v>
      </c>
      <c r="G29" s="61">
        <f t="shared" si="0"/>
        <v>528426205</v>
      </c>
      <c r="H29" s="100"/>
      <c r="I29" s="99"/>
      <c r="J29" s="77"/>
    </row>
    <row r="30" spans="1:10" x14ac:dyDescent="0.3">
      <c r="A30" s="59" t="s">
        <v>36</v>
      </c>
      <c r="B30" s="60">
        <v>841</v>
      </c>
      <c r="C30" s="60">
        <v>56806615</v>
      </c>
      <c r="D30" s="60">
        <v>3315</v>
      </c>
      <c r="E30" s="60">
        <v>593265214</v>
      </c>
      <c r="F30" s="61">
        <f t="shared" si="0"/>
        <v>4156</v>
      </c>
      <c r="G30" s="61">
        <f t="shared" si="0"/>
        <v>650071829</v>
      </c>
      <c r="H30" s="100"/>
      <c r="I30" s="99"/>
      <c r="J30" s="77"/>
    </row>
    <row r="31" spans="1:10" x14ac:dyDescent="0.3">
      <c r="A31" s="59" t="s">
        <v>37</v>
      </c>
      <c r="B31" s="60">
        <v>21</v>
      </c>
      <c r="C31" s="60">
        <v>1747308</v>
      </c>
      <c r="D31" s="60">
        <v>218</v>
      </c>
      <c r="E31" s="60">
        <v>54520215.700000003</v>
      </c>
      <c r="F31" s="61">
        <f t="shared" si="0"/>
        <v>239</v>
      </c>
      <c r="G31" s="61">
        <f t="shared" si="0"/>
        <v>56267523.700000003</v>
      </c>
      <c r="H31" s="100"/>
      <c r="I31" s="99"/>
      <c r="J31" s="77"/>
    </row>
    <row r="32" spans="1:10" x14ac:dyDescent="0.3">
      <c r="A32" s="59" t="s">
        <v>38</v>
      </c>
      <c r="B32" s="60">
        <v>4</v>
      </c>
      <c r="C32" s="60">
        <v>607344</v>
      </c>
      <c r="D32" s="60">
        <v>23</v>
      </c>
      <c r="E32" s="60">
        <v>12728624.280000001</v>
      </c>
      <c r="F32" s="61">
        <f t="shared" si="0"/>
        <v>27</v>
      </c>
      <c r="G32" s="61">
        <f t="shared" si="0"/>
        <v>13335968.280000001</v>
      </c>
      <c r="H32" s="100"/>
      <c r="I32" s="99"/>
      <c r="J32" s="77"/>
    </row>
    <row r="33" spans="1:10" x14ac:dyDescent="0.3">
      <c r="A33" s="58" t="s">
        <v>44</v>
      </c>
      <c r="B33" s="53">
        <v>5182</v>
      </c>
      <c r="C33" s="53">
        <v>3866742.1300000004</v>
      </c>
      <c r="D33" s="53">
        <v>10855</v>
      </c>
      <c r="E33" s="53">
        <v>12615334.609999999</v>
      </c>
      <c r="F33" s="54">
        <f t="shared" si="0"/>
        <v>16037</v>
      </c>
      <c r="G33" s="54">
        <f t="shared" si="0"/>
        <v>16482076.74</v>
      </c>
      <c r="H33" s="98">
        <f>G33/G3</f>
        <v>5.2140605517981093E-3</v>
      </c>
      <c r="I33" s="99">
        <f>F33/F3</f>
        <v>5.8222022787802743E-3</v>
      </c>
      <c r="J33" s="77">
        <f>E33/G33</f>
        <v>0.76539715285902732</v>
      </c>
    </row>
    <row r="34" spans="1:10" x14ac:dyDescent="0.3">
      <c r="A34" s="59" t="s">
        <v>35</v>
      </c>
      <c r="B34" s="60">
        <v>344</v>
      </c>
      <c r="C34" s="60">
        <v>1466314</v>
      </c>
      <c r="D34" s="60">
        <v>742</v>
      </c>
      <c r="E34" s="60">
        <v>6519575</v>
      </c>
      <c r="F34" s="61">
        <f t="shared" si="0"/>
        <v>1086</v>
      </c>
      <c r="G34" s="61">
        <f t="shared" si="0"/>
        <v>7985889</v>
      </c>
      <c r="H34" s="98"/>
      <c r="I34" s="99"/>
      <c r="J34" s="77"/>
    </row>
    <row r="35" spans="1:10" x14ac:dyDescent="0.3">
      <c r="A35" s="59" t="s">
        <v>36</v>
      </c>
      <c r="B35" s="60">
        <v>4400</v>
      </c>
      <c r="C35" s="60">
        <v>1767722</v>
      </c>
      <c r="D35" s="60">
        <v>8213</v>
      </c>
      <c r="E35" s="60">
        <v>4476889</v>
      </c>
      <c r="F35" s="61">
        <f t="shared" si="0"/>
        <v>12613</v>
      </c>
      <c r="G35" s="61">
        <f t="shared" si="0"/>
        <v>6244611</v>
      </c>
      <c r="H35" s="98"/>
      <c r="I35" s="99"/>
      <c r="J35" s="77"/>
    </row>
    <row r="36" spans="1:10" x14ac:dyDescent="0.3">
      <c r="A36" s="59" t="s">
        <v>37</v>
      </c>
      <c r="B36" s="60">
        <v>114</v>
      </c>
      <c r="C36" s="60">
        <v>562104.69999999995</v>
      </c>
      <c r="D36" s="60">
        <v>1717</v>
      </c>
      <c r="E36" s="60">
        <v>1540834.2</v>
      </c>
      <c r="F36" s="61">
        <f t="shared" si="0"/>
        <v>1831</v>
      </c>
      <c r="G36" s="61">
        <f t="shared" si="0"/>
        <v>2102938.9</v>
      </c>
      <c r="H36" s="98"/>
      <c r="I36" s="99"/>
      <c r="J36" s="77"/>
    </row>
    <row r="37" spans="1:10" x14ac:dyDescent="0.3">
      <c r="A37" s="59" t="s">
        <v>38</v>
      </c>
      <c r="B37" s="60">
        <v>324</v>
      </c>
      <c r="C37" s="60">
        <v>70601.429999999993</v>
      </c>
      <c r="D37" s="60">
        <v>183</v>
      </c>
      <c r="E37" s="60">
        <v>78036.41</v>
      </c>
      <c r="F37" s="61">
        <f t="shared" si="0"/>
        <v>507</v>
      </c>
      <c r="G37" s="61">
        <f t="shared" si="0"/>
        <v>148637.84</v>
      </c>
      <c r="H37" s="98"/>
      <c r="I37" s="99"/>
      <c r="J37" s="77"/>
    </row>
    <row r="38" spans="1:10" x14ac:dyDescent="0.3">
      <c r="A38" s="58" t="s">
        <v>45</v>
      </c>
      <c r="B38" s="53">
        <v>238</v>
      </c>
      <c r="C38" s="53">
        <v>393741.1</v>
      </c>
      <c r="D38" s="53">
        <v>74</v>
      </c>
      <c r="E38" s="53">
        <v>237926.6</v>
      </c>
      <c r="F38" s="54">
        <f t="shared" ref="F38:G42" si="1">B38+D38</f>
        <v>312</v>
      </c>
      <c r="G38" s="54">
        <f t="shared" si="1"/>
        <v>631667.69999999995</v>
      </c>
      <c r="H38" s="98">
        <f>G38/G3</f>
        <v>1.9982637433194249E-4</v>
      </c>
      <c r="I38" s="99">
        <f>F38/F3</f>
        <v>1.132710052366057E-4</v>
      </c>
      <c r="J38" s="77">
        <f>E38/G38</f>
        <v>0.37666418593193862</v>
      </c>
    </row>
    <row r="39" spans="1:10" x14ac:dyDescent="0.3">
      <c r="A39" s="59" t="s">
        <v>35</v>
      </c>
      <c r="B39" s="60">
        <v>0</v>
      </c>
      <c r="C39" s="60">
        <v>0</v>
      </c>
      <c r="D39" s="60">
        <v>0</v>
      </c>
      <c r="E39" s="60">
        <v>0</v>
      </c>
      <c r="F39" s="61">
        <f t="shared" si="1"/>
        <v>0</v>
      </c>
      <c r="G39" s="61">
        <f t="shared" si="1"/>
        <v>0</v>
      </c>
      <c r="H39" s="98"/>
      <c r="I39" s="99"/>
      <c r="J39" s="77"/>
    </row>
    <row r="40" spans="1:10" x14ac:dyDescent="0.3">
      <c r="A40" s="59" t="s">
        <v>36</v>
      </c>
      <c r="B40" s="60">
        <v>0</v>
      </c>
      <c r="C40" s="60">
        <v>0</v>
      </c>
      <c r="D40" s="60">
        <v>0</v>
      </c>
      <c r="E40" s="60">
        <v>0</v>
      </c>
      <c r="F40" s="61">
        <f t="shared" si="1"/>
        <v>0</v>
      </c>
      <c r="G40" s="61">
        <f t="shared" si="1"/>
        <v>0</v>
      </c>
      <c r="H40" s="98"/>
      <c r="I40" s="99"/>
      <c r="J40" s="77"/>
    </row>
    <row r="41" spans="1:10" x14ac:dyDescent="0.3">
      <c r="A41" s="59" t="s">
        <v>37</v>
      </c>
      <c r="B41" s="60">
        <v>205</v>
      </c>
      <c r="C41" s="60">
        <v>367303.1</v>
      </c>
      <c r="D41" s="60">
        <v>74</v>
      </c>
      <c r="E41" s="60">
        <v>237926.6</v>
      </c>
      <c r="F41" s="61">
        <f t="shared" si="1"/>
        <v>279</v>
      </c>
      <c r="G41" s="61">
        <f t="shared" si="1"/>
        <v>605229.69999999995</v>
      </c>
      <c r="H41" s="98"/>
      <c r="I41" s="99"/>
      <c r="J41" s="77"/>
    </row>
    <row r="42" spans="1:10" x14ac:dyDescent="0.3">
      <c r="A42" s="59" t="s">
        <v>38</v>
      </c>
      <c r="B42" s="60">
        <v>33</v>
      </c>
      <c r="C42" s="60">
        <v>26438</v>
      </c>
      <c r="D42" s="60">
        <v>0</v>
      </c>
      <c r="E42" s="60">
        <v>0</v>
      </c>
      <c r="F42" s="61">
        <f t="shared" si="1"/>
        <v>33</v>
      </c>
      <c r="G42" s="61">
        <f t="shared" si="1"/>
        <v>26438</v>
      </c>
      <c r="H42" s="98"/>
      <c r="I42" s="99"/>
      <c r="J42" s="77"/>
    </row>
    <row r="43" spans="1:10" x14ac:dyDescent="0.3">
      <c r="A43" s="62"/>
    </row>
    <row r="44" spans="1:10" x14ac:dyDescent="0.3">
      <c r="A44" s="62"/>
      <c r="F44" s="4"/>
    </row>
    <row r="45" spans="1:10" x14ac:dyDescent="0.3">
      <c r="A45" s="62" t="s">
        <v>22</v>
      </c>
    </row>
    <row r="46" spans="1:10" x14ac:dyDescent="0.3">
      <c r="A46" s="62" t="s">
        <v>23</v>
      </c>
    </row>
    <row r="47" spans="1:10" x14ac:dyDescent="0.3">
      <c r="A47" s="62" t="s">
        <v>24</v>
      </c>
    </row>
    <row r="48" spans="1:10" x14ac:dyDescent="0.3">
      <c r="A48" s="62" t="s">
        <v>25</v>
      </c>
    </row>
    <row r="49" spans="1:68" x14ac:dyDescent="0.3">
      <c r="A49" s="62" t="s">
        <v>26</v>
      </c>
    </row>
    <row r="50" spans="1:68" s="4" customFormat="1" x14ac:dyDescent="0.3">
      <c r="A50" s="62" t="s">
        <v>27</v>
      </c>
      <c r="F50"/>
      <c r="G50"/>
      <c r="H50"/>
      <c r="I50"/>
      <c r="J50" s="2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1:68" s="4" customFormat="1" x14ac:dyDescent="0.3">
      <c r="A51" s="62"/>
      <c r="F51"/>
      <c r="G51"/>
      <c r="H51"/>
      <c r="I51"/>
      <c r="J51" s="2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1:68" s="4" customFormat="1" x14ac:dyDescent="0.3">
      <c r="A52" s="62"/>
      <c r="F52"/>
      <c r="G52"/>
      <c r="H52"/>
      <c r="I52"/>
      <c r="J52" s="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</row>
    <row r="53" spans="1:68" s="4" customFormat="1" x14ac:dyDescent="0.3">
      <c r="A53" s="62"/>
      <c r="F53"/>
      <c r="G53"/>
      <c r="H53"/>
      <c r="I53"/>
      <c r="J53" s="2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  <row r="54" spans="1:68" s="4" customFormat="1" x14ac:dyDescent="0.3">
      <c r="A54" s="62"/>
      <c r="F54"/>
      <c r="G54"/>
      <c r="H54"/>
      <c r="I54"/>
      <c r="J54" s="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</row>
    <row r="55" spans="1:68" s="4" customFormat="1" x14ac:dyDescent="0.3">
      <c r="A55" s="62"/>
      <c r="F55"/>
      <c r="G55"/>
      <c r="H55"/>
      <c r="I55"/>
      <c r="J55" s="2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</row>
    <row r="56" spans="1:68" s="4" customFormat="1" x14ac:dyDescent="0.3">
      <c r="A56" s="62"/>
      <c r="F56"/>
      <c r="G56"/>
      <c r="H56"/>
      <c r="I56"/>
      <c r="J56" s="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</row>
    <row r="57" spans="1:68" s="4" customFormat="1" x14ac:dyDescent="0.3">
      <c r="A57" s="62"/>
      <c r="F57"/>
      <c r="G57"/>
      <c r="H57"/>
      <c r="I57"/>
      <c r="J57" s="2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</row>
    <row r="58" spans="1:68" s="4" customFormat="1" x14ac:dyDescent="0.3">
      <c r="A58" s="62"/>
      <c r="F58"/>
      <c r="G58"/>
      <c r="H58"/>
      <c r="I58"/>
      <c r="J58" s="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</row>
    <row r="59" spans="1:68" s="4" customFormat="1" x14ac:dyDescent="0.3">
      <c r="A59" s="62"/>
      <c r="F59"/>
      <c r="G59"/>
      <c r="H59"/>
      <c r="I59"/>
      <c r="J59" s="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</row>
    <row r="60" spans="1:68" s="4" customFormat="1" x14ac:dyDescent="0.3">
      <c r="A60" s="62"/>
      <c r="F60"/>
      <c r="G60"/>
      <c r="H60"/>
      <c r="I60"/>
      <c r="J60" s="2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</row>
    <row r="61" spans="1:68" s="4" customFormat="1" x14ac:dyDescent="0.3">
      <c r="A61" s="62"/>
      <c r="F61"/>
      <c r="G61"/>
      <c r="H61"/>
      <c r="I61"/>
      <c r="J61" s="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</row>
    <row r="62" spans="1:68" s="4" customFormat="1" x14ac:dyDescent="0.3">
      <c r="A62" s="62"/>
      <c r="F62"/>
      <c r="G62"/>
      <c r="H62"/>
      <c r="I62"/>
      <c r="J62" s="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</row>
    <row r="63" spans="1:68" s="4" customFormat="1" x14ac:dyDescent="0.3">
      <c r="A63" s="62"/>
      <c r="F63"/>
      <c r="G63"/>
      <c r="H63"/>
      <c r="I63"/>
      <c r="J63" s="2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</row>
    <row r="64" spans="1:68" s="4" customFormat="1" x14ac:dyDescent="0.3">
      <c r="A64" s="62"/>
      <c r="F64"/>
      <c r="G64"/>
      <c r="H64"/>
      <c r="I64"/>
      <c r="J64" s="2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</row>
    <row r="65" spans="1:68" s="4" customFormat="1" x14ac:dyDescent="0.3">
      <c r="A65" s="62"/>
      <c r="F65"/>
      <c r="G65"/>
      <c r="H65"/>
      <c r="I65"/>
      <c r="J65" s="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68" s="4" customFormat="1" x14ac:dyDescent="0.3">
      <c r="A66" s="62"/>
      <c r="F66"/>
      <c r="G66"/>
      <c r="H66"/>
      <c r="I66"/>
      <c r="J66" s="2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</row>
    <row r="67" spans="1:68" s="4" customFormat="1" x14ac:dyDescent="0.3">
      <c r="A67" s="62"/>
      <c r="F67"/>
      <c r="G67"/>
      <c r="H67"/>
      <c r="I67"/>
      <c r="J67" s="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68" s="4" customFormat="1" x14ac:dyDescent="0.3">
      <c r="A68" s="62"/>
      <c r="F68"/>
      <c r="G68"/>
      <c r="H68"/>
      <c r="I68"/>
      <c r="J68" s="2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</row>
    <row r="69" spans="1:68" s="4" customFormat="1" x14ac:dyDescent="0.3">
      <c r="A69" s="62"/>
      <c r="F69"/>
      <c r="G69"/>
      <c r="H69"/>
      <c r="I69"/>
      <c r="J69" s="2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</row>
    <row r="70" spans="1:68" s="4" customFormat="1" x14ac:dyDescent="0.3">
      <c r="A70" s="62"/>
      <c r="F70"/>
      <c r="G70"/>
      <c r="H70"/>
      <c r="I70"/>
      <c r="J70" s="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</row>
    <row r="71" spans="1:68" s="4" customFormat="1" x14ac:dyDescent="0.3">
      <c r="A71" s="62"/>
      <c r="F71"/>
      <c r="G71"/>
      <c r="H71"/>
      <c r="I71"/>
      <c r="J71" s="2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</row>
    <row r="72" spans="1:68" s="4" customFormat="1" x14ac:dyDescent="0.3">
      <c r="A72" s="62"/>
      <c r="F72"/>
      <c r="G72"/>
      <c r="H72"/>
      <c r="I72"/>
      <c r="J72" s="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</row>
    <row r="73" spans="1:68" s="4" customFormat="1" x14ac:dyDescent="0.3">
      <c r="A73" s="62"/>
      <c r="F73"/>
      <c r="G73"/>
      <c r="H73"/>
      <c r="I73"/>
      <c r="J73" s="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</row>
    <row r="74" spans="1:68" s="4" customFormat="1" x14ac:dyDescent="0.3">
      <c r="A74" s="62"/>
      <c r="F74"/>
      <c r="G74"/>
      <c r="H74"/>
      <c r="I74"/>
      <c r="J74" s="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</row>
    <row r="75" spans="1:68" s="4" customFormat="1" x14ac:dyDescent="0.3">
      <c r="A75" s="62"/>
      <c r="F75"/>
      <c r="G75"/>
      <c r="H75"/>
      <c r="I75"/>
      <c r="J75" s="2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</row>
    <row r="76" spans="1:68" s="4" customFormat="1" x14ac:dyDescent="0.3">
      <c r="A76" s="62"/>
      <c r="F76"/>
      <c r="G76"/>
      <c r="H76"/>
      <c r="I76"/>
      <c r="J76" s="2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</row>
    <row r="77" spans="1:68" s="4" customFormat="1" x14ac:dyDescent="0.3">
      <c r="A77" s="62"/>
      <c r="F77"/>
      <c r="G77"/>
      <c r="H77"/>
      <c r="I77"/>
      <c r="J77" s="2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</row>
    <row r="78" spans="1:68" s="4" customFormat="1" x14ac:dyDescent="0.3">
      <c r="A78" s="62"/>
      <c r="F78"/>
      <c r="G78"/>
      <c r="H78"/>
      <c r="I78"/>
      <c r="J78" s="2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</row>
    <row r="79" spans="1:68" s="4" customFormat="1" x14ac:dyDescent="0.3">
      <c r="A79" s="62"/>
      <c r="F79"/>
      <c r="G79"/>
      <c r="H79"/>
      <c r="I79"/>
      <c r="J79" s="2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</row>
    <row r="80" spans="1:68" s="4" customFormat="1" x14ac:dyDescent="0.3">
      <c r="A80" s="62"/>
      <c r="F80"/>
      <c r="G80"/>
      <c r="H80"/>
      <c r="I80"/>
      <c r="J80" s="2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</row>
    <row r="81" spans="1:68" s="4" customFormat="1" x14ac:dyDescent="0.3">
      <c r="A81" s="62"/>
      <c r="F81"/>
      <c r="G81"/>
      <c r="H81"/>
      <c r="I81"/>
      <c r="J81" s="2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</row>
    <row r="82" spans="1:68" s="4" customFormat="1" x14ac:dyDescent="0.3">
      <c r="A82" s="62"/>
      <c r="F82"/>
      <c r="G82"/>
      <c r="H82"/>
      <c r="I82"/>
      <c r="J82" s="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</row>
    <row r="83" spans="1:68" s="4" customFormat="1" x14ac:dyDescent="0.3">
      <c r="A83" s="62"/>
      <c r="F83"/>
      <c r="G83"/>
      <c r="H83"/>
      <c r="I83"/>
      <c r="J83" s="2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</row>
    <row r="84" spans="1:68" s="4" customFormat="1" x14ac:dyDescent="0.3">
      <c r="A84" s="62"/>
      <c r="F84"/>
      <c r="G84"/>
      <c r="H84"/>
      <c r="I84"/>
      <c r="J84" s="2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</row>
    <row r="85" spans="1:68" s="4" customFormat="1" x14ac:dyDescent="0.3">
      <c r="A85" s="62"/>
      <c r="F85"/>
      <c r="G85"/>
      <c r="H85"/>
      <c r="I85"/>
      <c r="J85" s="2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</row>
    <row r="86" spans="1:68" s="4" customFormat="1" x14ac:dyDescent="0.3">
      <c r="A86" s="62"/>
      <c r="F86"/>
      <c r="G86"/>
      <c r="H86"/>
      <c r="I86"/>
      <c r="J86" s="2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</row>
    <row r="87" spans="1:68" s="4" customFormat="1" x14ac:dyDescent="0.3">
      <c r="A87" s="62"/>
      <c r="F87"/>
      <c r="G87"/>
      <c r="H87"/>
      <c r="I87"/>
      <c r="J87" s="2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</row>
    <row r="88" spans="1:68" s="4" customFormat="1" x14ac:dyDescent="0.3">
      <c r="A88" s="62"/>
      <c r="F88"/>
      <c r="G88"/>
      <c r="H88"/>
      <c r="I88"/>
      <c r="J88" s="2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</row>
    <row r="89" spans="1:68" s="4" customFormat="1" x14ac:dyDescent="0.3">
      <c r="A89" s="62"/>
      <c r="F89"/>
      <c r="G89"/>
      <c r="H89"/>
      <c r="I89"/>
      <c r="J89" s="2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</row>
    <row r="90" spans="1:68" s="4" customFormat="1" x14ac:dyDescent="0.3">
      <c r="A90" s="62"/>
      <c r="F90"/>
      <c r="G90"/>
      <c r="H90"/>
      <c r="I90"/>
      <c r="J90" s="2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</row>
    <row r="91" spans="1:68" s="4" customFormat="1" x14ac:dyDescent="0.3">
      <c r="A91" s="62"/>
      <c r="F91"/>
      <c r="G91"/>
      <c r="H91"/>
      <c r="I91"/>
      <c r="J91" s="2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</row>
    <row r="92" spans="1:68" s="4" customFormat="1" x14ac:dyDescent="0.3">
      <c r="A92" s="62"/>
      <c r="F92"/>
      <c r="G92"/>
      <c r="H92"/>
      <c r="I92"/>
      <c r="J92" s="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</row>
    <row r="93" spans="1:68" s="4" customFormat="1" x14ac:dyDescent="0.3">
      <c r="A93" s="62"/>
      <c r="F93"/>
      <c r="G93"/>
      <c r="H93"/>
      <c r="I93"/>
      <c r="J93" s="2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</row>
    <row r="94" spans="1:68" s="4" customFormat="1" x14ac:dyDescent="0.3">
      <c r="A94" s="62"/>
      <c r="F94"/>
      <c r="G94"/>
      <c r="H94"/>
      <c r="I94"/>
      <c r="J94" s="2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</row>
    <row r="95" spans="1:68" s="4" customFormat="1" x14ac:dyDescent="0.3">
      <c r="A95" s="62"/>
      <c r="F95"/>
      <c r="G95"/>
      <c r="H95"/>
      <c r="I95"/>
      <c r="J95" s="2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</row>
    <row r="96" spans="1:68" s="4" customFormat="1" x14ac:dyDescent="0.3">
      <c r="A96" s="62"/>
      <c r="F96"/>
      <c r="G96"/>
      <c r="H96"/>
      <c r="I96"/>
      <c r="J96" s="2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</row>
    <row r="97" spans="1:68" s="4" customFormat="1" x14ac:dyDescent="0.3">
      <c r="A97" s="62"/>
      <c r="F97"/>
      <c r="G97"/>
      <c r="H97"/>
      <c r="I97"/>
      <c r="J97" s="2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</row>
    <row r="98" spans="1:68" s="4" customFormat="1" x14ac:dyDescent="0.3">
      <c r="A98" s="62"/>
      <c r="F98"/>
      <c r="G98"/>
      <c r="H98"/>
      <c r="I98"/>
      <c r="J98" s="2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</row>
    <row r="99" spans="1:68" s="4" customFormat="1" x14ac:dyDescent="0.3">
      <c r="A99" s="62"/>
      <c r="F99"/>
      <c r="G99"/>
      <c r="H99"/>
      <c r="I99"/>
      <c r="J99" s="2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</row>
    <row r="100" spans="1:68" s="4" customFormat="1" x14ac:dyDescent="0.3">
      <c r="A100" s="62"/>
      <c r="F100"/>
      <c r="G100"/>
      <c r="H100"/>
      <c r="I100"/>
      <c r="J100" s="2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</row>
    <row r="101" spans="1:68" s="4" customFormat="1" x14ac:dyDescent="0.3">
      <c r="A101" s="62"/>
      <c r="F101"/>
      <c r="G101"/>
      <c r="H101"/>
      <c r="I101"/>
      <c r="J101" s="2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</row>
    <row r="102" spans="1:68" s="4" customFormat="1" x14ac:dyDescent="0.3">
      <c r="A102" s="62"/>
      <c r="F102"/>
      <c r="G102"/>
      <c r="H102"/>
      <c r="I102"/>
      <c r="J102" s="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</row>
    <row r="103" spans="1:68" s="4" customFormat="1" x14ac:dyDescent="0.3">
      <c r="A103" s="62"/>
      <c r="F103"/>
      <c r="G103"/>
      <c r="H103"/>
      <c r="I103"/>
      <c r="J103" s="2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</row>
    <row r="104" spans="1:68" s="4" customFormat="1" x14ac:dyDescent="0.3">
      <c r="A104" s="62"/>
      <c r="F104"/>
      <c r="G104"/>
      <c r="H104"/>
      <c r="I104"/>
      <c r="J104" s="2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</row>
    <row r="105" spans="1:68" s="4" customFormat="1" x14ac:dyDescent="0.3">
      <c r="A105" s="62"/>
      <c r="F105"/>
      <c r="G105"/>
      <c r="H105"/>
      <c r="I105"/>
      <c r="J105" s="2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</row>
    <row r="106" spans="1:68" s="4" customFormat="1" x14ac:dyDescent="0.3">
      <c r="A106" s="62"/>
      <c r="F106"/>
      <c r="G106"/>
      <c r="H106"/>
      <c r="I106"/>
      <c r="J106" s="2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</row>
    <row r="107" spans="1:68" s="4" customFormat="1" x14ac:dyDescent="0.3">
      <c r="A107" s="62"/>
      <c r="F107"/>
      <c r="G107"/>
      <c r="H107"/>
      <c r="I107"/>
      <c r="J107" s="2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</row>
    <row r="108" spans="1:68" s="4" customFormat="1" x14ac:dyDescent="0.3">
      <c r="A108" s="62"/>
      <c r="F108"/>
      <c r="G108"/>
      <c r="H108"/>
      <c r="I108"/>
      <c r="J108" s="2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</row>
    <row r="109" spans="1:68" s="4" customFormat="1" x14ac:dyDescent="0.3">
      <c r="A109" s="62"/>
      <c r="F109"/>
      <c r="G109"/>
      <c r="H109"/>
      <c r="I109"/>
      <c r="J109" s="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</row>
    <row r="110" spans="1:68" s="4" customFormat="1" x14ac:dyDescent="0.3">
      <c r="A110" s="62"/>
      <c r="F110"/>
      <c r="G110"/>
      <c r="H110"/>
      <c r="I110"/>
      <c r="J110" s="2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</row>
    <row r="111" spans="1:68" s="4" customFormat="1" x14ac:dyDescent="0.3">
      <c r="A111" s="62"/>
      <c r="F111"/>
      <c r="G111"/>
      <c r="H111"/>
      <c r="I111"/>
      <c r="J111" s="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</row>
    <row r="112" spans="1:68" s="4" customFormat="1" x14ac:dyDescent="0.3">
      <c r="A112" s="62"/>
      <c r="F112"/>
      <c r="G112"/>
      <c r="H112"/>
      <c r="I112"/>
      <c r="J112" s="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</row>
    <row r="113" spans="1:68" s="4" customFormat="1" x14ac:dyDescent="0.3">
      <c r="A113" s="62"/>
      <c r="F113"/>
      <c r="G113"/>
      <c r="H113"/>
      <c r="I113"/>
      <c r="J113" s="2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</row>
    <row r="114" spans="1:68" s="4" customFormat="1" x14ac:dyDescent="0.3">
      <c r="A114" s="62"/>
      <c r="F114"/>
      <c r="G114"/>
      <c r="H114"/>
      <c r="I114"/>
      <c r="J114" s="2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</row>
    <row r="115" spans="1:68" s="4" customFormat="1" x14ac:dyDescent="0.3">
      <c r="A115" s="62"/>
      <c r="F115"/>
      <c r="G115"/>
      <c r="H115"/>
      <c r="I115"/>
      <c r="J115" s="2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</row>
    <row r="116" spans="1:68" s="4" customFormat="1" x14ac:dyDescent="0.3">
      <c r="A116" s="62"/>
      <c r="F116"/>
      <c r="G116"/>
      <c r="H116"/>
      <c r="I116"/>
      <c r="J116" s="2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</row>
    <row r="117" spans="1:68" s="4" customFormat="1" x14ac:dyDescent="0.3">
      <c r="A117" s="62"/>
      <c r="F117"/>
      <c r="G117"/>
      <c r="H117"/>
      <c r="I117"/>
      <c r="J117" s="2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</row>
    <row r="118" spans="1:68" s="4" customFormat="1" x14ac:dyDescent="0.3">
      <c r="A118" s="62"/>
      <c r="F118"/>
      <c r="G118"/>
      <c r="H118"/>
      <c r="I118"/>
      <c r="J118" s="2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</row>
    <row r="119" spans="1:68" s="4" customFormat="1" x14ac:dyDescent="0.3">
      <c r="A119" s="62"/>
      <c r="F119"/>
      <c r="G119"/>
      <c r="H119"/>
      <c r="I119"/>
      <c r="J119" s="2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</row>
    <row r="120" spans="1:68" s="4" customFormat="1" x14ac:dyDescent="0.3">
      <c r="A120" s="62"/>
      <c r="F120"/>
      <c r="G120"/>
      <c r="H120"/>
      <c r="I120"/>
      <c r="J120" s="2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</row>
    <row r="121" spans="1:68" s="4" customFormat="1" x14ac:dyDescent="0.3">
      <c r="A121" s="62"/>
      <c r="F121"/>
      <c r="G121"/>
      <c r="H121"/>
      <c r="I121"/>
      <c r="J121" s="2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</row>
    <row r="122" spans="1:68" s="4" customFormat="1" x14ac:dyDescent="0.3">
      <c r="A122" s="62"/>
      <c r="F122"/>
      <c r="G122"/>
      <c r="H122"/>
      <c r="I122"/>
      <c r="J122" s="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</row>
    <row r="123" spans="1:68" s="4" customFormat="1" x14ac:dyDescent="0.3">
      <c r="A123" s="62"/>
      <c r="F123"/>
      <c r="G123"/>
      <c r="H123"/>
      <c r="I123"/>
      <c r="J123" s="2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</row>
    <row r="124" spans="1:68" s="4" customFormat="1" x14ac:dyDescent="0.3">
      <c r="A124" s="62"/>
      <c r="F124"/>
      <c r="G124"/>
      <c r="H124"/>
      <c r="I124"/>
      <c r="J124" s="2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</row>
    <row r="125" spans="1:68" s="4" customFormat="1" x14ac:dyDescent="0.3">
      <c r="A125" s="62"/>
      <c r="F125"/>
      <c r="G125"/>
      <c r="H125"/>
      <c r="I125"/>
      <c r="J125" s="2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</row>
    <row r="126" spans="1:68" s="4" customFormat="1" x14ac:dyDescent="0.3">
      <c r="A126" s="62"/>
      <c r="F126"/>
      <c r="G126"/>
      <c r="H126"/>
      <c r="I126"/>
      <c r="J126" s="2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</row>
    <row r="127" spans="1:68" s="4" customFormat="1" x14ac:dyDescent="0.3">
      <c r="A127" s="62"/>
      <c r="F127"/>
      <c r="G127"/>
      <c r="H127"/>
      <c r="I127"/>
      <c r="J127" s="2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</row>
    <row r="128" spans="1:68" s="4" customFormat="1" x14ac:dyDescent="0.3">
      <c r="A128" s="62"/>
      <c r="F128"/>
      <c r="G128"/>
      <c r="H128"/>
      <c r="I128"/>
      <c r="J128" s="2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</row>
    <row r="129" spans="1:68" s="4" customFormat="1" x14ac:dyDescent="0.3">
      <c r="A129" s="62"/>
      <c r="F129"/>
      <c r="G129"/>
      <c r="H129"/>
      <c r="I129"/>
      <c r="J129" s="2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</row>
    <row r="130" spans="1:68" s="4" customFormat="1" x14ac:dyDescent="0.3">
      <c r="A130" s="62"/>
      <c r="F130"/>
      <c r="G130"/>
      <c r="H130"/>
      <c r="I130"/>
      <c r="J130" s="2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</row>
    <row r="131" spans="1:68" s="4" customFormat="1" x14ac:dyDescent="0.3">
      <c r="A131" s="62"/>
      <c r="F131"/>
      <c r="G131"/>
      <c r="H131"/>
      <c r="I131"/>
      <c r="J131" s="2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</row>
    <row r="132" spans="1:68" s="4" customFormat="1" x14ac:dyDescent="0.3">
      <c r="A132" s="62"/>
      <c r="F132"/>
      <c r="G132"/>
      <c r="H132"/>
      <c r="I132"/>
      <c r="J132" s="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</row>
    <row r="133" spans="1:68" s="4" customFormat="1" x14ac:dyDescent="0.3">
      <c r="A133" s="62"/>
      <c r="F133"/>
      <c r="G133"/>
      <c r="H133"/>
      <c r="I133"/>
      <c r="J133" s="2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</row>
    <row r="134" spans="1:68" s="4" customFormat="1" x14ac:dyDescent="0.3">
      <c r="A134" s="62"/>
      <c r="F134"/>
      <c r="G134"/>
      <c r="H134"/>
      <c r="I134"/>
      <c r="J134" s="2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</row>
    <row r="135" spans="1:68" s="4" customFormat="1" x14ac:dyDescent="0.3">
      <c r="A135" s="62"/>
      <c r="F135"/>
      <c r="G135"/>
      <c r="H135"/>
      <c r="I135"/>
      <c r="J135" s="2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</row>
    <row r="136" spans="1:68" s="4" customFormat="1" x14ac:dyDescent="0.3">
      <c r="A136" s="62"/>
      <c r="F136"/>
      <c r="G136"/>
      <c r="H136"/>
      <c r="I136"/>
      <c r="J136" s="2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</row>
    <row r="137" spans="1:68" s="4" customFormat="1" x14ac:dyDescent="0.3">
      <c r="A137" s="62"/>
      <c r="F137"/>
      <c r="G137"/>
      <c r="H137"/>
      <c r="I137"/>
      <c r="J137" s="2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</row>
    <row r="138" spans="1:68" s="4" customFormat="1" x14ac:dyDescent="0.3">
      <c r="A138" s="62"/>
      <c r="F138"/>
      <c r="G138"/>
      <c r="H138"/>
      <c r="I138"/>
      <c r="J138" s="2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</row>
    <row r="139" spans="1:68" s="4" customFormat="1" x14ac:dyDescent="0.3">
      <c r="A139" s="62"/>
      <c r="F139"/>
      <c r="G139"/>
      <c r="H139"/>
      <c r="I139"/>
      <c r="J139" s="2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</row>
    <row r="140" spans="1:68" s="4" customFormat="1" x14ac:dyDescent="0.3">
      <c r="A140" s="62"/>
      <c r="F140"/>
      <c r="G140"/>
      <c r="H140"/>
      <c r="I140"/>
      <c r="J140" s="2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</row>
    <row r="141" spans="1:68" s="4" customFormat="1" x14ac:dyDescent="0.3">
      <c r="A141" s="62"/>
      <c r="F141"/>
      <c r="G141"/>
      <c r="H141"/>
      <c r="I141"/>
      <c r="J141" s="2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</row>
    <row r="142" spans="1:68" s="4" customFormat="1" x14ac:dyDescent="0.3">
      <c r="A142" s="62"/>
      <c r="F142"/>
      <c r="G142"/>
      <c r="H142"/>
      <c r="I142"/>
      <c r="J142" s="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</row>
    <row r="143" spans="1:68" s="4" customFormat="1" x14ac:dyDescent="0.3">
      <c r="A143" s="62"/>
      <c r="F143"/>
      <c r="G143"/>
      <c r="H143"/>
      <c r="I143"/>
      <c r="J143" s="2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</row>
    <row r="144" spans="1:68" s="4" customFormat="1" x14ac:dyDescent="0.3">
      <c r="A144" s="62"/>
      <c r="F144"/>
      <c r="G144"/>
      <c r="H144"/>
      <c r="I144"/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</row>
    <row r="145" spans="1:68" s="4" customFormat="1" x14ac:dyDescent="0.3">
      <c r="A145" s="62"/>
      <c r="F145"/>
      <c r="G145"/>
      <c r="H145"/>
      <c r="I145"/>
      <c r="J145" s="2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</row>
    <row r="146" spans="1:68" s="4" customFormat="1" x14ac:dyDescent="0.3">
      <c r="A146" s="62"/>
      <c r="F146"/>
      <c r="G146"/>
      <c r="H146"/>
      <c r="I146"/>
      <c r="J146" s="2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</row>
    <row r="147" spans="1:68" s="4" customFormat="1" x14ac:dyDescent="0.3">
      <c r="A147" s="62"/>
      <c r="F147"/>
      <c r="G147"/>
      <c r="H147"/>
      <c r="I147"/>
      <c r="J147" s="2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</row>
    <row r="148" spans="1:68" s="4" customFormat="1" x14ac:dyDescent="0.3">
      <c r="A148" s="62"/>
      <c r="F148"/>
      <c r="G148"/>
      <c r="H148"/>
      <c r="I148"/>
      <c r="J148" s="2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</row>
    <row r="149" spans="1:68" s="4" customFormat="1" x14ac:dyDescent="0.3">
      <c r="A149" s="62"/>
      <c r="F149"/>
      <c r="G149"/>
      <c r="H149"/>
      <c r="I149"/>
      <c r="J149" s="2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</row>
    <row r="150" spans="1:68" s="4" customFormat="1" x14ac:dyDescent="0.3">
      <c r="A150" s="62"/>
      <c r="F150"/>
      <c r="G150"/>
      <c r="H150"/>
      <c r="I150"/>
      <c r="J150" s="2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</row>
    <row r="151" spans="1:68" s="4" customFormat="1" x14ac:dyDescent="0.3">
      <c r="A151" s="62"/>
      <c r="F151"/>
      <c r="G151"/>
      <c r="H151"/>
      <c r="I151"/>
      <c r="J151" s="2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</row>
    <row r="152" spans="1:68" s="4" customFormat="1" x14ac:dyDescent="0.3">
      <c r="A152" s="62"/>
      <c r="F152"/>
      <c r="G152"/>
      <c r="H152"/>
      <c r="I152"/>
      <c r="J152" s="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</row>
    <row r="153" spans="1:68" s="4" customFormat="1" x14ac:dyDescent="0.3">
      <c r="A153" s="62"/>
      <c r="F153"/>
      <c r="G153"/>
      <c r="H153"/>
      <c r="I153"/>
      <c r="J153" s="2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</row>
    <row r="154" spans="1:68" s="4" customFormat="1" x14ac:dyDescent="0.3">
      <c r="A154" s="62"/>
      <c r="F154"/>
      <c r="G154"/>
      <c r="H154"/>
      <c r="I154"/>
      <c r="J154" s="2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</row>
    <row r="155" spans="1:68" s="4" customFormat="1" x14ac:dyDescent="0.3">
      <c r="A155" s="62"/>
      <c r="F155"/>
      <c r="G155"/>
      <c r="H155"/>
      <c r="I155"/>
      <c r="J155" s="2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</row>
    <row r="156" spans="1:68" s="4" customFormat="1" x14ac:dyDescent="0.3">
      <c r="A156" s="62"/>
      <c r="F156"/>
      <c r="G156"/>
      <c r="H156"/>
      <c r="I156"/>
      <c r="J156" s="2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</row>
    <row r="157" spans="1:68" s="4" customFormat="1" x14ac:dyDescent="0.3">
      <c r="A157" s="62"/>
      <c r="F157"/>
      <c r="G157"/>
      <c r="H157"/>
      <c r="I157"/>
      <c r="J157" s="2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</row>
    <row r="158" spans="1:68" s="4" customFormat="1" x14ac:dyDescent="0.3">
      <c r="A158" s="62"/>
      <c r="F158"/>
      <c r="G158"/>
      <c r="H158"/>
      <c r="I158"/>
      <c r="J158" s="2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</row>
    <row r="159" spans="1:68" s="4" customFormat="1" x14ac:dyDescent="0.3">
      <c r="A159" s="62"/>
      <c r="F159"/>
      <c r="G159"/>
      <c r="H159"/>
      <c r="I159"/>
      <c r="J159" s="2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</row>
    <row r="160" spans="1:68" s="4" customFormat="1" x14ac:dyDescent="0.3">
      <c r="A160" s="62"/>
      <c r="F160"/>
      <c r="G160"/>
      <c r="H160"/>
      <c r="I160"/>
      <c r="J160" s="2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</row>
    <row r="161" spans="1:68" s="4" customFormat="1" x14ac:dyDescent="0.3">
      <c r="A161" s="62"/>
      <c r="F161"/>
      <c r="G161"/>
      <c r="H161"/>
      <c r="I161"/>
      <c r="J161" s="2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</row>
    <row r="162" spans="1:68" s="4" customFormat="1" x14ac:dyDescent="0.3">
      <c r="A162" s="62"/>
      <c r="F162"/>
      <c r="G162"/>
      <c r="H162"/>
      <c r="I162"/>
      <c r="J162" s="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</row>
    <row r="163" spans="1:68" s="4" customFormat="1" x14ac:dyDescent="0.3">
      <c r="A163" s="62"/>
      <c r="F163"/>
      <c r="G163"/>
      <c r="H163"/>
      <c r="I163"/>
      <c r="J163" s="2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</row>
    <row r="164" spans="1:68" s="4" customFormat="1" x14ac:dyDescent="0.3">
      <c r="A164" s="62"/>
      <c r="F164"/>
      <c r="G164"/>
      <c r="H164"/>
      <c r="I164"/>
      <c r="J164" s="2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</row>
    <row r="165" spans="1:68" s="4" customFormat="1" x14ac:dyDescent="0.3">
      <c r="A165" s="62"/>
      <c r="F165"/>
      <c r="G165"/>
      <c r="H165"/>
      <c r="I165"/>
      <c r="J165" s="2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</row>
    <row r="166" spans="1:68" s="4" customFormat="1" x14ac:dyDescent="0.3">
      <c r="A166" s="62"/>
      <c r="F166"/>
      <c r="G166"/>
      <c r="H166"/>
      <c r="I166"/>
      <c r="J166" s="2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</row>
    <row r="167" spans="1:68" s="4" customFormat="1" x14ac:dyDescent="0.3">
      <c r="A167" s="62"/>
      <c r="F167"/>
      <c r="G167"/>
      <c r="H167"/>
      <c r="I167"/>
      <c r="J167" s="2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</row>
    <row r="168" spans="1:68" s="4" customFormat="1" x14ac:dyDescent="0.3">
      <c r="A168" s="62"/>
      <c r="F168"/>
      <c r="G168"/>
      <c r="H168"/>
      <c r="I168"/>
      <c r="J168" s="2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</row>
    <row r="169" spans="1:68" s="4" customFormat="1" x14ac:dyDescent="0.3">
      <c r="A169" s="62"/>
      <c r="F169"/>
      <c r="G169"/>
      <c r="H169"/>
      <c r="I169"/>
      <c r="J169" s="2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</row>
    <row r="170" spans="1:68" s="4" customFormat="1" x14ac:dyDescent="0.3">
      <c r="A170" s="62"/>
      <c r="F170"/>
      <c r="G170"/>
      <c r="H170"/>
      <c r="I170"/>
      <c r="J170" s="2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</row>
    <row r="171" spans="1:68" s="4" customFormat="1" x14ac:dyDescent="0.3">
      <c r="A171" s="62"/>
      <c r="F171"/>
      <c r="G171"/>
      <c r="H171"/>
      <c r="I171"/>
      <c r="J171" s="2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</row>
    <row r="172" spans="1:68" s="4" customFormat="1" x14ac:dyDescent="0.3">
      <c r="A172" s="62"/>
      <c r="F172"/>
      <c r="G172"/>
      <c r="H172"/>
      <c r="I172"/>
      <c r="J172" s="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</row>
    <row r="173" spans="1:68" s="4" customFormat="1" x14ac:dyDescent="0.3">
      <c r="A173" s="62"/>
      <c r="F173"/>
      <c r="G173"/>
      <c r="H173"/>
      <c r="I173"/>
      <c r="J173" s="2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</row>
    <row r="174" spans="1:68" s="4" customFormat="1" x14ac:dyDescent="0.3">
      <c r="A174" s="62"/>
      <c r="F174"/>
      <c r="G174"/>
      <c r="H174"/>
      <c r="I174"/>
      <c r="J174" s="2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</row>
    <row r="175" spans="1:68" s="4" customFormat="1" x14ac:dyDescent="0.3">
      <c r="A175" s="62"/>
      <c r="F175"/>
      <c r="G175"/>
      <c r="H175"/>
      <c r="I175"/>
      <c r="J175" s="2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</row>
    <row r="176" spans="1:68" s="4" customFormat="1" x14ac:dyDescent="0.3">
      <c r="A176" s="62"/>
      <c r="F176"/>
      <c r="G176"/>
      <c r="H176"/>
      <c r="I176"/>
      <c r="J176" s="2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</row>
    <row r="177" spans="1:68" s="4" customFormat="1" x14ac:dyDescent="0.3">
      <c r="A177" s="62"/>
      <c r="F177"/>
      <c r="G177"/>
      <c r="H177"/>
      <c r="I177"/>
      <c r="J177" s="2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</row>
    <row r="178" spans="1:68" s="4" customFormat="1" x14ac:dyDescent="0.3">
      <c r="A178" s="62"/>
      <c r="F178"/>
      <c r="G178"/>
      <c r="H178"/>
      <c r="I178"/>
      <c r="J178" s="2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</row>
    <row r="179" spans="1:68" s="4" customFormat="1" x14ac:dyDescent="0.3">
      <c r="A179" s="62"/>
      <c r="F179"/>
      <c r="G179"/>
      <c r="H179"/>
      <c r="I179"/>
      <c r="J179" s="2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</row>
    <row r="180" spans="1:68" s="4" customFormat="1" x14ac:dyDescent="0.3">
      <c r="A180" s="62"/>
      <c r="F180"/>
      <c r="G180"/>
      <c r="H180"/>
      <c r="I180"/>
      <c r="J180" s="2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</row>
    <row r="181" spans="1:68" s="4" customFormat="1" x14ac:dyDescent="0.3">
      <c r="A181" s="62"/>
      <c r="F181"/>
      <c r="G181"/>
      <c r="H181"/>
      <c r="I181"/>
      <c r="J181" s="2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</row>
    <row r="182" spans="1:68" s="4" customFormat="1" x14ac:dyDescent="0.3">
      <c r="A182" s="62"/>
      <c r="F182"/>
      <c r="G182"/>
      <c r="H182"/>
      <c r="I182"/>
      <c r="J182" s="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</row>
    <row r="183" spans="1:68" s="4" customFormat="1" x14ac:dyDescent="0.3">
      <c r="A183" s="62"/>
      <c r="F183"/>
      <c r="G183"/>
      <c r="H183"/>
      <c r="I183"/>
      <c r="J183" s="2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</row>
    <row r="184" spans="1:68" s="4" customFormat="1" x14ac:dyDescent="0.3">
      <c r="A184" s="62"/>
      <c r="F184"/>
      <c r="G184"/>
      <c r="H184"/>
      <c r="I184"/>
      <c r="J184" s="2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</row>
    <row r="185" spans="1:68" s="4" customFormat="1" x14ac:dyDescent="0.3">
      <c r="A185" s="62"/>
      <c r="F185"/>
      <c r="G185"/>
      <c r="H185"/>
      <c r="I185"/>
      <c r="J185" s="2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</row>
    <row r="186" spans="1:68" s="4" customFormat="1" x14ac:dyDescent="0.3">
      <c r="A186" s="62"/>
      <c r="F186"/>
      <c r="G186"/>
      <c r="H186"/>
      <c r="I186"/>
      <c r="J186" s="2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</row>
    <row r="187" spans="1:68" s="4" customFormat="1" x14ac:dyDescent="0.3">
      <c r="A187" s="62"/>
      <c r="F187"/>
      <c r="G187"/>
      <c r="H187"/>
      <c r="I187"/>
      <c r="J187" s="2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</row>
    <row r="188" spans="1:68" s="4" customFormat="1" x14ac:dyDescent="0.3">
      <c r="A188" s="62"/>
      <c r="F188"/>
      <c r="G188"/>
      <c r="H188"/>
      <c r="I188"/>
      <c r="J188" s="2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</row>
    <row r="189" spans="1:68" s="4" customFormat="1" x14ac:dyDescent="0.3">
      <c r="A189" s="62"/>
      <c r="F189"/>
      <c r="G189"/>
      <c r="H189"/>
      <c r="I189"/>
      <c r="J189" s="2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</row>
    <row r="190" spans="1:68" s="4" customFormat="1" x14ac:dyDescent="0.3">
      <c r="A190" s="62"/>
      <c r="F190"/>
      <c r="G190"/>
      <c r="H190"/>
      <c r="I190"/>
      <c r="J190" s="2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</row>
    <row r="191" spans="1:68" s="4" customFormat="1" x14ac:dyDescent="0.3">
      <c r="A191" s="62"/>
      <c r="F191"/>
      <c r="G191"/>
      <c r="H191"/>
      <c r="I191"/>
      <c r="J191" s="2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</row>
    <row r="192" spans="1:68" s="4" customFormat="1" x14ac:dyDescent="0.3">
      <c r="A192" s="62"/>
      <c r="F192"/>
      <c r="G192"/>
      <c r="H192"/>
      <c r="I192"/>
      <c r="J192" s="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</row>
    <row r="193" spans="1:68" s="4" customFormat="1" x14ac:dyDescent="0.3">
      <c r="A193" s="62"/>
      <c r="F193"/>
      <c r="G193"/>
      <c r="H193"/>
      <c r="I193"/>
      <c r="J193" s="2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</row>
    <row r="194" spans="1:68" s="4" customFormat="1" x14ac:dyDescent="0.3">
      <c r="A194" s="62"/>
      <c r="F194"/>
      <c r="G194"/>
      <c r="H194"/>
      <c r="I194"/>
      <c r="J194" s="2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</row>
    <row r="195" spans="1:68" s="4" customFormat="1" x14ac:dyDescent="0.3">
      <c r="A195" s="62"/>
      <c r="F195"/>
      <c r="G195"/>
      <c r="H195"/>
      <c r="I195"/>
      <c r="J195" s="2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</row>
    <row r="196" spans="1:68" s="4" customFormat="1" x14ac:dyDescent="0.3">
      <c r="A196" s="62"/>
      <c r="F196"/>
      <c r="G196"/>
      <c r="H196"/>
      <c r="I196"/>
      <c r="J196" s="2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</row>
    <row r="197" spans="1:68" s="4" customFormat="1" x14ac:dyDescent="0.3">
      <c r="A197" s="62"/>
      <c r="F197"/>
      <c r="G197"/>
      <c r="H197"/>
      <c r="I197"/>
      <c r="J197" s="2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</row>
    <row r="198" spans="1:68" s="4" customFormat="1" x14ac:dyDescent="0.3">
      <c r="A198" s="62"/>
      <c r="F198"/>
      <c r="G198"/>
      <c r="H198"/>
      <c r="I198"/>
      <c r="J198" s="2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</row>
    <row r="199" spans="1:68" s="4" customFormat="1" x14ac:dyDescent="0.3">
      <c r="A199" s="62"/>
      <c r="F199"/>
      <c r="G199"/>
      <c r="H199"/>
      <c r="I199"/>
      <c r="J199" s="2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</row>
    <row r="200" spans="1:68" s="4" customFormat="1" x14ac:dyDescent="0.3">
      <c r="A200" s="62"/>
      <c r="F200"/>
      <c r="G200"/>
      <c r="H200"/>
      <c r="I200"/>
      <c r="J200" s="2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</row>
    <row r="201" spans="1:68" s="4" customFormat="1" x14ac:dyDescent="0.3">
      <c r="A201" s="62"/>
      <c r="F201"/>
      <c r="G201"/>
      <c r="H201"/>
      <c r="I201"/>
      <c r="J201" s="2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</row>
    <row r="202" spans="1:68" s="4" customFormat="1" x14ac:dyDescent="0.3">
      <c r="A202" s="62"/>
      <c r="F202"/>
      <c r="G202"/>
      <c r="H202"/>
      <c r="I202"/>
      <c r="J202" s="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</row>
    <row r="203" spans="1:68" s="4" customFormat="1" x14ac:dyDescent="0.3">
      <c r="A203" s="62"/>
      <c r="F203"/>
      <c r="G203"/>
      <c r="H203"/>
      <c r="I203"/>
      <c r="J203" s="2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</row>
    <row r="204" spans="1:68" s="4" customFormat="1" x14ac:dyDescent="0.3">
      <c r="A204" s="62"/>
      <c r="F204"/>
      <c r="G204"/>
      <c r="H204"/>
      <c r="I204"/>
      <c r="J204" s="2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</row>
    <row r="205" spans="1:68" s="4" customFormat="1" x14ac:dyDescent="0.3">
      <c r="A205" s="62"/>
      <c r="F205"/>
      <c r="G205"/>
      <c r="H205"/>
      <c r="I205"/>
      <c r="J205" s="2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</row>
    <row r="206" spans="1:68" s="4" customFormat="1" x14ac:dyDescent="0.3">
      <c r="A206" s="62"/>
      <c r="F206"/>
      <c r="G206"/>
      <c r="H206"/>
      <c r="I206"/>
      <c r="J206" s="2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</row>
    <row r="207" spans="1:68" s="4" customFormat="1" x14ac:dyDescent="0.3">
      <c r="A207" s="62"/>
      <c r="F207"/>
      <c r="G207"/>
      <c r="H207"/>
      <c r="I207"/>
      <c r="J207" s="2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</row>
    <row r="208" spans="1:68" s="4" customFormat="1" x14ac:dyDescent="0.3">
      <c r="A208" s="62"/>
      <c r="F208"/>
      <c r="G208"/>
      <c r="H208"/>
      <c r="I208"/>
      <c r="J208" s="2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</row>
    <row r="209" spans="1:68" s="4" customFormat="1" x14ac:dyDescent="0.3">
      <c r="A209" s="62"/>
      <c r="F209"/>
      <c r="G209"/>
      <c r="H209"/>
      <c r="I209"/>
      <c r="J209" s="2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</row>
    <row r="210" spans="1:68" s="4" customFormat="1" x14ac:dyDescent="0.3">
      <c r="A210" s="62"/>
      <c r="F210"/>
      <c r="G210"/>
      <c r="H210"/>
      <c r="I210"/>
      <c r="J210" s="2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</row>
    <row r="211" spans="1:68" s="4" customFormat="1" x14ac:dyDescent="0.3">
      <c r="A211" s="62"/>
      <c r="F211"/>
      <c r="G211"/>
      <c r="H211"/>
      <c r="I211"/>
      <c r="J211" s="2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</row>
    <row r="212" spans="1:68" s="4" customFormat="1" x14ac:dyDescent="0.3">
      <c r="A212" s="62"/>
      <c r="F212"/>
      <c r="G212"/>
      <c r="H212"/>
      <c r="I212"/>
      <c r="J212" s="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</row>
    <row r="213" spans="1:68" s="4" customFormat="1" x14ac:dyDescent="0.3">
      <c r="A213" s="62"/>
      <c r="F213"/>
      <c r="G213"/>
      <c r="H213"/>
      <c r="I213"/>
      <c r="J213" s="2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</row>
    <row r="214" spans="1:68" s="4" customFormat="1" x14ac:dyDescent="0.3">
      <c r="A214" s="62"/>
      <c r="F214"/>
      <c r="G214"/>
      <c r="H214"/>
      <c r="I214"/>
      <c r="J214" s="2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</row>
    <row r="215" spans="1:68" s="4" customFormat="1" x14ac:dyDescent="0.3">
      <c r="A215" s="62"/>
      <c r="F215"/>
      <c r="G215"/>
      <c r="H215"/>
      <c r="I215"/>
      <c r="J215" s="2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</row>
    <row r="216" spans="1:68" s="4" customFormat="1" x14ac:dyDescent="0.3">
      <c r="A216" s="62"/>
      <c r="F216"/>
      <c r="G216"/>
      <c r="H216"/>
      <c r="I216"/>
      <c r="J216" s="2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</row>
    <row r="217" spans="1:68" s="4" customFormat="1" x14ac:dyDescent="0.3">
      <c r="A217" s="62"/>
      <c r="F217"/>
      <c r="G217"/>
      <c r="H217"/>
      <c r="I217"/>
      <c r="J217" s="2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</row>
    <row r="218" spans="1:68" s="4" customFormat="1" x14ac:dyDescent="0.3">
      <c r="A218" s="62"/>
      <c r="F218"/>
      <c r="G218"/>
      <c r="H218"/>
      <c r="I218"/>
      <c r="J218" s="2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</row>
    <row r="219" spans="1:68" s="4" customFormat="1" x14ac:dyDescent="0.3">
      <c r="A219" s="62"/>
      <c r="F219"/>
      <c r="G219"/>
      <c r="H219"/>
      <c r="I219"/>
      <c r="J219" s="2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</row>
    <row r="220" spans="1:68" s="4" customFormat="1" x14ac:dyDescent="0.3">
      <c r="A220" s="62"/>
      <c r="F220"/>
      <c r="G220"/>
      <c r="H220"/>
      <c r="I220"/>
      <c r="J220" s="2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</row>
    <row r="221" spans="1:68" s="4" customFormat="1" x14ac:dyDescent="0.3">
      <c r="A221" s="62"/>
      <c r="F221"/>
      <c r="G221"/>
      <c r="H221"/>
      <c r="I221"/>
      <c r="J221" s="2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</row>
    <row r="222" spans="1:68" s="4" customFormat="1" x14ac:dyDescent="0.3">
      <c r="A222" s="62"/>
      <c r="F222"/>
      <c r="G222"/>
      <c r="H222"/>
      <c r="I222"/>
      <c r="J222" s="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</row>
    <row r="223" spans="1:68" s="4" customFormat="1" x14ac:dyDescent="0.3">
      <c r="A223" s="62"/>
      <c r="F223"/>
      <c r="G223"/>
      <c r="H223"/>
      <c r="I223"/>
      <c r="J223" s="2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</row>
    <row r="224" spans="1:68" s="4" customFormat="1" x14ac:dyDescent="0.3">
      <c r="A224" s="62"/>
      <c r="F224"/>
      <c r="G224"/>
      <c r="H224"/>
      <c r="I224"/>
      <c r="J224" s="2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</row>
    <row r="225" spans="1:68" s="4" customFormat="1" x14ac:dyDescent="0.3">
      <c r="A225" s="62"/>
      <c r="F225"/>
      <c r="G225"/>
      <c r="H225"/>
      <c r="I225"/>
      <c r="J225" s="2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</row>
    <row r="226" spans="1:68" s="4" customFormat="1" x14ac:dyDescent="0.3">
      <c r="A226" s="62"/>
      <c r="F226"/>
      <c r="G226"/>
      <c r="H226"/>
      <c r="I226"/>
      <c r="J226" s="2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</row>
    <row r="227" spans="1:68" s="4" customFormat="1" x14ac:dyDescent="0.3">
      <c r="A227" s="62"/>
      <c r="F227"/>
      <c r="G227"/>
      <c r="H227"/>
      <c r="I227"/>
      <c r="J227" s="2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</row>
    <row r="228" spans="1:68" s="4" customFormat="1" x14ac:dyDescent="0.3">
      <c r="A228" s="62"/>
      <c r="F228"/>
      <c r="G228"/>
      <c r="H228"/>
      <c r="I228"/>
      <c r="J228" s="2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</row>
    <row r="229" spans="1:68" s="4" customFormat="1" x14ac:dyDescent="0.3">
      <c r="A229" s="62"/>
      <c r="F229"/>
      <c r="G229"/>
      <c r="H229"/>
      <c r="I229"/>
      <c r="J229" s="2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</row>
    <row r="230" spans="1:68" s="4" customFormat="1" x14ac:dyDescent="0.3">
      <c r="A230" s="62"/>
      <c r="F230"/>
      <c r="G230"/>
      <c r="H230"/>
      <c r="I230"/>
      <c r="J230" s="2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</row>
    <row r="231" spans="1:68" s="4" customFormat="1" x14ac:dyDescent="0.3">
      <c r="A231" s="62"/>
      <c r="F231"/>
      <c r="G231"/>
      <c r="H231"/>
      <c r="I231"/>
      <c r="J231" s="2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</row>
    <row r="232" spans="1:68" s="4" customFormat="1" x14ac:dyDescent="0.3">
      <c r="A232" s="62"/>
      <c r="F232"/>
      <c r="G232"/>
      <c r="H232"/>
      <c r="I232"/>
      <c r="J232" s="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</row>
    <row r="233" spans="1:68" s="4" customFormat="1" x14ac:dyDescent="0.3">
      <c r="A233" s="62"/>
      <c r="F233"/>
      <c r="G233"/>
      <c r="H233"/>
      <c r="I233"/>
      <c r="J233" s="2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</row>
    <row r="234" spans="1:68" s="4" customFormat="1" x14ac:dyDescent="0.3">
      <c r="A234" s="62"/>
      <c r="F234"/>
      <c r="G234"/>
      <c r="H234"/>
      <c r="I234"/>
      <c r="J234" s="2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</row>
    <row r="235" spans="1:68" s="4" customFormat="1" x14ac:dyDescent="0.3">
      <c r="A235" s="62"/>
      <c r="F235"/>
      <c r="G235"/>
      <c r="H235"/>
      <c r="I235"/>
      <c r="J235" s="2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</row>
    <row r="236" spans="1:68" s="4" customFormat="1" x14ac:dyDescent="0.3">
      <c r="A236" s="62"/>
      <c r="F236"/>
      <c r="G236"/>
      <c r="H236"/>
      <c r="I236"/>
      <c r="J236" s="2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</row>
    <row r="237" spans="1:68" s="4" customFormat="1" x14ac:dyDescent="0.3">
      <c r="A237" s="62"/>
      <c r="F237"/>
      <c r="G237"/>
      <c r="H237"/>
      <c r="I237"/>
      <c r="J237" s="2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</row>
    <row r="238" spans="1:68" s="4" customFormat="1" x14ac:dyDescent="0.3">
      <c r="A238" s="62"/>
      <c r="F238"/>
      <c r="G238"/>
      <c r="H238"/>
      <c r="I238"/>
      <c r="J238" s="2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</row>
    <row r="239" spans="1:68" s="4" customFormat="1" x14ac:dyDescent="0.3">
      <c r="A239" s="62"/>
      <c r="F239"/>
      <c r="G239"/>
      <c r="H239"/>
      <c r="I239"/>
      <c r="J239" s="2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</row>
    <row r="240" spans="1:68" s="4" customFormat="1" x14ac:dyDescent="0.3">
      <c r="A240" s="62"/>
      <c r="F240"/>
      <c r="G240"/>
      <c r="H240"/>
      <c r="I240"/>
      <c r="J240" s="2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</row>
    <row r="241" spans="1:68" s="4" customFormat="1" x14ac:dyDescent="0.3">
      <c r="A241" s="62"/>
      <c r="F241"/>
      <c r="G241"/>
      <c r="H241"/>
      <c r="I241"/>
      <c r="J241" s="2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</row>
    <row r="242" spans="1:68" s="4" customFormat="1" x14ac:dyDescent="0.3">
      <c r="A242" s="62"/>
      <c r="F242"/>
      <c r="G242"/>
      <c r="H242"/>
      <c r="I242"/>
      <c r="J242" s="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</row>
    <row r="243" spans="1:68" s="4" customFormat="1" x14ac:dyDescent="0.3">
      <c r="A243" s="62"/>
      <c r="F243"/>
      <c r="G243"/>
      <c r="H243"/>
      <c r="I243"/>
      <c r="J243" s="2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</row>
    <row r="244" spans="1:68" s="4" customFormat="1" x14ac:dyDescent="0.3">
      <c r="A244" s="62"/>
      <c r="F244"/>
      <c r="G244"/>
      <c r="H244"/>
      <c r="I244"/>
      <c r="J244" s="2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</row>
    <row r="245" spans="1:68" s="4" customFormat="1" x14ac:dyDescent="0.3">
      <c r="A245" s="62"/>
      <c r="F245"/>
      <c r="G245"/>
      <c r="H245"/>
      <c r="I245"/>
      <c r="J245" s="2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</row>
    <row r="246" spans="1:68" s="4" customFormat="1" x14ac:dyDescent="0.3">
      <c r="A246" s="62"/>
      <c r="F246"/>
      <c r="G246"/>
      <c r="H246"/>
      <c r="I246"/>
      <c r="J246" s="2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</row>
    <row r="247" spans="1:68" s="4" customFormat="1" x14ac:dyDescent="0.3">
      <c r="A247" s="62"/>
      <c r="F247"/>
      <c r="G247"/>
      <c r="H247"/>
      <c r="I247"/>
      <c r="J247" s="2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</row>
    <row r="248" spans="1:68" s="4" customFormat="1" x14ac:dyDescent="0.3">
      <c r="A248" s="62"/>
      <c r="F248"/>
      <c r="G248"/>
      <c r="H248"/>
      <c r="I248"/>
      <c r="J248" s="2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</row>
    <row r="249" spans="1:68" s="4" customFormat="1" x14ac:dyDescent="0.3">
      <c r="A249" s="62"/>
      <c r="F249"/>
      <c r="G249"/>
      <c r="H249"/>
      <c r="I249"/>
      <c r="J249" s="2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</row>
    <row r="250" spans="1:68" s="4" customFormat="1" x14ac:dyDescent="0.3">
      <c r="A250" s="62"/>
      <c r="F250"/>
      <c r="G250"/>
      <c r="H250"/>
      <c r="I250"/>
      <c r="J250" s="2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</row>
    <row r="251" spans="1:68" s="4" customFormat="1" x14ac:dyDescent="0.3">
      <c r="A251" s="62"/>
      <c r="F251"/>
      <c r="G251"/>
      <c r="H251"/>
      <c r="I251"/>
      <c r="J251" s="2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</row>
    <row r="252" spans="1:68" s="4" customFormat="1" x14ac:dyDescent="0.3">
      <c r="A252" s="62"/>
      <c r="F252"/>
      <c r="G252"/>
      <c r="H252"/>
      <c r="I252"/>
      <c r="J252" s="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</row>
    <row r="253" spans="1:68" s="4" customFormat="1" x14ac:dyDescent="0.3">
      <c r="A253" s="62"/>
      <c r="F253"/>
      <c r="G253"/>
      <c r="H253"/>
      <c r="I253"/>
      <c r="J253" s="2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</row>
    <row r="254" spans="1:68" s="4" customFormat="1" x14ac:dyDescent="0.3">
      <c r="A254" s="62"/>
      <c r="F254"/>
      <c r="G254"/>
      <c r="H254"/>
      <c r="I254"/>
      <c r="J254" s="2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</row>
    <row r="255" spans="1:68" s="4" customFormat="1" x14ac:dyDescent="0.3">
      <c r="A255" s="62"/>
      <c r="F255"/>
      <c r="G255"/>
      <c r="H255"/>
      <c r="I255"/>
      <c r="J255" s="2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</row>
    <row r="256" spans="1:68" s="4" customFormat="1" x14ac:dyDescent="0.3">
      <c r="A256" s="62"/>
      <c r="F256"/>
      <c r="G256"/>
      <c r="H256"/>
      <c r="I256"/>
      <c r="J256" s="2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</row>
    <row r="257" spans="1:68" s="4" customFormat="1" x14ac:dyDescent="0.3">
      <c r="A257" s="62"/>
      <c r="F257"/>
      <c r="G257"/>
      <c r="H257"/>
      <c r="I257"/>
      <c r="J257" s="2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</row>
    <row r="258" spans="1:68" s="4" customFormat="1" x14ac:dyDescent="0.3">
      <c r="A258" s="62"/>
      <c r="F258"/>
      <c r="G258"/>
      <c r="H258"/>
      <c r="I258"/>
      <c r="J258" s="2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</row>
    <row r="259" spans="1:68" s="4" customFormat="1" x14ac:dyDescent="0.3">
      <c r="A259" s="62"/>
      <c r="F259"/>
      <c r="G259"/>
      <c r="H259"/>
      <c r="I259"/>
      <c r="J259" s="2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</row>
    <row r="260" spans="1:68" s="4" customFormat="1" x14ac:dyDescent="0.3">
      <c r="A260" s="62"/>
      <c r="F260"/>
      <c r="G260"/>
      <c r="H260"/>
      <c r="I260"/>
      <c r="J260" s="2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</row>
    <row r="261" spans="1:68" s="4" customFormat="1" x14ac:dyDescent="0.3">
      <c r="A261" s="62"/>
      <c r="F261"/>
      <c r="G261"/>
      <c r="H261"/>
      <c r="I261"/>
      <c r="J261" s="2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</row>
    <row r="262" spans="1:68" s="4" customFormat="1" x14ac:dyDescent="0.3">
      <c r="A262" s="62"/>
      <c r="F262"/>
      <c r="G262"/>
      <c r="H262"/>
      <c r="I262"/>
      <c r="J262" s="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</row>
    <row r="263" spans="1:68" s="4" customFormat="1" x14ac:dyDescent="0.3">
      <c r="A263" s="62"/>
      <c r="F263"/>
      <c r="G263"/>
      <c r="H263"/>
      <c r="I263"/>
      <c r="J263" s="2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</row>
    <row r="264" spans="1:68" s="4" customFormat="1" x14ac:dyDescent="0.3">
      <c r="A264" s="62"/>
      <c r="F264"/>
      <c r="G264"/>
      <c r="H264"/>
      <c r="I264"/>
      <c r="J264" s="2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</row>
    <row r="265" spans="1:68" s="4" customFormat="1" x14ac:dyDescent="0.3">
      <c r="A265" s="62"/>
      <c r="F265"/>
      <c r="G265"/>
      <c r="H265"/>
      <c r="I265"/>
      <c r="J265" s="2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</row>
    <row r="266" spans="1:68" s="4" customFormat="1" x14ac:dyDescent="0.3">
      <c r="A266" s="62"/>
      <c r="F266"/>
      <c r="G266"/>
      <c r="H266"/>
      <c r="I266"/>
      <c r="J266" s="2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</row>
    <row r="267" spans="1:68" s="4" customFormat="1" x14ac:dyDescent="0.3">
      <c r="A267" s="62"/>
      <c r="F267"/>
      <c r="G267"/>
      <c r="H267"/>
      <c r="I267"/>
      <c r="J267" s="2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</row>
    <row r="268" spans="1:68" s="4" customFormat="1" x14ac:dyDescent="0.3">
      <c r="A268" s="62"/>
      <c r="F268"/>
      <c r="G268"/>
      <c r="H268"/>
      <c r="I268"/>
      <c r="J268" s="2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</row>
    <row r="269" spans="1:68" s="4" customFormat="1" x14ac:dyDescent="0.3">
      <c r="A269" s="62"/>
      <c r="F269"/>
      <c r="G269"/>
      <c r="H269"/>
      <c r="I269"/>
      <c r="J269" s="2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</row>
    <row r="270" spans="1:68" s="4" customFormat="1" x14ac:dyDescent="0.3">
      <c r="A270" s="62"/>
      <c r="F270"/>
      <c r="G270"/>
      <c r="H270"/>
      <c r="I270"/>
      <c r="J270" s="2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</row>
    <row r="271" spans="1:68" s="4" customFormat="1" x14ac:dyDescent="0.3">
      <c r="A271" s="62"/>
      <c r="F271"/>
      <c r="G271"/>
      <c r="H271"/>
      <c r="I271"/>
      <c r="J271" s="2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</row>
    <row r="272" spans="1:68" s="4" customFormat="1" x14ac:dyDescent="0.3">
      <c r="A272" s="62"/>
      <c r="F272"/>
      <c r="G272"/>
      <c r="H272"/>
      <c r="I272"/>
      <c r="J272" s="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</row>
    <row r="273" spans="1:68" s="4" customFormat="1" x14ac:dyDescent="0.3">
      <c r="A273" s="62"/>
      <c r="F273"/>
      <c r="G273"/>
      <c r="H273"/>
      <c r="I273"/>
      <c r="J273" s="2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</row>
    <row r="274" spans="1:68" s="4" customFormat="1" x14ac:dyDescent="0.3">
      <c r="A274" s="62"/>
      <c r="F274"/>
      <c r="G274"/>
      <c r="H274"/>
      <c r="I274"/>
      <c r="J274" s="2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</row>
    <row r="275" spans="1:68" s="4" customFormat="1" x14ac:dyDescent="0.3">
      <c r="A275" s="62"/>
      <c r="F275"/>
      <c r="G275"/>
      <c r="H275"/>
      <c r="I275"/>
      <c r="J275" s="2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</row>
    <row r="276" spans="1:68" s="4" customFormat="1" x14ac:dyDescent="0.3">
      <c r="A276" s="62"/>
      <c r="F276"/>
      <c r="G276"/>
      <c r="H276"/>
      <c r="I276"/>
      <c r="J276" s="2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</row>
    <row r="277" spans="1:68" s="4" customFormat="1" x14ac:dyDescent="0.3">
      <c r="A277" s="62"/>
      <c r="F277"/>
      <c r="G277"/>
      <c r="H277"/>
      <c r="I277"/>
      <c r="J277" s="2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</row>
    <row r="278" spans="1:68" s="4" customFormat="1" x14ac:dyDescent="0.3">
      <c r="A278" s="62"/>
      <c r="F278"/>
      <c r="G278"/>
      <c r="H278"/>
      <c r="I278"/>
      <c r="J278" s="2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</row>
    <row r="279" spans="1:68" s="4" customFormat="1" x14ac:dyDescent="0.3">
      <c r="A279" s="62"/>
      <c r="F279"/>
      <c r="G279"/>
      <c r="H279"/>
      <c r="I279"/>
      <c r="J279" s="2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</row>
    <row r="280" spans="1:68" s="4" customFormat="1" x14ac:dyDescent="0.3">
      <c r="A280" s="62"/>
      <c r="F280"/>
      <c r="G280"/>
      <c r="H280"/>
      <c r="I280"/>
      <c r="J280" s="2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</row>
    <row r="281" spans="1:68" s="4" customFormat="1" x14ac:dyDescent="0.3">
      <c r="A281" s="62"/>
      <c r="F281"/>
      <c r="G281"/>
      <c r="H281"/>
      <c r="I281"/>
      <c r="J281" s="2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</row>
    <row r="282" spans="1:68" s="4" customFormat="1" x14ac:dyDescent="0.3">
      <c r="A282" s="62"/>
      <c r="F282"/>
      <c r="G282"/>
      <c r="H282"/>
      <c r="I282"/>
      <c r="J282" s="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</row>
    <row r="283" spans="1:68" s="4" customFormat="1" x14ac:dyDescent="0.3">
      <c r="A283" s="62"/>
      <c r="F283"/>
      <c r="G283"/>
      <c r="H283"/>
      <c r="I283"/>
      <c r="J283" s="2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</row>
    <row r="284" spans="1:68" s="4" customFormat="1" x14ac:dyDescent="0.3">
      <c r="A284" s="62"/>
      <c r="F284"/>
      <c r="G284"/>
      <c r="H284"/>
      <c r="I284"/>
      <c r="J284" s="2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</row>
    <row r="285" spans="1:68" s="4" customFormat="1" x14ac:dyDescent="0.3">
      <c r="A285" s="62"/>
      <c r="F285"/>
      <c r="G285"/>
      <c r="H285"/>
      <c r="I285"/>
      <c r="J285" s="2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</row>
    <row r="286" spans="1:68" s="4" customFormat="1" x14ac:dyDescent="0.3">
      <c r="A286" s="62"/>
      <c r="F286"/>
      <c r="G286"/>
      <c r="H286"/>
      <c r="I286"/>
      <c r="J286" s="2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</row>
    <row r="287" spans="1:68" s="4" customFormat="1" x14ac:dyDescent="0.3">
      <c r="A287" s="62"/>
      <c r="F287"/>
      <c r="G287"/>
      <c r="H287"/>
      <c r="I287"/>
      <c r="J287" s="2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</row>
    <row r="288" spans="1:68" s="4" customFormat="1" x14ac:dyDescent="0.3">
      <c r="A288" s="62"/>
      <c r="F288"/>
      <c r="G288"/>
      <c r="H288"/>
      <c r="I288"/>
      <c r="J288" s="2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</row>
    <row r="289" spans="1:68" s="4" customFormat="1" x14ac:dyDescent="0.3">
      <c r="A289" s="62"/>
      <c r="F289"/>
      <c r="G289"/>
      <c r="H289"/>
      <c r="I289"/>
      <c r="J289" s="2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</row>
    <row r="290" spans="1:68" s="4" customFormat="1" x14ac:dyDescent="0.3">
      <c r="A290" s="62"/>
      <c r="F290"/>
      <c r="G290"/>
      <c r="H290"/>
      <c r="I290"/>
      <c r="J290" s="2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</row>
    <row r="291" spans="1:68" s="4" customFormat="1" x14ac:dyDescent="0.3">
      <c r="A291" s="62"/>
      <c r="F291"/>
      <c r="G291"/>
      <c r="H291"/>
      <c r="I291"/>
      <c r="J291" s="2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</row>
    <row r="292" spans="1:68" s="4" customFormat="1" x14ac:dyDescent="0.3">
      <c r="A292" s="62"/>
      <c r="F292"/>
      <c r="G292"/>
      <c r="H292"/>
      <c r="I292"/>
      <c r="J292" s="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</row>
    <row r="293" spans="1:68" s="4" customFormat="1" x14ac:dyDescent="0.3">
      <c r="A293" s="62"/>
      <c r="F293"/>
      <c r="G293"/>
      <c r="H293"/>
      <c r="I293"/>
      <c r="J293" s="2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</row>
    <row r="294" spans="1:68" s="4" customFormat="1" x14ac:dyDescent="0.3">
      <c r="A294" s="62"/>
      <c r="F294"/>
      <c r="G294"/>
      <c r="H294"/>
      <c r="I294"/>
      <c r="J294" s="2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</row>
    <row r="295" spans="1:68" s="4" customFormat="1" x14ac:dyDescent="0.3">
      <c r="A295" s="62"/>
      <c r="F295"/>
      <c r="G295"/>
      <c r="H295"/>
      <c r="I295"/>
      <c r="J295" s="2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</row>
    <row r="296" spans="1:68" s="4" customFormat="1" x14ac:dyDescent="0.3">
      <c r="A296" s="62"/>
      <c r="F296"/>
      <c r="G296"/>
      <c r="H296"/>
      <c r="I296"/>
      <c r="J296" s="2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</row>
    <row r="297" spans="1:68" s="4" customFormat="1" x14ac:dyDescent="0.3">
      <c r="A297" s="62"/>
      <c r="F297"/>
      <c r="G297"/>
      <c r="H297"/>
      <c r="I297"/>
      <c r="J297" s="2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</row>
    <row r="298" spans="1:68" s="4" customFormat="1" x14ac:dyDescent="0.3">
      <c r="A298" s="62"/>
      <c r="F298"/>
      <c r="G298"/>
      <c r="H298"/>
      <c r="I298"/>
      <c r="J298" s="2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</row>
    <row r="299" spans="1:68" s="4" customFormat="1" x14ac:dyDescent="0.3">
      <c r="A299" s="62"/>
      <c r="F299"/>
      <c r="G299"/>
      <c r="H299"/>
      <c r="I299"/>
      <c r="J299" s="2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</row>
    <row r="300" spans="1:68" s="4" customFormat="1" x14ac:dyDescent="0.3">
      <c r="A300" s="62"/>
      <c r="F300"/>
      <c r="G300"/>
      <c r="H300"/>
      <c r="I300"/>
      <c r="J300" s="2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</row>
    <row r="301" spans="1:68" s="4" customFormat="1" x14ac:dyDescent="0.3">
      <c r="A301" s="62"/>
      <c r="F301"/>
      <c r="G301"/>
      <c r="H301"/>
      <c r="I301"/>
      <c r="J301" s="2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</row>
    <row r="302" spans="1:68" s="4" customFormat="1" x14ac:dyDescent="0.3">
      <c r="A302" s="62"/>
      <c r="F302"/>
      <c r="G302"/>
      <c r="H302"/>
      <c r="I302"/>
      <c r="J302" s="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</row>
    <row r="303" spans="1:68" s="4" customFormat="1" x14ac:dyDescent="0.3">
      <c r="A303" s="62"/>
      <c r="F303"/>
      <c r="G303"/>
      <c r="H303"/>
      <c r="I303"/>
      <c r="J303" s="2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</row>
    <row r="304" spans="1:68" s="4" customFormat="1" x14ac:dyDescent="0.3">
      <c r="A304" s="62"/>
      <c r="F304"/>
      <c r="G304"/>
      <c r="H304"/>
      <c r="I304"/>
      <c r="J304" s="2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</row>
    <row r="305" spans="1:68" s="4" customFormat="1" x14ac:dyDescent="0.3">
      <c r="A305" s="62"/>
      <c r="F305"/>
      <c r="G305"/>
      <c r="H305"/>
      <c r="I305"/>
      <c r="J305" s="2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</row>
    <row r="306" spans="1:68" s="4" customFormat="1" x14ac:dyDescent="0.3">
      <c r="A306" s="62"/>
      <c r="F306"/>
      <c r="G306"/>
      <c r="H306"/>
      <c r="I306"/>
      <c r="J306" s="2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</row>
    <row r="307" spans="1:68" s="4" customFormat="1" x14ac:dyDescent="0.3">
      <c r="A307" s="62"/>
      <c r="F307"/>
      <c r="G307"/>
      <c r="H307"/>
      <c r="I307"/>
      <c r="J307" s="2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</row>
    <row r="308" spans="1:68" s="4" customFormat="1" x14ac:dyDescent="0.3">
      <c r="A308" s="62"/>
      <c r="F308"/>
      <c r="G308"/>
      <c r="H308"/>
      <c r="I308"/>
      <c r="J308" s="2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</row>
    <row r="309" spans="1:68" s="4" customFormat="1" x14ac:dyDescent="0.3">
      <c r="A309" s="62"/>
      <c r="F309"/>
      <c r="G309"/>
      <c r="H309"/>
      <c r="I309"/>
      <c r="J309" s="2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</row>
    <row r="310" spans="1:68" s="4" customFormat="1" x14ac:dyDescent="0.3">
      <c r="A310" s="62"/>
      <c r="F310"/>
      <c r="G310"/>
      <c r="H310"/>
      <c r="I310"/>
      <c r="J310" s="2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</row>
    <row r="311" spans="1:68" s="4" customFormat="1" x14ac:dyDescent="0.3">
      <c r="A311" s="62"/>
      <c r="F311"/>
      <c r="G311"/>
      <c r="H311"/>
      <c r="I311"/>
      <c r="J311" s="2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</row>
    <row r="312" spans="1:68" s="4" customFormat="1" x14ac:dyDescent="0.3">
      <c r="A312" s="62"/>
      <c r="F312"/>
      <c r="G312"/>
      <c r="H312"/>
      <c r="I312"/>
      <c r="J312" s="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</row>
    <row r="313" spans="1:68" s="4" customFormat="1" x14ac:dyDescent="0.3">
      <c r="A313" s="62"/>
      <c r="F313"/>
      <c r="G313"/>
      <c r="H313"/>
      <c r="I313"/>
      <c r="J313" s="2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</row>
    <row r="314" spans="1:68" s="4" customFormat="1" x14ac:dyDescent="0.3">
      <c r="A314" s="62"/>
      <c r="F314"/>
      <c r="G314"/>
      <c r="H314"/>
      <c r="I314"/>
      <c r="J314" s="2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</row>
    <row r="315" spans="1:68" s="4" customFormat="1" x14ac:dyDescent="0.3">
      <c r="A315" s="62"/>
      <c r="F315"/>
      <c r="G315"/>
      <c r="H315"/>
      <c r="I315"/>
      <c r="J315" s="2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</row>
    <row r="316" spans="1:68" s="4" customFormat="1" x14ac:dyDescent="0.3">
      <c r="A316" s="62"/>
      <c r="F316"/>
      <c r="G316"/>
      <c r="H316"/>
      <c r="I316"/>
      <c r="J316" s="2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</row>
    <row r="317" spans="1:68" s="4" customFormat="1" x14ac:dyDescent="0.3">
      <c r="A317" s="62"/>
      <c r="F317"/>
      <c r="G317"/>
      <c r="H317"/>
      <c r="I317"/>
      <c r="J317" s="2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</row>
    <row r="318" spans="1:68" s="4" customFormat="1" x14ac:dyDescent="0.3">
      <c r="A318" s="62"/>
      <c r="F318"/>
      <c r="G318"/>
      <c r="H318"/>
      <c r="I318"/>
      <c r="J318" s="2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</row>
    <row r="319" spans="1:68" s="4" customFormat="1" x14ac:dyDescent="0.3">
      <c r="A319" s="62"/>
      <c r="F319"/>
      <c r="G319"/>
      <c r="H319"/>
      <c r="I319"/>
      <c r="J319" s="2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</row>
    <row r="320" spans="1:68" s="4" customFormat="1" x14ac:dyDescent="0.3">
      <c r="A320" s="62"/>
      <c r="F320"/>
      <c r="G320"/>
      <c r="H320"/>
      <c r="I320"/>
      <c r="J320" s="2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</row>
    <row r="321" spans="1:68" s="4" customFormat="1" x14ac:dyDescent="0.3">
      <c r="A321" s="62"/>
      <c r="F321"/>
      <c r="G321"/>
      <c r="H321"/>
      <c r="I321"/>
      <c r="J321" s="2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</row>
    <row r="322" spans="1:68" s="4" customFormat="1" x14ac:dyDescent="0.3">
      <c r="A322" s="62"/>
      <c r="F322"/>
      <c r="G322"/>
      <c r="H322"/>
      <c r="I322"/>
      <c r="J322" s="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</row>
    <row r="323" spans="1:68" s="4" customFormat="1" x14ac:dyDescent="0.3">
      <c r="A323" s="62"/>
      <c r="F323"/>
      <c r="G323"/>
      <c r="H323"/>
      <c r="I323"/>
      <c r="J323" s="2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</row>
    <row r="324" spans="1:68" s="4" customFormat="1" x14ac:dyDescent="0.3">
      <c r="A324" s="62"/>
      <c r="F324"/>
      <c r="G324"/>
      <c r="H324"/>
      <c r="I324"/>
      <c r="J324" s="2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</row>
    <row r="325" spans="1:68" s="4" customFormat="1" x14ac:dyDescent="0.3">
      <c r="A325" s="62"/>
      <c r="F325"/>
      <c r="G325"/>
      <c r="H325"/>
      <c r="I325"/>
      <c r="J325" s="2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s="4" customFormat="1" x14ac:dyDescent="0.3">
      <c r="A326" s="62"/>
      <c r="F326"/>
      <c r="G326"/>
      <c r="H326"/>
      <c r="I326"/>
      <c r="J326" s="2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</row>
    <row r="327" spans="1:68" s="4" customFormat="1" x14ac:dyDescent="0.3">
      <c r="A327" s="62"/>
      <c r="F327"/>
      <c r="G327"/>
      <c r="H327"/>
      <c r="I327"/>
      <c r="J327" s="2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</row>
    <row r="328" spans="1:68" s="4" customFormat="1" x14ac:dyDescent="0.3">
      <c r="A328" s="62"/>
      <c r="F328"/>
      <c r="G328"/>
      <c r="H328"/>
      <c r="I328"/>
      <c r="J328" s="2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</row>
    <row r="329" spans="1:68" s="4" customFormat="1" x14ac:dyDescent="0.3">
      <c r="A329" s="62"/>
      <c r="F329"/>
      <c r="G329"/>
      <c r="H329"/>
      <c r="I329"/>
      <c r="J329" s="2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</row>
    <row r="330" spans="1:68" s="4" customFormat="1" x14ac:dyDescent="0.3">
      <c r="A330" s="62"/>
      <c r="F330"/>
      <c r="G330"/>
      <c r="H330"/>
      <c r="I330"/>
      <c r="J330" s="2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</row>
    <row r="331" spans="1:68" s="4" customFormat="1" x14ac:dyDescent="0.3">
      <c r="A331" s="62"/>
      <c r="F331"/>
      <c r="G331"/>
      <c r="H331"/>
      <c r="I331"/>
      <c r="J331" s="2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</row>
    <row r="332" spans="1:68" s="4" customFormat="1" x14ac:dyDescent="0.3">
      <c r="A332" s="62"/>
      <c r="F332"/>
      <c r="G332"/>
      <c r="H332"/>
      <c r="I332"/>
      <c r="J332" s="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</row>
    <row r="333" spans="1:68" s="4" customFormat="1" x14ac:dyDescent="0.3">
      <c r="A333" s="62"/>
      <c r="F333"/>
      <c r="G333"/>
      <c r="H333"/>
      <c r="I333"/>
      <c r="J333" s="2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</row>
    <row r="334" spans="1:68" s="4" customFormat="1" x14ac:dyDescent="0.3">
      <c r="A334" s="62"/>
      <c r="F334"/>
      <c r="G334"/>
      <c r="H334"/>
      <c r="I334"/>
      <c r="J334" s="2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</row>
    <row r="335" spans="1:68" s="4" customFormat="1" x14ac:dyDescent="0.3">
      <c r="A335" s="62"/>
      <c r="F335"/>
      <c r="G335"/>
      <c r="H335"/>
      <c r="I335"/>
      <c r="J335" s="2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</row>
    <row r="336" spans="1:68" s="4" customFormat="1" x14ac:dyDescent="0.3">
      <c r="A336" s="62"/>
      <c r="F336"/>
      <c r="G336"/>
      <c r="H336"/>
      <c r="I336"/>
      <c r="J336" s="2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</row>
    <row r="337" spans="1:68" s="4" customFormat="1" x14ac:dyDescent="0.3">
      <c r="A337" s="62"/>
      <c r="F337"/>
      <c r="G337"/>
      <c r="H337"/>
      <c r="I337"/>
      <c r="J337" s="2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</row>
    <row r="338" spans="1:68" s="4" customFormat="1" x14ac:dyDescent="0.3">
      <c r="A338" s="62"/>
      <c r="F338"/>
      <c r="G338"/>
      <c r="H338"/>
      <c r="I338"/>
      <c r="J338" s="2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</row>
    <row r="339" spans="1:68" s="4" customFormat="1" x14ac:dyDescent="0.3">
      <c r="A339" s="62"/>
      <c r="F339"/>
      <c r="G339"/>
      <c r="H339"/>
      <c r="I339"/>
      <c r="J339" s="2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</row>
    <row r="340" spans="1:68" s="4" customFormat="1" x14ac:dyDescent="0.3">
      <c r="A340" s="62"/>
      <c r="F340"/>
      <c r="G340"/>
      <c r="H340"/>
      <c r="I340"/>
      <c r="J340" s="2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</row>
    <row r="341" spans="1:68" s="4" customFormat="1" x14ac:dyDescent="0.3">
      <c r="A341" s="62"/>
      <c r="F341"/>
      <c r="G341"/>
      <c r="H341"/>
      <c r="I341"/>
      <c r="J341" s="2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</row>
    <row r="342" spans="1:68" s="4" customFormat="1" x14ac:dyDescent="0.3">
      <c r="A342" s="62"/>
      <c r="F342"/>
      <c r="G342"/>
      <c r="H342"/>
      <c r="I342"/>
      <c r="J342" s="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</row>
    <row r="343" spans="1:68" s="4" customFormat="1" x14ac:dyDescent="0.3">
      <c r="A343" s="62"/>
      <c r="F343"/>
      <c r="G343"/>
      <c r="H343"/>
      <c r="I343"/>
      <c r="J343" s="2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</row>
    <row r="344" spans="1:68" s="4" customFormat="1" x14ac:dyDescent="0.3">
      <c r="A344" s="62"/>
      <c r="F344"/>
      <c r="G344"/>
      <c r="H344"/>
      <c r="I344"/>
      <c r="J344" s="2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</row>
    <row r="345" spans="1:68" s="4" customFormat="1" x14ac:dyDescent="0.3">
      <c r="A345" s="62"/>
      <c r="F345"/>
      <c r="G345"/>
      <c r="H345"/>
      <c r="I345"/>
      <c r="J345" s="2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</row>
    <row r="346" spans="1:68" s="4" customFormat="1" x14ac:dyDescent="0.3">
      <c r="A346" s="62"/>
      <c r="F346"/>
      <c r="G346"/>
      <c r="H346"/>
      <c r="I346"/>
      <c r="J346" s="2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</row>
    <row r="347" spans="1:68" s="4" customFormat="1" x14ac:dyDescent="0.3">
      <c r="A347" s="62"/>
      <c r="F347"/>
      <c r="G347"/>
      <c r="H347"/>
      <c r="I347"/>
      <c r="J347" s="2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</row>
    <row r="348" spans="1:68" s="4" customFormat="1" x14ac:dyDescent="0.3">
      <c r="A348" s="62"/>
      <c r="F348"/>
      <c r="G348"/>
      <c r="H348"/>
      <c r="I348"/>
      <c r="J348" s="2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</row>
    <row r="349" spans="1:68" s="4" customFormat="1" x14ac:dyDescent="0.3">
      <c r="A349" s="62"/>
      <c r="F349"/>
      <c r="G349"/>
      <c r="H349"/>
      <c r="I349"/>
      <c r="J349" s="2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</row>
    <row r="350" spans="1:68" s="4" customFormat="1" x14ac:dyDescent="0.3">
      <c r="A350" s="62"/>
      <c r="F350"/>
      <c r="G350"/>
      <c r="H350"/>
      <c r="I350"/>
      <c r="J350" s="2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</row>
    <row r="351" spans="1:68" s="4" customFormat="1" x14ac:dyDescent="0.3">
      <c r="A351" s="62"/>
      <c r="F351"/>
      <c r="G351"/>
      <c r="H351"/>
      <c r="I351"/>
      <c r="J351" s="2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s="4" customFormat="1" x14ac:dyDescent="0.3">
      <c r="A352" s="62"/>
      <c r="F352"/>
      <c r="G352"/>
      <c r="H352"/>
      <c r="I352"/>
      <c r="J352" s="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</row>
    <row r="353" spans="1:68" s="4" customFormat="1" x14ac:dyDescent="0.3">
      <c r="A353" s="62"/>
      <c r="F353"/>
      <c r="G353"/>
      <c r="H353"/>
      <c r="I353"/>
      <c r="J353" s="2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</row>
    <row r="354" spans="1:68" s="4" customFormat="1" x14ac:dyDescent="0.3">
      <c r="A354" s="62"/>
      <c r="F354"/>
      <c r="G354"/>
      <c r="H354"/>
      <c r="I354"/>
      <c r="J354" s="2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</row>
    <row r="355" spans="1:68" s="4" customFormat="1" x14ac:dyDescent="0.3">
      <c r="A355" s="62"/>
      <c r="F355"/>
      <c r="G355"/>
      <c r="H355"/>
      <c r="I355"/>
      <c r="J355" s="2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</row>
    <row r="356" spans="1:68" s="4" customFormat="1" x14ac:dyDescent="0.3">
      <c r="A356" s="62"/>
      <c r="F356"/>
      <c r="G356"/>
      <c r="H356"/>
      <c r="I356"/>
      <c r="J356" s="2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</row>
    <row r="357" spans="1:68" s="4" customFormat="1" x14ac:dyDescent="0.3">
      <c r="A357" s="62"/>
      <c r="F357"/>
      <c r="G357"/>
      <c r="H357"/>
      <c r="I357"/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</row>
    <row r="358" spans="1:68" s="4" customFormat="1" x14ac:dyDescent="0.3">
      <c r="A358" s="62"/>
      <c r="F358"/>
      <c r="G358"/>
      <c r="H358"/>
      <c r="I358"/>
      <c r="J358" s="2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</row>
    <row r="359" spans="1:68" s="4" customFormat="1" x14ac:dyDescent="0.3">
      <c r="A359" s="62"/>
      <c r="F359"/>
      <c r="G359"/>
      <c r="H359"/>
      <c r="I359"/>
      <c r="J359" s="2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</row>
    <row r="360" spans="1:68" s="4" customFormat="1" x14ac:dyDescent="0.3">
      <c r="A360" s="62"/>
      <c r="F360"/>
      <c r="G360"/>
      <c r="H360"/>
      <c r="I360"/>
      <c r="J360" s="2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</row>
    <row r="361" spans="1:68" s="4" customFormat="1" x14ac:dyDescent="0.3">
      <c r="A361" s="62"/>
      <c r="F361"/>
      <c r="G361"/>
      <c r="H361"/>
      <c r="I361"/>
      <c r="J361" s="2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</row>
    <row r="362" spans="1:68" s="4" customFormat="1" x14ac:dyDescent="0.3">
      <c r="A362" s="62"/>
      <c r="F362"/>
      <c r="G362"/>
      <c r="H362"/>
      <c r="I362"/>
      <c r="J362" s="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</row>
    <row r="363" spans="1:68" s="4" customFormat="1" x14ac:dyDescent="0.3">
      <c r="A363" s="62"/>
      <c r="F363"/>
      <c r="G363"/>
      <c r="H363"/>
      <c r="I363"/>
      <c r="J363" s="2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</row>
    <row r="364" spans="1:68" s="4" customFormat="1" x14ac:dyDescent="0.3">
      <c r="A364" s="62"/>
      <c r="F364"/>
      <c r="G364"/>
      <c r="H364"/>
      <c r="I364"/>
      <c r="J364" s="2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</row>
    <row r="365" spans="1:68" s="4" customFormat="1" x14ac:dyDescent="0.3">
      <c r="A365" s="62"/>
      <c r="F365"/>
      <c r="G365"/>
      <c r="H365"/>
      <c r="I365"/>
      <c r="J365" s="2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</row>
    <row r="366" spans="1:68" s="4" customFormat="1" x14ac:dyDescent="0.3">
      <c r="A366" s="62"/>
      <c r="F366"/>
      <c r="G366"/>
      <c r="H366"/>
      <c r="I366"/>
      <c r="J366" s="2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</row>
    <row r="367" spans="1:68" s="4" customFormat="1" x14ac:dyDescent="0.3">
      <c r="A367" s="62"/>
      <c r="F367"/>
      <c r="G367"/>
      <c r="H367"/>
      <c r="I367"/>
      <c r="J367" s="2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</row>
    <row r="368" spans="1:68" s="4" customFormat="1" x14ac:dyDescent="0.3">
      <c r="A368" s="62"/>
      <c r="F368"/>
      <c r="G368"/>
      <c r="H368"/>
      <c r="I368"/>
      <c r="J368" s="2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</row>
    <row r="369" spans="1:68" s="4" customFormat="1" x14ac:dyDescent="0.3">
      <c r="A369" s="62"/>
      <c r="F369"/>
      <c r="G369"/>
      <c r="H369"/>
      <c r="I369"/>
      <c r="J369" s="2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</row>
    <row r="370" spans="1:68" s="4" customFormat="1" x14ac:dyDescent="0.3">
      <c r="A370" s="62"/>
      <c r="F370"/>
      <c r="G370"/>
      <c r="H370"/>
      <c r="I370"/>
      <c r="J370" s="2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</row>
    <row r="371" spans="1:68" s="4" customFormat="1" x14ac:dyDescent="0.3">
      <c r="A371" s="62"/>
      <c r="F371"/>
      <c r="G371"/>
      <c r="H371"/>
      <c r="I371"/>
      <c r="J371" s="2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</row>
    <row r="372" spans="1:68" s="4" customFormat="1" x14ac:dyDescent="0.3">
      <c r="A372" s="62"/>
      <c r="F372"/>
      <c r="G372"/>
      <c r="H372"/>
      <c r="I372"/>
      <c r="J372" s="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</row>
    <row r="373" spans="1:68" s="4" customFormat="1" x14ac:dyDescent="0.3">
      <c r="A373" s="62"/>
      <c r="F373"/>
      <c r="G373"/>
      <c r="H373"/>
      <c r="I373"/>
      <c r="J373" s="2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</row>
    <row r="374" spans="1:68" s="4" customFormat="1" x14ac:dyDescent="0.3">
      <c r="A374" s="62"/>
      <c r="F374"/>
      <c r="G374"/>
      <c r="H374"/>
      <c r="I374"/>
      <c r="J374" s="2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</row>
    <row r="375" spans="1:68" s="4" customFormat="1" x14ac:dyDescent="0.3">
      <c r="A375" s="62"/>
      <c r="F375"/>
      <c r="G375"/>
      <c r="H375"/>
      <c r="I375"/>
      <c r="J375" s="2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</row>
    <row r="376" spans="1:68" s="4" customFormat="1" x14ac:dyDescent="0.3">
      <c r="A376" s="62"/>
      <c r="F376"/>
      <c r="G376"/>
      <c r="H376"/>
      <c r="I376"/>
      <c r="J376" s="2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</row>
    <row r="377" spans="1:68" s="4" customFormat="1" x14ac:dyDescent="0.3">
      <c r="A377" s="62"/>
      <c r="F377"/>
      <c r="G377"/>
      <c r="H377"/>
      <c r="I377"/>
      <c r="J377" s="2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</row>
    <row r="378" spans="1:68" s="4" customFormat="1" x14ac:dyDescent="0.3">
      <c r="A378" s="62"/>
      <c r="F378"/>
      <c r="G378"/>
      <c r="H378"/>
      <c r="I378"/>
      <c r="J378" s="2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</row>
    <row r="379" spans="1:68" s="4" customFormat="1" x14ac:dyDescent="0.3">
      <c r="A379" s="62"/>
      <c r="F379"/>
      <c r="G379"/>
      <c r="H379"/>
      <c r="I379"/>
      <c r="J379" s="2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</row>
    <row r="380" spans="1:68" s="4" customFormat="1" x14ac:dyDescent="0.3">
      <c r="A380" s="62"/>
      <c r="F380"/>
      <c r="G380"/>
      <c r="H380"/>
      <c r="I380"/>
      <c r="J380" s="2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</row>
    <row r="381" spans="1:68" s="4" customFormat="1" x14ac:dyDescent="0.3">
      <c r="A381" s="62"/>
      <c r="F381"/>
      <c r="G381"/>
      <c r="H381"/>
      <c r="I381"/>
      <c r="J381" s="2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</row>
    <row r="382" spans="1:68" s="4" customFormat="1" x14ac:dyDescent="0.3">
      <c r="A382" s="62"/>
      <c r="F382"/>
      <c r="G382"/>
      <c r="H382"/>
      <c r="I382"/>
      <c r="J382" s="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</row>
    <row r="383" spans="1:68" s="4" customFormat="1" x14ac:dyDescent="0.3">
      <c r="A383" s="62"/>
      <c r="F383"/>
      <c r="G383"/>
      <c r="H383"/>
      <c r="I383"/>
      <c r="J383" s="2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</row>
    <row r="384" spans="1:68" s="4" customFormat="1" x14ac:dyDescent="0.3">
      <c r="A384" s="62"/>
      <c r="F384"/>
      <c r="G384"/>
      <c r="H384"/>
      <c r="I384"/>
      <c r="J384" s="2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</row>
    <row r="385" spans="1:68" s="4" customFormat="1" x14ac:dyDescent="0.3">
      <c r="A385" s="62"/>
      <c r="F385"/>
      <c r="G385"/>
      <c r="H385"/>
      <c r="I385"/>
      <c r="J385" s="2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</row>
    <row r="386" spans="1:68" s="4" customFormat="1" x14ac:dyDescent="0.3">
      <c r="A386" s="62"/>
      <c r="F386"/>
      <c r="G386"/>
      <c r="H386"/>
      <c r="I386"/>
      <c r="J386" s="2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</row>
    <row r="387" spans="1:68" s="4" customFormat="1" x14ac:dyDescent="0.3">
      <c r="A387" s="62"/>
      <c r="F387"/>
      <c r="G387"/>
      <c r="H387"/>
      <c r="I387"/>
      <c r="J387" s="2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</row>
    <row r="388" spans="1:68" s="4" customFormat="1" x14ac:dyDescent="0.3">
      <c r="A388" s="62"/>
      <c r="F388"/>
      <c r="G388"/>
      <c r="H388"/>
      <c r="I388"/>
      <c r="J388" s="2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</row>
    <row r="389" spans="1:68" s="4" customFormat="1" x14ac:dyDescent="0.3">
      <c r="A389" s="62"/>
      <c r="F389"/>
      <c r="G389"/>
      <c r="H389"/>
      <c r="I389"/>
      <c r="J389" s="2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</row>
    <row r="390" spans="1:68" s="4" customFormat="1" x14ac:dyDescent="0.3">
      <c r="A390" s="62"/>
      <c r="F390"/>
      <c r="G390"/>
      <c r="H390"/>
      <c r="I390"/>
      <c r="J390" s="2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</row>
    <row r="391" spans="1:68" s="4" customFormat="1" x14ac:dyDescent="0.3">
      <c r="A391" s="62"/>
      <c r="F391"/>
      <c r="G391"/>
      <c r="H391"/>
      <c r="I391"/>
      <c r="J391" s="2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</row>
    <row r="392" spans="1:68" s="4" customFormat="1" x14ac:dyDescent="0.3">
      <c r="A392" s="62"/>
      <c r="F392"/>
      <c r="G392"/>
      <c r="H392"/>
      <c r="I392"/>
      <c r="J392" s="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</row>
    <row r="393" spans="1:68" s="4" customFormat="1" x14ac:dyDescent="0.3">
      <c r="A393" s="62"/>
      <c r="F393"/>
      <c r="G393"/>
      <c r="H393"/>
      <c r="I393"/>
      <c r="J393" s="2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</row>
    <row r="394" spans="1:68" s="4" customFormat="1" x14ac:dyDescent="0.3">
      <c r="A394" s="62"/>
      <c r="F394"/>
      <c r="G394"/>
      <c r="H394"/>
      <c r="I394"/>
      <c r="J394" s="2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</row>
    <row r="395" spans="1:68" s="4" customFormat="1" x14ac:dyDescent="0.3">
      <c r="A395" s="62"/>
      <c r="F395"/>
      <c r="G395"/>
      <c r="H395"/>
      <c r="I395"/>
      <c r="J395" s="2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</row>
    <row r="396" spans="1:68" s="4" customFormat="1" x14ac:dyDescent="0.3">
      <c r="A396" s="62"/>
      <c r="F396"/>
      <c r="G396"/>
      <c r="H396"/>
      <c r="I396"/>
      <c r="J396" s="2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</row>
    <row r="397" spans="1:68" s="4" customFormat="1" x14ac:dyDescent="0.3">
      <c r="A397" s="62"/>
      <c r="F397"/>
      <c r="G397"/>
      <c r="H397"/>
      <c r="I397"/>
      <c r="J397" s="2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</row>
    <row r="398" spans="1:68" s="4" customFormat="1" x14ac:dyDescent="0.3">
      <c r="A398" s="62"/>
      <c r="F398"/>
      <c r="G398"/>
      <c r="H398"/>
      <c r="I398"/>
      <c r="J398" s="2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</row>
    <row r="399" spans="1:68" s="4" customFormat="1" x14ac:dyDescent="0.3">
      <c r="A399" s="62"/>
      <c r="F399"/>
      <c r="G399"/>
      <c r="H399"/>
      <c r="I399"/>
      <c r="J399" s="2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</row>
    <row r="400" spans="1:68" s="4" customFormat="1" x14ac:dyDescent="0.3">
      <c r="A400" s="62"/>
      <c r="F400"/>
      <c r="G400"/>
      <c r="H400"/>
      <c r="I400"/>
      <c r="J400" s="2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</row>
    <row r="401" spans="1:68" s="4" customFormat="1" x14ac:dyDescent="0.3">
      <c r="A401" s="62"/>
      <c r="F401"/>
      <c r="G401"/>
      <c r="H401"/>
      <c r="I401"/>
      <c r="J401" s="2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</row>
    <row r="402" spans="1:68" s="4" customFormat="1" x14ac:dyDescent="0.3">
      <c r="A402" s="62"/>
      <c r="F402"/>
      <c r="G402"/>
      <c r="H402"/>
      <c r="I402"/>
      <c r="J402" s="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</row>
    <row r="403" spans="1:68" s="4" customFormat="1" x14ac:dyDescent="0.3">
      <c r="A403" s="62"/>
      <c r="F403"/>
      <c r="G403"/>
      <c r="H403"/>
      <c r="I403"/>
      <c r="J403" s="2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</row>
    <row r="404" spans="1:68" s="4" customFormat="1" x14ac:dyDescent="0.3">
      <c r="A404" s="62"/>
      <c r="F404"/>
      <c r="G404"/>
      <c r="H404"/>
      <c r="I404"/>
      <c r="J404" s="2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</row>
    <row r="405" spans="1:68" s="4" customFormat="1" x14ac:dyDescent="0.3">
      <c r="A405" s="62"/>
      <c r="F405"/>
      <c r="G405"/>
      <c r="H405"/>
      <c r="I405"/>
      <c r="J405" s="2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</row>
    <row r="406" spans="1:68" s="4" customFormat="1" x14ac:dyDescent="0.3">
      <c r="A406" s="62"/>
      <c r="F406"/>
      <c r="G406"/>
      <c r="H406"/>
      <c r="I406"/>
      <c r="J406" s="2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</row>
    <row r="407" spans="1:68" s="4" customFormat="1" x14ac:dyDescent="0.3">
      <c r="A407" s="62"/>
      <c r="F407"/>
      <c r="G407"/>
      <c r="H407"/>
      <c r="I407"/>
      <c r="J407" s="2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</row>
    <row r="408" spans="1:68" s="4" customFormat="1" x14ac:dyDescent="0.3">
      <c r="A408" s="62"/>
      <c r="F408"/>
      <c r="G408"/>
      <c r="H408"/>
      <c r="I408"/>
      <c r="J408" s="2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</row>
    <row r="409" spans="1:68" s="4" customFormat="1" x14ac:dyDescent="0.3">
      <c r="A409" s="62"/>
      <c r="F409"/>
      <c r="G409"/>
      <c r="H409"/>
      <c r="I409"/>
      <c r="J409" s="2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</row>
    <row r="410" spans="1:68" s="4" customFormat="1" x14ac:dyDescent="0.3">
      <c r="A410" s="62"/>
      <c r="F410"/>
      <c r="G410"/>
      <c r="H410"/>
      <c r="I410"/>
      <c r="J410" s="2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</row>
    <row r="411" spans="1:68" s="4" customFormat="1" x14ac:dyDescent="0.3">
      <c r="A411" s="62"/>
      <c r="F411"/>
      <c r="G411"/>
      <c r="H411"/>
      <c r="I411"/>
      <c r="J411" s="2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</row>
    <row r="412" spans="1:68" s="4" customFormat="1" x14ac:dyDescent="0.3">
      <c r="A412" s="62"/>
      <c r="F412"/>
      <c r="G412"/>
      <c r="H412"/>
      <c r="I412"/>
      <c r="J412" s="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</row>
    <row r="413" spans="1:68" s="4" customFormat="1" x14ac:dyDescent="0.3">
      <c r="A413" s="62"/>
      <c r="F413"/>
      <c r="G413"/>
      <c r="H413"/>
      <c r="I413"/>
      <c r="J413" s="2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</row>
    <row r="414" spans="1:68" s="4" customFormat="1" x14ac:dyDescent="0.3">
      <c r="A414" s="62"/>
      <c r="F414"/>
      <c r="G414"/>
      <c r="H414"/>
      <c r="I414"/>
      <c r="J414" s="2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</row>
    <row r="415" spans="1:68" s="4" customFormat="1" x14ac:dyDescent="0.3">
      <c r="A415" s="62"/>
      <c r="F415"/>
      <c r="G415"/>
      <c r="H415"/>
      <c r="I415"/>
      <c r="J415" s="2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</row>
  </sheetData>
  <mergeCells count="25">
    <mergeCell ref="H18:H22"/>
    <mergeCell ref="I18:I22"/>
    <mergeCell ref="J18:J22"/>
    <mergeCell ref="H4:H8"/>
    <mergeCell ref="I4:I8"/>
    <mergeCell ref="J4:J8"/>
    <mergeCell ref="H9:H13"/>
    <mergeCell ref="I9:I13"/>
    <mergeCell ref="J9:J13"/>
    <mergeCell ref="A1:J1"/>
    <mergeCell ref="H33:H37"/>
    <mergeCell ref="I33:I37"/>
    <mergeCell ref="J33:J37"/>
    <mergeCell ref="H38:H42"/>
    <mergeCell ref="I38:I42"/>
    <mergeCell ref="J38:J42"/>
    <mergeCell ref="H23:H27"/>
    <mergeCell ref="I23:I27"/>
    <mergeCell ref="J23:J27"/>
    <mergeCell ref="H28:H32"/>
    <mergeCell ref="I28:I32"/>
    <mergeCell ref="J28:J32"/>
    <mergeCell ref="H14:H17"/>
    <mergeCell ref="I14:I17"/>
    <mergeCell ref="J14:J17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sqref="A1:J1"/>
    </sheetView>
  </sheetViews>
  <sheetFormatPr defaultRowHeight="14.4" x14ac:dyDescent="0.3"/>
  <cols>
    <col min="1" max="1" width="17.44140625" customWidth="1"/>
    <col min="2" max="2" width="13.109375" style="4" customWidth="1"/>
    <col min="3" max="3" width="14.44140625" style="4" customWidth="1"/>
    <col min="4" max="4" width="13.109375" style="4" customWidth="1"/>
    <col min="5" max="5" width="14.109375" style="4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2" x14ac:dyDescent="0.3">
      <c r="A2" s="46">
        <f>[1]JAN!A1</f>
        <v>2017</v>
      </c>
      <c r="B2" s="38" t="str">
        <f>[2]MAY!B1</f>
        <v>LDC # of Customer</v>
      </c>
      <c r="C2" s="38" t="str">
        <f>[2]MAY!C1</f>
        <v>LDC  kWh used</v>
      </c>
      <c r="D2" s="38" t="str">
        <f>[2]MAY!D1</f>
        <v xml:space="preserve"> CS # of Customer</v>
      </c>
      <c r="E2" s="38" t="str">
        <f>[2]MAY!E1</f>
        <v xml:space="preserve"> CS  kWh Used</v>
      </c>
      <c r="F2" s="23" t="s">
        <v>4</v>
      </c>
      <c r="G2" s="23" t="s">
        <v>5</v>
      </c>
      <c r="H2" s="22" t="s">
        <v>6</v>
      </c>
      <c r="I2" s="22" t="s">
        <v>7</v>
      </c>
      <c r="J2" s="50" t="s">
        <v>8</v>
      </c>
    </row>
    <row r="3" spans="1:10" x14ac:dyDescent="0.3">
      <c r="A3" s="52" t="s">
        <v>48</v>
      </c>
      <c r="B3" s="6">
        <v>1627586</v>
      </c>
      <c r="C3" s="6">
        <v>1084729912.78</v>
      </c>
      <c r="D3" s="6">
        <v>1155928</v>
      </c>
      <c r="E3" s="6">
        <v>2408757309.46</v>
      </c>
      <c r="F3" s="14">
        <f>B3+D3</f>
        <v>2783514</v>
      </c>
      <c r="G3" s="14">
        <f>C3+E3</f>
        <v>3493487222.2399998</v>
      </c>
      <c r="H3" s="64">
        <f>SUM(H4:H37)</f>
        <v>0.99980837207712181</v>
      </c>
      <c r="I3" s="57">
        <f>SUM(I4:I37)</f>
        <v>0.99988216333742175</v>
      </c>
      <c r="J3" s="57">
        <f>E3/G3</f>
        <v>0.68949939021546547</v>
      </c>
    </row>
    <row r="4" spans="1:10" x14ac:dyDescent="0.3">
      <c r="A4" s="58" t="s">
        <v>34</v>
      </c>
      <c r="B4" s="6">
        <v>1307719</v>
      </c>
      <c r="C4" s="6">
        <v>653790810.39999998</v>
      </c>
      <c r="D4" s="6">
        <v>825174</v>
      </c>
      <c r="E4" s="6">
        <v>431142878</v>
      </c>
      <c r="F4" s="6">
        <f>B4+D4</f>
        <v>2132893</v>
      </c>
      <c r="G4" s="6">
        <f>C4+E4</f>
        <v>1084933688.4000001</v>
      </c>
      <c r="H4" s="78">
        <f>G4/G$3</f>
        <v>0.31055893993061412</v>
      </c>
      <c r="I4" s="87">
        <f>F4/F3</f>
        <v>0.76625912425804221</v>
      </c>
      <c r="J4" s="87">
        <f>E4/G4</f>
        <v>0.39739099505318665</v>
      </c>
    </row>
    <row r="5" spans="1:10" x14ac:dyDescent="0.3">
      <c r="A5" s="59" t="s">
        <v>35</v>
      </c>
      <c r="B5" s="12">
        <v>599242</v>
      </c>
      <c r="C5" s="12">
        <v>307870610</v>
      </c>
      <c r="D5" s="12">
        <v>427381</v>
      </c>
      <c r="E5" s="12">
        <v>235927023</v>
      </c>
      <c r="F5" s="12">
        <f>B5+D5</f>
        <v>1026623</v>
      </c>
      <c r="G5" s="12">
        <f t="shared" ref="F5:G37" si="0">C5+E5</f>
        <v>543797633</v>
      </c>
      <c r="H5" s="78"/>
      <c r="I5" s="87"/>
      <c r="J5" s="87"/>
    </row>
    <row r="6" spans="1:10" x14ac:dyDescent="0.3">
      <c r="A6" s="59" t="s">
        <v>36</v>
      </c>
      <c r="B6" s="12">
        <v>575042</v>
      </c>
      <c r="C6" s="12">
        <v>276989568</v>
      </c>
      <c r="D6" s="12">
        <v>358241</v>
      </c>
      <c r="E6" s="12">
        <v>173040065</v>
      </c>
      <c r="F6" s="12">
        <f t="shared" si="0"/>
        <v>933283</v>
      </c>
      <c r="G6" s="12">
        <f t="shared" si="0"/>
        <v>450029633</v>
      </c>
      <c r="H6" s="78"/>
      <c r="I6" s="87"/>
      <c r="J6" s="87"/>
    </row>
    <row r="7" spans="1:10" x14ac:dyDescent="0.3">
      <c r="A7" s="59" t="s">
        <v>37</v>
      </c>
      <c r="B7" s="12">
        <v>118808</v>
      </c>
      <c r="C7" s="12">
        <v>62605450.399999999</v>
      </c>
      <c r="D7" s="12">
        <v>33306</v>
      </c>
      <c r="E7" s="12">
        <v>18465533</v>
      </c>
      <c r="F7" s="12">
        <f t="shared" si="0"/>
        <v>152114</v>
      </c>
      <c r="G7" s="12">
        <f t="shared" si="0"/>
        <v>81070983.400000006</v>
      </c>
      <c r="H7" s="78"/>
      <c r="I7" s="87"/>
      <c r="J7" s="87"/>
    </row>
    <row r="8" spans="1:10" x14ac:dyDescent="0.3">
      <c r="A8" s="59" t="s">
        <v>38</v>
      </c>
      <c r="B8" s="12">
        <v>14627</v>
      </c>
      <c r="C8" s="12">
        <v>6325182</v>
      </c>
      <c r="D8" s="12">
        <v>6246</v>
      </c>
      <c r="E8" s="12">
        <v>3710257</v>
      </c>
      <c r="F8" s="12">
        <f t="shared" si="0"/>
        <v>20873</v>
      </c>
      <c r="G8" s="12">
        <f t="shared" si="0"/>
        <v>10035439</v>
      </c>
      <c r="H8" s="78"/>
      <c r="I8" s="87"/>
      <c r="J8" s="87"/>
    </row>
    <row r="9" spans="1:10" x14ac:dyDescent="0.3">
      <c r="A9" s="58" t="s">
        <v>39</v>
      </c>
      <c r="B9" s="6">
        <v>137129</v>
      </c>
      <c r="C9" s="6">
        <v>67113813</v>
      </c>
      <c r="D9" s="6">
        <v>141188</v>
      </c>
      <c r="E9" s="6">
        <v>66141180.299999997</v>
      </c>
      <c r="F9" s="14">
        <f t="shared" si="0"/>
        <v>278317</v>
      </c>
      <c r="G9" s="14">
        <f t="shared" si="0"/>
        <v>133254993.3</v>
      </c>
      <c r="H9" s="78">
        <f>G9/G3</f>
        <v>3.814383303069814E-2</v>
      </c>
      <c r="I9" s="79">
        <f>F9/F3</f>
        <v>9.9987641520753984E-2</v>
      </c>
      <c r="J9" s="79">
        <f>E9/G9</f>
        <v>0.49635048310043328</v>
      </c>
    </row>
    <row r="10" spans="1:10" x14ac:dyDescent="0.3">
      <c r="A10" s="59" t="s">
        <v>35</v>
      </c>
      <c r="B10" s="12">
        <v>67532</v>
      </c>
      <c r="C10" s="12">
        <v>33980973</v>
      </c>
      <c r="D10" s="12">
        <v>79600</v>
      </c>
      <c r="E10" s="12">
        <v>38694732</v>
      </c>
      <c r="F10" s="16">
        <f t="shared" si="0"/>
        <v>147132</v>
      </c>
      <c r="G10" s="16">
        <f t="shared" si="0"/>
        <v>72675705</v>
      </c>
      <c r="H10" s="78"/>
      <c r="I10" s="79"/>
      <c r="J10" s="79"/>
    </row>
    <row r="11" spans="1:10" x14ac:dyDescent="0.3">
      <c r="A11" s="59" t="s">
        <v>36</v>
      </c>
      <c r="B11" s="12">
        <v>44767</v>
      </c>
      <c r="C11" s="12">
        <v>18883717</v>
      </c>
      <c r="D11" s="12">
        <v>46122</v>
      </c>
      <c r="E11" s="12">
        <v>19010824</v>
      </c>
      <c r="F11" s="16">
        <f t="shared" si="0"/>
        <v>90889</v>
      </c>
      <c r="G11" s="16">
        <f t="shared" si="0"/>
        <v>37894541</v>
      </c>
      <c r="H11" s="78"/>
      <c r="I11" s="79"/>
      <c r="J11" s="79"/>
    </row>
    <row r="12" spans="1:10" x14ac:dyDescent="0.3">
      <c r="A12" s="59" t="s">
        <v>37</v>
      </c>
      <c r="B12" s="12">
        <v>21879</v>
      </c>
      <c r="C12" s="12">
        <v>12771449</v>
      </c>
      <c r="D12" s="12">
        <v>14046</v>
      </c>
      <c r="E12" s="12">
        <v>7682052.2999999998</v>
      </c>
      <c r="F12" s="16">
        <f t="shared" si="0"/>
        <v>35925</v>
      </c>
      <c r="G12" s="16">
        <f t="shared" si="0"/>
        <v>20453501.300000001</v>
      </c>
      <c r="H12" s="78"/>
      <c r="I12" s="79"/>
      <c r="J12" s="79"/>
    </row>
    <row r="13" spans="1:10" x14ac:dyDescent="0.3">
      <c r="A13" s="59" t="s">
        <v>38</v>
      </c>
      <c r="B13" s="12">
        <v>2951</v>
      </c>
      <c r="C13" s="12">
        <v>1477674</v>
      </c>
      <c r="D13" s="12">
        <v>1420</v>
      </c>
      <c r="E13" s="12">
        <v>753572</v>
      </c>
      <c r="F13" s="16">
        <f t="shared" si="0"/>
        <v>4371</v>
      </c>
      <c r="G13" s="16">
        <f t="shared" si="0"/>
        <v>2231246</v>
      </c>
      <c r="H13" s="78"/>
      <c r="I13" s="79"/>
      <c r="J13" s="79"/>
    </row>
    <row r="14" spans="1:10" x14ac:dyDescent="0.3">
      <c r="A14" s="58" t="s">
        <v>40</v>
      </c>
      <c r="B14" s="6">
        <v>1069</v>
      </c>
      <c r="C14" s="6">
        <v>794075</v>
      </c>
      <c r="D14" s="6">
        <v>2074</v>
      </c>
      <c r="E14" s="6">
        <v>1765318</v>
      </c>
      <c r="F14" s="6">
        <f t="shared" si="0"/>
        <v>3143</v>
      </c>
      <c r="G14" s="6">
        <f t="shared" si="0"/>
        <v>2559393</v>
      </c>
      <c r="H14" s="80">
        <f>G14/G3</f>
        <v>7.3261839451038127E-4</v>
      </c>
      <c r="I14" s="81">
        <f>F14/F3</f>
        <v>1.1291482636695918E-3</v>
      </c>
      <c r="J14" s="81">
        <f>E14/G14</f>
        <v>0.68974088778081366</v>
      </c>
    </row>
    <row r="15" spans="1:10" x14ac:dyDescent="0.3">
      <c r="A15" s="59" t="s">
        <v>35</v>
      </c>
      <c r="B15" s="12">
        <v>50</v>
      </c>
      <c r="C15" s="12">
        <v>84064</v>
      </c>
      <c r="D15" s="12">
        <v>98</v>
      </c>
      <c r="E15" s="12">
        <v>615565</v>
      </c>
      <c r="F15" s="12">
        <f t="shared" si="0"/>
        <v>148</v>
      </c>
      <c r="G15" s="12">
        <f t="shared" si="0"/>
        <v>699629</v>
      </c>
      <c r="H15" s="80"/>
      <c r="I15" s="82"/>
      <c r="J15" s="82"/>
    </row>
    <row r="16" spans="1:10" x14ac:dyDescent="0.3">
      <c r="A16" s="59" t="s">
        <v>36</v>
      </c>
      <c r="B16" s="12">
        <v>1019</v>
      </c>
      <c r="C16" s="12">
        <v>710011</v>
      </c>
      <c r="D16" s="12">
        <v>1976</v>
      </c>
      <c r="E16" s="12">
        <v>1149753</v>
      </c>
      <c r="F16" s="12">
        <f t="shared" si="0"/>
        <v>2995</v>
      </c>
      <c r="G16" s="12">
        <f t="shared" si="0"/>
        <v>1859764</v>
      </c>
      <c r="H16" s="80"/>
      <c r="I16" s="82"/>
      <c r="J16" s="82"/>
    </row>
    <row r="17" spans="1:10" x14ac:dyDescent="0.3">
      <c r="A17" s="59" t="s">
        <v>38</v>
      </c>
      <c r="B17" s="12">
        <v>0</v>
      </c>
      <c r="C17" s="12">
        <v>0</v>
      </c>
      <c r="D17" s="12">
        <v>0</v>
      </c>
      <c r="E17" s="12">
        <v>0</v>
      </c>
      <c r="F17" s="12">
        <f t="shared" si="0"/>
        <v>0</v>
      </c>
      <c r="G17" s="12">
        <f t="shared" si="0"/>
        <v>0</v>
      </c>
      <c r="H17" s="80"/>
      <c r="I17" s="83"/>
      <c r="J17" s="83"/>
    </row>
    <row r="18" spans="1:10" x14ac:dyDescent="0.3">
      <c r="A18" s="58" t="s">
        <v>41</v>
      </c>
      <c r="B18" s="6">
        <v>154602</v>
      </c>
      <c r="C18" s="6">
        <v>121420845</v>
      </c>
      <c r="D18" s="6">
        <v>144084</v>
      </c>
      <c r="E18" s="6">
        <v>226200469.90000001</v>
      </c>
      <c r="F18" s="14">
        <f t="shared" si="0"/>
        <v>298686</v>
      </c>
      <c r="G18" s="14">
        <f t="shared" si="0"/>
        <v>347621314.89999998</v>
      </c>
      <c r="H18" s="78">
        <f>G18/G3</f>
        <v>9.9505534952867986E-2</v>
      </c>
      <c r="I18" s="79">
        <f>F18/F3</f>
        <v>0.10730537011849051</v>
      </c>
      <c r="J18" s="79">
        <f>E18/G18</f>
        <v>0.6507094364022844</v>
      </c>
    </row>
    <row r="19" spans="1:10" x14ac:dyDescent="0.3">
      <c r="A19" s="59" t="s">
        <v>35</v>
      </c>
      <c r="B19" s="12">
        <v>76088</v>
      </c>
      <c r="C19" s="12">
        <v>65911502</v>
      </c>
      <c r="D19" s="12">
        <v>75428</v>
      </c>
      <c r="E19" s="12">
        <v>103416919</v>
      </c>
      <c r="F19" s="16">
        <f t="shared" si="0"/>
        <v>151516</v>
      </c>
      <c r="G19" s="16">
        <f t="shared" si="0"/>
        <v>169328421</v>
      </c>
      <c r="H19" s="78"/>
      <c r="I19" s="79"/>
      <c r="J19" s="79"/>
    </row>
    <row r="20" spans="1:10" x14ac:dyDescent="0.3">
      <c r="A20" s="59" t="s">
        <v>36</v>
      </c>
      <c r="B20" s="12">
        <v>64581</v>
      </c>
      <c r="C20" s="12">
        <v>35211186</v>
      </c>
      <c r="D20" s="12">
        <v>59316</v>
      </c>
      <c r="E20" s="12">
        <v>88398277</v>
      </c>
      <c r="F20" s="16">
        <f t="shared" si="0"/>
        <v>123897</v>
      </c>
      <c r="G20" s="16">
        <f t="shared" si="0"/>
        <v>123609463</v>
      </c>
      <c r="H20" s="78"/>
      <c r="I20" s="79"/>
      <c r="J20" s="79"/>
    </row>
    <row r="21" spans="1:10" x14ac:dyDescent="0.3">
      <c r="A21" s="59" t="s">
        <v>37</v>
      </c>
      <c r="B21" s="12">
        <v>12267</v>
      </c>
      <c r="C21" s="12">
        <v>20058724</v>
      </c>
      <c r="D21" s="12">
        <v>8742</v>
      </c>
      <c r="E21" s="12">
        <v>34214553.899999999</v>
      </c>
      <c r="F21" s="16">
        <f t="shared" si="0"/>
        <v>21009</v>
      </c>
      <c r="G21" s="16">
        <f t="shared" si="0"/>
        <v>54273277.899999999</v>
      </c>
      <c r="H21" s="78"/>
      <c r="I21" s="79"/>
      <c r="J21" s="79"/>
    </row>
    <row r="22" spans="1:10" x14ac:dyDescent="0.3">
      <c r="A22" s="59" t="s">
        <v>38</v>
      </c>
      <c r="B22" s="12">
        <v>1666</v>
      </c>
      <c r="C22" s="12">
        <v>239433</v>
      </c>
      <c r="D22" s="12">
        <v>598</v>
      </c>
      <c r="E22" s="12">
        <v>170720</v>
      </c>
      <c r="F22" s="16">
        <f t="shared" si="0"/>
        <v>2264</v>
      </c>
      <c r="G22" s="16">
        <f t="shared" si="0"/>
        <v>410153</v>
      </c>
      <c r="H22" s="78"/>
      <c r="I22" s="79"/>
      <c r="J22" s="79"/>
    </row>
    <row r="23" spans="1:10" x14ac:dyDescent="0.3">
      <c r="A23" s="58" t="s">
        <v>42</v>
      </c>
      <c r="B23" s="6">
        <v>20404</v>
      </c>
      <c r="C23" s="6">
        <v>141886318.80000001</v>
      </c>
      <c r="D23" s="6">
        <v>26251</v>
      </c>
      <c r="E23" s="6">
        <v>387471689.31</v>
      </c>
      <c r="F23" s="14">
        <f t="shared" si="0"/>
        <v>46655</v>
      </c>
      <c r="G23" s="14">
        <f t="shared" si="0"/>
        <v>529358008.11000001</v>
      </c>
      <c r="H23" s="78">
        <f>G23/G3</f>
        <v>0.1515271058500049</v>
      </c>
      <c r="I23" s="79">
        <f>F23/F3</f>
        <v>1.6761187477411645E-2</v>
      </c>
      <c r="J23" s="79">
        <f>E23/G23</f>
        <v>0.73196529262571164</v>
      </c>
    </row>
    <row r="24" spans="1:10" x14ac:dyDescent="0.3">
      <c r="A24" s="59" t="s">
        <v>35</v>
      </c>
      <c r="B24" s="12">
        <v>2723</v>
      </c>
      <c r="C24" s="12">
        <v>40236439</v>
      </c>
      <c r="D24" s="12">
        <v>9203</v>
      </c>
      <c r="E24" s="12">
        <v>182015722</v>
      </c>
      <c r="F24" s="16">
        <f t="shared" si="0"/>
        <v>11926</v>
      </c>
      <c r="G24" s="16">
        <f t="shared" si="0"/>
        <v>222252161</v>
      </c>
      <c r="H24" s="78"/>
      <c r="I24" s="79"/>
      <c r="J24" s="79"/>
    </row>
    <row r="25" spans="1:10" x14ac:dyDescent="0.3">
      <c r="A25" s="59" t="s">
        <v>36</v>
      </c>
      <c r="B25" s="12">
        <v>16503</v>
      </c>
      <c r="C25" s="12">
        <v>93756495</v>
      </c>
      <c r="D25" s="12">
        <v>15692</v>
      </c>
      <c r="E25" s="12">
        <v>173344840</v>
      </c>
      <c r="F25" s="16">
        <f t="shared" si="0"/>
        <v>32195</v>
      </c>
      <c r="G25" s="16">
        <f t="shared" si="0"/>
        <v>267101335</v>
      </c>
      <c r="H25" s="78"/>
      <c r="I25" s="79"/>
      <c r="J25" s="79"/>
    </row>
    <row r="26" spans="1:10" x14ac:dyDescent="0.3">
      <c r="A26" s="59" t="s">
        <v>37</v>
      </c>
      <c r="B26" s="12">
        <v>213</v>
      </c>
      <c r="C26" s="12">
        <v>4675582</v>
      </c>
      <c r="D26" s="12">
        <v>810</v>
      </c>
      <c r="E26" s="12">
        <v>27542107.199999999</v>
      </c>
      <c r="F26" s="16">
        <f t="shared" si="0"/>
        <v>1023</v>
      </c>
      <c r="G26" s="16">
        <f t="shared" si="0"/>
        <v>32217689.199999999</v>
      </c>
      <c r="H26" s="78"/>
      <c r="I26" s="79"/>
      <c r="J26" s="79"/>
    </row>
    <row r="27" spans="1:10" x14ac:dyDescent="0.3">
      <c r="A27" s="59" t="s">
        <v>38</v>
      </c>
      <c r="B27" s="12">
        <v>965</v>
      </c>
      <c r="C27" s="12">
        <v>3217802.8</v>
      </c>
      <c r="D27" s="12">
        <v>546</v>
      </c>
      <c r="E27" s="12">
        <v>4569020.1100000003</v>
      </c>
      <c r="F27" s="16">
        <f t="shared" si="0"/>
        <v>1511</v>
      </c>
      <c r="G27" s="16">
        <f t="shared" si="0"/>
        <v>7786822.9100000001</v>
      </c>
      <c r="H27" s="78"/>
      <c r="I27" s="79"/>
      <c r="J27" s="79"/>
    </row>
    <row r="28" spans="1:10" x14ac:dyDescent="0.3">
      <c r="A28" s="58" t="s">
        <v>43</v>
      </c>
      <c r="B28" s="6">
        <v>1219</v>
      </c>
      <c r="C28" s="6">
        <v>95846764</v>
      </c>
      <c r="D28" s="6">
        <v>6248</v>
      </c>
      <c r="E28" s="6">
        <v>1283740678.6400001</v>
      </c>
      <c r="F28" s="14">
        <f t="shared" si="0"/>
        <v>7467</v>
      </c>
      <c r="G28" s="14">
        <f t="shared" si="0"/>
        <v>1379587442.6400001</v>
      </c>
      <c r="H28" s="78">
        <f>G28/G3</f>
        <v>0.39490267313913868</v>
      </c>
      <c r="I28" s="77">
        <f>F28/F3</f>
        <v>2.6825803642446201E-3</v>
      </c>
      <c r="J28" s="77">
        <f>E28/G28</f>
        <v>0.9305250533329108</v>
      </c>
    </row>
    <row r="29" spans="1:10" x14ac:dyDescent="0.3">
      <c r="A29" s="59" t="s">
        <v>35</v>
      </c>
      <c r="B29" s="12">
        <v>325</v>
      </c>
      <c r="C29" s="12">
        <v>29732491</v>
      </c>
      <c r="D29" s="12">
        <v>2717</v>
      </c>
      <c r="E29" s="12">
        <v>548694290</v>
      </c>
      <c r="F29" s="16">
        <f t="shared" si="0"/>
        <v>3042</v>
      </c>
      <c r="G29" s="16">
        <f t="shared" si="0"/>
        <v>578426781</v>
      </c>
      <c r="H29" s="78"/>
      <c r="I29" s="77"/>
      <c r="J29" s="77"/>
    </row>
    <row r="30" spans="1:10" x14ac:dyDescent="0.3">
      <c r="A30" s="59" t="s">
        <v>36</v>
      </c>
      <c r="B30" s="12">
        <v>871</v>
      </c>
      <c r="C30" s="12">
        <v>63454793</v>
      </c>
      <c r="D30" s="12">
        <v>3292</v>
      </c>
      <c r="E30" s="12">
        <v>664595755</v>
      </c>
      <c r="F30" s="16">
        <f t="shared" si="0"/>
        <v>4163</v>
      </c>
      <c r="G30" s="16">
        <f t="shared" si="0"/>
        <v>728050548</v>
      </c>
      <c r="H30" s="78"/>
      <c r="I30" s="77"/>
      <c r="J30" s="77"/>
    </row>
    <row r="31" spans="1:10" x14ac:dyDescent="0.3">
      <c r="A31" s="59" t="s">
        <v>37</v>
      </c>
      <c r="B31" s="12">
        <v>19</v>
      </c>
      <c r="C31" s="12">
        <v>2116288</v>
      </c>
      <c r="D31" s="12">
        <v>216</v>
      </c>
      <c r="E31" s="12">
        <v>59073071.5</v>
      </c>
      <c r="F31" s="16">
        <f t="shared" si="0"/>
        <v>235</v>
      </c>
      <c r="G31" s="16">
        <f t="shared" si="0"/>
        <v>61189359.5</v>
      </c>
      <c r="H31" s="78"/>
      <c r="I31" s="77"/>
      <c r="J31" s="77"/>
    </row>
    <row r="32" spans="1:10" x14ac:dyDescent="0.3">
      <c r="A32" s="59" t="s">
        <v>38</v>
      </c>
      <c r="B32" s="12">
        <v>4</v>
      </c>
      <c r="C32" s="12">
        <v>543192</v>
      </c>
      <c r="D32" s="12">
        <v>23</v>
      </c>
      <c r="E32" s="12">
        <v>11377562.140000001</v>
      </c>
      <c r="F32" s="16">
        <f t="shared" si="0"/>
        <v>27</v>
      </c>
      <c r="G32" s="16">
        <f t="shared" si="0"/>
        <v>11920754.140000001</v>
      </c>
      <c r="H32" s="78"/>
      <c r="I32" s="77"/>
      <c r="J32" s="77"/>
    </row>
    <row r="33" spans="1:10" x14ac:dyDescent="0.3">
      <c r="A33" s="58" t="s">
        <v>44</v>
      </c>
      <c r="B33" s="6">
        <v>5193</v>
      </c>
      <c r="C33" s="6">
        <v>3495287.1799999997</v>
      </c>
      <c r="D33" s="6">
        <v>10832</v>
      </c>
      <c r="E33" s="6">
        <v>12007645.01</v>
      </c>
      <c r="F33" s="14">
        <f t="shared" si="0"/>
        <v>16025</v>
      </c>
      <c r="G33" s="14">
        <f t="shared" si="0"/>
        <v>15502932.189999999</v>
      </c>
      <c r="H33" s="76">
        <f>G33/G3</f>
        <v>4.4376667792875527E-3</v>
      </c>
      <c r="I33" s="77">
        <f>F33/F3</f>
        <v>5.7571113348091653E-3</v>
      </c>
      <c r="J33" s="77">
        <f>E33/G33</f>
        <v>0.77454025231081136</v>
      </c>
    </row>
    <row r="34" spans="1:10" x14ac:dyDescent="0.3">
      <c r="A34" s="59" t="s">
        <v>35</v>
      </c>
      <c r="B34" s="12">
        <v>346</v>
      </c>
      <c r="C34" s="12">
        <v>1240377</v>
      </c>
      <c r="D34" s="12">
        <v>742</v>
      </c>
      <c r="E34" s="12">
        <v>6222990</v>
      </c>
      <c r="F34" s="16">
        <f t="shared" si="0"/>
        <v>1088</v>
      </c>
      <c r="G34" s="16">
        <f t="shared" si="0"/>
        <v>7463367</v>
      </c>
      <c r="H34" s="76"/>
      <c r="I34" s="77"/>
      <c r="J34" s="77"/>
    </row>
    <row r="35" spans="1:10" x14ac:dyDescent="0.3">
      <c r="A35" s="59" t="s">
        <v>36</v>
      </c>
      <c r="B35" s="12">
        <v>4403</v>
      </c>
      <c r="C35" s="12">
        <v>1698844</v>
      </c>
      <c r="D35" s="12">
        <v>8201</v>
      </c>
      <c r="E35" s="12">
        <v>4321509</v>
      </c>
      <c r="F35" s="16">
        <f t="shared" si="0"/>
        <v>12604</v>
      </c>
      <c r="G35" s="16">
        <f t="shared" si="0"/>
        <v>6020353</v>
      </c>
      <c r="H35" s="76"/>
      <c r="I35" s="77"/>
      <c r="J35" s="77"/>
    </row>
    <row r="36" spans="1:10" x14ac:dyDescent="0.3">
      <c r="A36" s="59" t="s">
        <v>37</v>
      </c>
      <c r="B36" s="12">
        <v>118</v>
      </c>
      <c r="C36" s="12">
        <v>493385.8</v>
      </c>
      <c r="D36" s="12">
        <v>1706</v>
      </c>
      <c r="E36" s="12">
        <v>1393380</v>
      </c>
      <c r="F36" s="16">
        <f t="shared" si="0"/>
        <v>1824</v>
      </c>
      <c r="G36" s="16">
        <f t="shared" si="0"/>
        <v>1886765.8</v>
      </c>
      <c r="H36" s="76"/>
      <c r="I36" s="77"/>
      <c r="J36" s="77"/>
    </row>
    <row r="37" spans="1:10" x14ac:dyDescent="0.3">
      <c r="A37" s="59" t="s">
        <v>38</v>
      </c>
      <c r="B37" s="12">
        <v>326</v>
      </c>
      <c r="C37" s="12">
        <v>62680.38</v>
      </c>
      <c r="D37" s="12">
        <v>183</v>
      </c>
      <c r="E37" s="12">
        <v>69766.009999999995</v>
      </c>
      <c r="F37" s="16">
        <f t="shared" si="0"/>
        <v>509</v>
      </c>
      <c r="G37" s="16">
        <f t="shared" si="0"/>
        <v>132446.38999999998</v>
      </c>
      <c r="H37" s="76"/>
      <c r="I37" s="77"/>
      <c r="J37" s="77"/>
    </row>
    <row r="38" spans="1:10" x14ac:dyDescent="0.3">
      <c r="A38" s="58" t="s">
        <v>45</v>
      </c>
      <c r="B38" s="6">
        <v>251</v>
      </c>
      <c r="C38" s="6">
        <v>381999.39999999997</v>
      </c>
      <c r="D38" s="6">
        <v>77</v>
      </c>
      <c r="E38" s="6">
        <v>287450.3</v>
      </c>
      <c r="F38" s="14">
        <f t="shared" ref="F38:G42" si="1">B38+D38</f>
        <v>328</v>
      </c>
      <c r="G38" s="14">
        <f t="shared" si="1"/>
        <v>669449.69999999995</v>
      </c>
      <c r="H38" s="76">
        <f>G38/G3</f>
        <v>1.9162792287837635E-4</v>
      </c>
      <c r="I38" s="77">
        <f>F38/F3</f>
        <v>1.1783666257830929E-4</v>
      </c>
      <c r="J38" s="77">
        <f>E38/G38</f>
        <v>0.42938296932540265</v>
      </c>
    </row>
    <row r="39" spans="1:10" x14ac:dyDescent="0.3">
      <c r="A39" s="59" t="s">
        <v>35</v>
      </c>
      <c r="B39" s="12">
        <v>0</v>
      </c>
      <c r="C39" s="12">
        <v>0</v>
      </c>
      <c r="D39" s="12">
        <v>0</v>
      </c>
      <c r="E39" s="12">
        <v>0</v>
      </c>
      <c r="F39" s="16">
        <f t="shared" si="1"/>
        <v>0</v>
      </c>
      <c r="G39" s="16">
        <f t="shared" si="1"/>
        <v>0</v>
      </c>
      <c r="H39" s="76"/>
      <c r="I39" s="77"/>
      <c r="J39" s="77"/>
    </row>
    <row r="40" spans="1:10" x14ac:dyDescent="0.3">
      <c r="A40" s="59" t="s">
        <v>36</v>
      </c>
      <c r="B40" s="12">
        <v>0</v>
      </c>
      <c r="C40" s="12">
        <v>0</v>
      </c>
      <c r="D40" s="12">
        <v>0</v>
      </c>
      <c r="E40" s="12">
        <v>0</v>
      </c>
      <c r="F40" s="16">
        <f t="shared" si="1"/>
        <v>0</v>
      </c>
      <c r="G40" s="16">
        <f t="shared" si="1"/>
        <v>0</v>
      </c>
      <c r="H40" s="76"/>
      <c r="I40" s="77"/>
      <c r="J40" s="77"/>
    </row>
    <row r="41" spans="1:10" x14ac:dyDescent="0.3">
      <c r="A41" s="59" t="s">
        <v>37</v>
      </c>
      <c r="B41" s="12">
        <v>218</v>
      </c>
      <c r="C41" s="12">
        <v>359053.39999999997</v>
      </c>
      <c r="D41" s="12">
        <v>77</v>
      </c>
      <c r="E41" s="12">
        <v>287450.3</v>
      </c>
      <c r="F41" s="16">
        <f t="shared" si="1"/>
        <v>295</v>
      </c>
      <c r="G41" s="16">
        <f t="shared" si="1"/>
        <v>646503.69999999995</v>
      </c>
      <c r="H41" s="76"/>
      <c r="I41" s="77"/>
      <c r="J41" s="77"/>
    </row>
    <row r="42" spans="1:10" x14ac:dyDescent="0.3">
      <c r="A42" s="59" t="s">
        <v>38</v>
      </c>
      <c r="B42" s="12">
        <v>33</v>
      </c>
      <c r="C42" s="12">
        <v>22946</v>
      </c>
      <c r="D42" s="12">
        <v>0</v>
      </c>
      <c r="E42" s="12">
        <v>0</v>
      </c>
      <c r="F42" s="16">
        <f t="shared" si="1"/>
        <v>33</v>
      </c>
      <c r="G42" s="16">
        <f t="shared" si="1"/>
        <v>22946</v>
      </c>
      <c r="H42" s="76"/>
      <c r="I42" s="77"/>
      <c r="J42" s="77"/>
    </row>
    <row r="44" spans="1:10" x14ac:dyDescent="0.3">
      <c r="F44" s="4"/>
    </row>
    <row r="45" spans="1:10" x14ac:dyDescent="0.3">
      <c r="A45" t="s">
        <v>22</v>
      </c>
    </row>
    <row r="46" spans="1:10" x14ac:dyDescent="0.3">
      <c r="A46" t="s">
        <v>23</v>
      </c>
    </row>
    <row r="47" spans="1:10" x14ac:dyDescent="0.3">
      <c r="A47" t="s">
        <v>24</v>
      </c>
    </row>
    <row r="48" spans="1:10" x14ac:dyDescent="0.3">
      <c r="A48" t="s">
        <v>25</v>
      </c>
    </row>
    <row r="49" spans="1:10" x14ac:dyDescent="0.3">
      <c r="A49" t="s">
        <v>26</v>
      </c>
    </row>
    <row r="50" spans="1:10" s="4" customFormat="1" x14ac:dyDescent="0.3">
      <c r="A50" t="s">
        <v>27</v>
      </c>
      <c r="F50"/>
      <c r="G50"/>
      <c r="H50"/>
      <c r="I50"/>
      <c r="J50"/>
    </row>
  </sheetData>
  <mergeCells count="25">
    <mergeCell ref="H18:H22"/>
    <mergeCell ref="I18:I22"/>
    <mergeCell ref="J18:J22"/>
    <mergeCell ref="H4:H8"/>
    <mergeCell ref="I4:I8"/>
    <mergeCell ref="J4:J8"/>
    <mergeCell ref="H9:H13"/>
    <mergeCell ref="I9:I13"/>
    <mergeCell ref="J9:J13"/>
    <mergeCell ref="A1:J1"/>
    <mergeCell ref="H33:H37"/>
    <mergeCell ref="I33:I37"/>
    <mergeCell ref="J33:J37"/>
    <mergeCell ref="H38:H42"/>
    <mergeCell ref="I38:I42"/>
    <mergeCell ref="J38:J42"/>
    <mergeCell ref="H23:H27"/>
    <mergeCell ref="I23:I27"/>
    <mergeCell ref="J23:J27"/>
    <mergeCell ref="H28:H32"/>
    <mergeCell ref="I28:I32"/>
    <mergeCell ref="J28:J32"/>
    <mergeCell ref="H14:H17"/>
    <mergeCell ref="I14:I17"/>
    <mergeCell ref="J14:J17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sqref="A1:J1"/>
    </sheetView>
  </sheetViews>
  <sheetFormatPr defaultColWidth="9.109375" defaultRowHeight="14.4" x14ac:dyDescent="0.3"/>
  <cols>
    <col min="1" max="1" width="17.44140625" style="65" customWidth="1"/>
    <col min="2" max="2" width="13.109375" style="73" customWidth="1"/>
    <col min="3" max="3" width="14.44140625" style="73" customWidth="1"/>
    <col min="4" max="4" width="13.109375" style="73" customWidth="1"/>
    <col min="5" max="5" width="14.109375" style="73" customWidth="1"/>
    <col min="6" max="6" width="11.44140625" style="65" customWidth="1"/>
    <col min="7" max="7" width="12.88671875" style="65" customWidth="1"/>
    <col min="8" max="8" width="12.6640625" style="65" bestFit="1" customWidth="1"/>
    <col min="9" max="9" width="11.88671875" style="65" customWidth="1"/>
    <col min="10" max="10" width="13.6640625" style="65" bestFit="1" customWidth="1"/>
    <col min="11" max="11" width="9.109375" style="65"/>
    <col min="12" max="12" width="12.6640625" style="65" bestFit="1" customWidth="1"/>
    <col min="13" max="16384" width="9.109375" style="65"/>
  </cols>
  <sheetData>
    <row r="1" spans="1:10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2" x14ac:dyDescent="0.3">
      <c r="A2" s="37">
        <f>[1]JAN!A1</f>
        <v>2017</v>
      </c>
      <c r="B2" s="38" t="str">
        <f>[2]JUNE!B1</f>
        <v>LDC # of Customer</v>
      </c>
      <c r="C2" s="38" t="str">
        <f>[2]JUNE!C1</f>
        <v>LDC  kWh used</v>
      </c>
      <c r="D2" s="38" t="str">
        <f>[2]JUNE!D1</f>
        <v xml:space="preserve"> CS # of Customer</v>
      </c>
      <c r="E2" s="38" t="str">
        <f>[2]JUNE!E1</f>
        <v xml:space="preserve"> CS  kWh Used</v>
      </c>
      <c r="F2" s="23" t="s">
        <v>4</v>
      </c>
      <c r="G2" s="23" t="s">
        <v>5</v>
      </c>
      <c r="H2" s="22" t="s">
        <v>6</v>
      </c>
      <c r="I2" s="22" t="s">
        <v>7</v>
      </c>
      <c r="J2" s="50" t="s">
        <v>8</v>
      </c>
    </row>
    <row r="3" spans="1:10" x14ac:dyDescent="0.3">
      <c r="A3" s="25" t="s">
        <v>49</v>
      </c>
      <c r="B3" s="6">
        <v>1643103</v>
      </c>
      <c r="C3" s="6">
        <v>1356700887.3</v>
      </c>
      <c r="D3" s="6">
        <v>1113931</v>
      </c>
      <c r="E3" s="6">
        <v>2624666469.5999999</v>
      </c>
      <c r="F3" s="14">
        <f>B3+D3</f>
        <v>2757034</v>
      </c>
      <c r="G3" s="14">
        <f>C3+E3</f>
        <v>3981367356.8999996</v>
      </c>
      <c r="H3" s="66">
        <f>SUM(H4:H37)</f>
        <v>0.99960503476342766</v>
      </c>
      <c r="I3" s="67">
        <f>SUM(I4:I37)</f>
        <v>0.99976532752225777</v>
      </c>
      <c r="J3" s="67">
        <f>E3/G3</f>
        <v>0.65923745143769807</v>
      </c>
    </row>
    <row r="4" spans="1:10" x14ac:dyDescent="0.3">
      <c r="A4" s="44" t="s">
        <v>34</v>
      </c>
      <c r="B4" s="68">
        <v>1320388.1867425321</v>
      </c>
      <c r="C4" s="68">
        <v>842026937.26138437</v>
      </c>
      <c r="D4" s="68">
        <v>796674.48578137229</v>
      </c>
      <c r="E4" s="68">
        <v>546483828.20183074</v>
      </c>
      <c r="F4" s="6">
        <f>B4+D4</f>
        <v>2117062.6725239046</v>
      </c>
      <c r="G4" s="6">
        <f>C4+E4</f>
        <v>1388510765.4632151</v>
      </c>
      <c r="H4" s="78">
        <f>G4/G$3</f>
        <v>0.3487522353486987</v>
      </c>
      <c r="I4" s="107">
        <f>F4/F3</f>
        <v>0.76787688237573593</v>
      </c>
      <c r="J4" s="107">
        <f>E4/G4</f>
        <v>0.39357550679091829</v>
      </c>
    </row>
    <row r="5" spans="1:10" x14ac:dyDescent="0.3">
      <c r="A5" s="45" t="s">
        <v>35</v>
      </c>
      <c r="B5" s="68">
        <v>611638</v>
      </c>
      <c r="C5" s="68">
        <v>403868174</v>
      </c>
      <c r="D5" s="68">
        <v>398449</v>
      </c>
      <c r="E5" s="68">
        <v>286757934</v>
      </c>
      <c r="F5" s="68">
        <f>B5+D5</f>
        <v>1010087</v>
      </c>
      <c r="G5" s="68">
        <f t="shared" ref="F5:G16" si="0">C5+E5</f>
        <v>690626108</v>
      </c>
      <c r="H5" s="78"/>
      <c r="I5" s="107"/>
      <c r="J5" s="107"/>
    </row>
    <row r="6" spans="1:10" x14ac:dyDescent="0.3">
      <c r="A6" s="45" t="s">
        <v>36</v>
      </c>
      <c r="B6" s="68">
        <v>575265</v>
      </c>
      <c r="C6" s="68">
        <v>355707132</v>
      </c>
      <c r="D6" s="68">
        <v>358822</v>
      </c>
      <c r="E6" s="68">
        <v>233841265</v>
      </c>
      <c r="F6" s="68">
        <f t="shared" si="0"/>
        <v>934087</v>
      </c>
      <c r="G6" s="68">
        <f t="shared" si="0"/>
        <v>589548397</v>
      </c>
      <c r="H6" s="78"/>
      <c r="I6" s="107"/>
      <c r="J6" s="107"/>
    </row>
    <row r="7" spans="1:10" x14ac:dyDescent="0.3">
      <c r="A7" s="45" t="s">
        <v>37</v>
      </c>
      <c r="B7" s="68">
        <v>118760</v>
      </c>
      <c r="C7" s="68">
        <v>74083147.599999994</v>
      </c>
      <c r="D7" s="68">
        <v>33230</v>
      </c>
      <c r="E7" s="68">
        <v>21281072</v>
      </c>
      <c r="F7" s="68">
        <f t="shared" si="0"/>
        <v>151990</v>
      </c>
      <c r="G7" s="68">
        <f t="shared" si="0"/>
        <v>95364219.599999994</v>
      </c>
      <c r="H7" s="78"/>
      <c r="I7" s="107"/>
      <c r="J7" s="107"/>
    </row>
    <row r="8" spans="1:10" x14ac:dyDescent="0.3">
      <c r="A8" s="45" t="s">
        <v>38</v>
      </c>
      <c r="B8" s="68">
        <v>14725.186742532005</v>
      </c>
      <c r="C8" s="68">
        <v>8368483.6613843283</v>
      </c>
      <c r="D8" s="68">
        <v>6173.4857813722938</v>
      </c>
      <c r="E8" s="68">
        <v>4603557.2018307596</v>
      </c>
      <c r="F8" s="68">
        <f t="shared" si="0"/>
        <v>20898.672523904301</v>
      </c>
      <c r="G8" s="68">
        <f t="shared" si="0"/>
        <v>12972040.863215089</v>
      </c>
      <c r="H8" s="78"/>
      <c r="I8" s="107"/>
      <c r="J8" s="107"/>
    </row>
    <row r="9" spans="1:10" x14ac:dyDescent="0.3">
      <c r="A9" s="44" t="s">
        <v>39</v>
      </c>
      <c r="B9" s="68">
        <v>138512.81325746799</v>
      </c>
      <c r="C9" s="68">
        <v>82294127.338615671</v>
      </c>
      <c r="D9" s="68">
        <v>134047.51421862771</v>
      </c>
      <c r="E9" s="68">
        <v>78320738.598169237</v>
      </c>
      <c r="F9" s="14">
        <f t="shared" si="0"/>
        <v>272560.3274760957</v>
      </c>
      <c r="G9" s="14">
        <f t="shared" si="0"/>
        <v>160614865.93678492</v>
      </c>
      <c r="H9" s="78">
        <f>G9/G3</f>
        <v>4.0341634302704488E-2</v>
      </c>
      <c r="I9" s="79">
        <f>F9/F3</f>
        <v>9.8859980499368422E-2</v>
      </c>
      <c r="J9" s="79">
        <f>E9/G9</f>
        <v>0.48763069434055284</v>
      </c>
    </row>
    <row r="10" spans="1:10" x14ac:dyDescent="0.3">
      <c r="A10" s="45" t="s">
        <v>35</v>
      </c>
      <c r="B10" s="68">
        <v>69402</v>
      </c>
      <c r="C10" s="68">
        <v>42077098</v>
      </c>
      <c r="D10" s="68">
        <v>72777</v>
      </c>
      <c r="E10" s="68">
        <v>44051793</v>
      </c>
      <c r="F10" s="69">
        <f t="shared" si="0"/>
        <v>142179</v>
      </c>
      <c r="G10" s="69">
        <f t="shared" si="0"/>
        <v>86128891</v>
      </c>
      <c r="H10" s="78"/>
      <c r="I10" s="79"/>
      <c r="J10" s="79"/>
    </row>
    <row r="11" spans="1:10" x14ac:dyDescent="0.3">
      <c r="A11" s="45" t="s">
        <v>36</v>
      </c>
      <c r="B11" s="68">
        <v>44590</v>
      </c>
      <c r="C11" s="68">
        <v>23689012</v>
      </c>
      <c r="D11" s="68">
        <v>45758</v>
      </c>
      <c r="E11" s="68">
        <v>24384231</v>
      </c>
      <c r="F11" s="69">
        <f t="shared" si="0"/>
        <v>90348</v>
      </c>
      <c r="G11" s="69">
        <f t="shared" si="0"/>
        <v>48073243</v>
      </c>
      <c r="H11" s="78"/>
      <c r="I11" s="79"/>
      <c r="J11" s="79"/>
    </row>
    <row r="12" spans="1:10" x14ac:dyDescent="0.3">
      <c r="A12" s="45" t="s">
        <v>37</v>
      </c>
      <c r="B12" s="68">
        <v>21550</v>
      </c>
      <c r="C12" s="68">
        <v>14573000</v>
      </c>
      <c r="D12" s="68">
        <v>14109</v>
      </c>
      <c r="E12" s="68">
        <v>8949708.8000000007</v>
      </c>
      <c r="F12" s="69">
        <f t="shared" si="0"/>
        <v>35659</v>
      </c>
      <c r="G12" s="69">
        <f t="shared" si="0"/>
        <v>23522708.800000001</v>
      </c>
      <c r="H12" s="78"/>
      <c r="I12" s="79"/>
      <c r="J12" s="79"/>
    </row>
    <row r="13" spans="1:10" x14ac:dyDescent="0.3">
      <c r="A13" s="45" t="s">
        <v>38</v>
      </c>
      <c r="B13" s="68">
        <v>2970.8132574679944</v>
      </c>
      <c r="C13" s="68">
        <v>1955017.3386156715</v>
      </c>
      <c r="D13" s="68">
        <v>1403.5142186277067</v>
      </c>
      <c r="E13" s="68">
        <v>935005.79816923989</v>
      </c>
      <c r="F13" s="69">
        <f t="shared" si="0"/>
        <v>4374.3274760957011</v>
      </c>
      <c r="G13" s="69">
        <f t="shared" si="0"/>
        <v>2890023.1367849112</v>
      </c>
      <c r="H13" s="78"/>
      <c r="I13" s="79"/>
      <c r="J13" s="79"/>
    </row>
    <row r="14" spans="1:10" x14ac:dyDescent="0.3">
      <c r="A14" s="44" t="s">
        <v>40</v>
      </c>
      <c r="B14" s="68">
        <v>1064</v>
      </c>
      <c r="C14" s="68">
        <v>829690</v>
      </c>
      <c r="D14" s="68">
        <v>2037</v>
      </c>
      <c r="E14" s="68">
        <v>1637214</v>
      </c>
      <c r="F14" s="6">
        <f t="shared" si="0"/>
        <v>3101</v>
      </c>
      <c r="G14" s="6">
        <f t="shared" si="0"/>
        <v>2466904</v>
      </c>
      <c r="H14" s="80">
        <f>G14/G3</f>
        <v>6.1961225349493952E-4</v>
      </c>
      <c r="I14" s="81">
        <f>F14/F3</f>
        <v>1.1247594335071676E-3</v>
      </c>
      <c r="J14" s="81">
        <f>E14/G14</f>
        <v>0.66367154944010798</v>
      </c>
    </row>
    <row r="15" spans="1:10" x14ac:dyDescent="0.3">
      <c r="A15" s="45" t="s">
        <v>35</v>
      </c>
      <c r="B15" s="68">
        <v>51</v>
      </c>
      <c r="C15" s="68">
        <v>84459</v>
      </c>
      <c r="D15" s="68">
        <v>95</v>
      </c>
      <c r="E15" s="68">
        <v>440947</v>
      </c>
      <c r="F15" s="68">
        <f t="shared" si="0"/>
        <v>146</v>
      </c>
      <c r="G15" s="68">
        <f t="shared" si="0"/>
        <v>525406</v>
      </c>
      <c r="H15" s="80"/>
      <c r="I15" s="82"/>
      <c r="J15" s="82"/>
    </row>
    <row r="16" spans="1:10" x14ac:dyDescent="0.3">
      <c r="A16" s="70" t="s">
        <v>36</v>
      </c>
      <c r="B16" s="68">
        <v>1013</v>
      </c>
      <c r="C16" s="68">
        <v>745231</v>
      </c>
      <c r="D16" s="68">
        <v>1942</v>
      </c>
      <c r="E16" s="68">
        <v>1196267</v>
      </c>
      <c r="F16" s="68">
        <f t="shared" si="0"/>
        <v>2955</v>
      </c>
      <c r="G16" s="68">
        <f t="shared" si="0"/>
        <v>1941498</v>
      </c>
      <c r="H16" s="80"/>
      <c r="I16" s="82"/>
      <c r="J16" s="82"/>
    </row>
    <row r="17" spans="1:10" x14ac:dyDescent="0.3">
      <c r="A17" s="45" t="s">
        <v>38</v>
      </c>
      <c r="B17" s="71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80"/>
      <c r="I17" s="83"/>
      <c r="J17" s="83"/>
    </row>
    <row r="18" spans="1:10" x14ac:dyDescent="0.3">
      <c r="A18" s="72" t="s">
        <v>41</v>
      </c>
      <c r="B18" s="68">
        <v>155822</v>
      </c>
      <c r="C18" s="68">
        <v>147384274</v>
      </c>
      <c r="D18" s="68">
        <v>138732</v>
      </c>
      <c r="E18" s="68">
        <v>255778616.40000001</v>
      </c>
      <c r="F18" s="14">
        <v>294554</v>
      </c>
      <c r="G18" s="14">
        <v>403162890.39999998</v>
      </c>
      <c r="H18" s="78">
        <f>G18/G3</f>
        <v>0.10126241922923523</v>
      </c>
      <c r="I18" s="79">
        <f>F18/F3</f>
        <v>0.10683727512972274</v>
      </c>
      <c r="J18" s="79">
        <f>E18/G18</f>
        <v>0.63442995992569662</v>
      </c>
    </row>
    <row r="19" spans="1:10" x14ac:dyDescent="0.3">
      <c r="A19" s="45" t="s">
        <v>35</v>
      </c>
      <c r="B19" s="68">
        <v>77301</v>
      </c>
      <c r="C19" s="68">
        <v>84957822</v>
      </c>
      <c r="D19" s="68">
        <v>71583</v>
      </c>
      <c r="E19" s="68">
        <v>112135321</v>
      </c>
      <c r="F19" s="69">
        <v>148884</v>
      </c>
      <c r="G19" s="69">
        <v>197093143</v>
      </c>
      <c r="H19" s="78"/>
      <c r="I19" s="79"/>
      <c r="J19" s="79"/>
    </row>
    <row r="20" spans="1:10" x14ac:dyDescent="0.3">
      <c r="A20" s="45" t="s">
        <v>36</v>
      </c>
      <c r="B20" s="68">
        <v>64691</v>
      </c>
      <c r="C20" s="68">
        <v>40859508</v>
      </c>
      <c r="D20" s="68">
        <v>59321</v>
      </c>
      <c r="E20" s="68">
        <v>102614909</v>
      </c>
      <c r="F20" s="69">
        <v>124012</v>
      </c>
      <c r="G20" s="69">
        <v>143474417</v>
      </c>
      <c r="H20" s="78"/>
      <c r="I20" s="79"/>
      <c r="J20" s="79"/>
    </row>
    <row r="21" spans="1:10" x14ac:dyDescent="0.3">
      <c r="A21" s="45" t="s">
        <v>37</v>
      </c>
      <c r="B21" s="68">
        <v>12149</v>
      </c>
      <c r="C21" s="68">
        <v>21283163</v>
      </c>
      <c r="D21" s="68">
        <v>7253</v>
      </c>
      <c r="E21" s="68">
        <v>40859268.399999999</v>
      </c>
      <c r="F21" s="69">
        <v>19402</v>
      </c>
      <c r="G21" s="69">
        <v>62142431.399999999</v>
      </c>
      <c r="H21" s="78"/>
      <c r="I21" s="79"/>
      <c r="J21" s="79"/>
    </row>
    <row r="22" spans="1:10" x14ac:dyDescent="0.3">
      <c r="A22" s="45" t="s">
        <v>38</v>
      </c>
      <c r="B22" s="68">
        <v>1681</v>
      </c>
      <c r="C22" s="68">
        <v>283781</v>
      </c>
      <c r="D22" s="68">
        <v>575</v>
      </c>
      <c r="E22" s="68">
        <v>169118</v>
      </c>
      <c r="F22" s="69">
        <v>2256</v>
      </c>
      <c r="G22" s="69">
        <v>452899</v>
      </c>
      <c r="H22" s="78"/>
      <c r="I22" s="79"/>
      <c r="J22" s="79"/>
    </row>
    <row r="23" spans="1:10" x14ac:dyDescent="0.3">
      <c r="A23" s="44" t="s">
        <v>42</v>
      </c>
      <c r="B23" s="68">
        <v>20436</v>
      </c>
      <c r="C23" s="68">
        <v>158639702</v>
      </c>
      <c r="D23" s="68">
        <v>25495</v>
      </c>
      <c r="E23" s="68">
        <v>410763803.30000001</v>
      </c>
      <c r="F23" s="14">
        <v>45931</v>
      </c>
      <c r="G23" s="14">
        <v>569403505.29999995</v>
      </c>
      <c r="H23" s="78">
        <f>G23/G3</f>
        <v>0.14301707284387666</v>
      </c>
      <c r="I23" s="79">
        <f>F23/F3</f>
        <v>1.6659569667983782E-2</v>
      </c>
      <c r="J23" s="79">
        <f>E23/G23</f>
        <v>0.72139317632683364</v>
      </c>
    </row>
    <row r="24" spans="1:10" x14ac:dyDescent="0.3">
      <c r="A24" s="45" t="s">
        <v>35</v>
      </c>
      <c r="B24" s="68">
        <v>2749</v>
      </c>
      <c r="C24" s="68">
        <v>44665730</v>
      </c>
      <c r="D24" s="68">
        <v>8821</v>
      </c>
      <c r="E24" s="68">
        <v>196098914</v>
      </c>
      <c r="F24" s="69">
        <v>11570</v>
      </c>
      <c r="G24" s="69">
        <v>240764644</v>
      </c>
      <c r="H24" s="78"/>
      <c r="I24" s="79"/>
      <c r="J24" s="79"/>
    </row>
    <row r="25" spans="1:10" x14ac:dyDescent="0.3">
      <c r="A25" s="45" t="s">
        <v>36</v>
      </c>
      <c r="B25" s="68">
        <v>16505</v>
      </c>
      <c r="C25" s="68">
        <v>105026582</v>
      </c>
      <c r="D25" s="68">
        <v>15531</v>
      </c>
      <c r="E25" s="68">
        <v>190238849</v>
      </c>
      <c r="F25" s="69">
        <v>32036</v>
      </c>
      <c r="G25" s="69">
        <v>295265431</v>
      </c>
      <c r="H25" s="78"/>
      <c r="I25" s="79"/>
      <c r="J25" s="79"/>
    </row>
    <row r="26" spans="1:10" x14ac:dyDescent="0.3">
      <c r="A26" s="45" t="s">
        <v>37</v>
      </c>
      <c r="B26" s="68">
        <v>212</v>
      </c>
      <c r="C26" s="68">
        <v>4935947</v>
      </c>
      <c r="D26" s="68">
        <v>599</v>
      </c>
      <c r="E26" s="68">
        <v>19323806.300000001</v>
      </c>
      <c r="F26" s="69">
        <v>811</v>
      </c>
      <c r="G26" s="69">
        <v>24259753.300000001</v>
      </c>
      <c r="H26" s="78"/>
      <c r="I26" s="79"/>
      <c r="J26" s="79"/>
    </row>
    <row r="27" spans="1:10" x14ac:dyDescent="0.3">
      <c r="A27" s="45" t="s">
        <v>38</v>
      </c>
      <c r="B27" s="68">
        <v>970</v>
      </c>
      <c r="C27" s="68">
        <v>4011443</v>
      </c>
      <c r="D27" s="68">
        <v>544</v>
      </c>
      <c r="E27" s="68">
        <v>5102234</v>
      </c>
      <c r="F27" s="69">
        <v>1514</v>
      </c>
      <c r="G27" s="69">
        <v>9113677</v>
      </c>
      <c r="H27" s="78"/>
      <c r="I27" s="79"/>
      <c r="J27" s="79"/>
    </row>
    <row r="28" spans="1:10" x14ac:dyDescent="0.3">
      <c r="A28" s="44" t="s">
        <v>43</v>
      </c>
      <c r="B28" s="68">
        <v>1235</v>
      </c>
      <c r="C28" s="68">
        <v>121108874</v>
      </c>
      <c r="D28" s="68">
        <v>6026</v>
      </c>
      <c r="E28" s="68">
        <v>1320028153.7</v>
      </c>
      <c r="F28" s="14">
        <v>7261</v>
      </c>
      <c r="G28" s="14">
        <v>1441137027.7</v>
      </c>
      <c r="H28" s="78">
        <f>G28/G3</f>
        <v>0.36197037311877406</v>
      </c>
      <c r="I28" s="77">
        <f>F28/F3</f>
        <v>2.6336272965803106E-3</v>
      </c>
      <c r="J28" s="77">
        <f>E28/G28</f>
        <v>0.91596297113170067</v>
      </c>
    </row>
    <row r="29" spans="1:10" x14ac:dyDescent="0.3">
      <c r="A29" s="45" t="s">
        <v>35</v>
      </c>
      <c r="B29" s="68">
        <v>323</v>
      </c>
      <c r="C29" s="68">
        <v>35178079</v>
      </c>
      <c r="D29" s="68">
        <v>2592</v>
      </c>
      <c r="E29" s="68">
        <v>565609524</v>
      </c>
      <c r="F29" s="69">
        <v>2915</v>
      </c>
      <c r="G29" s="69">
        <v>600787603</v>
      </c>
      <c r="H29" s="78"/>
      <c r="I29" s="77"/>
      <c r="J29" s="77"/>
    </row>
    <row r="30" spans="1:10" x14ac:dyDescent="0.3">
      <c r="A30" s="45" t="s">
        <v>36</v>
      </c>
      <c r="B30" s="68">
        <v>884</v>
      </c>
      <c r="C30" s="68">
        <v>82732799</v>
      </c>
      <c r="D30" s="68">
        <v>3288</v>
      </c>
      <c r="E30" s="68">
        <v>717269302</v>
      </c>
      <c r="F30" s="69">
        <v>4172</v>
      </c>
      <c r="G30" s="69">
        <v>800002101</v>
      </c>
      <c r="H30" s="78"/>
      <c r="I30" s="77"/>
      <c r="J30" s="77"/>
    </row>
    <row r="31" spans="1:10" x14ac:dyDescent="0.3">
      <c r="A31" s="45" t="s">
        <v>37</v>
      </c>
      <c r="B31" s="68">
        <v>23</v>
      </c>
      <c r="C31" s="68">
        <v>3196600</v>
      </c>
      <c r="D31" s="68">
        <v>123</v>
      </c>
      <c r="E31" s="68">
        <v>29814499.699999999</v>
      </c>
      <c r="F31" s="69">
        <v>146</v>
      </c>
      <c r="G31" s="69">
        <v>33011099.699999999</v>
      </c>
      <c r="H31" s="78"/>
      <c r="I31" s="77"/>
      <c r="J31" s="77"/>
    </row>
    <row r="32" spans="1:10" x14ac:dyDescent="0.3">
      <c r="A32" s="45" t="s">
        <v>38</v>
      </c>
      <c r="B32" s="68">
        <v>5</v>
      </c>
      <c r="C32" s="68">
        <v>1396</v>
      </c>
      <c r="D32" s="68">
        <v>23</v>
      </c>
      <c r="E32" s="68">
        <v>7334828</v>
      </c>
      <c r="F32" s="69">
        <v>28</v>
      </c>
      <c r="G32" s="69">
        <v>7336224</v>
      </c>
      <c r="H32" s="78"/>
      <c r="I32" s="77"/>
      <c r="J32" s="77"/>
    </row>
    <row r="33" spans="1:10" x14ac:dyDescent="0.3">
      <c r="A33" s="44" t="s">
        <v>44</v>
      </c>
      <c r="B33" s="68">
        <v>5179</v>
      </c>
      <c r="C33" s="68">
        <v>3660022.8</v>
      </c>
      <c r="D33" s="68">
        <v>10738</v>
      </c>
      <c r="E33" s="68">
        <v>10838873.6</v>
      </c>
      <c r="F33" s="14">
        <v>15917</v>
      </c>
      <c r="G33" s="14">
        <v>14498896.399999999</v>
      </c>
      <c r="H33" s="76">
        <f>G33/G3</f>
        <v>3.6416876666435605E-3</v>
      </c>
      <c r="I33" s="77">
        <f>F33/F3</f>
        <v>5.7732331193594277E-3</v>
      </c>
      <c r="J33" s="77">
        <f>E33/G33</f>
        <v>0.74756542159995021</v>
      </c>
    </row>
    <row r="34" spans="1:10" x14ac:dyDescent="0.3">
      <c r="A34" s="45" t="s">
        <v>35</v>
      </c>
      <c r="B34" s="68">
        <v>358</v>
      </c>
      <c r="C34" s="68">
        <v>1514953</v>
      </c>
      <c r="D34" s="68">
        <v>724</v>
      </c>
      <c r="E34" s="68">
        <v>5347955</v>
      </c>
      <c r="F34" s="69">
        <v>1082</v>
      </c>
      <c r="G34" s="69">
        <v>6862908</v>
      </c>
      <c r="H34" s="76"/>
      <c r="I34" s="77"/>
      <c r="J34" s="77"/>
    </row>
    <row r="35" spans="1:10" x14ac:dyDescent="0.3">
      <c r="A35" s="45" t="s">
        <v>36</v>
      </c>
      <c r="B35" s="68">
        <v>4381</v>
      </c>
      <c r="C35" s="68">
        <v>1554077</v>
      </c>
      <c r="D35" s="68">
        <v>8142</v>
      </c>
      <c r="E35" s="68">
        <v>4188904</v>
      </c>
      <c r="F35" s="69">
        <v>12523</v>
      </c>
      <c r="G35" s="69">
        <v>5742981</v>
      </c>
      <c r="H35" s="76"/>
      <c r="I35" s="77"/>
      <c r="J35" s="77"/>
    </row>
    <row r="36" spans="1:10" x14ac:dyDescent="0.3">
      <c r="A36" s="45" t="s">
        <v>37</v>
      </c>
      <c r="B36" s="68">
        <v>117</v>
      </c>
      <c r="C36" s="68">
        <v>530090.79999999993</v>
      </c>
      <c r="D36" s="68">
        <v>1693</v>
      </c>
      <c r="E36" s="68">
        <v>1233297.6000000001</v>
      </c>
      <c r="F36" s="69">
        <v>1810</v>
      </c>
      <c r="G36" s="69">
        <v>1763388.4</v>
      </c>
      <c r="H36" s="76"/>
      <c r="I36" s="77"/>
      <c r="J36" s="77"/>
    </row>
    <row r="37" spans="1:10" x14ac:dyDescent="0.3">
      <c r="A37" s="45" t="s">
        <v>38</v>
      </c>
      <c r="B37" s="68">
        <v>323</v>
      </c>
      <c r="C37" s="68">
        <v>60902</v>
      </c>
      <c r="D37" s="68">
        <v>179</v>
      </c>
      <c r="E37" s="68">
        <v>68717</v>
      </c>
      <c r="F37" s="69">
        <v>502</v>
      </c>
      <c r="G37" s="69">
        <v>129619</v>
      </c>
      <c r="H37" s="76"/>
      <c r="I37" s="77"/>
      <c r="J37" s="77"/>
    </row>
    <row r="38" spans="1:10" x14ac:dyDescent="0.3">
      <c r="A38" s="44" t="s">
        <v>45</v>
      </c>
      <c r="B38" s="68">
        <v>466</v>
      </c>
      <c r="C38" s="68">
        <v>757259.89999999991</v>
      </c>
      <c r="D38" s="68">
        <v>181</v>
      </c>
      <c r="E38" s="68">
        <v>815241.8</v>
      </c>
      <c r="F38" s="14">
        <v>647</v>
      </c>
      <c r="G38" s="14">
        <v>1572501.7</v>
      </c>
      <c r="H38" s="76">
        <f>G38/G3</f>
        <v>3.949652365724906E-4</v>
      </c>
      <c r="I38" s="77">
        <f>F38/F3</f>
        <v>2.3467247774238548E-4</v>
      </c>
      <c r="J38" s="77">
        <f>E38/G38</f>
        <v>0.51843619628519322</v>
      </c>
    </row>
    <row r="39" spans="1:10" x14ac:dyDescent="0.3">
      <c r="A39" s="45" t="s">
        <v>35</v>
      </c>
      <c r="B39" s="68">
        <v>0</v>
      </c>
      <c r="C39" s="68">
        <v>0</v>
      </c>
      <c r="D39" s="68">
        <v>0</v>
      </c>
      <c r="E39" s="68">
        <v>0</v>
      </c>
      <c r="F39" s="69">
        <v>0</v>
      </c>
      <c r="G39" s="69">
        <v>0</v>
      </c>
      <c r="H39" s="76"/>
      <c r="I39" s="77"/>
      <c r="J39" s="77"/>
    </row>
    <row r="40" spans="1:10" x14ac:dyDescent="0.3">
      <c r="A40" s="45" t="s">
        <v>36</v>
      </c>
      <c r="B40" s="68">
        <v>0</v>
      </c>
      <c r="C40" s="68">
        <v>0</v>
      </c>
      <c r="D40" s="68">
        <v>0</v>
      </c>
      <c r="E40" s="68">
        <v>0</v>
      </c>
      <c r="F40" s="69">
        <v>0</v>
      </c>
      <c r="G40" s="69">
        <v>0</v>
      </c>
      <c r="H40" s="76"/>
      <c r="I40" s="77"/>
      <c r="J40" s="77"/>
    </row>
    <row r="41" spans="1:10" x14ac:dyDescent="0.3">
      <c r="A41" s="45" t="s">
        <v>37</v>
      </c>
      <c r="B41" s="68">
        <v>466</v>
      </c>
      <c r="C41" s="68">
        <v>757259.89999999991</v>
      </c>
      <c r="D41" s="68">
        <v>181</v>
      </c>
      <c r="E41" s="68">
        <v>815241.8</v>
      </c>
      <c r="F41" s="69">
        <v>647</v>
      </c>
      <c r="G41" s="69">
        <v>1572501.7</v>
      </c>
      <c r="H41" s="76"/>
      <c r="I41" s="77"/>
      <c r="J41" s="77"/>
    </row>
    <row r="42" spans="1:10" x14ac:dyDescent="0.3">
      <c r="A42" s="45" t="s">
        <v>38</v>
      </c>
      <c r="B42" s="68">
        <v>0</v>
      </c>
      <c r="C42" s="68">
        <v>0</v>
      </c>
      <c r="D42" s="68">
        <v>0</v>
      </c>
      <c r="E42" s="68">
        <v>0</v>
      </c>
      <c r="F42" s="69">
        <v>0</v>
      </c>
      <c r="G42" s="69">
        <v>0</v>
      </c>
      <c r="H42" s="76"/>
      <c r="I42" s="77"/>
      <c r="J42" s="77"/>
    </row>
    <row r="44" spans="1:10" x14ac:dyDescent="0.3">
      <c r="F44" s="73"/>
    </row>
    <row r="45" spans="1:10" x14ac:dyDescent="0.3">
      <c r="A45" s="65" t="s">
        <v>22</v>
      </c>
    </row>
    <row r="46" spans="1:10" x14ac:dyDescent="0.3">
      <c r="A46" s="65" t="s">
        <v>23</v>
      </c>
    </row>
    <row r="47" spans="1:10" x14ac:dyDescent="0.3">
      <c r="A47" s="65" t="s">
        <v>24</v>
      </c>
    </row>
    <row r="48" spans="1:10" x14ac:dyDescent="0.3">
      <c r="A48" s="65" t="s">
        <v>25</v>
      </c>
    </row>
    <row r="49" spans="1:1" x14ac:dyDescent="0.3">
      <c r="A49" s="65" t="s">
        <v>26</v>
      </c>
    </row>
    <row r="50" spans="1:1" x14ac:dyDescent="0.3">
      <c r="A50" s="65" t="s">
        <v>27</v>
      </c>
    </row>
  </sheetData>
  <mergeCells count="25">
    <mergeCell ref="H18:H22"/>
    <mergeCell ref="I18:I22"/>
    <mergeCell ref="J18:J22"/>
    <mergeCell ref="H4:H8"/>
    <mergeCell ref="I4:I8"/>
    <mergeCell ref="J4:J8"/>
    <mergeCell ref="H9:H13"/>
    <mergeCell ref="I9:I13"/>
    <mergeCell ref="J9:J13"/>
    <mergeCell ref="A1:J1"/>
    <mergeCell ref="H33:H37"/>
    <mergeCell ref="I33:I37"/>
    <mergeCell ref="J33:J37"/>
    <mergeCell ref="H38:H42"/>
    <mergeCell ref="I38:I42"/>
    <mergeCell ref="J38:J42"/>
    <mergeCell ref="H23:H27"/>
    <mergeCell ref="I23:I27"/>
    <mergeCell ref="J23:J27"/>
    <mergeCell ref="H28:H32"/>
    <mergeCell ref="I28:I32"/>
    <mergeCell ref="J28:J32"/>
    <mergeCell ref="H14:H17"/>
    <mergeCell ref="I14:I17"/>
    <mergeCell ref="J14:J17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sqref="A1:J1"/>
    </sheetView>
  </sheetViews>
  <sheetFormatPr defaultColWidth="9.109375" defaultRowHeight="14.4" x14ac:dyDescent="0.3"/>
  <cols>
    <col min="1" max="1" width="17.44140625" style="65" customWidth="1"/>
    <col min="2" max="2" width="13.109375" style="73" customWidth="1"/>
    <col min="3" max="3" width="14.44140625" style="73" customWidth="1"/>
    <col min="4" max="4" width="13.109375" style="73" customWidth="1"/>
    <col min="5" max="5" width="14.109375" style="73" customWidth="1"/>
    <col min="6" max="6" width="11.44140625" style="65" customWidth="1"/>
    <col min="7" max="7" width="12.88671875" style="65" customWidth="1"/>
    <col min="8" max="8" width="12.6640625" style="65" bestFit="1" customWidth="1"/>
    <col min="9" max="9" width="11.88671875" style="65" customWidth="1"/>
    <col min="10" max="10" width="13.6640625" style="65" bestFit="1" customWidth="1"/>
    <col min="11" max="11" width="9.109375" style="65"/>
    <col min="12" max="12" width="12.6640625" style="65" bestFit="1" customWidth="1"/>
    <col min="13" max="16384" width="9.109375" style="65"/>
  </cols>
  <sheetData>
    <row r="1" spans="1:10" ht="18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2" x14ac:dyDescent="0.3">
      <c r="A2" s="37">
        <f>[1]JAN!A1</f>
        <v>2017</v>
      </c>
      <c r="B2" s="38" t="str">
        <f>[2]JULY!B1</f>
        <v>LDC # of Customer</v>
      </c>
      <c r="C2" s="38" t="str">
        <f>[2]JULY!C1</f>
        <v>LDC  kWh used</v>
      </c>
      <c r="D2" s="38" t="str">
        <f>[2]JULY!D1</f>
        <v xml:space="preserve"> CS # of Customer</v>
      </c>
      <c r="E2" s="38" t="str">
        <f>[2]JULY!E1</f>
        <v xml:space="preserve"> CS  kWh Used</v>
      </c>
      <c r="F2" s="23" t="s">
        <v>4</v>
      </c>
      <c r="G2" s="23" t="s">
        <v>5</v>
      </c>
      <c r="H2" s="22" t="s">
        <v>6</v>
      </c>
      <c r="I2" s="22" t="s">
        <v>7</v>
      </c>
      <c r="J2" s="50" t="s">
        <v>8</v>
      </c>
    </row>
    <row r="3" spans="1:10" x14ac:dyDescent="0.3">
      <c r="A3" s="25" t="s">
        <v>50</v>
      </c>
      <c r="B3" s="6">
        <v>1541938</v>
      </c>
      <c r="C3" s="6">
        <v>1220391585.3999999</v>
      </c>
      <c r="D3" s="6">
        <v>1218072</v>
      </c>
      <c r="E3" s="6">
        <v>2699426311.9000001</v>
      </c>
      <c r="F3" s="14">
        <f>B3+D3</f>
        <v>2760010</v>
      </c>
      <c r="G3" s="14">
        <f>C3+E3</f>
        <v>3919817897.3000002</v>
      </c>
      <c r="H3" s="66">
        <f>SUM(H4:H37)</f>
        <v>0.99958441214804339</v>
      </c>
      <c r="I3" s="67">
        <f>SUM(I4:I37)</f>
        <v>0.99976630519454635</v>
      </c>
      <c r="J3" s="67">
        <f>E3/G3</f>
        <v>0.68866115279472173</v>
      </c>
    </row>
    <row r="4" spans="1:10" x14ac:dyDescent="0.3">
      <c r="A4" s="44" t="s">
        <v>34</v>
      </c>
      <c r="B4" s="68">
        <v>1235835.9701849218</v>
      </c>
      <c r="C4" s="68">
        <v>764346554.23401773</v>
      </c>
      <c r="D4" s="68">
        <v>885148.03626402293</v>
      </c>
      <c r="E4" s="68">
        <v>586245606.31215978</v>
      </c>
      <c r="F4" s="6">
        <f>B4+D4</f>
        <v>2120984.0064489446</v>
      </c>
      <c r="G4" s="6">
        <f>C4+E4</f>
        <v>1350592160.5461774</v>
      </c>
      <c r="H4" s="78">
        <f>G4/G$3</f>
        <v>0.34455482268104226</v>
      </c>
      <c r="I4" s="107">
        <f>F4/F3</f>
        <v>0.76846968179424879</v>
      </c>
      <c r="J4" s="107">
        <f>E4/G4</f>
        <v>0.43406560724821841</v>
      </c>
    </row>
    <row r="5" spans="1:10" x14ac:dyDescent="0.3">
      <c r="A5" s="45" t="s">
        <v>35</v>
      </c>
      <c r="B5" s="68">
        <v>619491</v>
      </c>
      <c r="C5" s="68">
        <v>391677147</v>
      </c>
      <c r="D5" s="68">
        <v>395588</v>
      </c>
      <c r="E5" s="68">
        <v>274617567</v>
      </c>
      <c r="F5" s="68">
        <f>B5+D5</f>
        <v>1015079</v>
      </c>
      <c r="G5" s="68">
        <f t="shared" ref="F5:G37" si="0">C5+E5</f>
        <v>666294714</v>
      </c>
      <c r="H5" s="78"/>
      <c r="I5" s="107"/>
      <c r="J5" s="107"/>
    </row>
    <row r="6" spans="1:10" x14ac:dyDescent="0.3">
      <c r="A6" s="45" t="s">
        <v>36</v>
      </c>
      <c r="B6" s="68">
        <v>483279</v>
      </c>
      <c r="C6" s="68">
        <v>290441850</v>
      </c>
      <c r="D6" s="68">
        <v>450351</v>
      </c>
      <c r="E6" s="68">
        <v>286087332</v>
      </c>
      <c r="F6" s="68">
        <f t="shared" si="0"/>
        <v>933630</v>
      </c>
      <c r="G6" s="68">
        <f t="shared" si="0"/>
        <v>576529182</v>
      </c>
      <c r="H6" s="78"/>
      <c r="I6" s="107"/>
      <c r="J6" s="107"/>
    </row>
    <row r="7" spans="1:10" x14ac:dyDescent="0.3">
      <c r="A7" s="45" t="s">
        <v>37</v>
      </c>
      <c r="B7" s="68">
        <v>118419</v>
      </c>
      <c r="C7" s="68">
        <v>74436456.599999994</v>
      </c>
      <c r="D7" s="68">
        <v>32950</v>
      </c>
      <c r="E7" s="68">
        <v>21247975</v>
      </c>
      <c r="F7" s="68">
        <f t="shared" si="0"/>
        <v>151369</v>
      </c>
      <c r="G7" s="68">
        <f t="shared" si="0"/>
        <v>95684431.599999994</v>
      </c>
      <c r="H7" s="78"/>
      <c r="I7" s="107"/>
      <c r="J7" s="107"/>
    </row>
    <row r="8" spans="1:10" x14ac:dyDescent="0.3">
      <c r="A8" s="45" t="s">
        <v>38</v>
      </c>
      <c r="B8" s="68">
        <v>14646.970184921764</v>
      </c>
      <c r="C8" s="68">
        <v>7791100.6340177376</v>
      </c>
      <c r="D8" s="68">
        <v>6259.0362640229587</v>
      </c>
      <c r="E8" s="68">
        <v>4292732.3121598074</v>
      </c>
      <c r="F8" s="68">
        <f t="shared" si="0"/>
        <v>20906.006448944721</v>
      </c>
      <c r="G8" s="68">
        <f t="shared" si="0"/>
        <v>12083832.946177546</v>
      </c>
      <c r="H8" s="78"/>
      <c r="I8" s="107"/>
      <c r="J8" s="107"/>
    </row>
    <row r="9" spans="1:10" x14ac:dyDescent="0.3">
      <c r="A9" s="44" t="s">
        <v>39</v>
      </c>
      <c r="B9" s="68">
        <v>133674.02981507825</v>
      </c>
      <c r="C9" s="68">
        <v>77231845.365982264</v>
      </c>
      <c r="D9" s="68">
        <v>135686.96373597704</v>
      </c>
      <c r="E9" s="68">
        <v>76190706.687840194</v>
      </c>
      <c r="F9" s="14">
        <f t="shared" si="0"/>
        <v>269360.99355105532</v>
      </c>
      <c r="G9" s="14">
        <f t="shared" si="0"/>
        <v>153422552.05382246</v>
      </c>
      <c r="H9" s="78">
        <f>G9/G3</f>
        <v>3.9140224386316785E-2</v>
      </c>
      <c r="I9" s="79">
        <f>F9/F3</f>
        <v>9.7594209278609609E-2</v>
      </c>
      <c r="J9" s="79">
        <f>E9/G9</f>
        <v>0.49660695685150374</v>
      </c>
    </row>
    <row r="10" spans="1:10" x14ac:dyDescent="0.3">
      <c r="A10" s="45" t="s">
        <v>35</v>
      </c>
      <c r="B10" s="68">
        <v>67740</v>
      </c>
      <c r="C10" s="68">
        <v>39586042</v>
      </c>
      <c r="D10" s="68">
        <v>70509</v>
      </c>
      <c r="E10" s="68">
        <v>40604060</v>
      </c>
      <c r="F10" s="69">
        <f t="shared" si="0"/>
        <v>138249</v>
      </c>
      <c r="G10" s="69">
        <f t="shared" si="0"/>
        <v>80190102</v>
      </c>
      <c r="H10" s="78"/>
      <c r="I10" s="79"/>
      <c r="J10" s="79"/>
    </row>
    <row r="11" spans="1:10" x14ac:dyDescent="0.3">
      <c r="A11" s="45" t="s">
        <v>36</v>
      </c>
      <c r="B11" s="68">
        <v>40673</v>
      </c>
      <c r="C11" s="68">
        <v>20850884</v>
      </c>
      <c r="D11" s="68">
        <v>49475</v>
      </c>
      <c r="E11" s="68">
        <v>25653721</v>
      </c>
      <c r="F11" s="69">
        <f t="shared" si="0"/>
        <v>90148</v>
      </c>
      <c r="G11" s="69">
        <f t="shared" si="0"/>
        <v>46504605</v>
      </c>
      <c r="H11" s="78"/>
      <c r="I11" s="79"/>
      <c r="J11" s="79"/>
    </row>
    <row r="12" spans="1:10" x14ac:dyDescent="0.3">
      <c r="A12" s="45" t="s">
        <v>37</v>
      </c>
      <c r="B12" s="68">
        <v>22306</v>
      </c>
      <c r="C12" s="68">
        <v>14974969</v>
      </c>
      <c r="D12" s="68">
        <v>14280</v>
      </c>
      <c r="E12" s="68">
        <v>9061050</v>
      </c>
      <c r="F12" s="69">
        <f t="shared" si="0"/>
        <v>36586</v>
      </c>
      <c r="G12" s="69">
        <f t="shared" si="0"/>
        <v>24036019</v>
      </c>
      <c r="H12" s="78"/>
      <c r="I12" s="79"/>
      <c r="J12" s="79"/>
    </row>
    <row r="13" spans="1:10" x14ac:dyDescent="0.3">
      <c r="A13" s="45" t="s">
        <v>38</v>
      </c>
      <c r="B13" s="68">
        <v>2955.029815078236</v>
      </c>
      <c r="C13" s="68">
        <v>1819950.3659822627</v>
      </c>
      <c r="D13" s="68">
        <v>1422.9637359770413</v>
      </c>
      <c r="E13" s="68">
        <v>871875.68784019281</v>
      </c>
      <c r="F13" s="69">
        <f t="shared" si="0"/>
        <v>4377.9935510552768</v>
      </c>
      <c r="G13" s="69">
        <f t="shared" si="0"/>
        <v>2691826.0538224555</v>
      </c>
      <c r="H13" s="78"/>
      <c r="I13" s="79"/>
      <c r="J13" s="79"/>
    </row>
    <row r="14" spans="1:10" x14ac:dyDescent="0.3">
      <c r="A14" s="44" t="s">
        <v>40</v>
      </c>
      <c r="B14" s="68">
        <v>1041</v>
      </c>
      <c r="C14" s="68">
        <v>812999</v>
      </c>
      <c r="D14" s="68">
        <v>2049</v>
      </c>
      <c r="E14" s="68">
        <v>1621061</v>
      </c>
      <c r="F14" s="6">
        <f t="shared" si="0"/>
        <v>3090</v>
      </c>
      <c r="G14" s="6">
        <f t="shared" si="0"/>
        <v>2434060</v>
      </c>
      <c r="H14" s="80">
        <f>G14/G3</f>
        <v>6.2096252014069296E-4</v>
      </c>
      <c r="I14" s="81">
        <f>F14/F3</f>
        <v>1.1195611610102861E-3</v>
      </c>
      <c r="J14" s="81">
        <f>E14/G14</f>
        <v>0.66599056720047989</v>
      </c>
    </row>
    <row r="15" spans="1:10" x14ac:dyDescent="0.3">
      <c r="A15" s="45" t="s">
        <v>35</v>
      </c>
      <c r="B15" s="68">
        <v>53</v>
      </c>
      <c r="C15" s="68">
        <v>83503</v>
      </c>
      <c r="D15" s="68">
        <v>93</v>
      </c>
      <c r="E15" s="68">
        <v>428079</v>
      </c>
      <c r="F15" s="68">
        <f t="shared" si="0"/>
        <v>146</v>
      </c>
      <c r="G15" s="68">
        <f t="shared" si="0"/>
        <v>511582</v>
      </c>
      <c r="H15" s="80"/>
      <c r="I15" s="82"/>
      <c r="J15" s="82"/>
    </row>
    <row r="16" spans="1:10" x14ac:dyDescent="0.3">
      <c r="A16" s="45" t="s">
        <v>36</v>
      </c>
      <c r="B16" s="68">
        <v>988</v>
      </c>
      <c r="C16" s="68">
        <v>729496</v>
      </c>
      <c r="D16" s="68">
        <v>1956</v>
      </c>
      <c r="E16" s="68">
        <v>1192982</v>
      </c>
      <c r="F16" s="68">
        <f t="shared" si="0"/>
        <v>2944</v>
      </c>
      <c r="G16" s="68">
        <f t="shared" si="0"/>
        <v>1922478</v>
      </c>
      <c r="H16" s="80"/>
      <c r="I16" s="82"/>
      <c r="J16" s="82"/>
    </row>
    <row r="17" spans="1:10" x14ac:dyDescent="0.3">
      <c r="A17" s="45" t="s">
        <v>38</v>
      </c>
      <c r="B17" s="68"/>
      <c r="C17" s="68"/>
      <c r="D17" s="68"/>
      <c r="E17" s="68"/>
      <c r="F17" s="68">
        <f t="shared" si="0"/>
        <v>0</v>
      </c>
      <c r="G17" s="68">
        <f t="shared" si="0"/>
        <v>0</v>
      </c>
      <c r="H17" s="80"/>
      <c r="I17" s="83"/>
      <c r="J17" s="83"/>
    </row>
    <row r="18" spans="1:10" x14ac:dyDescent="0.3">
      <c r="A18" s="44" t="s">
        <v>41</v>
      </c>
      <c r="B18" s="68">
        <v>146073</v>
      </c>
      <c r="C18" s="68">
        <v>129358223</v>
      </c>
      <c r="D18" s="68">
        <v>150142</v>
      </c>
      <c r="E18" s="68">
        <v>287839457.69999999</v>
      </c>
      <c r="F18" s="14">
        <f t="shared" si="0"/>
        <v>296215</v>
      </c>
      <c r="G18" s="14">
        <f t="shared" si="0"/>
        <v>417197680.69999999</v>
      </c>
      <c r="H18" s="78">
        <f>G18/G3</f>
        <v>0.10643292408746051</v>
      </c>
      <c r="I18" s="79">
        <f>F18/F3</f>
        <v>0.10732388650765758</v>
      </c>
      <c r="J18" s="79">
        <f>E18/G18</f>
        <v>0.68993542154176213</v>
      </c>
    </row>
    <row r="19" spans="1:10" x14ac:dyDescent="0.3">
      <c r="A19" s="45" t="s">
        <v>35</v>
      </c>
      <c r="B19" s="68">
        <v>77220</v>
      </c>
      <c r="C19" s="68">
        <v>69424504</v>
      </c>
      <c r="D19" s="68">
        <v>71670</v>
      </c>
      <c r="E19" s="68">
        <v>112222705</v>
      </c>
      <c r="F19" s="69">
        <f t="shared" si="0"/>
        <v>148890</v>
      </c>
      <c r="G19" s="69">
        <f t="shared" si="0"/>
        <v>181647209</v>
      </c>
      <c r="H19" s="78"/>
      <c r="I19" s="79"/>
      <c r="J19" s="79"/>
    </row>
    <row r="20" spans="1:10" x14ac:dyDescent="0.3">
      <c r="A20" s="45" t="s">
        <v>36</v>
      </c>
      <c r="B20" s="68">
        <v>55046</v>
      </c>
      <c r="C20" s="68">
        <v>37706798</v>
      </c>
      <c r="D20" s="68">
        <v>69091</v>
      </c>
      <c r="E20" s="68">
        <v>113785476</v>
      </c>
      <c r="F20" s="69">
        <f t="shared" si="0"/>
        <v>124137</v>
      </c>
      <c r="G20" s="69">
        <f t="shared" si="0"/>
        <v>151492274</v>
      </c>
      <c r="H20" s="78"/>
      <c r="I20" s="79"/>
      <c r="J20" s="79"/>
    </row>
    <row r="21" spans="1:10" x14ac:dyDescent="0.3">
      <c r="A21" s="45" t="s">
        <v>37</v>
      </c>
      <c r="B21" s="68">
        <v>12125</v>
      </c>
      <c r="C21" s="68">
        <v>21953451</v>
      </c>
      <c r="D21" s="68">
        <v>8808</v>
      </c>
      <c r="E21" s="68">
        <v>61668232.700000003</v>
      </c>
      <c r="F21" s="69">
        <f t="shared" si="0"/>
        <v>20933</v>
      </c>
      <c r="G21" s="69">
        <f t="shared" si="0"/>
        <v>83621683.700000003</v>
      </c>
      <c r="H21" s="78"/>
      <c r="I21" s="79"/>
      <c r="J21" s="79"/>
    </row>
    <row r="22" spans="1:10" x14ac:dyDescent="0.3">
      <c r="A22" s="45" t="s">
        <v>38</v>
      </c>
      <c r="B22" s="68">
        <v>1682</v>
      </c>
      <c r="C22" s="68">
        <v>273470</v>
      </c>
      <c r="D22" s="68">
        <v>573</v>
      </c>
      <c r="E22" s="68">
        <v>163044</v>
      </c>
      <c r="F22" s="69">
        <f t="shared" si="0"/>
        <v>2255</v>
      </c>
      <c r="G22" s="69">
        <f t="shared" si="0"/>
        <v>436514</v>
      </c>
      <c r="H22" s="78"/>
      <c r="I22" s="79"/>
      <c r="J22" s="79"/>
    </row>
    <row r="23" spans="1:10" x14ac:dyDescent="0.3">
      <c r="A23" s="44" t="s">
        <v>42</v>
      </c>
      <c r="B23" s="68">
        <v>19125</v>
      </c>
      <c r="C23" s="68">
        <v>156093257</v>
      </c>
      <c r="D23" s="68">
        <v>27142</v>
      </c>
      <c r="E23" s="68">
        <v>432540863.60000002</v>
      </c>
      <c r="F23" s="14">
        <f t="shared" si="0"/>
        <v>46267</v>
      </c>
      <c r="G23" s="14">
        <f t="shared" si="0"/>
        <v>588634120.60000002</v>
      </c>
      <c r="H23" s="78">
        <f>G23/G3</f>
        <v>0.15016874151359316</v>
      </c>
      <c r="I23" s="79">
        <f>F23/F3</f>
        <v>1.6763345060343986E-2</v>
      </c>
      <c r="J23" s="79">
        <f>E23/G23</f>
        <v>0.73482125561988698</v>
      </c>
    </row>
    <row r="24" spans="1:10" x14ac:dyDescent="0.3">
      <c r="A24" s="45" t="s">
        <v>35</v>
      </c>
      <c r="B24" s="68">
        <v>2838</v>
      </c>
      <c r="C24" s="68">
        <v>46751929</v>
      </c>
      <c r="D24" s="68">
        <v>8957</v>
      </c>
      <c r="E24" s="68">
        <v>197450108</v>
      </c>
      <c r="F24" s="69">
        <f t="shared" si="0"/>
        <v>11795</v>
      </c>
      <c r="G24" s="69">
        <f t="shared" si="0"/>
        <v>244202037</v>
      </c>
      <c r="H24" s="78"/>
      <c r="I24" s="79"/>
      <c r="J24" s="79"/>
    </row>
    <row r="25" spans="1:10" x14ac:dyDescent="0.3">
      <c r="A25" s="45" t="s">
        <v>36</v>
      </c>
      <c r="B25" s="68">
        <v>15105</v>
      </c>
      <c r="C25" s="68">
        <v>100354355</v>
      </c>
      <c r="D25" s="68">
        <v>16831</v>
      </c>
      <c r="E25" s="68">
        <v>201252744</v>
      </c>
      <c r="F25" s="69">
        <f t="shared" si="0"/>
        <v>31936</v>
      </c>
      <c r="G25" s="69">
        <f t="shared" si="0"/>
        <v>301607099</v>
      </c>
      <c r="H25" s="78"/>
      <c r="I25" s="79"/>
      <c r="J25" s="79"/>
    </row>
    <row r="26" spans="1:10" x14ac:dyDescent="0.3">
      <c r="A26" s="45" t="s">
        <v>37</v>
      </c>
      <c r="B26" s="68">
        <v>214</v>
      </c>
      <c r="C26" s="68">
        <v>5130551</v>
      </c>
      <c r="D26" s="68">
        <v>811</v>
      </c>
      <c r="E26" s="68">
        <v>28964203.600000001</v>
      </c>
      <c r="F26" s="69">
        <f t="shared" si="0"/>
        <v>1025</v>
      </c>
      <c r="G26" s="69">
        <f t="shared" si="0"/>
        <v>34094754.600000001</v>
      </c>
      <c r="H26" s="78"/>
      <c r="I26" s="79"/>
      <c r="J26" s="79"/>
    </row>
    <row r="27" spans="1:10" x14ac:dyDescent="0.3">
      <c r="A27" s="45" t="s">
        <v>38</v>
      </c>
      <c r="B27" s="68">
        <v>968</v>
      </c>
      <c r="C27" s="68">
        <v>3856422</v>
      </c>
      <c r="D27" s="68">
        <v>543</v>
      </c>
      <c r="E27" s="68">
        <v>4873808</v>
      </c>
      <c r="F27" s="69">
        <f t="shared" si="0"/>
        <v>1511</v>
      </c>
      <c r="G27" s="69">
        <f t="shared" si="0"/>
        <v>8730230</v>
      </c>
      <c r="H27" s="78"/>
      <c r="I27" s="79"/>
      <c r="J27" s="79"/>
    </row>
    <row r="28" spans="1:10" x14ac:dyDescent="0.3">
      <c r="A28" s="44" t="s">
        <v>43</v>
      </c>
      <c r="B28" s="68">
        <v>1073</v>
      </c>
      <c r="C28" s="68">
        <v>87485029</v>
      </c>
      <c r="D28" s="68">
        <v>6366</v>
      </c>
      <c r="E28" s="68">
        <v>1300792396.7</v>
      </c>
      <c r="F28" s="14">
        <f t="shared" si="0"/>
        <v>7439</v>
      </c>
      <c r="G28" s="14">
        <f t="shared" si="0"/>
        <v>1388277425.7</v>
      </c>
      <c r="H28" s="78">
        <f>G28/G3</f>
        <v>0.35416885734825998</v>
      </c>
      <c r="I28" s="77">
        <f>F28/F3</f>
        <v>2.6952800895648928E-3</v>
      </c>
      <c r="J28" s="77">
        <f>E28/G28</f>
        <v>0.93698303568115138</v>
      </c>
    </row>
    <row r="29" spans="1:10" x14ac:dyDescent="0.3">
      <c r="A29" s="45" t="s">
        <v>35</v>
      </c>
      <c r="B29" s="68">
        <v>344</v>
      </c>
      <c r="C29" s="68">
        <v>28118114</v>
      </c>
      <c r="D29" s="68">
        <v>2681</v>
      </c>
      <c r="E29" s="68">
        <v>561926814</v>
      </c>
      <c r="F29" s="69">
        <f t="shared" si="0"/>
        <v>3025</v>
      </c>
      <c r="G29" s="69">
        <f t="shared" si="0"/>
        <v>590044928</v>
      </c>
      <c r="H29" s="78"/>
      <c r="I29" s="77"/>
      <c r="J29" s="77"/>
    </row>
    <row r="30" spans="1:10" x14ac:dyDescent="0.3">
      <c r="A30" s="45" t="s">
        <v>36</v>
      </c>
      <c r="B30" s="68">
        <v>699</v>
      </c>
      <c r="C30" s="68">
        <v>54915847</v>
      </c>
      <c r="D30" s="68">
        <v>3457</v>
      </c>
      <c r="E30" s="68">
        <v>663091935</v>
      </c>
      <c r="F30" s="69">
        <f t="shared" si="0"/>
        <v>4156</v>
      </c>
      <c r="G30" s="69">
        <f t="shared" si="0"/>
        <v>718007782</v>
      </c>
      <c r="H30" s="78"/>
      <c r="I30" s="77"/>
      <c r="J30" s="77"/>
    </row>
    <row r="31" spans="1:10" x14ac:dyDescent="0.3">
      <c r="A31" s="45" t="s">
        <v>37</v>
      </c>
      <c r="B31" s="68">
        <v>25</v>
      </c>
      <c r="C31" s="68">
        <v>3685304</v>
      </c>
      <c r="D31" s="68">
        <v>206</v>
      </c>
      <c r="E31" s="68">
        <v>62120211.700000003</v>
      </c>
      <c r="F31" s="69">
        <f t="shared" si="0"/>
        <v>231</v>
      </c>
      <c r="G31" s="69">
        <f t="shared" si="0"/>
        <v>65805515.700000003</v>
      </c>
      <c r="H31" s="78"/>
      <c r="I31" s="77"/>
      <c r="J31" s="77"/>
    </row>
    <row r="32" spans="1:10" x14ac:dyDescent="0.3">
      <c r="A32" s="45" t="s">
        <v>38</v>
      </c>
      <c r="B32" s="68">
        <v>5</v>
      </c>
      <c r="C32" s="68">
        <v>765764</v>
      </c>
      <c r="D32" s="68">
        <v>22</v>
      </c>
      <c r="E32" s="68">
        <v>13653436</v>
      </c>
      <c r="F32" s="69">
        <f t="shared" si="0"/>
        <v>27</v>
      </c>
      <c r="G32" s="69">
        <f t="shared" si="0"/>
        <v>14419200</v>
      </c>
      <c r="H32" s="78"/>
      <c r="I32" s="77"/>
      <c r="J32" s="77"/>
    </row>
    <row r="33" spans="1:10" x14ac:dyDescent="0.3">
      <c r="A33" s="44" t="s">
        <v>44</v>
      </c>
      <c r="B33" s="68">
        <v>4655</v>
      </c>
      <c r="C33" s="68">
        <v>4253572</v>
      </c>
      <c r="D33" s="68">
        <v>11354</v>
      </c>
      <c r="E33" s="68">
        <v>13377297</v>
      </c>
      <c r="F33" s="14">
        <f t="shared" si="0"/>
        <v>16009</v>
      </c>
      <c r="G33" s="14">
        <f t="shared" si="0"/>
        <v>17630869</v>
      </c>
      <c r="H33" s="76">
        <f>G33/G3</f>
        <v>4.4978796112299692E-3</v>
      </c>
      <c r="I33" s="77">
        <f>F33/F3</f>
        <v>5.8003413031112207E-3</v>
      </c>
      <c r="J33" s="77">
        <f>E33/G33</f>
        <v>0.75874291845739428</v>
      </c>
    </row>
    <row r="34" spans="1:10" x14ac:dyDescent="0.3">
      <c r="A34" s="45" t="s">
        <v>35</v>
      </c>
      <c r="B34" s="68">
        <v>353</v>
      </c>
      <c r="C34" s="68">
        <v>1631361</v>
      </c>
      <c r="D34" s="68">
        <v>716</v>
      </c>
      <c r="E34" s="68">
        <v>6485608</v>
      </c>
      <c r="F34" s="69">
        <f t="shared" si="0"/>
        <v>1069</v>
      </c>
      <c r="G34" s="69">
        <f t="shared" si="0"/>
        <v>8116969</v>
      </c>
      <c r="H34" s="76"/>
      <c r="I34" s="77"/>
      <c r="J34" s="77"/>
    </row>
    <row r="35" spans="1:10" x14ac:dyDescent="0.3">
      <c r="A35" s="45" t="s">
        <v>36</v>
      </c>
      <c r="B35" s="68">
        <v>3860</v>
      </c>
      <c r="C35" s="68">
        <v>1954191</v>
      </c>
      <c r="D35" s="68">
        <v>8763</v>
      </c>
      <c r="E35" s="68">
        <v>5153603</v>
      </c>
      <c r="F35" s="69">
        <f t="shared" si="0"/>
        <v>12623</v>
      </c>
      <c r="G35" s="69">
        <f t="shared" si="0"/>
        <v>7107794</v>
      </c>
      <c r="H35" s="76"/>
      <c r="I35" s="77"/>
      <c r="J35" s="77"/>
    </row>
    <row r="36" spans="1:10" x14ac:dyDescent="0.3">
      <c r="A36" s="45" t="s">
        <v>37</v>
      </c>
      <c r="B36" s="68">
        <v>117</v>
      </c>
      <c r="C36" s="68">
        <v>598340</v>
      </c>
      <c r="D36" s="68">
        <v>1696</v>
      </c>
      <c r="E36" s="68">
        <v>1651199</v>
      </c>
      <c r="F36" s="69">
        <f t="shared" si="0"/>
        <v>1813</v>
      </c>
      <c r="G36" s="69">
        <f t="shared" si="0"/>
        <v>2249539</v>
      </c>
      <c r="H36" s="76"/>
      <c r="I36" s="77"/>
      <c r="J36" s="77"/>
    </row>
    <row r="37" spans="1:10" x14ac:dyDescent="0.3">
      <c r="A37" s="45" t="s">
        <v>38</v>
      </c>
      <c r="B37" s="68">
        <v>325</v>
      </c>
      <c r="C37" s="68">
        <v>69680</v>
      </c>
      <c r="D37" s="68">
        <v>179</v>
      </c>
      <c r="E37" s="68">
        <v>86887</v>
      </c>
      <c r="F37" s="69">
        <f t="shared" si="0"/>
        <v>504</v>
      </c>
      <c r="G37" s="69">
        <f t="shared" si="0"/>
        <v>156567</v>
      </c>
      <c r="H37" s="76"/>
      <c r="I37" s="77"/>
      <c r="J37" s="77"/>
    </row>
    <row r="38" spans="1:10" x14ac:dyDescent="0.3">
      <c r="A38" s="44" t="s">
        <v>45</v>
      </c>
      <c r="B38" s="68">
        <v>461</v>
      </c>
      <c r="C38" s="68">
        <v>810105.8</v>
      </c>
      <c r="D38" s="68">
        <v>184</v>
      </c>
      <c r="E38" s="68">
        <v>818922.9</v>
      </c>
      <c r="F38" s="14">
        <f t="shared" ref="F38:G42" si="1">B38+D38</f>
        <v>645</v>
      </c>
      <c r="G38" s="14">
        <f t="shared" si="1"/>
        <v>1629028.7000000002</v>
      </c>
      <c r="H38" s="76">
        <f>G38/G3</f>
        <v>4.1558785195661445E-4</v>
      </c>
      <c r="I38" s="77">
        <f>F38/F3</f>
        <v>2.3369480545360342E-4</v>
      </c>
      <c r="J38" s="77">
        <f>E38/G38</f>
        <v>0.50270624452472812</v>
      </c>
    </row>
    <row r="39" spans="1:10" x14ac:dyDescent="0.3">
      <c r="A39" s="45" t="s">
        <v>35</v>
      </c>
      <c r="B39" s="68">
        <v>0</v>
      </c>
      <c r="C39" s="68">
        <v>0</v>
      </c>
      <c r="D39" s="68">
        <v>0</v>
      </c>
      <c r="E39" s="68">
        <v>0</v>
      </c>
      <c r="F39" s="69">
        <f t="shared" si="1"/>
        <v>0</v>
      </c>
      <c r="G39" s="69">
        <f t="shared" si="1"/>
        <v>0</v>
      </c>
      <c r="H39" s="76"/>
      <c r="I39" s="77"/>
      <c r="J39" s="77"/>
    </row>
    <row r="40" spans="1:10" x14ac:dyDescent="0.3">
      <c r="A40" s="45" t="s">
        <v>36</v>
      </c>
      <c r="B40" s="68">
        <v>0</v>
      </c>
      <c r="C40" s="68">
        <v>0</v>
      </c>
      <c r="D40" s="68">
        <v>0</v>
      </c>
      <c r="E40" s="68">
        <v>0</v>
      </c>
      <c r="F40" s="69">
        <f t="shared" si="1"/>
        <v>0</v>
      </c>
      <c r="G40" s="69">
        <f t="shared" si="1"/>
        <v>0</v>
      </c>
      <c r="H40" s="76"/>
      <c r="I40" s="77"/>
      <c r="J40" s="77"/>
    </row>
    <row r="41" spans="1:10" x14ac:dyDescent="0.3">
      <c r="A41" s="45" t="s">
        <v>37</v>
      </c>
      <c r="B41" s="68">
        <v>461</v>
      </c>
      <c r="C41" s="68">
        <v>810105.8</v>
      </c>
      <c r="D41" s="68">
        <v>184</v>
      </c>
      <c r="E41" s="68">
        <v>818922.9</v>
      </c>
      <c r="F41" s="69">
        <f t="shared" si="1"/>
        <v>645</v>
      </c>
      <c r="G41" s="69">
        <f t="shared" si="1"/>
        <v>1629028.7000000002</v>
      </c>
      <c r="H41" s="76"/>
      <c r="I41" s="77"/>
      <c r="J41" s="77"/>
    </row>
    <row r="42" spans="1:10" x14ac:dyDescent="0.3">
      <c r="A42" s="45" t="s">
        <v>38</v>
      </c>
      <c r="B42" s="68">
        <v>0</v>
      </c>
      <c r="C42" s="68">
        <v>0</v>
      </c>
      <c r="D42" s="68">
        <v>0</v>
      </c>
      <c r="E42" s="68">
        <v>0</v>
      </c>
      <c r="F42" s="69">
        <f t="shared" si="1"/>
        <v>0</v>
      </c>
      <c r="G42" s="69">
        <f t="shared" si="1"/>
        <v>0</v>
      </c>
      <c r="H42" s="76"/>
      <c r="I42" s="77"/>
      <c r="J42" s="77"/>
    </row>
    <row r="44" spans="1:10" x14ac:dyDescent="0.3">
      <c r="F44" s="73"/>
    </row>
    <row r="45" spans="1:10" x14ac:dyDescent="0.3">
      <c r="A45" s="65" t="s">
        <v>22</v>
      </c>
    </row>
    <row r="46" spans="1:10" x14ac:dyDescent="0.3">
      <c r="A46" s="65" t="s">
        <v>23</v>
      </c>
    </row>
    <row r="47" spans="1:10" x14ac:dyDescent="0.3">
      <c r="A47" s="65" t="s">
        <v>24</v>
      </c>
    </row>
    <row r="48" spans="1:10" x14ac:dyDescent="0.3">
      <c r="A48" s="65" t="s">
        <v>25</v>
      </c>
    </row>
    <row r="49" spans="1:1" x14ac:dyDescent="0.3">
      <c r="A49" s="65" t="s">
        <v>26</v>
      </c>
    </row>
    <row r="50" spans="1:1" x14ac:dyDescent="0.3">
      <c r="A50" s="65" t="s">
        <v>27</v>
      </c>
    </row>
  </sheetData>
  <mergeCells count="25">
    <mergeCell ref="H18:H22"/>
    <mergeCell ref="I18:I22"/>
    <mergeCell ref="J18:J22"/>
    <mergeCell ref="H4:H8"/>
    <mergeCell ref="I4:I8"/>
    <mergeCell ref="J4:J8"/>
    <mergeCell ref="H9:H13"/>
    <mergeCell ref="I9:I13"/>
    <mergeCell ref="J9:J13"/>
    <mergeCell ref="A1:J1"/>
    <mergeCell ref="H33:H37"/>
    <mergeCell ref="I33:I37"/>
    <mergeCell ref="J33:J37"/>
    <mergeCell ref="H38:H42"/>
    <mergeCell ref="I38:I42"/>
    <mergeCell ref="J38:J42"/>
    <mergeCell ref="H23:H27"/>
    <mergeCell ref="I23:I27"/>
    <mergeCell ref="J23:J27"/>
    <mergeCell ref="H28:H32"/>
    <mergeCell ref="I28:I32"/>
    <mergeCell ref="J28:J32"/>
    <mergeCell ref="H14:H17"/>
    <mergeCell ref="I14:I17"/>
    <mergeCell ref="J14:J17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A5" sqref="A5:XFD8"/>
    </sheetView>
  </sheetViews>
  <sheetFormatPr defaultColWidth="9.109375" defaultRowHeight="14.4" x14ac:dyDescent="0.3"/>
  <cols>
    <col min="1" max="1" width="17.44140625" style="65" customWidth="1"/>
    <col min="2" max="2" width="13.109375" style="73" customWidth="1"/>
    <col min="3" max="3" width="14.44140625" style="73" customWidth="1"/>
    <col min="4" max="4" width="13.109375" style="73" customWidth="1"/>
    <col min="5" max="5" width="14.109375" style="73" customWidth="1"/>
    <col min="6" max="6" width="11.44140625" style="65" customWidth="1"/>
    <col min="7" max="7" width="12.88671875" style="65" customWidth="1"/>
    <col min="8" max="8" width="12.6640625" style="65" bestFit="1" customWidth="1"/>
    <col min="9" max="9" width="11.88671875" style="65" customWidth="1"/>
    <col min="10" max="10" width="13.6640625" style="65" bestFit="1" customWidth="1"/>
    <col min="11" max="11" width="9.109375" style="65"/>
    <col min="12" max="12" width="12.6640625" style="65" bestFit="1" customWidth="1"/>
    <col min="13" max="16384" width="9.109375" style="65"/>
  </cols>
  <sheetData>
    <row r="1" spans="1:10" ht="18" customHeight="1" x14ac:dyDescent="0.3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43.2" x14ac:dyDescent="0.3">
      <c r="A2" s="37">
        <f>[1]JAN!A1</f>
        <v>2017</v>
      </c>
      <c r="B2" s="38" t="str">
        <f>[2]AUG!B1</f>
        <v>LDC # of Customer</v>
      </c>
      <c r="C2" s="38" t="str">
        <f>[2]AUG!C1</f>
        <v>LDC  kWh used</v>
      </c>
      <c r="D2" s="38" t="str">
        <f>[2]AUG!D1</f>
        <v xml:space="preserve"> CS # of Customer</v>
      </c>
      <c r="E2" s="38" t="str">
        <f>[2]AUG!E1</f>
        <v xml:space="preserve"> CS  kWh Used</v>
      </c>
      <c r="F2" s="23" t="s">
        <v>4</v>
      </c>
      <c r="G2" s="23" t="s">
        <v>5</v>
      </c>
      <c r="H2" s="22" t="s">
        <v>6</v>
      </c>
      <c r="I2" s="22" t="s">
        <v>7</v>
      </c>
      <c r="J2" s="50" t="s">
        <v>8</v>
      </c>
    </row>
    <row r="3" spans="1:10" x14ac:dyDescent="0.3">
      <c r="A3" s="74" t="s">
        <v>51</v>
      </c>
      <c r="B3" s="75">
        <v>1534063</v>
      </c>
      <c r="C3" s="75">
        <v>1146023276.5999999</v>
      </c>
      <c r="D3" s="75">
        <v>1226199</v>
      </c>
      <c r="E3" s="75">
        <v>2708755826.1999998</v>
      </c>
      <c r="F3" s="14">
        <f>B3+D3</f>
        <v>2760262</v>
      </c>
      <c r="G3" s="14">
        <f>C3+E3</f>
        <v>3854779102.7999997</v>
      </c>
      <c r="H3" s="66">
        <f>SUM(H4:H37)</f>
        <v>0.99957690283761924</v>
      </c>
      <c r="I3" s="67">
        <f>SUM(I4:I37)</f>
        <v>0.99976632652987307</v>
      </c>
      <c r="J3" s="67">
        <f>E3/G3</f>
        <v>0.7027006616883541</v>
      </c>
    </row>
    <row r="4" spans="1:10" x14ac:dyDescent="0.3">
      <c r="A4" s="44" t="s">
        <v>34</v>
      </c>
      <c r="B4" s="68">
        <v>1228135.4217354197</v>
      </c>
      <c r="C4" s="68">
        <v>691292643.07145917</v>
      </c>
      <c r="D4" s="68">
        <v>892163</v>
      </c>
      <c r="E4" s="68">
        <v>531520562.11841327</v>
      </c>
      <c r="F4" s="6">
        <f>B4+D4</f>
        <v>2120298.4217354199</v>
      </c>
      <c r="G4" s="6">
        <f>C4+E4</f>
        <v>1222813205.1898725</v>
      </c>
      <c r="H4" s="78">
        <f>G4/G$3</f>
        <v>0.31722004622824079</v>
      </c>
      <c r="I4" s="107">
        <f>F4/F3</f>
        <v>0.76815114715031396</v>
      </c>
      <c r="J4" s="107">
        <f>E4/G4</f>
        <v>0.43467028313280387</v>
      </c>
    </row>
    <row r="5" spans="1:10" x14ac:dyDescent="0.3">
      <c r="A5" s="45" t="s">
        <v>35</v>
      </c>
      <c r="B5" s="68">
        <v>622065</v>
      </c>
      <c r="C5" s="68">
        <v>362959921</v>
      </c>
      <c r="D5" s="68">
        <v>388741</v>
      </c>
      <c r="E5" s="68">
        <v>246489131</v>
      </c>
      <c r="F5" s="68">
        <f>B5+D5</f>
        <v>1010806</v>
      </c>
      <c r="G5" s="68">
        <f t="shared" ref="F5:G37" si="0">C5+E5</f>
        <v>609449052</v>
      </c>
      <c r="H5" s="78"/>
      <c r="I5" s="107"/>
      <c r="J5" s="107"/>
    </row>
    <row r="6" spans="1:10" x14ac:dyDescent="0.3">
      <c r="A6" s="45" t="s">
        <v>36</v>
      </c>
      <c r="B6" s="68">
        <v>471690</v>
      </c>
      <c r="C6" s="68">
        <v>256854554</v>
      </c>
      <c r="D6" s="68">
        <v>464165</v>
      </c>
      <c r="E6" s="68">
        <v>262822840</v>
      </c>
      <c r="F6" s="68">
        <f t="shared" si="0"/>
        <v>935855</v>
      </c>
      <c r="G6" s="68">
        <f t="shared" si="0"/>
        <v>519677394</v>
      </c>
      <c r="H6" s="78"/>
      <c r="I6" s="107"/>
      <c r="J6" s="107"/>
    </row>
    <row r="7" spans="1:10" x14ac:dyDescent="0.3">
      <c r="A7" s="45" t="s">
        <v>37</v>
      </c>
      <c r="B7" s="68">
        <v>119701</v>
      </c>
      <c r="C7" s="68">
        <v>64543028.100000001</v>
      </c>
      <c r="D7" s="68">
        <v>33011</v>
      </c>
      <c r="E7" s="68">
        <v>18623040.600000001</v>
      </c>
      <c r="F7" s="68">
        <f t="shared" si="0"/>
        <v>152712</v>
      </c>
      <c r="G7" s="68">
        <f t="shared" si="0"/>
        <v>83166068.700000003</v>
      </c>
      <c r="H7" s="78"/>
      <c r="I7" s="107"/>
      <c r="J7" s="107"/>
    </row>
    <row r="8" spans="1:10" x14ac:dyDescent="0.3">
      <c r="A8" s="45" t="s">
        <v>38</v>
      </c>
      <c r="B8" s="68">
        <v>14679.42173541963</v>
      </c>
      <c r="C8" s="68">
        <v>6935139.9714591186</v>
      </c>
      <c r="D8" s="68">
        <v>6246</v>
      </c>
      <c r="E8" s="68">
        <v>3585550.518413228</v>
      </c>
      <c r="F8" s="68">
        <f t="shared" si="0"/>
        <v>20925.42173541963</v>
      </c>
      <c r="G8" s="68">
        <f t="shared" si="0"/>
        <v>10520690.489872348</v>
      </c>
      <c r="H8" s="78"/>
      <c r="I8" s="107"/>
      <c r="J8" s="107"/>
    </row>
    <row r="9" spans="1:10" x14ac:dyDescent="0.3">
      <c r="A9" s="44" t="s">
        <v>39</v>
      </c>
      <c r="B9" s="68">
        <v>134936.57826458037</v>
      </c>
      <c r="C9" s="68">
        <v>72313634.028540879</v>
      </c>
      <c r="D9" s="68">
        <v>135093</v>
      </c>
      <c r="E9" s="68">
        <v>70266276.481586769</v>
      </c>
      <c r="F9" s="14">
        <f t="shared" si="0"/>
        <v>270029.57826458034</v>
      </c>
      <c r="G9" s="14">
        <f t="shared" si="0"/>
        <v>142579910.51012766</v>
      </c>
      <c r="H9" s="78">
        <f>G9/G3</f>
        <v>3.6987829057847116E-2</v>
      </c>
      <c r="I9" s="79">
        <f>F9/F3</f>
        <v>9.7827517193867952E-2</v>
      </c>
      <c r="J9" s="79">
        <f>E9/G9</f>
        <v>0.49282031550016753</v>
      </c>
    </row>
    <row r="10" spans="1:10" x14ac:dyDescent="0.3">
      <c r="A10" s="45" t="s">
        <v>35</v>
      </c>
      <c r="B10" s="68">
        <v>70598</v>
      </c>
      <c r="C10" s="68">
        <v>39715600</v>
      </c>
      <c r="D10" s="68">
        <v>70280</v>
      </c>
      <c r="E10" s="68">
        <v>38704090</v>
      </c>
      <c r="F10" s="69">
        <f t="shared" si="0"/>
        <v>140878</v>
      </c>
      <c r="G10" s="69">
        <f t="shared" si="0"/>
        <v>78419690</v>
      </c>
      <c r="H10" s="78"/>
      <c r="I10" s="79"/>
      <c r="J10" s="79"/>
    </row>
    <row r="11" spans="1:10" x14ac:dyDescent="0.3">
      <c r="A11" s="45" t="s">
        <v>36</v>
      </c>
      <c r="B11" s="68">
        <v>40133</v>
      </c>
      <c r="C11" s="68">
        <v>18801054</v>
      </c>
      <c r="D11" s="68">
        <v>49563</v>
      </c>
      <c r="E11" s="68">
        <v>23356281</v>
      </c>
      <c r="F11" s="69">
        <f t="shared" si="0"/>
        <v>89696</v>
      </c>
      <c r="G11" s="69">
        <f t="shared" si="0"/>
        <v>42157335</v>
      </c>
      <c r="H11" s="78"/>
      <c r="I11" s="79"/>
      <c r="J11" s="79"/>
    </row>
    <row r="12" spans="1:10" x14ac:dyDescent="0.3">
      <c r="A12" s="45" t="s">
        <v>37</v>
      </c>
      <c r="B12" s="68">
        <v>21244</v>
      </c>
      <c r="C12" s="68">
        <v>12176778</v>
      </c>
      <c r="D12" s="68">
        <v>13830</v>
      </c>
      <c r="E12" s="68">
        <v>7477662</v>
      </c>
      <c r="F12" s="69">
        <f t="shared" si="0"/>
        <v>35074</v>
      </c>
      <c r="G12" s="69">
        <f t="shared" si="0"/>
        <v>19654440</v>
      </c>
      <c r="H12" s="78"/>
      <c r="I12" s="79"/>
      <c r="J12" s="79"/>
    </row>
    <row r="13" spans="1:10" x14ac:dyDescent="0.3">
      <c r="A13" s="45" t="s">
        <v>38</v>
      </c>
      <c r="B13" s="68">
        <v>2961.5782645803697</v>
      </c>
      <c r="C13" s="68">
        <v>1620202.0285408811</v>
      </c>
      <c r="D13" s="68">
        <v>1420</v>
      </c>
      <c r="E13" s="68">
        <v>728243.48158677225</v>
      </c>
      <c r="F13" s="69">
        <f t="shared" si="0"/>
        <v>4381.5782645803702</v>
      </c>
      <c r="G13" s="69">
        <f t="shared" si="0"/>
        <v>2348445.5101276534</v>
      </c>
      <c r="H13" s="78"/>
      <c r="I13" s="79"/>
      <c r="J13" s="79"/>
    </row>
    <row r="14" spans="1:10" x14ac:dyDescent="0.3">
      <c r="A14" s="44" t="s">
        <v>40</v>
      </c>
      <c r="B14" s="68">
        <v>1028</v>
      </c>
      <c r="C14" s="68">
        <v>757161</v>
      </c>
      <c r="D14" s="68">
        <v>2028</v>
      </c>
      <c r="E14" s="68">
        <v>1536327</v>
      </c>
      <c r="F14" s="6">
        <f t="shared" si="0"/>
        <v>3056</v>
      </c>
      <c r="G14" s="6">
        <f t="shared" si="0"/>
        <v>2293488</v>
      </c>
      <c r="H14" s="80">
        <f>G14/G3</f>
        <v>5.9497261421129861E-4</v>
      </c>
      <c r="I14" s="81">
        <f>F14/F3</f>
        <v>1.1071412786177544E-3</v>
      </c>
      <c r="J14" s="81">
        <f>E14/G14</f>
        <v>0.66986485213787905</v>
      </c>
    </row>
    <row r="15" spans="1:10" x14ac:dyDescent="0.3">
      <c r="A15" s="45" t="s">
        <v>35</v>
      </c>
      <c r="B15" s="68">
        <v>52</v>
      </c>
      <c r="C15" s="68">
        <v>78791</v>
      </c>
      <c r="D15" s="68">
        <v>91</v>
      </c>
      <c r="E15" s="68">
        <v>402218</v>
      </c>
      <c r="F15" s="68">
        <f t="shared" si="0"/>
        <v>143</v>
      </c>
      <c r="G15" s="68">
        <f t="shared" si="0"/>
        <v>481009</v>
      </c>
      <c r="H15" s="80"/>
      <c r="I15" s="82"/>
      <c r="J15" s="82"/>
    </row>
    <row r="16" spans="1:10" x14ac:dyDescent="0.3">
      <c r="A16" s="45" t="s">
        <v>36</v>
      </c>
      <c r="B16" s="68">
        <v>976</v>
      </c>
      <c r="C16" s="68">
        <v>678370</v>
      </c>
      <c r="D16" s="68">
        <v>1937</v>
      </c>
      <c r="E16" s="68">
        <v>1134109</v>
      </c>
      <c r="F16" s="68">
        <f t="shared" si="0"/>
        <v>2913</v>
      </c>
      <c r="G16" s="68">
        <f t="shared" si="0"/>
        <v>1812479</v>
      </c>
      <c r="H16" s="80"/>
      <c r="I16" s="82"/>
      <c r="J16" s="82"/>
    </row>
    <row r="17" spans="1:10" x14ac:dyDescent="0.3">
      <c r="A17" s="45" t="s">
        <v>38</v>
      </c>
      <c r="B17" s="68"/>
      <c r="C17" s="68"/>
      <c r="D17" s="68"/>
      <c r="E17" s="68"/>
      <c r="F17" s="68">
        <f t="shared" si="0"/>
        <v>0</v>
      </c>
      <c r="G17" s="68">
        <f t="shared" si="0"/>
        <v>0</v>
      </c>
      <c r="H17" s="80"/>
      <c r="I17" s="83"/>
      <c r="J17" s="83"/>
    </row>
    <row r="18" spans="1:10" x14ac:dyDescent="0.3">
      <c r="A18" s="44" t="s">
        <v>41</v>
      </c>
      <c r="B18" s="68">
        <v>145866</v>
      </c>
      <c r="C18" s="68">
        <v>133614519.59999999</v>
      </c>
      <c r="D18" s="68">
        <v>150877</v>
      </c>
      <c r="E18" s="68">
        <v>279353658.5</v>
      </c>
      <c r="F18" s="14">
        <f t="shared" si="0"/>
        <v>296743</v>
      </c>
      <c r="G18" s="14">
        <f t="shared" si="0"/>
        <v>412968178.10000002</v>
      </c>
      <c r="H18" s="78">
        <f>G18/G3</f>
        <v>0.10713147682056072</v>
      </c>
      <c r="I18" s="79">
        <f>F18/F3</f>
        <v>0.10750537448981293</v>
      </c>
      <c r="J18" s="79">
        <f>E18/G18</f>
        <v>0.67645323130043855</v>
      </c>
    </row>
    <row r="19" spans="1:10" x14ac:dyDescent="0.3">
      <c r="A19" s="45" t="s">
        <v>35</v>
      </c>
      <c r="B19" s="68">
        <v>78518</v>
      </c>
      <c r="C19" s="68">
        <v>77152048</v>
      </c>
      <c r="D19" s="68">
        <v>70698</v>
      </c>
      <c r="E19" s="68">
        <v>108476688</v>
      </c>
      <c r="F19" s="69">
        <f t="shared" si="0"/>
        <v>149216</v>
      </c>
      <c r="G19" s="69">
        <f t="shared" si="0"/>
        <v>185628736</v>
      </c>
      <c r="H19" s="78"/>
      <c r="I19" s="79"/>
      <c r="J19" s="79"/>
    </row>
    <row r="20" spans="1:10" x14ac:dyDescent="0.3">
      <c r="A20" s="45" t="s">
        <v>36</v>
      </c>
      <c r="B20" s="68">
        <v>53484</v>
      </c>
      <c r="C20" s="68">
        <v>35204049</v>
      </c>
      <c r="D20" s="68">
        <v>70841</v>
      </c>
      <c r="E20" s="68">
        <v>109107436</v>
      </c>
      <c r="F20" s="69">
        <f t="shared" si="0"/>
        <v>124325</v>
      </c>
      <c r="G20" s="69">
        <f t="shared" si="0"/>
        <v>144311485</v>
      </c>
      <c r="H20" s="78"/>
      <c r="I20" s="79"/>
      <c r="J20" s="79"/>
    </row>
    <row r="21" spans="1:10" x14ac:dyDescent="0.3">
      <c r="A21" s="45" t="s">
        <v>37</v>
      </c>
      <c r="B21" s="68">
        <v>12168</v>
      </c>
      <c r="C21" s="68">
        <v>20997456.600000001</v>
      </c>
      <c r="D21" s="68">
        <v>8767</v>
      </c>
      <c r="E21" s="68">
        <v>61616375.5</v>
      </c>
      <c r="F21" s="69">
        <f t="shared" si="0"/>
        <v>20935</v>
      </c>
      <c r="G21" s="69">
        <f t="shared" si="0"/>
        <v>82613832.099999994</v>
      </c>
      <c r="H21" s="78"/>
      <c r="I21" s="79"/>
      <c r="J21" s="79"/>
    </row>
    <row r="22" spans="1:10" x14ac:dyDescent="0.3">
      <c r="A22" s="45" t="s">
        <v>38</v>
      </c>
      <c r="B22" s="68">
        <v>1696</v>
      </c>
      <c r="C22" s="68">
        <v>260966</v>
      </c>
      <c r="D22" s="68">
        <v>571</v>
      </c>
      <c r="E22" s="68">
        <v>153159</v>
      </c>
      <c r="F22" s="69">
        <f t="shared" si="0"/>
        <v>2267</v>
      </c>
      <c r="G22" s="69">
        <f t="shared" si="0"/>
        <v>414125</v>
      </c>
      <c r="H22" s="78"/>
      <c r="I22" s="79"/>
      <c r="J22" s="79"/>
    </row>
    <row r="23" spans="1:10" x14ac:dyDescent="0.3">
      <c r="A23" s="44" t="s">
        <v>42</v>
      </c>
      <c r="B23" s="68">
        <v>18051</v>
      </c>
      <c r="C23" s="68">
        <v>142582195</v>
      </c>
      <c r="D23" s="68">
        <v>28082</v>
      </c>
      <c r="E23" s="68">
        <v>422234355.39999998</v>
      </c>
      <c r="F23" s="14">
        <f t="shared" si="0"/>
        <v>46133</v>
      </c>
      <c r="G23" s="14">
        <f t="shared" si="0"/>
        <v>564816550.39999998</v>
      </c>
      <c r="H23" s="78">
        <f>G23/G3</f>
        <v>0.14652371389834859</v>
      </c>
      <c r="I23" s="79">
        <f>F23/F3</f>
        <v>1.6713268523060491E-2</v>
      </c>
      <c r="J23" s="79">
        <f>E23/G23</f>
        <v>0.74756016816606374</v>
      </c>
    </row>
    <row r="24" spans="1:10" x14ac:dyDescent="0.3">
      <c r="A24" s="45" t="s">
        <v>35</v>
      </c>
      <c r="B24" s="68">
        <v>2864</v>
      </c>
      <c r="C24" s="68">
        <v>46690973</v>
      </c>
      <c r="D24" s="68">
        <v>8844</v>
      </c>
      <c r="E24" s="68">
        <v>191335079</v>
      </c>
      <c r="F24" s="69">
        <f t="shared" si="0"/>
        <v>11708</v>
      </c>
      <c r="G24" s="69">
        <f t="shared" si="0"/>
        <v>238026052</v>
      </c>
      <c r="H24" s="78"/>
      <c r="I24" s="79"/>
      <c r="J24" s="79"/>
    </row>
    <row r="25" spans="1:10" x14ac:dyDescent="0.3">
      <c r="A25" s="45" t="s">
        <v>36</v>
      </c>
      <c r="B25" s="68">
        <v>13997</v>
      </c>
      <c r="C25" s="68">
        <v>87245296</v>
      </c>
      <c r="D25" s="68">
        <v>17897</v>
      </c>
      <c r="E25" s="68">
        <v>198936178</v>
      </c>
      <c r="F25" s="69">
        <f t="shared" si="0"/>
        <v>31894</v>
      </c>
      <c r="G25" s="69">
        <f t="shared" si="0"/>
        <v>286181474</v>
      </c>
      <c r="H25" s="78"/>
      <c r="I25" s="79"/>
      <c r="J25" s="79"/>
    </row>
    <row r="26" spans="1:10" x14ac:dyDescent="0.3">
      <c r="A26" s="45" t="s">
        <v>37</v>
      </c>
      <c r="B26" s="68">
        <v>222</v>
      </c>
      <c r="C26" s="68">
        <v>4913356</v>
      </c>
      <c r="D26" s="68">
        <v>799</v>
      </c>
      <c r="E26" s="68">
        <v>27297710.399999999</v>
      </c>
      <c r="F26" s="69">
        <f t="shared" si="0"/>
        <v>1021</v>
      </c>
      <c r="G26" s="69">
        <f t="shared" si="0"/>
        <v>32211066.399999999</v>
      </c>
      <c r="H26" s="78"/>
      <c r="I26" s="79"/>
      <c r="J26" s="79"/>
    </row>
    <row r="27" spans="1:10" x14ac:dyDescent="0.3">
      <c r="A27" s="45" t="s">
        <v>38</v>
      </c>
      <c r="B27" s="68">
        <v>968</v>
      </c>
      <c r="C27" s="68">
        <v>3732570</v>
      </c>
      <c r="D27" s="68">
        <v>542</v>
      </c>
      <c r="E27" s="68">
        <v>4665388</v>
      </c>
      <c r="F27" s="69">
        <f t="shared" si="0"/>
        <v>1510</v>
      </c>
      <c r="G27" s="69">
        <f t="shared" si="0"/>
        <v>8397958</v>
      </c>
      <c r="H27" s="78"/>
      <c r="I27" s="79"/>
      <c r="J27" s="79"/>
    </row>
    <row r="28" spans="1:10" x14ac:dyDescent="0.3">
      <c r="A28" s="44" t="s">
        <v>43</v>
      </c>
      <c r="B28" s="68">
        <v>1077</v>
      </c>
      <c r="C28" s="68">
        <v>100265941</v>
      </c>
      <c r="D28" s="68">
        <v>6365</v>
      </c>
      <c r="E28" s="68">
        <v>1389247679.7</v>
      </c>
      <c r="F28" s="14">
        <f t="shared" si="0"/>
        <v>7442</v>
      </c>
      <c r="G28" s="14">
        <f t="shared" si="0"/>
        <v>1489513620.7</v>
      </c>
      <c r="H28" s="78">
        <f>G28/G3</f>
        <v>0.38640699790503186</v>
      </c>
      <c r="I28" s="77">
        <f>F28/F3</f>
        <v>2.6961208754821102E-3</v>
      </c>
      <c r="J28" s="77">
        <f>E28/G28</f>
        <v>0.93268544872192582</v>
      </c>
    </row>
    <row r="29" spans="1:10" x14ac:dyDescent="0.3">
      <c r="A29" s="45" t="s">
        <v>35</v>
      </c>
      <c r="B29" s="68">
        <v>339</v>
      </c>
      <c r="C29" s="68">
        <v>37210773</v>
      </c>
      <c r="D29" s="68">
        <v>2651</v>
      </c>
      <c r="E29" s="68">
        <v>549088613</v>
      </c>
      <c r="F29" s="69">
        <f t="shared" si="0"/>
        <v>2990</v>
      </c>
      <c r="G29" s="69">
        <f t="shared" si="0"/>
        <v>586299386</v>
      </c>
      <c r="H29" s="78"/>
      <c r="I29" s="77"/>
      <c r="J29" s="77"/>
    </row>
    <row r="30" spans="1:10" x14ac:dyDescent="0.3">
      <c r="A30" s="45" t="s">
        <v>36</v>
      </c>
      <c r="B30" s="68">
        <v>709</v>
      </c>
      <c r="C30" s="68">
        <v>65006788</v>
      </c>
      <c r="D30" s="68">
        <v>3477</v>
      </c>
      <c r="E30" s="68">
        <v>763356382</v>
      </c>
      <c r="F30" s="69">
        <f t="shared" si="0"/>
        <v>4186</v>
      </c>
      <c r="G30" s="69">
        <f t="shared" si="0"/>
        <v>828363170</v>
      </c>
      <c r="H30" s="78"/>
      <c r="I30" s="77"/>
      <c r="J30" s="77"/>
    </row>
    <row r="31" spans="1:10" x14ac:dyDescent="0.3">
      <c r="A31" s="45" t="s">
        <v>37</v>
      </c>
      <c r="B31" s="68">
        <v>24</v>
      </c>
      <c r="C31" s="68">
        <v>2227384</v>
      </c>
      <c r="D31" s="68">
        <v>214</v>
      </c>
      <c r="E31" s="68">
        <v>58248315.700000003</v>
      </c>
      <c r="F31" s="69">
        <f t="shared" si="0"/>
        <v>238</v>
      </c>
      <c r="G31" s="69">
        <f t="shared" si="0"/>
        <v>60475699.700000003</v>
      </c>
      <c r="H31" s="78"/>
      <c r="I31" s="77"/>
      <c r="J31" s="77"/>
    </row>
    <row r="32" spans="1:10" x14ac:dyDescent="0.3">
      <c r="A32" s="45" t="s">
        <v>38</v>
      </c>
      <c r="B32" s="68">
        <v>5</v>
      </c>
      <c r="C32" s="68">
        <v>-4179004</v>
      </c>
      <c r="D32" s="68">
        <v>23</v>
      </c>
      <c r="E32" s="68">
        <v>18554369</v>
      </c>
      <c r="F32" s="69">
        <f t="shared" si="0"/>
        <v>28</v>
      </c>
      <c r="G32" s="69">
        <f t="shared" si="0"/>
        <v>14375365</v>
      </c>
      <c r="H32" s="78"/>
      <c r="I32" s="77"/>
      <c r="J32" s="77"/>
    </row>
    <row r="33" spans="1:10" x14ac:dyDescent="0.3">
      <c r="A33" s="44" t="s">
        <v>44</v>
      </c>
      <c r="B33" s="68">
        <v>4508</v>
      </c>
      <c r="C33" s="68">
        <v>4355401.8</v>
      </c>
      <c r="D33" s="68">
        <v>11407</v>
      </c>
      <c r="E33" s="68">
        <v>13807802</v>
      </c>
      <c r="F33" s="14">
        <f t="shared" si="0"/>
        <v>15915</v>
      </c>
      <c r="G33" s="14">
        <f t="shared" si="0"/>
        <v>18163203.800000001</v>
      </c>
      <c r="H33" s="76">
        <f>G33/G3</f>
        <v>4.7118663133788328E-3</v>
      </c>
      <c r="I33" s="77">
        <f>F33/F3</f>
        <v>5.7657570187177884E-3</v>
      </c>
      <c r="J33" s="77">
        <f>E33/G33</f>
        <v>0.76020740349783444</v>
      </c>
    </row>
    <row r="34" spans="1:10" x14ac:dyDescent="0.3">
      <c r="A34" s="45" t="s">
        <v>35</v>
      </c>
      <c r="B34" s="68">
        <v>356</v>
      </c>
      <c r="C34" s="68">
        <v>1793676</v>
      </c>
      <c r="D34" s="68">
        <v>713</v>
      </c>
      <c r="E34" s="68">
        <v>6478531</v>
      </c>
      <c r="F34" s="69">
        <f t="shared" si="0"/>
        <v>1069</v>
      </c>
      <c r="G34" s="69">
        <f t="shared" si="0"/>
        <v>8272207</v>
      </c>
      <c r="H34" s="76"/>
      <c r="I34" s="77"/>
      <c r="J34" s="77"/>
    </row>
    <row r="35" spans="1:10" x14ac:dyDescent="0.3">
      <c r="A35" s="45" t="s">
        <v>36</v>
      </c>
      <c r="B35" s="68">
        <v>3717</v>
      </c>
      <c r="C35" s="68">
        <v>1825467</v>
      </c>
      <c r="D35" s="68">
        <v>8815</v>
      </c>
      <c r="E35" s="68">
        <v>5395520</v>
      </c>
      <c r="F35" s="69">
        <f t="shared" si="0"/>
        <v>12532</v>
      </c>
      <c r="G35" s="69">
        <f t="shared" si="0"/>
        <v>7220987</v>
      </c>
      <c r="H35" s="76"/>
      <c r="I35" s="77"/>
      <c r="J35" s="77"/>
    </row>
    <row r="36" spans="1:10" x14ac:dyDescent="0.3">
      <c r="A36" s="45" t="s">
        <v>37</v>
      </c>
      <c r="B36" s="68">
        <v>111</v>
      </c>
      <c r="C36" s="68">
        <v>655827.79999999993</v>
      </c>
      <c r="D36" s="68">
        <v>1702</v>
      </c>
      <c r="E36" s="68">
        <v>1838228</v>
      </c>
      <c r="F36" s="69">
        <f t="shared" si="0"/>
        <v>1813</v>
      </c>
      <c r="G36" s="69">
        <f t="shared" si="0"/>
        <v>2494055.7999999998</v>
      </c>
      <c r="H36" s="76"/>
      <c r="I36" s="77"/>
      <c r="J36" s="77"/>
    </row>
    <row r="37" spans="1:10" x14ac:dyDescent="0.3">
      <c r="A37" s="45" t="s">
        <v>38</v>
      </c>
      <c r="B37" s="68">
        <v>324</v>
      </c>
      <c r="C37" s="68">
        <v>80431</v>
      </c>
      <c r="D37" s="68">
        <v>177</v>
      </c>
      <c r="E37" s="68">
        <v>95523</v>
      </c>
      <c r="F37" s="69">
        <f t="shared" si="0"/>
        <v>501</v>
      </c>
      <c r="G37" s="69">
        <f t="shared" si="0"/>
        <v>175954</v>
      </c>
      <c r="H37" s="76"/>
      <c r="I37" s="77"/>
      <c r="J37" s="77"/>
    </row>
    <row r="38" spans="1:10" x14ac:dyDescent="0.3">
      <c r="A38" s="44" t="s">
        <v>45</v>
      </c>
      <c r="B38" s="68">
        <v>461</v>
      </c>
      <c r="C38" s="68">
        <v>841781.1</v>
      </c>
      <c r="D38" s="68">
        <v>184</v>
      </c>
      <c r="E38" s="68">
        <v>789165</v>
      </c>
      <c r="F38" s="14">
        <f t="shared" ref="F38:G42" si="1">B38+D38</f>
        <v>645</v>
      </c>
      <c r="G38" s="14">
        <f t="shared" si="1"/>
        <v>1630946.1</v>
      </c>
      <c r="H38" s="76">
        <f>G38/G3</f>
        <v>4.2309716238093334E-4</v>
      </c>
      <c r="I38" s="77">
        <f>F38/F3</f>
        <v>2.3367347012711112E-4</v>
      </c>
      <c r="J38" s="77">
        <f>E38/G38</f>
        <v>0.48386945466806042</v>
      </c>
    </row>
    <row r="39" spans="1:10" x14ac:dyDescent="0.3">
      <c r="A39" s="45" t="s">
        <v>35</v>
      </c>
      <c r="B39" s="68">
        <v>0</v>
      </c>
      <c r="C39" s="68">
        <v>0</v>
      </c>
      <c r="D39" s="68">
        <v>0</v>
      </c>
      <c r="E39" s="68">
        <v>0</v>
      </c>
      <c r="F39" s="69">
        <f t="shared" si="1"/>
        <v>0</v>
      </c>
      <c r="G39" s="69">
        <f t="shared" si="1"/>
        <v>0</v>
      </c>
      <c r="H39" s="76"/>
      <c r="I39" s="77"/>
      <c r="J39" s="77"/>
    </row>
    <row r="40" spans="1:10" x14ac:dyDescent="0.3">
      <c r="A40" s="45" t="s">
        <v>36</v>
      </c>
      <c r="B40" s="68">
        <v>0</v>
      </c>
      <c r="C40" s="68">
        <v>0</v>
      </c>
      <c r="D40" s="68">
        <v>0</v>
      </c>
      <c r="E40" s="68">
        <v>0</v>
      </c>
      <c r="F40" s="69">
        <f t="shared" si="1"/>
        <v>0</v>
      </c>
      <c r="G40" s="69">
        <f t="shared" si="1"/>
        <v>0</v>
      </c>
      <c r="H40" s="76"/>
      <c r="I40" s="77"/>
      <c r="J40" s="77"/>
    </row>
    <row r="41" spans="1:10" x14ac:dyDescent="0.3">
      <c r="A41" s="45" t="s">
        <v>37</v>
      </c>
      <c r="B41" s="68">
        <v>461</v>
      </c>
      <c r="C41" s="68">
        <v>841781.1</v>
      </c>
      <c r="D41" s="68">
        <v>184</v>
      </c>
      <c r="E41" s="68">
        <v>789165</v>
      </c>
      <c r="F41" s="69">
        <f t="shared" si="1"/>
        <v>645</v>
      </c>
      <c r="G41" s="69">
        <f t="shared" si="1"/>
        <v>1630946.1</v>
      </c>
      <c r="H41" s="76"/>
      <c r="I41" s="77"/>
      <c r="J41" s="77"/>
    </row>
    <row r="42" spans="1:10" x14ac:dyDescent="0.3">
      <c r="A42" s="45" t="s">
        <v>38</v>
      </c>
      <c r="B42" s="68">
        <v>0</v>
      </c>
      <c r="C42" s="68">
        <v>0</v>
      </c>
      <c r="D42" s="68">
        <v>0</v>
      </c>
      <c r="E42" s="68">
        <v>0</v>
      </c>
      <c r="F42" s="69">
        <f t="shared" si="1"/>
        <v>0</v>
      </c>
      <c r="G42" s="69">
        <f t="shared" si="1"/>
        <v>0</v>
      </c>
      <c r="H42" s="76"/>
      <c r="I42" s="77"/>
      <c r="J42" s="77"/>
    </row>
    <row r="44" spans="1:10" x14ac:dyDescent="0.3">
      <c r="F44" s="73"/>
    </row>
    <row r="45" spans="1:10" x14ac:dyDescent="0.3">
      <c r="A45" s="65" t="s">
        <v>22</v>
      </c>
    </row>
    <row r="46" spans="1:10" x14ac:dyDescent="0.3">
      <c r="A46" s="65" t="s">
        <v>23</v>
      </c>
    </row>
    <row r="47" spans="1:10" x14ac:dyDescent="0.3">
      <c r="A47" s="65" t="s">
        <v>24</v>
      </c>
    </row>
    <row r="48" spans="1:10" x14ac:dyDescent="0.3">
      <c r="A48" s="65" t="s">
        <v>25</v>
      </c>
    </row>
    <row r="49" spans="1:1" x14ac:dyDescent="0.3">
      <c r="A49" s="65" t="s">
        <v>26</v>
      </c>
    </row>
    <row r="50" spans="1:1" x14ac:dyDescent="0.3">
      <c r="A50" s="65" t="s">
        <v>27</v>
      </c>
    </row>
  </sheetData>
  <mergeCells count="25">
    <mergeCell ref="H18:H22"/>
    <mergeCell ref="I18:I22"/>
    <mergeCell ref="J18:J22"/>
    <mergeCell ref="H4:H8"/>
    <mergeCell ref="I4:I8"/>
    <mergeCell ref="J4:J8"/>
    <mergeCell ref="H9:H13"/>
    <mergeCell ref="I9:I13"/>
    <mergeCell ref="J9:J13"/>
    <mergeCell ref="A1:J1"/>
    <mergeCell ref="H33:H37"/>
    <mergeCell ref="I33:I37"/>
    <mergeCell ref="J33:J37"/>
    <mergeCell ref="H38:H42"/>
    <mergeCell ref="I38:I42"/>
    <mergeCell ref="J38:J42"/>
    <mergeCell ref="H23:H27"/>
    <mergeCell ref="I23:I27"/>
    <mergeCell ref="J23:J27"/>
    <mergeCell ref="H28:H32"/>
    <mergeCell ref="I28:I32"/>
    <mergeCell ref="J28:J32"/>
    <mergeCell ref="H14:H17"/>
    <mergeCell ref="I14:I17"/>
    <mergeCell ref="J14:J17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Sheet1</vt:lpstr>
    </vt:vector>
  </TitlesOfParts>
  <Company>EOEEA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zatala</dc:creator>
  <cp:lastModifiedBy>KPisiewski</cp:lastModifiedBy>
  <cp:lastPrinted>2017-07-05T18:40:10Z</cp:lastPrinted>
  <dcterms:created xsi:type="dcterms:W3CDTF">2017-06-15T14:55:56Z</dcterms:created>
  <dcterms:modified xsi:type="dcterms:W3CDTF">2018-02-05T14:54:15Z</dcterms:modified>
</cp:coreProperties>
</file>