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nikola_strakova_mass_gov/Documents/2024 TB Summary Data/"/>
    </mc:Choice>
  </mc:AlternateContent>
  <xr:revisionPtr revIDLastSave="6" documentId="13_ncr:1_{4E801BEB-4BB1-439F-BB2F-F2675C4E0EA9}" xr6:coauthVersionLast="47" xr6:coauthVersionMax="47" xr10:uidLastSave="{226E9DA6-5E68-4273-BB39-EA3748A024D5}"/>
  <bookViews>
    <workbookView xWindow="-28920" yWindow="-15" windowWidth="29040" windowHeight="15720" xr2:uid="{CC19E2B4-304E-468E-AF51-8701DFCB201F}"/>
  </bookViews>
  <sheets>
    <sheet name="2020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Q31" i="1"/>
  <c r="Q29" i="1"/>
  <c r="D29" i="1"/>
  <c r="R29" i="1" s="1"/>
  <c r="C29" i="1"/>
  <c r="C30" i="1" s="1"/>
  <c r="B29" i="1"/>
  <c r="B30" i="1" s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6" i="1"/>
  <c r="Q6" i="1"/>
  <c r="R5" i="1"/>
  <c r="Q5" i="1"/>
  <c r="R4" i="1"/>
  <c r="Q4" i="1"/>
  <c r="R3" i="1"/>
  <c r="Q3" i="1"/>
  <c r="Q30" i="1" l="1"/>
  <c r="D30" i="1"/>
  <c r="R30" i="1" s="1"/>
</calcChain>
</file>

<file path=xl/sharedStrings.xml><?xml version="1.0" encoding="utf-8"?>
<sst xmlns="http://schemas.openxmlformats.org/spreadsheetml/2006/main" count="61" uniqueCount="52">
  <si>
    <t xml:space="preserve">Massachusetts Department of Public Health - Bureau of Infectious Disease &amp; Laboratory Sciences                                                                                                                                                                                                                                                                                                                                                                                                                                                                                                                               Number(#) of Tuberculosis Cases, Percent(%) of All Cases, and Case Rates per 100,000 Population for the 25 Largest Cities*                                                                                                                                                                                         in Massachusetts and One Additional Community** at High Risk (2020-2024) </t>
  </si>
  <si>
    <t>CITY</t>
  </si>
  <si>
    <t>2024 #</t>
  </si>
  <si>
    <t>2024 Rate</t>
  </si>
  <si>
    <t>2023 #</t>
  </si>
  <si>
    <t>2023 %</t>
  </si>
  <si>
    <t>2023 Rate</t>
  </si>
  <si>
    <t>2022 #</t>
  </si>
  <si>
    <t>2022 %</t>
  </si>
  <si>
    <t>2022 Rate</t>
  </si>
  <si>
    <t>2021 #</t>
  </si>
  <si>
    <t>2021 %</t>
  </si>
  <si>
    <t>2021 Rate</t>
  </si>
  <si>
    <t>2020 #</t>
  </si>
  <si>
    <t>2020 %</t>
  </si>
  <si>
    <t>2020 Rate</t>
  </si>
  <si>
    <t>5-Year Average #</t>
  </si>
  <si>
    <t>5-Year Average Rate</t>
  </si>
  <si>
    <t>BOSTON</t>
  </si>
  <si>
    <t>BROCKTON</t>
  </si>
  <si>
    <t>BROOKLINE</t>
  </si>
  <si>
    <t>CAMBRIDGE</t>
  </si>
  <si>
    <t>CHELSEA</t>
  </si>
  <si>
    <t>&lt;5</t>
  </si>
  <si>
    <t>-</t>
  </si>
  <si>
    <t>CHICOPEE</t>
  </si>
  <si>
    <t>FALL RIVER</t>
  </si>
  <si>
    <t>FRAMINGHAM</t>
  </si>
  <si>
    <t>HAVERHILL</t>
  </si>
  <si>
    <t>LAWRENCE</t>
  </si>
  <si>
    <t>LOWELL</t>
  </si>
  <si>
    <t>LYNN</t>
  </si>
  <si>
    <t>MALDEN</t>
  </si>
  <si>
    <t>MEDFORD</t>
  </si>
  <si>
    <t>NEW BEDFORD</t>
  </si>
  <si>
    <t>NEWTON</t>
  </si>
  <si>
    <t>PEABODY</t>
  </si>
  <si>
    <t>PLYMOUTH</t>
  </si>
  <si>
    <t>QUINCY</t>
  </si>
  <si>
    <t>REVERE</t>
  </si>
  <si>
    <t>SOMERVILLE</t>
  </si>
  <si>
    <t>SPRINGFIELD</t>
  </si>
  <si>
    <t>TAUNTON</t>
  </si>
  <si>
    <t>WALTHAM</t>
  </si>
  <si>
    <t>WEYMOUTH</t>
  </si>
  <si>
    <t>WORCESTER</t>
  </si>
  <si>
    <t>Total: 26 Communities</t>
  </si>
  <si>
    <t>Total: 325 Other Communities</t>
  </si>
  <si>
    <t>Massachusetts Total TB Cases</t>
  </si>
  <si>
    <t>* Largest Cities are defined as those with &gt;50,000 population.</t>
  </si>
  <si>
    <t>** Chelsea had a population &lt;50,000 every year, but is considered to be a community at higher risk for TB.</t>
  </si>
  <si>
    <t>As of 9/9/2020, BIDLS calculates rates per 100,000 population using denominators estimated by the University of Massachusetts Donahue Institute using a modified Hamilton-Perry model (UMDI Oct 2016). Note that rates and trends calculated using previous methods are not comparable to these data. Strate S, et al. Small Area Population Estimates for 2011-2020, report published Oct 2016. Available at: https://donahue.umass.edu/our-publications/massachusetts-small-area-population-estimates-for-2011-through-2020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</si>
</sst>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29BDA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17" xfId="0" applyFont="1" applyBorder="1"/>
    <xf numFmtId="0" fontId="4" fillId="0" borderId="0" xfId="0" applyFont="1"/>
    <xf numFmtId="0" fontId="1" fillId="0" borderId="1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164" fontId="5" fillId="7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67A3-CC49-45E7-81A6-E5939C946C11}">
  <dimension ref="A1:R35"/>
  <sheetViews>
    <sheetView tabSelected="1" topLeftCell="A7" workbookViewId="0">
      <selection activeCell="B30" sqref="B30"/>
    </sheetView>
  </sheetViews>
  <sheetFormatPr defaultRowHeight="15" x14ac:dyDescent="0.25"/>
  <cols>
    <col min="1" max="1" width="14.5703125" style="1" customWidth="1"/>
    <col min="2" max="3" width="9.140625" style="1"/>
    <col min="4" max="4" width="11.140625" style="1" bestFit="1" customWidth="1"/>
    <col min="5" max="16" width="9.140625" style="1"/>
    <col min="17" max="17" width="9" style="1" bestFit="1" customWidth="1"/>
    <col min="18" max="18" width="9" style="1" customWidth="1"/>
    <col min="19" max="16384" width="9.140625" style="1"/>
  </cols>
  <sheetData>
    <row r="1" spans="1:18" ht="70.5" customHeight="1" x14ac:dyDescent="0.25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38.25" x14ac:dyDescent="0.25">
      <c r="A2" s="2" t="s">
        <v>1</v>
      </c>
      <c r="B2" s="3" t="s">
        <v>2</v>
      </c>
      <c r="C2" s="4">
        <v>20.239999999999998</v>
      </c>
      <c r="D2" s="3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6" t="s">
        <v>11</v>
      </c>
      <c r="M2" s="7" t="s">
        <v>12</v>
      </c>
      <c r="N2" s="5" t="s">
        <v>13</v>
      </c>
      <c r="O2" s="6" t="s">
        <v>14</v>
      </c>
      <c r="P2" s="7" t="s">
        <v>15</v>
      </c>
      <c r="Q2" s="8" t="s">
        <v>16</v>
      </c>
      <c r="R2" s="9" t="s">
        <v>17</v>
      </c>
    </row>
    <row r="3" spans="1:18" x14ac:dyDescent="0.25">
      <c r="A3" s="10" t="s">
        <v>18</v>
      </c>
      <c r="B3" s="26">
        <v>58</v>
      </c>
      <c r="C3" s="27">
        <v>22.92490118577075</v>
      </c>
      <c r="D3" s="27">
        <v>8.584364329727471</v>
      </c>
      <c r="E3" s="28">
        <v>32</v>
      </c>
      <c r="F3" s="29">
        <v>20.915032679738562</v>
      </c>
      <c r="G3" s="29">
        <v>4.7362010095048097</v>
      </c>
      <c r="H3" s="30">
        <v>30</v>
      </c>
      <c r="I3" s="31">
        <v>19.607843137254903</v>
      </c>
      <c r="J3" s="31">
        <v>4.4401884464107599</v>
      </c>
      <c r="K3" s="30">
        <v>29</v>
      </c>
      <c r="L3" s="31">
        <v>20.27972027972028</v>
      </c>
      <c r="M3" s="31">
        <v>4.170348622573532</v>
      </c>
      <c r="N3" s="28">
        <v>23</v>
      </c>
      <c r="O3" s="29">
        <v>16.083916083916083</v>
      </c>
      <c r="P3" s="29">
        <v>3.3191032179326085</v>
      </c>
      <c r="Q3" s="32">
        <f>SUM(B3,E3,H3,K3,N3)/5</f>
        <v>34.4</v>
      </c>
      <c r="R3" s="32">
        <f>SUM(D3,G3,J3,M3,P3)/5</f>
        <v>5.0500411252298356</v>
      </c>
    </row>
    <row r="4" spans="1:18" x14ac:dyDescent="0.25">
      <c r="A4" s="10" t="s">
        <v>19</v>
      </c>
      <c r="B4" s="26">
        <v>21</v>
      </c>
      <c r="C4" s="27">
        <v>8.3000000000000007</v>
      </c>
      <c r="D4" s="27">
        <v>19.88</v>
      </c>
      <c r="E4" s="28">
        <v>12</v>
      </c>
      <c r="F4" s="29">
        <v>7.8431372549019605</v>
      </c>
      <c r="G4" s="29">
        <v>11.35901099564955</v>
      </c>
      <c r="H4" s="30">
        <v>4</v>
      </c>
      <c r="I4" s="31">
        <v>2.6143790849673203</v>
      </c>
      <c r="J4" s="31">
        <v>3.7863369985498503</v>
      </c>
      <c r="K4" s="30">
        <v>7</v>
      </c>
      <c r="L4" s="31">
        <v>4.895104895104895</v>
      </c>
      <c r="M4" s="31">
        <v>7.0084329123069686</v>
      </c>
      <c r="N4" s="28">
        <v>5</v>
      </c>
      <c r="O4" s="29">
        <v>3.4965034965034967</v>
      </c>
      <c r="P4" s="29">
        <v>5.0389834467823054</v>
      </c>
      <c r="Q4" s="32">
        <f t="shared" ref="Q4:Q31" si="0">SUM(B4,E4,H4,K4,N4)/5</f>
        <v>9.8000000000000007</v>
      </c>
      <c r="R4" s="32">
        <f t="shared" ref="R4:R31" si="1">SUM(D4,G4,J4,M4,P4)/5</f>
        <v>9.4145528706577331</v>
      </c>
    </row>
    <row r="5" spans="1:18" x14ac:dyDescent="0.25">
      <c r="A5" s="10" t="s">
        <v>20</v>
      </c>
      <c r="B5" s="26">
        <v>1</v>
      </c>
      <c r="C5" s="27">
        <v>0.39525691699604742</v>
      </c>
      <c r="D5" s="27">
        <v>1.5825038505641851</v>
      </c>
      <c r="E5" s="28">
        <v>2</v>
      </c>
      <c r="F5" s="29">
        <v>1.3071895424836601</v>
      </c>
      <c r="G5" s="29">
        <v>3.1650077011283702</v>
      </c>
      <c r="H5" s="30">
        <v>1</v>
      </c>
      <c r="I5" s="31">
        <v>0.65359477124183007</v>
      </c>
      <c r="J5" s="31">
        <v>1.5825038505641851</v>
      </c>
      <c r="K5" s="30">
        <v>2</v>
      </c>
      <c r="L5" s="31">
        <v>1.3986013986013985</v>
      </c>
      <c r="M5" s="31">
        <v>3.082740411845577</v>
      </c>
      <c r="N5" s="28">
        <v>1</v>
      </c>
      <c r="O5" s="29">
        <v>0.69930069930069927</v>
      </c>
      <c r="P5" s="29">
        <v>1.5449412433260634</v>
      </c>
      <c r="Q5" s="32">
        <f t="shared" si="0"/>
        <v>1.4</v>
      </c>
      <c r="R5" s="32">
        <f t="shared" si="1"/>
        <v>2.1915394114856759</v>
      </c>
    </row>
    <row r="6" spans="1:18" x14ac:dyDescent="0.25">
      <c r="A6" s="10" t="s">
        <v>21</v>
      </c>
      <c r="B6" s="26">
        <v>5</v>
      </c>
      <c r="C6" s="27">
        <v>1.9762845849802373</v>
      </c>
      <c r="D6" s="27">
        <v>4.2228660247468168</v>
      </c>
      <c r="E6" s="28">
        <v>5</v>
      </c>
      <c r="F6" s="29">
        <v>3.2679738562091507</v>
      </c>
      <c r="G6" s="29">
        <v>4.2228660247468168</v>
      </c>
      <c r="H6" s="30">
        <v>2</v>
      </c>
      <c r="I6" s="31">
        <v>1.3071895424836601</v>
      </c>
      <c r="J6" s="31">
        <v>1.6891464098987266</v>
      </c>
      <c r="K6" s="30">
        <v>4</v>
      </c>
      <c r="L6" s="31">
        <v>2.7972027972027971</v>
      </c>
      <c r="M6" s="31">
        <v>3.5689902984731234</v>
      </c>
      <c r="N6" s="28">
        <v>10</v>
      </c>
      <c r="O6" s="29">
        <v>6.9930069930069934</v>
      </c>
      <c r="P6" s="29">
        <v>8.9294465073506277</v>
      </c>
      <c r="Q6" s="32">
        <f t="shared" si="0"/>
        <v>5.2</v>
      </c>
      <c r="R6" s="32">
        <f t="shared" si="1"/>
        <v>4.5266630530432224</v>
      </c>
    </row>
    <row r="7" spans="1:18" x14ac:dyDescent="0.25">
      <c r="A7" s="10" t="s">
        <v>22</v>
      </c>
      <c r="B7" s="26" t="s">
        <v>23</v>
      </c>
      <c r="C7" s="27" t="s">
        <v>24</v>
      </c>
      <c r="D7" s="27" t="s">
        <v>24</v>
      </c>
      <c r="E7" s="28">
        <v>5</v>
      </c>
      <c r="F7" s="29">
        <v>3.2679738562091507</v>
      </c>
      <c r="G7" s="29">
        <v>12.258807916825576</v>
      </c>
      <c r="H7" s="30" t="s">
        <v>23</v>
      </c>
      <c r="I7" s="31" t="s">
        <v>24</v>
      </c>
      <c r="J7" s="31" t="s">
        <v>24</v>
      </c>
      <c r="K7" s="30" t="s">
        <v>23</v>
      </c>
      <c r="L7" s="31" t="s">
        <v>24</v>
      </c>
      <c r="M7" s="31" t="s">
        <v>24</v>
      </c>
      <c r="N7" s="28">
        <v>0</v>
      </c>
      <c r="O7" s="29">
        <v>0</v>
      </c>
      <c r="P7" s="29">
        <v>0</v>
      </c>
      <c r="Q7" s="32" t="s">
        <v>24</v>
      </c>
      <c r="R7" s="32" t="s">
        <v>24</v>
      </c>
    </row>
    <row r="8" spans="1:18" x14ac:dyDescent="0.25">
      <c r="A8" s="10" t="s">
        <v>25</v>
      </c>
      <c r="B8" s="26">
        <v>1</v>
      </c>
      <c r="C8" s="27">
        <v>0.39525691699604742</v>
      </c>
      <c r="D8" s="27">
        <v>1.7998560055874158</v>
      </c>
      <c r="E8" s="28">
        <v>0</v>
      </c>
      <c r="F8" s="29">
        <v>0</v>
      </c>
      <c r="G8" s="29">
        <v>0</v>
      </c>
      <c r="H8" s="30">
        <v>0</v>
      </c>
      <c r="I8" s="31">
        <v>0</v>
      </c>
      <c r="J8" s="31">
        <v>0</v>
      </c>
      <c r="K8" s="30">
        <v>0</v>
      </c>
      <c r="L8" s="31">
        <v>0</v>
      </c>
      <c r="M8" s="31">
        <v>0</v>
      </c>
      <c r="N8" s="28">
        <v>0</v>
      </c>
      <c r="O8" s="29">
        <v>0</v>
      </c>
      <c r="P8" s="29">
        <v>0</v>
      </c>
      <c r="Q8" s="32">
        <f t="shared" si="0"/>
        <v>0.2</v>
      </c>
      <c r="R8" s="32">
        <f t="shared" si="1"/>
        <v>0.35997120111748315</v>
      </c>
    </row>
    <row r="9" spans="1:18" x14ac:dyDescent="0.25">
      <c r="A9" s="10" t="s">
        <v>26</v>
      </c>
      <c r="B9" s="26">
        <v>3</v>
      </c>
      <c r="C9" s="27">
        <v>1.1857707509881421</v>
      </c>
      <c r="D9" s="27">
        <v>3.1914893617021307</v>
      </c>
      <c r="E9" s="28">
        <v>8</v>
      </c>
      <c r="F9" s="29">
        <v>5.2287581699346406</v>
      </c>
      <c r="G9" s="29">
        <v>8.5106382978723492</v>
      </c>
      <c r="H9" s="30">
        <v>0</v>
      </c>
      <c r="I9" s="31">
        <v>0</v>
      </c>
      <c r="J9" s="31">
        <v>0</v>
      </c>
      <c r="K9" s="30">
        <v>2</v>
      </c>
      <c r="L9" s="31">
        <v>1.3986013986013985</v>
      </c>
      <c r="M9" s="31">
        <v>2.2386279653033641</v>
      </c>
      <c r="N9" s="28">
        <v>2</v>
      </c>
      <c r="O9" s="29">
        <v>1.3986013986013985</v>
      </c>
      <c r="P9" s="29">
        <v>2.2392123663531129</v>
      </c>
      <c r="Q9" s="32">
        <f t="shared" si="0"/>
        <v>3</v>
      </c>
      <c r="R9" s="32">
        <f t="shared" si="1"/>
        <v>3.2359935982461914</v>
      </c>
    </row>
    <row r="10" spans="1:18" x14ac:dyDescent="0.25">
      <c r="A10" s="10" t="s">
        <v>27</v>
      </c>
      <c r="B10" s="26">
        <v>2</v>
      </c>
      <c r="C10" s="27">
        <v>0.79051383399209485</v>
      </c>
      <c r="D10" s="27">
        <v>2.7638816069687135</v>
      </c>
      <c r="E10" s="28">
        <v>2</v>
      </c>
      <c r="F10" s="29">
        <v>1.3071895424836601</v>
      </c>
      <c r="G10" s="29">
        <v>2.7638816069687135</v>
      </c>
      <c r="H10" s="30">
        <v>1</v>
      </c>
      <c r="I10" s="31">
        <v>0.65359477124183007</v>
      </c>
      <c r="J10" s="31">
        <v>1.3819408034843568</v>
      </c>
      <c r="K10" s="30">
        <v>1</v>
      </c>
      <c r="L10" s="31">
        <v>0.69930069930069927</v>
      </c>
      <c r="M10" s="31">
        <v>1.3458661402754308</v>
      </c>
      <c r="N10" s="28">
        <v>1</v>
      </c>
      <c r="O10" s="29">
        <v>0.69930069930069927</v>
      </c>
      <c r="P10" s="29">
        <v>1.3441263545509732</v>
      </c>
      <c r="Q10" s="32">
        <f t="shared" si="0"/>
        <v>1.4</v>
      </c>
      <c r="R10" s="32">
        <f t="shared" si="1"/>
        <v>1.9199393024496374</v>
      </c>
    </row>
    <row r="11" spans="1:18" x14ac:dyDescent="0.25">
      <c r="A11" s="10" t="s">
        <v>28</v>
      </c>
      <c r="B11" s="26">
        <v>1</v>
      </c>
      <c r="C11" s="27">
        <v>0.39525691699604742</v>
      </c>
      <c r="D11" s="27">
        <v>1.4752091029218359</v>
      </c>
      <c r="E11" s="28">
        <v>0</v>
      </c>
      <c r="F11" s="29">
        <v>0</v>
      </c>
      <c r="G11" s="29">
        <v>0</v>
      </c>
      <c r="H11" s="30">
        <v>2</v>
      </c>
      <c r="I11" s="31">
        <v>1.3071895424836601</v>
      </c>
      <c r="J11" s="31">
        <v>2.9504182058436719</v>
      </c>
      <c r="K11" s="30">
        <v>0</v>
      </c>
      <c r="L11" s="31">
        <v>0</v>
      </c>
      <c r="M11" s="31">
        <v>0</v>
      </c>
      <c r="N11" s="28">
        <v>0</v>
      </c>
      <c r="O11" s="29">
        <v>0</v>
      </c>
      <c r="P11" s="29">
        <v>0</v>
      </c>
      <c r="Q11" s="32">
        <f t="shared" si="0"/>
        <v>0.6</v>
      </c>
      <c r="R11" s="32">
        <f t="shared" si="1"/>
        <v>0.88512546175310158</v>
      </c>
    </row>
    <row r="12" spans="1:18" x14ac:dyDescent="0.25">
      <c r="A12" s="10" t="s">
        <v>29</v>
      </c>
      <c r="B12" s="26">
        <v>4</v>
      </c>
      <c r="C12" s="27">
        <v>1.5810276679841897</v>
      </c>
      <c r="D12" s="27">
        <v>4.4871722823728364</v>
      </c>
      <c r="E12" s="28">
        <v>5</v>
      </c>
      <c r="F12" s="29">
        <v>3.2679738562091507</v>
      </c>
      <c r="G12" s="29">
        <v>5.6089653529660461</v>
      </c>
      <c r="H12" s="30">
        <v>5</v>
      </c>
      <c r="I12" s="31">
        <v>3.2679738562091507</v>
      </c>
      <c r="J12" s="31">
        <v>5.6089653529660461</v>
      </c>
      <c r="K12" s="30">
        <v>4</v>
      </c>
      <c r="L12" s="31">
        <v>2.7972027972027971</v>
      </c>
      <c r="M12" s="31">
        <v>4.569239213508431</v>
      </c>
      <c r="N12" s="28">
        <v>2</v>
      </c>
      <c r="O12" s="29">
        <v>1.3986013986013985</v>
      </c>
      <c r="P12" s="29">
        <v>2.2796941583582684</v>
      </c>
      <c r="Q12" s="32">
        <f t="shared" si="0"/>
        <v>4</v>
      </c>
      <c r="R12" s="32">
        <f t="shared" si="1"/>
        <v>4.5108072720343255</v>
      </c>
    </row>
    <row r="13" spans="1:18" x14ac:dyDescent="0.25">
      <c r="A13" s="10" t="s">
        <v>30</v>
      </c>
      <c r="B13" s="26">
        <v>13</v>
      </c>
      <c r="C13" s="27">
        <v>5.1383399209486171</v>
      </c>
      <c r="D13" s="27">
        <v>11.25015148594235</v>
      </c>
      <c r="E13" s="28">
        <v>11</v>
      </c>
      <c r="F13" s="29">
        <v>7.18954248366013</v>
      </c>
      <c r="G13" s="29">
        <v>9.5193589496435269</v>
      </c>
      <c r="H13" s="30">
        <v>9</v>
      </c>
      <c r="I13" s="31">
        <v>5.8823529411764701</v>
      </c>
      <c r="J13" s="31">
        <v>7.7885664133447037</v>
      </c>
      <c r="K13" s="30">
        <v>9</v>
      </c>
      <c r="L13" s="31">
        <v>6.2937062937062942</v>
      </c>
      <c r="M13" s="31">
        <v>7.7463207243780756</v>
      </c>
      <c r="N13" s="28">
        <v>2</v>
      </c>
      <c r="O13" s="29">
        <v>1.3986013986013985</v>
      </c>
      <c r="P13" s="29">
        <v>1.7220162022178496</v>
      </c>
      <c r="Q13" s="32">
        <f t="shared" si="0"/>
        <v>8.8000000000000007</v>
      </c>
      <c r="R13" s="32">
        <f t="shared" si="1"/>
        <v>7.6052827551053017</v>
      </c>
    </row>
    <row r="14" spans="1:18" x14ac:dyDescent="0.25">
      <c r="A14" s="10" t="s">
        <v>31</v>
      </c>
      <c r="B14" s="26">
        <v>13</v>
      </c>
      <c r="C14" s="27">
        <v>5.1383399209486171</v>
      </c>
      <c r="D14" s="27">
        <v>12.839125765907781</v>
      </c>
      <c r="E14" s="28">
        <v>12</v>
      </c>
      <c r="F14" s="29">
        <v>7.8431372549019605</v>
      </c>
      <c r="G14" s="29">
        <v>11.851500706991798</v>
      </c>
      <c r="H14" s="30">
        <v>6</v>
      </c>
      <c r="I14" s="31">
        <v>3.9215686274509802</v>
      </c>
      <c r="J14" s="31">
        <v>5.9257503534958991</v>
      </c>
      <c r="K14" s="30">
        <v>6</v>
      </c>
      <c r="L14" s="31">
        <v>4.1958041958041958</v>
      </c>
      <c r="M14" s="31">
        <v>5.9601909411432956</v>
      </c>
      <c r="N14" s="28">
        <v>6</v>
      </c>
      <c r="O14" s="29">
        <v>4.1958041958041958</v>
      </c>
      <c r="P14" s="29">
        <v>5.9509459711080419</v>
      </c>
      <c r="Q14" s="32">
        <f t="shared" si="0"/>
        <v>8.6</v>
      </c>
      <c r="R14" s="32">
        <f t="shared" si="1"/>
        <v>8.5055027477293628</v>
      </c>
    </row>
    <row r="15" spans="1:18" x14ac:dyDescent="0.25">
      <c r="A15" s="10" t="s">
        <v>32</v>
      </c>
      <c r="B15" s="26">
        <v>10</v>
      </c>
      <c r="C15" s="27">
        <v>3.9525691699604746</v>
      </c>
      <c r="D15" s="27">
        <v>15.091378233026436</v>
      </c>
      <c r="E15" s="28">
        <v>8</v>
      </c>
      <c r="F15" s="29">
        <v>5.2287581699346406</v>
      </c>
      <c r="G15" s="29">
        <v>12.073102586421149</v>
      </c>
      <c r="H15" s="30">
        <v>9</v>
      </c>
      <c r="I15" s="31">
        <v>5.8823529411764701</v>
      </c>
      <c r="J15" s="31">
        <v>13.582240409723791</v>
      </c>
      <c r="K15" s="30">
        <v>4</v>
      </c>
      <c r="L15" s="31">
        <v>2.7972027972027971</v>
      </c>
      <c r="M15" s="31">
        <v>5.9034572879975364</v>
      </c>
      <c r="N15" s="28">
        <v>7</v>
      </c>
      <c r="O15" s="29">
        <v>4.895104895104895</v>
      </c>
      <c r="P15" s="29">
        <v>10.346709217903525</v>
      </c>
      <c r="Q15" s="32">
        <f t="shared" si="0"/>
        <v>7.6</v>
      </c>
      <c r="R15" s="32">
        <f t="shared" si="1"/>
        <v>11.399377547014486</v>
      </c>
    </row>
    <row r="16" spans="1:18" x14ac:dyDescent="0.25">
      <c r="A16" s="10" t="s">
        <v>33</v>
      </c>
      <c r="B16" s="26">
        <v>3</v>
      </c>
      <c r="C16" s="27">
        <v>1.1857707509881421</v>
      </c>
      <c r="D16" s="27">
        <v>5.028579127180163</v>
      </c>
      <c r="E16" s="28">
        <v>3</v>
      </c>
      <c r="F16" s="29">
        <v>1.9607843137254901</v>
      </c>
      <c r="G16" s="29">
        <v>5.028579127180163</v>
      </c>
      <c r="H16" s="30">
        <v>3</v>
      </c>
      <c r="I16" s="31">
        <v>1.9607843137254901</v>
      </c>
      <c r="J16" s="31">
        <v>5.028579127180163</v>
      </c>
      <c r="K16" s="30">
        <v>1</v>
      </c>
      <c r="L16" s="31">
        <v>0.69930069930069927</v>
      </c>
      <c r="M16" s="31">
        <v>1.6459445638241281</v>
      </c>
      <c r="N16" s="28">
        <v>1</v>
      </c>
      <c r="O16" s="29">
        <v>0.69930069930069927</v>
      </c>
      <c r="P16" s="29">
        <v>1.6457951467234426</v>
      </c>
      <c r="Q16" s="32">
        <f t="shared" si="0"/>
        <v>2.2000000000000002</v>
      </c>
      <c r="R16" s="32">
        <f t="shared" si="1"/>
        <v>3.6754954184176123</v>
      </c>
    </row>
    <row r="17" spans="1:18" x14ac:dyDescent="0.25">
      <c r="A17" s="10" t="s">
        <v>34</v>
      </c>
      <c r="B17" s="26">
        <v>1</v>
      </c>
      <c r="C17" s="27">
        <v>0.39525691699604742</v>
      </c>
      <c r="D17" s="27">
        <v>0.98932517711210799</v>
      </c>
      <c r="E17" s="28">
        <v>4</v>
      </c>
      <c r="F17" s="29">
        <v>2.6143790849673203</v>
      </c>
      <c r="G17" s="29">
        <v>3.957300708448432</v>
      </c>
      <c r="H17" s="30">
        <v>2</v>
      </c>
      <c r="I17" s="31">
        <v>1.3071895424836601</v>
      </c>
      <c r="J17" s="31">
        <v>1.978650354224216</v>
      </c>
      <c r="K17" s="30">
        <v>1</v>
      </c>
      <c r="L17" s="31">
        <v>0.69930069930069927</v>
      </c>
      <c r="M17" s="31">
        <v>0.99756522744712994</v>
      </c>
      <c r="N17" s="28">
        <v>1</v>
      </c>
      <c r="O17" s="29">
        <v>0.69930069930069927</v>
      </c>
      <c r="P17" s="29">
        <v>1.0002017612751006</v>
      </c>
      <c r="Q17" s="32">
        <f t="shared" si="0"/>
        <v>1.8</v>
      </c>
      <c r="R17" s="32">
        <f t="shared" si="1"/>
        <v>1.7846086457013974</v>
      </c>
    </row>
    <row r="18" spans="1:18" x14ac:dyDescent="0.25">
      <c r="A18" s="10" t="s">
        <v>35</v>
      </c>
      <c r="B18" s="26">
        <v>0</v>
      </c>
      <c r="C18" s="27">
        <v>0</v>
      </c>
      <c r="D18" s="27">
        <v>0</v>
      </c>
      <c r="E18" s="28">
        <v>2</v>
      </c>
      <c r="F18" s="29">
        <v>1.3071895424836601</v>
      </c>
      <c r="G18" s="29">
        <v>2.2491368844544355</v>
      </c>
      <c r="H18" s="30">
        <v>0</v>
      </c>
      <c r="I18" s="31">
        <v>0</v>
      </c>
      <c r="J18" s="31">
        <v>0</v>
      </c>
      <c r="K18" s="30">
        <v>1</v>
      </c>
      <c r="L18" s="31">
        <v>0.69930069930069927</v>
      </c>
      <c r="M18" s="31">
        <v>1.0903607707947247</v>
      </c>
      <c r="N18" s="28">
        <v>2</v>
      </c>
      <c r="O18" s="29">
        <v>1.3986013986013985</v>
      </c>
      <c r="P18" s="29">
        <v>2.1812628179062665</v>
      </c>
      <c r="Q18" s="32">
        <f t="shared" si="0"/>
        <v>1</v>
      </c>
      <c r="R18" s="32">
        <f t="shared" si="1"/>
        <v>1.1041520946310854</v>
      </c>
    </row>
    <row r="19" spans="1:18" x14ac:dyDescent="0.25">
      <c r="A19" s="10" t="s">
        <v>36</v>
      </c>
      <c r="B19" s="26">
        <v>0</v>
      </c>
      <c r="C19" s="27">
        <v>0</v>
      </c>
      <c r="D19" s="27">
        <v>0</v>
      </c>
      <c r="E19" s="28">
        <v>3</v>
      </c>
      <c r="F19" s="29">
        <v>1.9607843137254901</v>
      </c>
      <c r="G19" s="29">
        <v>5.5065068494321014</v>
      </c>
      <c r="H19" s="30">
        <v>2</v>
      </c>
      <c r="I19" s="31">
        <v>1.3071895424836601</v>
      </c>
      <c r="J19" s="31">
        <v>3.6710045662880675</v>
      </c>
      <c r="K19" s="30">
        <v>1</v>
      </c>
      <c r="L19" s="31">
        <v>0.69930069930069927</v>
      </c>
      <c r="M19" s="31">
        <v>1.784450306207972</v>
      </c>
      <c r="N19" s="28">
        <v>1</v>
      </c>
      <c r="O19" s="29">
        <v>0.69930069930069927</v>
      </c>
      <c r="P19" s="29">
        <v>1.7867686060074128</v>
      </c>
      <c r="Q19" s="32">
        <f t="shared" si="0"/>
        <v>1.4</v>
      </c>
      <c r="R19" s="32">
        <f t="shared" si="1"/>
        <v>2.5497460655871107</v>
      </c>
    </row>
    <row r="20" spans="1:18" x14ac:dyDescent="0.25">
      <c r="A20" s="10" t="s">
        <v>37</v>
      </c>
      <c r="B20" s="26">
        <v>2</v>
      </c>
      <c r="C20" s="27">
        <v>0.79051383399209485</v>
      </c>
      <c r="D20" s="27">
        <v>3.2670663638408901</v>
      </c>
      <c r="E20" s="28">
        <v>2</v>
      </c>
      <c r="F20" s="29">
        <v>1.3071895424836601</v>
      </c>
      <c r="G20" s="29">
        <v>3.2670663638408901</v>
      </c>
      <c r="H20" s="30">
        <v>1</v>
      </c>
      <c r="I20" s="31">
        <v>0.65359477124183007</v>
      </c>
      <c r="J20" s="31">
        <v>1.6335331819204451</v>
      </c>
      <c r="K20" s="30">
        <v>0</v>
      </c>
      <c r="L20" s="31">
        <v>0</v>
      </c>
      <c r="M20" s="31">
        <v>0</v>
      </c>
      <c r="N20" s="28">
        <v>0</v>
      </c>
      <c r="O20" s="29">
        <v>0</v>
      </c>
      <c r="P20" s="29">
        <v>0</v>
      </c>
      <c r="Q20" s="32">
        <f t="shared" si="0"/>
        <v>1</v>
      </c>
      <c r="R20" s="32">
        <f t="shared" si="1"/>
        <v>1.6335331819204453</v>
      </c>
    </row>
    <row r="21" spans="1:18" x14ac:dyDescent="0.25">
      <c r="A21" s="10" t="s">
        <v>38</v>
      </c>
      <c r="B21" s="26">
        <v>5</v>
      </c>
      <c r="C21" s="27">
        <v>1.9762845849802373</v>
      </c>
      <c r="D21" s="27">
        <v>4.9195167096330303</v>
      </c>
      <c r="E21" s="28">
        <v>6</v>
      </c>
      <c r="F21" s="29">
        <v>3.9215686274509802</v>
      </c>
      <c r="G21" s="29">
        <v>5.9034200515596362</v>
      </c>
      <c r="H21" s="30">
        <v>4</v>
      </c>
      <c r="I21" s="31">
        <v>2.6143790849673203</v>
      </c>
      <c r="J21" s="31">
        <v>3.9356133677064244</v>
      </c>
      <c r="K21" s="30">
        <v>6</v>
      </c>
      <c r="L21" s="31">
        <v>4.1958041958041958</v>
      </c>
      <c r="M21" s="31">
        <v>5.8866819145189222</v>
      </c>
      <c r="N21" s="28">
        <v>3</v>
      </c>
      <c r="O21" s="29">
        <v>2.0979020979020979</v>
      </c>
      <c r="P21" s="29">
        <v>2.9547668256266504</v>
      </c>
      <c r="Q21" s="32">
        <f t="shared" si="0"/>
        <v>4.8</v>
      </c>
      <c r="R21" s="32">
        <f t="shared" si="1"/>
        <v>4.7199997738089321</v>
      </c>
    </row>
    <row r="22" spans="1:18" x14ac:dyDescent="0.25">
      <c r="A22" s="10" t="s">
        <v>39</v>
      </c>
      <c r="B22" s="26">
        <v>4</v>
      </c>
      <c r="C22" s="27">
        <v>1.5810276679841897</v>
      </c>
      <c r="D22" s="27">
        <v>6.4323159585163783</v>
      </c>
      <c r="E22" s="28">
        <v>8</v>
      </c>
      <c r="F22" s="29">
        <v>5.2287581699346406</v>
      </c>
      <c r="G22" s="29">
        <v>12.864631917032757</v>
      </c>
      <c r="H22" s="30">
        <v>3</v>
      </c>
      <c r="I22" s="31">
        <v>1.9607843137254901</v>
      </c>
      <c r="J22" s="31">
        <v>4.8242369688872841</v>
      </c>
      <c r="K22" s="30">
        <v>2</v>
      </c>
      <c r="L22" s="31">
        <v>1.3986013986013985</v>
      </c>
      <c r="M22" s="31">
        <v>3.2960324771704088</v>
      </c>
      <c r="N22" s="28">
        <v>3</v>
      </c>
      <c r="O22" s="29">
        <v>2.0979020979020979</v>
      </c>
      <c r="P22" s="29">
        <v>4.9302363958256539</v>
      </c>
      <c r="Q22" s="32">
        <f t="shared" si="0"/>
        <v>4</v>
      </c>
      <c r="R22" s="32">
        <f t="shared" si="1"/>
        <v>6.4694907434864977</v>
      </c>
    </row>
    <row r="23" spans="1:18" x14ac:dyDescent="0.25">
      <c r="A23" s="10" t="s">
        <v>40</v>
      </c>
      <c r="B23" s="26">
        <v>2</v>
      </c>
      <c r="C23" s="27">
        <v>0.79051383399209485</v>
      </c>
      <c r="D23" s="27">
        <v>2.4677648322340966</v>
      </c>
      <c r="E23" s="28">
        <v>3</v>
      </c>
      <c r="F23" s="29">
        <v>1.9607843137254901</v>
      </c>
      <c r="G23" s="29">
        <v>3.7016472483511453</v>
      </c>
      <c r="H23" s="30">
        <v>2</v>
      </c>
      <c r="I23" s="31">
        <v>1.3071895424836601</v>
      </c>
      <c r="J23" s="31">
        <v>2.4677648322340966</v>
      </c>
      <c r="K23" s="30">
        <v>4</v>
      </c>
      <c r="L23" s="31">
        <v>2.7972027972027971</v>
      </c>
      <c r="M23" s="31">
        <v>5.2911492485004024</v>
      </c>
      <c r="N23" s="28">
        <v>1</v>
      </c>
      <c r="O23" s="29">
        <v>0.69930069930069927</v>
      </c>
      <c r="P23" s="29">
        <v>1.3219415188434689</v>
      </c>
      <c r="Q23" s="32">
        <f t="shared" si="0"/>
        <v>2.4</v>
      </c>
      <c r="R23" s="32">
        <f t="shared" si="1"/>
        <v>3.050053536032642</v>
      </c>
    </row>
    <row r="24" spans="1:18" x14ac:dyDescent="0.25">
      <c r="A24" s="10" t="s">
        <v>41</v>
      </c>
      <c r="B24" s="26">
        <v>3</v>
      </c>
      <c r="C24" s="27">
        <v>1.1857707509881421</v>
      </c>
      <c r="D24" s="27">
        <v>1.9239525786992935</v>
      </c>
      <c r="E24" s="28">
        <v>4</v>
      </c>
      <c r="F24" s="29">
        <v>2.6143790849673203</v>
      </c>
      <c r="G24" s="29">
        <v>2.5652701049323912</v>
      </c>
      <c r="H24" s="30">
        <v>4</v>
      </c>
      <c r="I24" s="31">
        <v>2.6143790849673203</v>
      </c>
      <c r="J24" s="31">
        <v>2.5652701049323912</v>
      </c>
      <c r="K24" s="30">
        <v>4</v>
      </c>
      <c r="L24" s="31">
        <v>2.7972027972027971</v>
      </c>
      <c r="M24" s="31">
        <v>2.5652450391120394</v>
      </c>
      <c r="N24" s="28">
        <v>4</v>
      </c>
      <c r="O24" s="29">
        <v>2.7972027972027971</v>
      </c>
      <c r="P24" s="29">
        <v>2.5600868729155764</v>
      </c>
      <c r="Q24" s="32">
        <f t="shared" si="0"/>
        <v>3.8</v>
      </c>
      <c r="R24" s="32">
        <f t="shared" si="1"/>
        <v>2.4359649401183381</v>
      </c>
    </row>
    <row r="25" spans="1:18" x14ac:dyDescent="0.25">
      <c r="A25" s="10" t="s">
        <v>42</v>
      </c>
      <c r="B25" s="26">
        <v>1</v>
      </c>
      <c r="C25" s="27">
        <v>0.39525691699604742</v>
      </c>
      <c r="D25" s="27">
        <v>1.6832749823947708</v>
      </c>
      <c r="E25" s="28">
        <v>3</v>
      </c>
      <c r="F25" s="29">
        <v>1.9607843137254901</v>
      </c>
      <c r="G25" s="29">
        <v>5.0498249471843124</v>
      </c>
      <c r="H25" s="30">
        <v>1</v>
      </c>
      <c r="I25" s="31">
        <v>0.65359477124183007</v>
      </c>
      <c r="J25" s="31">
        <v>1.6832749823947708</v>
      </c>
      <c r="K25" s="30">
        <v>1</v>
      </c>
      <c r="L25" s="31">
        <v>0.69930069930069927</v>
      </c>
      <c r="M25" s="31">
        <v>1.737138422792909</v>
      </c>
      <c r="N25" s="28">
        <v>1</v>
      </c>
      <c r="O25" s="29">
        <v>0.69930069930069927</v>
      </c>
      <c r="P25" s="29">
        <v>1.7369180208806185</v>
      </c>
      <c r="Q25" s="32">
        <f t="shared" si="0"/>
        <v>1.4</v>
      </c>
      <c r="R25" s="32">
        <f t="shared" si="1"/>
        <v>2.3780862711294768</v>
      </c>
    </row>
    <row r="26" spans="1:18" x14ac:dyDescent="0.25">
      <c r="A26" s="10" t="s">
        <v>43</v>
      </c>
      <c r="B26" s="26">
        <v>4</v>
      </c>
      <c r="C26" s="27">
        <v>1.5810276679841897</v>
      </c>
      <c r="D26" s="27">
        <v>6.1332761095128561</v>
      </c>
      <c r="E26" s="28">
        <v>1</v>
      </c>
      <c r="F26" s="29">
        <v>0.65359477124183007</v>
      </c>
      <c r="G26" s="29">
        <v>1.533319027378214</v>
      </c>
      <c r="H26" s="30">
        <v>1</v>
      </c>
      <c r="I26" s="31">
        <v>0.65359477124183007</v>
      </c>
      <c r="J26" s="31">
        <v>1.533319027378214</v>
      </c>
      <c r="K26" s="30">
        <v>3</v>
      </c>
      <c r="L26" s="31">
        <v>2.0979020979020979</v>
      </c>
      <c r="M26" s="31">
        <v>4.524474177047269</v>
      </c>
      <c r="N26" s="28">
        <v>1</v>
      </c>
      <c r="O26" s="29">
        <v>0.69930069930069927</v>
      </c>
      <c r="P26" s="29">
        <v>1.5049555944507682</v>
      </c>
      <c r="Q26" s="32">
        <f t="shared" si="0"/>
        <v>2</v>
      </c>
      <c r="R26" s="32">
        <f t="shared" si="1"/>
        <v>3.0458687871534642</v>
      </c>
    </row>
    <row r="27" spans="1:18" x14ac:dyDescent="0.25">
      <c r="A27" s="10" t="s">
        <v>44</v>
      </c>
      <c r="B27" s="26">
        <v>3</v>
      </c>
      <c r="C27" s="27">
        <v>1.1857707509881421</v>
      </c>
      <c r="D27" s="27">
        <v>5.2231140483306673</v>
      </c>
      <c r="E27" s="28">
        <v>1</v>
      </c>
      <c r="F27" s="29">
        <v>0.65359477124183007</v>
      </c>
      <c r="G27" s="29">
        <v>1.7410380161102226</v>
      </c>
      <c r="H27" s="30">
        <v>0</v>
      </c>
      <c r="I27" s="31">
        <v>0</v>
      </c>
      <c r="J27" s="31">
        <v>0</v>
      </c>
      <c r="K27" s="30">
        <v>1</v>
      </c>
      <c r="L27" s="31">
        <v>0.69930069930069927</v>
      </c>
      <c r="M27" s="31">
        <v>1.7809684127018546</v>
      </c>
      <c r="N27" s="28">
        <v>2</v>
      </c>
      <c r="O27" s="29">
        <v>1.3986013986013985</v>
      </c>
      <c r="P27" s="29">
        <v>3.5601558184907849</v>
      </c>
      <c r="Q27" s="32">
        <f t="shared" si="0"/>
        <v>1.4</v>
      </c>
      <c r="R27" s="32">
        <f t="shared" si="1"/>
        <v>2.4610552591267059</v>
      </c>
    </row>
    <row r="28" spans="1:18" x14ac:dyDescent="0.25">
      <c r="A28" s="10" t="s">
        <v>45</v>
      </c>
      <c r="B28" s="26">
        <v>8</v>
      </c>
      <c r="C28" s="27">
        <v>3.1620553359683794</v>
      </c>
      <c r="D28" s="27">
        <v>3.8737543275503286</v>
      </c>
      <c r="E28" s="28">
        <v>7</v>
      </c>
      <c r="F28" s="29">
        <v>4.5751633986928102</v>
      </c>
      <c r="G28" s="29">
        <v>3.3895350366065369</v>
      </c>
      <c r="H28" s="30">
        <v>8</v>
      </c>
      <c r="I28" s="31">
        <v>5.2287581699346406</v>
      </c>
      <c r="J28" s="31">
        <v>3.8737543275503286</v>
      </c>
      <c r="K28" s="30">
        <v>10</v>
      </c>
      <c r="L28" s="31">
        <v>6.9930069930069934</v>
      </c>
      <c r="M28" s="31">
        <v>5.2244511841901984</v>
      </c>
      <c r="N28" s="28">
        <v>5</v>
      </c>
      <c r="O28" s="29">
        <v>3.4965034965034967</v>
      </c>
      <c r="P28" s="29">
        <v>2.6099482815928616</v>
      </c>
      <c r="Q28" s="32">
        <f t="shared" si="0"/>
        <v>7.6</v>
      </c>
      <c r="R28" s="32">
        <f t="shared" si="1"/>
        <v>3.7942886314980506</v>
      </c>
    </row>
    <row r="29" spans="1:18" ht="25.5" x14ac:dyDescent="0.25">
      <c r="A29" s="11" t="s">
        <v>46</v>
      </c>
      <c r="B29" s="33">
        <f>SUM(B3:B6,B8:B28)</f>
        <v>168</v>
      </c>
      <c r="C29" s="34">
        <f>SUM(C3:C6,C8:C28)</f>
        <v>66.402766798418952</v>
      </c>
      <c r="D29" s="35">
        <f>SUM((D3:D6,D8:D28))/25</f>
        <v>5.1643975305789027</v>
      </c>
      <c r="E29" s="36">
        <v>149</v>
      </c>
      <c r="F29" s="37">
        <v>66.517857142857139</v>
      </c>
      <c r="G29" s="37">
        <v>5.2830715907417618</v>
      </c>
      <c r="H29" s="38">
        <v>102</v>
      </c>
      <c r="I29" s="39">
        <v>66.666666666666657</v>
      </c>
      <c r="J29" s="39">
        <v>3.6165993439977164</v>
      </c>
      <c r="K29" s="38">
        <v>104</v>
      </c>
      <c r="L29" s="39">
        <v>68.874172185430467</v>
      </c>
      <c r="M29" s="39">
        <v>3.7087083029381422</v>
      </c>
      <c r="N29" s="36">
        <v>84</v>
      </c>
      <c r="O29" s="37">
        <v>58.74125874125874</v>
      </c>
      <c r="P29" s="29">
        <v>2.9981738626603454</v>
      </c>
      <c r="Q29" s="32">
        <f t="shared" si="0"/>
        <v>121.4</v>
      </c>
      <c r="R29" s="32">
        <f t="shared" si="1"/>
        <v>4.1541901261833738</v>
      </c>
    </row>
    <row r="30" spans="1:18" ht="25.5" x14ac:dyDescent="0.25">
      <c r="A30" s="11" t="s">
        <v>47</v>
      </c>
      <c r="B30" s="40">
        <f>SUM(B31-B29)</f>
        <v>86</v>
      </c>
      <c r="C30" s="41">
        <f>SUM(C31-C29)</f>
        <v>33.597233201581048</v>
      </c>
      <c r="D30" s="41">
        <f>SUM(B30/325)</f>
        <v>0.26461538461538464</v>
      </c>
      <c r="E30" s="36">
        <v>75</v>
      </c>
      <c r="F30" s="37">
        <v>33.482142857142854</v>
      </c>
      <c r="G30" s="37">
        <v>1.781647040018878</v>
      </c>
      <c r="H30" s="38">
        <v>51</v>
      </c>
      <c r="I30" s="39">
        <v>33.333333333333329</v>
      </c>
      <c r="J30" s="39">
        <v>1.2115199872128368</v>
      </c>
      <c r="K30" s="38">
        <v>47</v>
      </c>
      <c r="L30" s="39">
        <v>31.125827814569533</v>
      </c>
      <c r="M30" s="39">
        <v>1.1291442282507285</v>
      </c>
      <c r="N30" s="36">
        <v>59</v>
      </c>
      <c r="O30" s="37">
        <v>41.25874125874126</v>
      </c>
      <c r="P30" s="29">
        <v>1.4173571167427579</v>
      </c>
      <c r="Q30" s="32">
        <f t="shared" si="0"/>
        <v>63.6</v>
      </c>
      <c r="R30" s="32">
        <f t="shared" si="1"/>
        <v>1.1608567513681172</v>
      </c>
    </row>
    <row r="31" spans="1:18" ht="26.25" thickBot="1" x14ac:dyDescent="0.3">
      <c r="A31" s="12" t="s">
        <v>48</v>
      </c>
      <c r="B31" s="42">
        <v>254</v>
      </c>
      <c r="C31" s="43">
        <v>100</v>
      </c>
      <c r="D31" s="43">
        <v>3.5989045121014391</v>
      </c>
      <c r="E31" s="44">
        <v>224</v>
      </c>
      <c r="F31" s="45">
        <v>100</v>
      </c>
      <c r="G31" s="45">
        <v>3.1863818605166889</v>
      </c>
      <c r="H31" s="46">
        <v>153</v>
      </c>
      <c r="I31" s="47">
        <v>100</v>
      </c>
      <c r="J31" s="47">
        <v>2.1764126100850598</v>
      </c>
      <c r="K31" s="46">
        <v>151</v>
      </c>
      <c r="L31" s="47">
        <v>100</v>
      </c>
      <c r="M31" s="47">
        <v>2.1674676912311495</v>
      </c>
      <c r="N31" s="44">
        <v>143</v>
      </c>
      <c r="O31" s="45">
        <v>100</v>
      </c>
      <c r="P31" s="45">
        <v>2.0533047905180961</v>
      </c>
      <c r="Q31" s="48">
        <f t="shared" si="0"/>
        <v>185</v>
      </c>
      <c r="R31" s="48">
        <f t="shared" si="1"/>
        <v>2.6364942928904864</v>
      </c>
    </row>
    <row r="32" spans="1:18" x14ac:dyDescent="0.25">
      <c r="A32" s="13" t="s">
        <v>49</v>
      </c>
      <c r="B32" s="14"/>
      <c r="C32" s="14"/>
      <c r="D32" s="14"/>
      <c r="E32" s="15"/>
      <c r="F32" s="15"/>
      <c r="G32" s="15"/>
      <c r="H32" s="15"/>
      <c r="I32" s="15"/>
      <c r="J32" s="15"/>
      <c r="K32" s="16"/>
    </row>
    <row r="33" spans="1:11" x14ac:dyDescent="0.25">
      <c r="A33" s="17" t="s">
        <v>50</v>
      </c>
      <c r="B33" s="18"/>
      <c r="C33" s="18"/>
      <c r="D33" s="18"/>
      <c r="K33" s="19"/>
    </row>
    <row r="34" spans="1:11" ht="54.75" customHeight="1" x14ac:dyDescent="0.25">
      <c r="A34" s="23" t="s">
        <v>51</v>
      </c>
      <c r="B34" s="24"/>
      <c r="C34" s="24"/>
      <c r="D34" s="24"/>
      <c r="E34" s="24"/>
      <c r="F34" s="24"/>
      <c r="G34" s="24"/>
      <c r="H34" s="24"/>
      <c r="I34" s="24"/>
      <c r="J34" s="24"/>
      <c r="K34" s="25"/>
    </row>
    <row r="35" spans="1:11" x14ac:dyDescent="0.25">
      <c r="A35" s="18"/>
      <c r="B35" s="18"/>
      <c r="C35" s="18"/>
      <c r="D35" s="18"/>
    </row>
  </sheetData>
  <mergeCells count="2">
    <mergeCell ref="B1:R1"/>
    <mergeCell ref="A34:K34"/>
  </mergeCells>
  <pageMargins left="0.7" right="0.7" top="0.75" bottom="0.75" header="0.3" footer="0.3"/>
  <ignoredErrors>
    <ignoredError sqref="F2 I2 L2 O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Lloyd, Nikola (DPH)</dc:creator>
  <cp:keywords/>
  <dc:description/>
  <cp:lastModifiedBy>Lloyd, Nikola (DPH)</cp:lastModifiedBy>
  <cp:revision/>
  <dcterms:created xsi:type="dcterms:W3CDTF">2025-03-13T18:03:35Z</dcterms:created>
  <dcterms:modified xsi:type="dcterms:W3CDTF">2025-03-20T03:16:42Z</dcterms:modified>
  <cp:category/>
  <cp:contentStatus/>
</cp:coreProperties>
</file>