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epartments\Engineering\DepartmentOnly\Regulatory Reporting Requirements\MA DOER\DOER Energy Storage Target\2022 (2021 Stats)\"/>
    </mc:Choice>
  </mc:AlternateContent>
  <bookViews>
    <workbookView xWindow="0" yWindow="0" windowWidth="23040" windowHeight="8808" activeTab="1"/>
  </bookViews>
  <sheets>
    <sheet name="Installed Projects" sheetId="1" r:id="rId1"/>
    <sheet name="Pipeline Projects" sheetId="3" r:id="rId2"/>
    <sheet name="Data Validation" sheetId="2" r:id="rId3"/>
  </sheets>
  <definedNames>
    <definedName name="_xlnm.Print_Titles" localSheetId="0">'Installed Projects'!$A:$A</definedName>
    <definedName name="_xlnm.Print_Titles" localSheetId="1">'Pipeline Projects'!$A:$A</definedName>
  </definedNames>
  <calcPr calcId="152511"/>
</workbook>
</file>

<file path=xl/calcChain.xml><?xml version="1.0" encoding="utf-8"?>
<calcChain xmlns="http://schemas.openxmlformats.org/spreadsheetml/2006/main">
  <c r="P12" i="3" l="1"/>
  <c r="O12" i="3"/>
  <c r="P11" i="3"/>
  <c r="O11" i="3" s="1"/>
  <c r="P10" i="3"/>
  <c r="O10" i="3" s="1"/>
  <c r="P8" i="3"/>
  <c r="O8" i="3"/>
  <c r="P5" i="3"/>
  <c r="O5" i="3"/>
  <c r="O4" i="3"/>
  <c r="P4" i="3"/>
  <c r="N14" i="3" l="1"/>
  <c r="O14" i="3"/>
  <c r="P14" i="3"/>
  <c r="M14" i="3"/>
  <c r="O17" i="1"/>
  <c r="N17" i="1"/>
  <c r="M17" i="1"/>
  <c r="L17" i="1"/>
</calcChain>
</file>

<file path=xl/comments1.xml><?xml version="1.0" encoding="utf-8"?>
<comments xmlns="http://schemas.openxmlformats.org/spreadsheetml/2006/main">
  <authors>
    <author>Sharon Daly</author>
  </authors>
  <commentList>
    <comment ref="F3" authorId="0" shapeId="0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V3" authorId="0" shapeId="0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W3" authorId="0" shapeId="0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comments2.xml><?xml version="1.0" encoding="utf-8"?>
<comments xmlns="http://schemas.openxmlformats.org/spreadsheetml/2006/main">
  <authors>
    <author>Sharon Daly</author>
  </authors>
  <commentList>
    <comment ref="I3" authorId="0" shapeId="0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3" authorId="0" shapeId="0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3" authorId="0" shapeId="0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sharedStrings.xml><?xml version="1.0" encoding="utf-8"?>
<sst xmlns="http://schemas.openxmlformats.org/spreadsheetml/2006/main" count="359" uniqueCount="95">
  <si>
    <t>MA - SMART Program</t>
  </si>
  <si>
    <t>MA - DOER/ MassCEC Funded Projects</t>
  </si>
  <si>
    <t>MA - Section 83 (c) or 83 (d)</t>
  </si>
  <si>
    <t>Energy kWh (DC)</t>
  </si>
  <si>
    <t>Capacity kW (DC)</t>
  </si>
  <si>
    <t>Energy kWh (AC)</t>
  </si>
  <si>
    <t>DG/ Generation Type</t>
  </si>
  <si>
    <t>Technology Type</t>
  </si>
  <si>
    <t>Application/ Intended Use</t>
  </si>
  <si>
    <t>Generation</t>
  </si>
  <si>
    <t>Capacity kW (AC)</t>
  </si>
  <si>
    <t>AC Coupled</t>
  </si>
  <si>
    <t>DC Coupled</t>
  </si>
  <si>
    <t>Flywheel</t>
  </si>
  <si>
    <t>Lead Acid</t>
  </si>
  <si>
    <t>Lithium Ion</t>
  </si>
  <si>
    <t>Other</t>
  </si>
  <si>
    <t>Interconnection Status</t>
  </si>
  <si>
    <t>ISA Issued</t>
  </si>
  <si>
    <t>Customer Type</t>
  </si>
  <si>
    <t>Residential</t>
  </si>
  <si>
    <t>Installation Type</t>
  </si>
  <si>
    <t>MA - Energy Efficiency/ DR Program</t>
  </si>
  <si>
    <t>Utility-Owned Storage - R&amp;D</t>
  </si>
  <si>
    <t>Utility-Owned Storage - T&amp;D</t>
  </si>
  <si>
    <t>Thermal Storage</t>
  </si>
  <si>
    <t xml:space="preserve">Sodium Chemistry </t>
  </si>
  <si>
    <t>Pumped Hydro</t>
  </si>
  <si>
    <t>Utility-Owned Transmission</t>
  </si>
  <si>
    <t>Utility-Owned Distribution</t>
  </si>
  <si>
    <t>Application/ Intended Use #1</t>
  </si>
  <si>
    <t>Application/ Intended Use #2</t>
  </si>
  <si>
    <t>Application/ Intended Use #3</t>
  </si>
  <si>
    <t>Application Submitted</t>
  </si>
  <si>
    <t>FTM</t>
  </si>
  <si>
    <t>BTM</t>
  </si>
  <si>
    <t>Other - Please explain</t>
  </si>
  <si>
    <t>Year Procured</t>
  </si>
  <si>
    <t>Other - Application/ Intended Use</t>
  </si>
  <si>
    <t>DG WR Number</t>
  </si>
  <si>
    <t>Commercial</t>
  </si>
  <si>
    <t>City/Town</t>
  </si>
  <si>
    <t>Manufactuer</t>
  </si>
  <si>
    <t>Other - Please elaborate</t>
  </si>
  <si>
    <t>Compressed Air Energy Storage</t>
  </si>
  <si>
    <t>Common Project Name</t>
  </si>
  <si>
    <t>Renewable Energy Shifting</t>
  </si>
  <si>
    <t>Reliability and Resiliency</t>
  </si>
  <si>
    <t>Power Quality (e.g., Voltage/VAR Support)</t>
  </si>
  <si>
    <t>Wholesale Market (i.e., Energy, Capacity, Ancillary Services)</t>
  </si>
  <si>
    <t>T&amp;D Asset Deferral</t>
  </si>
  <si>
    <t>Generation Support (e.g., Peaker Replacement)</t>
  </si>
  <si>
    <t>Peak Shaving/ Load Leveling</t>
  </si>
  <si>
    <t>Microgrid</t>
  </si>
  <si>
    <t>Customer Bill Savings (e.g., Demand Charge Management, TOU Arbitrage)</t>
  </si>
  <si>
    <t>Ultracapacitor</t>
  </si>
  <si>
    <t>Flow Battery</t>
  </si>
  <si>
    <t>Renewable Energy Integration (e.g., Ramping, Smoothing)</t>
  </si>
  <si>
    <t>System Configuration Type</t>
  </si>
  <si>
    <t>Storage Co-Located with DG/ Generation</t>
  </si>
  <si>
    <t>Yes</t>
  </si>
  <si>
    <t>No</t>
  </si>
  <si>
    <t>Storage 
Co-Located with DG/ Generation?</t>
  </si>
  <si>
    <t>Other - Source</t>
  </si>
  <si>
    <t>Other - Technology</t>
  </si>
  <si>
    <t>Lunenburg</t>
  </si>
  <si>
    <t>Energy Storage System</t>
  </si>
  <si>
    <t>Year</t>
  </si>
  <si>
    <t>Policy Source 1</t>
  </si>
  <si>
    <t>Policy Source 2</t>
  </si>
  <si>
    <t>Pipeline Projects</t>
  </si>
  <si>
    <t>Installed Projects</t>
  </si>
  <si>
    <t>Policy Source</t>
  </si>
  <si>
    <t>Full Payment Received</t>
  </si>
  <si>
    <t>Fitchburg</t>
  </si>
  <si>
    <t>Solar</t>
  </si>
  <si>
    <t>Townsend</t>
  </si>
  <si>
    <t>LG Chem</t>
  </si>
  <si>
    <t>Tesla</t>
  </si>
  <si>
    <t>Unitil Townsend Substation</t>
  </si>
  <si>
    <t>Clean Peak</t>
  </si>
  <si>
    <t>Non-export back-up only</t>
  </si>
  <si>
    <t>Lishen</t>
  </si>
  <si>
    <t>Ashby</t>
  </si>
  <si>
    <t>Kore</t>
  </si>
  <si>
    <t xml:space="preserve">Kore </t>
  </si>
  <si>
    <t>Kilo-valut</t>
  </si>
  <si>
    <t>Sungrow-Samsung</t>
  </si>
  <si>
    <t>IHI</t>
  </si>
  <si>
    <t>BYD</t>
  </si>
  <si>
    <t>Enphase</t>
  </si>
  <si>
    <t>Capacity kW (AC)
*</t>
  </si>
  <si>
    <t>Energy kWh (AC)
**</t>
  </si>
  <si>
    <t>* if AC Capacity was left blank on ESS Survey, the value (highlighted) is assumed to be 70% of DC capacity</t>
  </si>
  <si>
    <t>** if AC Capacity was left blank on ESS Survey, the value (highlighted) is assumed to be 70% of DC capacity and the AC Energy is calculated based on same ratio of DC capacity to DC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</si>
</sst>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.0"/>
    <numFmt numFmtId="165" formatCode="_(* #,##0.0_);_(* \(#,##0.0\);_(* &quot;-&quot;??_);_(@_)"/>
    <numFmt numFmtId="166" formatCode="#,##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6" xfId="0" applyFont="1" applyBorder="1" applyAlignment="1"/>
    <xf numFmtId="0" fontId="1" fillId="0" borderId="6" xfId="0" applyFont="1" applyBorder="1" applyAlignment="1"/>
    <xf numFmtId="0" fontId="0" fillId="0" borderId="0" xfId="0" applyAlignment="1"/>
    <xf numFmtId="0" fontId="4" fillId="0" borderId="6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3" fontId="0" fillId="0" borderId="1" xfId="0" applyNumberFormat="1" applyFill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indent="2"/>
    </xf>
    <xf numFmtId="0" fontId="2" fillId="0" borderId="1" xfId="0" applyFont="1" applyBorder="1"/>
    <xf numFmtId="3" fontId="0" fillId="0" borderId="0" xfId="0" applyNumberFormat="1" applyFill="1" applyAlignment="1">
      <alignment wrapText="1"/>
    </xf>
    <xf numFmtId="0" fontId="0" fillId="0" borderId="1" xfId="0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/>
    <xf numFmtId="0" fontId="2" fillId="0" borderId="1" xfId="0" applyFont="1" applyFill="1" applyBorder="1"/>
    <xf numFmtId="0" fontId="2" fillId="0" borderId="0" xfId="0" applyFont="1"/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/>
    <xf numFmtId="0" fontId="2" fillId="0" borderId="1" xfId="0" applyFont="1" applyFill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3" fontId="0" fillId="0" borderId="1" xfId="0" applyNumberFormat="1" applyFill="1" applyBorder="1" applyAlignment="1">
      <alignment wrapText="1"/>
    </xf>
    <xf numFmtId="3" fontId="0" fillId="0" borderId="1" xfId="0" applyNumberFormat="1" applyFill="1" applyBorder="1" applyAlignment="1">
      <alignment horizontal="right" wrapText="1"/>
    </xf>
    <xf numFmtId="0" fontId="0" fillId="0" borderId="0" xfId="0" applyAlignment="1">
      <alignment wrapText="1"/>
    </xf>
    <xf numFmtId="0" fontId="1" fillId="0" borderId="8" xfId="0" applyFont="1" applyBorder="1" applyAlignment="1">
      <alignment wrapText="1"/>
    </xf>
    <xf numFmtId="0" fontId="0" fillId="0" borderId="0" xfId="0"/>
    <xf numFmtId="0" fontId="4" fillId="0" borderId="6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2" fillId="0" borderId="0" xfId="0" applyFont="1" applyBorder="1" applyAlignment="1">
      <alignment horizontal="left"/>
    </xf>
    <xf numFmtId="0" fontId="1" fillId="0" borderId="7" xfId="0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0" fontId="2" fillId="0" borderId="4" xfId="0" applyFont="1" applyBorder="1" applyAlignment="1">
      <alignment horizontal="left"/>
    </xf>
    <xf numFmtId="0" fontId="4" fillId="0" borderId="8" xfId="0" applyFont="1" applyFill="1" applyBorder="1" applyAlignment="1">
      <alignment wrapText="1"/>
    </xf>
    <xf numFmtId="0" fontId="0" fillId="0" borderId="1" xfId="0" applyFill="1" applyBorder="1" applyAlignment="1">
      <alignment horizontal="right" wrapText="1"/>
    </xf>
    <xf numFmtId="0" fontId="7" fillId="0" borderId="0" xfId="0" applyFont="1" applyAlignment="1">
      <alignment horizontal="right"/>
    </xf>
    <xf numFmtId="4" fontId="0" fillId="0" borderId="1" xfId="0" applyNumberForma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wrapText="1"/>
    </xf>
    <xf numFmtId="165" fontId="0" fillId="0" borderId="1" xfId="1" applyNumberFormat="1" applyFont="1" applyFill="1" applyBorder="1" applyAlignment="1">
      <alignment wrapText="1"/>
    </xf>
    <xf numFmtId="165" fontId="2" fillId="3" borderId="1" xfId="1" applyNumberFormat="1" applyFont="1" applyFill="1" applyBorder="1" applyAlignment="1">
      <alignment wrapText="1"/>
    </xf>
    <xf numFmtId="165" fontId="0" fillId="0" borderId="0" xfId="1" applyNumberFormat="1" applyFont="1" applyFill="1" applyAlignment="1">
      <alignment wrapText="1"/>
    </xf>
    <xf numFmtId="0" fontId="0" fillId="3" borderId="1" xfId="0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 applyProtection="1">
      <alignment wrapText="1"/>
      <protection locked="0"/>
    </xf>
    <xf numFmtId="165" fontId="2" fillId="0" borderId="1" xfId="1" applyNumberFormat="1" applyFont="1" applyFill="1" applyBorder="1" applyAlignment="1">
      <alignment wrapText="1"/>
    </xf>
    <xf numFmtId="166" fontId="0" fillId="0" borderId="1" xfId="0" applyNumberFormat="1" applyFill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5" fontId="0" fillId="4" borderId="1" xfId="1" applyNumberFormat="1" applyFont="1" applyFill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8"/>
  <sheetViews>
    <sheetView zoomScale="80" zoomScaleNormal="80" workbookViewId="0">
      <pane xSplit="2" ySplit="3" topLeftCell="K10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9.109375" defaultRowHeight="14.4" x14ac:dyDescent="0.3"/>
  <cols>
    <col min="1" max="1" width="10.33203125" style="14" customWidth="1"/>
    <col min="2" max="2" width="31" style="14" customWidth="1"/>
    <col min="3" max="3" width="20.44140625" style="14" customWidth="1"/>
    <col min="4" max="4" width="16.6640625" style="38" customWidth="1"/>
    <col min="5" max="5" width="18" style="14" customWidth="1"/>
    <col min="6" max="6" width="9.44140625" style="38" customWidth="1"/>
    <col min="7" max="7" width="15.6640625" style="14" customWidth="1"/>
    <col min="8" max="8" width="12.6640625" style="14" customWidth="1"/>
    <col min="9" max="9" width="18.33203125" style="14" customWidth="1"/>
    <col min="10" max="10" width="15.6640625" style="14" customWidth="1"/>
    <col min="11" max="11" width="17.109375" style="14" customWidth="1"/>
    <col min="12" max="13" width="9.88671875" style="14" customWidth="1"/>
    <col min="14" max="15" width="9.6640625" style="14" customWidth="1"/>
    <col min="16" max="16" width="11.33203125" style="14" customWidth="1"/>
    <col min="17" max="19" width="25.6640625" style="14" customWidth="1"/>
    <col min="20" max="20" width="20.6640625" style="14" customWidth="1"/>
    <col min="21" max="21" width="13.44140625" style="14" customWidth="1"/>
    <col min="22" max="22" width="18.44140625" style="38" customWidth="1"/>
    <col min="23" max="23" width="13.44140625" style="38" customWidth="1"/>
    <col min="24" max="24" width="14.6640625" style="14" customWidth="1"/>
    <col min="25" max="25" width="9.6640625" style="34" customWidth="1"/>
    <col min="26" max="26" width="9.6640625" style="14" customWidth="1"/>
    <col min="27" max="16384" width="9.109375" style="14"/>
  </cols>
  <sheetData>
    <row r="1" spans="1:26" s="35" customFormat="1" ht="22.5" customHeight="1" x14ac:dyDescent="0.35">
      <c r="A1" s="70" t="s">
        <v>71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spans="1:26" s="12" customFormat="1" ht="18.75" customHeight="1" x14ac:dyDescent="0.35">
      <c r="A2" s="71" t="s">
        <v>66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3"/>
      <c r="U2" s="67" t="s">
        <v>9</v>
      </c>
      <c r="V2" s="68"/>
      <c r="W2" s="68"/>
      <c r="X2" s="68"/>
      <c r="Y2" s="68"/>
      <c r="Z2" s="69"/>
    </row>
    <row r="3" spans="1:26" s="2" customFormat="1" ht="47.25" customHeight="1" x14ac:dyDescent="0.3">
      <c r="A3" s="3" t="s">
        <v>39</v>
      </c>
      <c r="B3" s="3" t="s">
        <v>45</v>
      </c>
      <c r="C3" s="3" t="s">
        <v>68</v>
      </c>
      <c r="D3" s="3" t="s">
        <v>69</v>
      </c>
      <c r="E3" s="3" t="s">
        <v>63</v>
      </c>
      <c r="F3" s="3" t="s">
        <v>37</v>
      </c>
      <c r="G3" s="3" t="s">
        <v>19</v>
      </c>
      <c r="H3" s="3" t="s">
        <v>41</v>
      </c>
      <c r="I3" s="11" t="s">
        <v>7</v>
      </c>
      <c r="J3" s="11" t="s">
        <v>64</v>
      </c>
      <c r="K3" s="11" t="s">
        <v>42</v>
      </c>
      <c r="L3" s="11" t="s">
        <v>3</v>
      </c>
      <c r="M3" s="4" t="s">
        <v>4</v>
      </c>
      <c r="N3" s="4" t="s">
        <v>5</v>
      </c>
      <c r="O3" s="4" t="s">
        <v>10</v>
      </c>
      <c r="P3" s="4" t="s">
        <v>21</v>
      </c>
      <c r="Q3" s="11" t="s">
        <v>30</v>
      </c>
      <c r="R3" s="11" t="s">
        <v>31</v>
      </c>
      <c r="S3" s="11" t="s">
        <v>32</v>
      </c>
      <c r="T3" s="11" t="s">
        <v>38</v>
      </c>
      <c r="U3" s="4" t="s">
        <v>39</v>
      </c>
      <c r="V3" s="41" t="s">
        <v>62</v>
      </c>
      <c r="W3" s="44" t="s">
        <v>58</v>
      </c>
      <c r="X3" s="4" t="s">
        <v>6</v>
      </c>
      <c r="Y3" s="32" t="s">
        <v>4</v>
      </c>
      <c r="Z3" s="4" t="s">
        <v>10</v>
      </c>
    </row>
    <row r="4" spans="1:26" s="17" customFormat="1" ht="43.2" x14ac:dyDescent="0.3">
      <c r="A4" s="33"/>
      <c r="B4" s="53">
        <v>3625</v>
      </c>
      <c r="C4" s="31" t="s">
        <v>22</v>
      </c>
      <c r="D4" s="31"/>
      <c r="E4" s="16"/>
      <c r="F4" s="45">
        <v>2019</v>
      </c>
      <c r="G4" s="54" t="s">
        <v>20</v>
      </c>
      <c r="H4" s="16" t="s">
        <v>74</v>
      </c>
      <c r="I4" s="23" t="s">
        <v>15</v>
      </c>
      <c r="J4" s="13"/>
      <c r="K4" s="16" t="s">
        <v>77</v>
      </c>
      <c r="L4" s="36">
        <v>13</v>
      </c>
      <c r="M4" s="36">
        <v>5</v>
      </c>
      <c r="N4" s="13">
        <v>12</v>
      </c>
      <c r="O4" s="13">
        <v>5</v>
      </c>
      <c r="P4" s="13" t="s">
        <v>35</v>
      </c>
      <c r="Q4" s="16" t="s">
        <v>52</v>
      </c>
      <c r="R4" s="16"/>
      <c r="S4" s="16"/>
      <c r="T4" s="13"/>
      <c r="U4" s="49"/>
      <c r="V4" s="42" t="s">
        <v>60</v>
      </c>
      <c r="W4" s="45" t="s">
        <v>11</v>
      </c>
      <c r="X4" s="13" t="s">
        <v>75</v>
      </c>
      <c r="Y4" s="33">
        <v>4.08</v>
      </c>
      <c r="Z4" s="51">
        <v>4.1500000000000004</v>
      </c>
    </row>
    <row r="5" spans="1:26" s="17" customFormat="1" ht="43.2" x14ac:dyDescent="0.3">
      <c r="A5" s="45"/>
      <c r="B5" s="53">
        <v>3626</v>
      </c>
      <c r="C5" s="31" t="s">
        <v>22</v>
      </c>
      <c r="D5" s="31"/>
      <c r="E5" s="16"/>
      <c r="F5" s="45">
        <v>2019</v>
      </c>
      <c r="G5" s="54" t="s">
        <v>20</v>
      </c>
      <c r="H5" s="16" t="s">
        <v>65</v>
      </c>
      <c r="I5" s="24" t="s">
        <v>15</v>
      </c>
      <c r="J5" s="16"/>
      <c r="K5" s="16" t="s">
        <v>77</v>
      </c>
      <c r="L5" s="46">
        <v>13</v>
      </c>
      <c r="M5" s="46">
        <v>5</v>
      </c>
      <c r="N5" s="37">
        <v>12</v>
      </c>
      <c r="O5" s="49">
        <v>5</v>
      </c>
      <c r="P5" s="16" t="s">
        <v>35</v>
      </c>
      <c r="Q5" s="16" t="s">
        <v>52</v>
      </c>
      <c r="R5" s="16"/>
      <c r="S5" s="16"/>
      <c r="T5" s="13"/>
      <c r="U5" s="49"/>
      <c r="V5" s="45" t="s">
        <v>60</v>
      </c>
      <c r="W5" s="45" t="s">
        <v>11</v>
      </c>
      <c r="X5" s="13" t="s">
        <v>75</v>
      </c>
      <c r="Y5" s="45">
        <v>5.0999999999999996</v>
      </c>
      <c r="Z5" s="52">
        <v>4.3</v>
      </c>
    </row>
    <row r="6" spans="1:26" s="17" customFormat="1" ht="43.2" x14ac:dyDescent="0.3">
      <c r="A6" s="45"/>
      <c r="B6" s="53">
        <v>3627</v>
      </c>
      <c r="C6" s="31" t="s">
        <v>22</v>
      </c>
      <c r="D6" s="31"/>
      <c r="E6" s="16"/>
      <c r="F6" s="45">
        <v>2019</v>
      </c>
      <c r="G6" s="54" t="s">
        <v>20</v>
      </c>
      <c r="H6" s="16" t="s">
        <v>74</v>
      </c>
      <c r="I6" s="24" t="s">
        <v>15</v>
      </c>
      <c r="J6" s="13"/>
      <c r="K6" s="16" t="s">
        <v>77</v>
      </c>
      <c r="L6" s="36">
        <v>13</v>
      </c>
      <c r="M6" s="36">
        <v>5</v>
      </c>
      <c r="N6" s="13">
        <v>12</v>
      </c>
      <c r="O6" s="13">
        <v>5</v>
      </c>
      <c r="P6" s="13" t="s">
        <v>35</v>
      </c>
      <c r="Q6" s="16" t="s">
        <v>52</v>
      </c>
      <c r="R6" s="16"/>
      <c r="S6" s="16"/>
      <c r="T6" s="13"/>
      <c r="U6" s="50"/>
      <c r="V6" s="45" t="s">
        <v>60</v>
      </c>
      <c r="W6" s="45" t="s">
        <v>11</v>
      </c>
      <c r="X6" s="13" t="s">
        <v>75</v>
      </c>
      <c r="Y6" s="33">
        <v>5.13</v>
      </c>
      <c r="Z6" s="52">
        <v>4.5</v>
      </c>
    </row>
    <row r="7" spans="1:26" s="17" customFormat="1" ht="43.2" x14ac:dyDescent="0.3">
      <c r="A7" s="33"/>
      <c r="B7" s="53">
        <v>3628</v>
      </c>
      <c r="C7" s="31" t="s">
        <v>22</v>
      </c>
      <c r="D7" s="31"/>
      <c r="E7" s="16"/>
      <c r="F7" s="45">
        <v>2019</v>
      </c>
      <c r="G7" s="54" t="s">
        <v>20</v>
      </c>
      <c r="H7" s="16" t="s">
        <v>74</v>
      </c>
      <c r="I7" s="24" t="s">
        <v>15</v>
      </c>
      <c r="J7" s="13"/>
      <c r="K7" s="31" t="s">
        <v>77</v>
      </c>
      <c r="L7" s="36">
        <v>13</v>
      </c>
      <c r="M7" s="36">
        <v>5</v>
      </c>
      <c r="N7" s="13">
        <v>12</v>
      </c>
      <c r="O7" s="13">
        <v>5</v>
      </c>
      <c r="P7" s="13" t="s">
        <v>35</v>
      </c>
      <c r="Q7" s="16" t="s">
        <v>52</v>
      </c>
      <c r="R7" s="16"/>
      <c r="S7" s="16"/>
      <c r="T7" s="13"/>
      <c r="U7" s="45"/>
      <c r="V7" s="45" t="s">
        <v>60</v>
      </c>
      <c r="W7" s="45" t="s">
        <v>11</v>
      </c>
      <c r="X7" s="13" t="s">
        <v>75</v>
      </c>
      <c r="Y7" s="51">
        <v>4.95</v>
      </c>
      <c r="Z7" s="52">
        <v>4.2</v>
      </c>
    </row>
    <row r="8" spans="1:26" s="17" customFormat="1" ht="43.2" x14ac:dyDescent="0.3">
      <c r="A8" s="33"/>
      <c r="B8" s="53">
        <v>3767</v>
      </c>
      <c r="C8" s="16" t="s">
        <v>16</v>
      </c>
      <c r="D8" s="31"/>
      <c r="E8" s="16"/>
      <c r="F8" s="45">
        <v>2019</v>
      </c>
      <c r="G8" s="16" t="s">
        <v>20</v>
      </c>
      <c r="H8" s="16" t="s">
        <v>65</v>
      </c>
      <c r="I8" s="24" t="s">
        <v>15</v>
      </c>
      <c r="J8" s="13"/>
      <c r="K8" s="31" t="s">
        <v>78</v>
      </c>
      <c r="L8" s="36"/>
      <c r="M8" s="36"/>
      <c r="N8" s="13">
        <v>27</v>
      </c>
      <c r="O8" s="13">
        <v>14.4</v>
      </c>
      <c r="P8" s="13" t="s">
        <v>35</v>
      </c>
      <c r="Q8" s="16" t="s">
        <v>54</v>
      </c>
      <c r="R8" s="16"/>
      <c r="S8" s="16"/>
      <c r="T8" s="13"/>
      <c r="U8" s="45"/>
      <c r="V8" s="45" t="s">
        <v>60</v>
      </c>
      <c r="W8" s="45" t="s">
        <v>11</v>
      </c>
      <c r="X8" s="13" t="s">
        <v>75</v>
      </c>
      <c r="Y8" s="52">
        <v>9.1</v>
      </c>
      <c r="Z8" s="52">
        <v>7.6</v>
      </c>
    </row>
    <row r="9" spans="1:26" s="17" customFormat="1" ht="28.8" x14ac:dyDescent="0.3">
      <c r="A9" s="45"/>
      <c r="B9" s="63" t="s">
        <v>79</v>
      </c>
      <c r="C9" s="16" t="s">
        <v>24</v>
      </c>
      <c r="D9" s="31"/>
      <c r="E9" s="16"/>
      <c r="F9" s="45">
        <v>2019</v>
      </c>
      <c r="G9" s="16" t="s">
        <v>29</v>
      </c>
      <c r="H9" s="16" t="s">
        <v>76</v>
      </c>
      <c r="I9" s="24" t="s">
        <v>15</v>
      </c>
      <c r="J9" s="13"/>
      <c r="K9" s="31" t="s">
        <v>82</v>
      </c>
      <c r="L9" s="65">
        <v>4054</v>
      </c>
      <c r="M9" s="65">
        <v>2856</v>
      </c>
      <c r="N9" s="65">
        <v>4000</v>
      </c>
      <c r="O9" s="65">
        <v>2000</v>
      </c>
      <c r="P9" s="13" t="s">
        <v>34</v>
      </c>
      <c r="Q9" s="16" t="s">
        <v>52</v>
      </c>
      <c r="R9" s="16"/>
      <c r="S9" s="16"/>
      <c r="T9" s="13"/>
      <c r="U9" s="45"/>
      <c r="V9" s="45" t="s">
        <v>61</v>
      </c>
      <c r="W9" s="45"/>
      <c r="X9" s="13"/>
      <c r="Y9" s="46"/>
      <c r="Z9" s="18"/>
    </row>
    <row r="10" spans="1:26" s="17" customFormat="1" ht="43.2" x14ac:dyDescent="0.3">
      <c r="A10" s="33"/>
      <c r="B10" s="63">
        <v>4350</v>
      </c>
      <c r="C10" s="54" t="s">
        <v>0</v>
      </c>
      <c r="D10" s="54" t="s">
        <v>22</v>
      </c>
      <c r="E10" s="16"/>
      <c r="F10" s="45">
        <v>2020</v>
      </c>
      <c r="G10" s="16" t="s">
        <v>20</v>
      </c>
      <c r="H10" s="13" t="s">
        <v>65</v>
      </c>
      <c r="I10" s="24" t="s">
        <v>15</v>
      </c>
      <c r="J10" s="13"/>
      <c r="K10" s="31" t="s">
        <v>78</v>
      </c>
      <c r="L10" s="36"/>
      <c r="M10" s="36"/>
      <c r="N10" s="58">
        <v>40.5</v>
      </c>
      <c r="O10" s="58">
        <v>21.6</v>
      </c>
      <c r="P10" s="13" t="s">
        <v>35</v>
      </c>
      <c r="Q10" s="54" t="s">
        <v>52</v>
      </c>
      <c r="R10" s="54" t="s">
        <v>54</v>
      </c>
      <c r="S10" s="54" t="s">
        <v>46</v>
      </c>
      <c r="T10" s="13"/>
      <c r="U10" s="45"/>
      <c r="V10" s="54" t="s">
        <v>60</v>
      </c>
      <c r="W10" s="64" t="s">
        <v>11</v>
      </c>
      <c r="X10" s="54" t="s">
        <v>75</v>
      </c>
      <c r="Y10" s="62">
        <v>16.32</v>
      </c>
      <c r="Z10" s="62">
        <v>15.2</v>
      </c>
    </row>
    <row r="11" spans="1:26" s="17" customFormat="1" ht="43.2" x14ac:dyDescent="0.3">
      <c r="A11" s="45"/>
      <c r="B11" s="53">
        <v>4097</v>
      </c>
      <c r="C11" s="16" t="s">
        <v>0</v>
      </c>
      <c r="D11" s="31"/>
      <c r="E11" s="16"/>
      <c r="F11" s="45">
        <v>2020</v>
      </c>
      <c r="G11" s="31" t="s">
        <v>20</v>
      </c>
      <c r="H11" s="13" t="s">
        <v>74</v>
      </c>
      <c r="I11" s="24" t="s">
        <v>15</v>
      </c>
      <c r="J11" s="13"/>
      <c r="K11" s="31" t="s">
        <v>78</v>
      </c>
      <c r="L11" s="36"/>
      <c r="M11" s="36"/>
      <c r="N11" s="13">
        <v>27</v>
      </c>
      <c r="O11" s="13">
        <v>14.4</v>
      </c>
      <c r="P11" s="13" t="s">
        <v>35</v>
      </c>
      <c r="Q11" s="31" t="s">
        <v>52</v>
      </c>
      <c r="R11" s="31" t="s">
        <v>54</v>
      </c>
      <c r="S11" s="31" t="s">
        <v>46</v>
      </c>
      <c r="T11" s="13"/>
      <c r="U11" s="49"/>
      <c r="V11" s="45" t="s">
        <v>60</v>
      </c>
      <c r="W11" s="45" t="s">
        <v>11</v>
      </c>
      <c r="X11" s="13" t="s">
        <v>75</v>
      </c>
      <c r="Y11" s="33">
        <v>7.56</v>
      </c>
      <c r="Z11" s="52">
        <v>7.6</v>
      </c>
    </row>
    <row r="12" spans="1:26" s="17" customFormat="1" ht="43.2" x14ac:dyDescent="0.3">
      <c r="A12" s="45"/>
      <c r="B12" s="53">
        <v>4327</v>
      </c>
      <c r="C12" s="31" t="s">
        <v>0</v>
      </c>
      <c r="D12" s="31"/>
      <c r="E12" s="31"/>
      <c r="F12" s="45">
        <v>2020</v>
      </c>
      <c r="G12" s="31" t="s">
        <v>20</v>
      </c>
      <c r="H12" s="45" t="s">
        <v>74</v>
      </c>
      <c r="I12" s="24" t="s">
        <v>15</v>
      </c>
      <c r="J12" s="45"/>
      <c r="K12" s="31" t="s">
        <v>78</v>
      </c>
      <c r="L12" s="46"/>
      <c r="M12" s="46"/>
      <c r="N12" s="45">
        <v>13.5</v>
      </c>
      <c r="O12" s="45">
        <v>7.2</v>
      </c>
      <c r="P12" s="45" t="s">
        <v>35</v>
      </c>
      <c r="Q12" s="31" t="s">
        <v>52</v>
      </c>
      <c r="R12" s="31" t="s">
        <v>46</v>
      </c>
      <c r="S12" s="31" t="s">
        <v>54</v>
      </c>
      <c r="T12" s="45"/>
      <c r="U12" s="49"/>
      <c r="V12" s="45" t="s">
        <v>60</v>
      </c>
      <c r="W12" s="45" t="s">
        <v>11</v>
      </c>
      <c r="X12" s="45" t="s">
        <v>75</v>
      </c>
      <c r="Y12" s="45">
        <v>14.97</v>
      </c>
      <c r="Z12" s="51">
        <v>7.68</v>
      </c>
    </row>
    <row r="13" spans="1:26" s="17" customFormat="1" ht="28.8" x14ac:dyDescent="0.3">
      <c r="A13" s="45"/>
      <c r="B13" s="53">
        <v>4713</v>
      </c>
      <c r="C13" s="31" t="s">
        <v>0</v>
      </c>
      <c r="D13" s="31"/>
      <c r="E13" s="31"/>
      <c r="F13" s="45">
        <v>2021</v>
      </c>
      <c r="G13" s="31" t="s">
        <v>20</v>
      </c>
      <c r="H13" s="45" t="s">
        <v>83</v>
      </c>
      <c r="I13" s="24" t="s">
        <v>15</v>
      </c>
      <c r="J13" s="45"/>
      <c r="K13" s="31" t="s">
        <v>78</v>
      </c>
      <c r="L13" s="46"/>
      <c r="M13" s="46"/>
      <c r="N13" s="45">
        <v>27</v>
      </c>
      <c r="O13" s="45">
        <v>14.4</v>
      </c>
      <c r="P13" s="45" t="s">
        <v>35</v>
      </c>
      <c r="Q13" s="31" t="s">
        <v>51</v>
      </c>
      <c r="R13" s="31"/>
      <c r="S13" s="31"/>
      <c r="T13" s="45"/>
      <c r="U13" s="49"/>
      <c r="V13" s="45" t="s">
        <v>60</v>
      </c>
      <c r="W13" s="45" t="s">
        <v>11</v>
      </c>
      <c r="X13" s="45" t="s">
        <v>75</v>
      </c>
      <c r="Y13" s="45">
        <v>8.8800000000000008</v>
      </c>
      <c r="Z13" s="52">
        <v>10</v>
      </c>
    </row>
    <row r="14" spans="1:26" s="17" customFormat="1" ht="43.2" x14ac:dyDescent="0.3">
      <c r="A14" s="45"/>
      <c r="B14" s="53">
        <v>4993</v>
      </c>
      <c r="C14" s="31" t="s">
        <v>16</v>
      </c>
      <c r="D14" s="31"/>
      <c r="E14" s="31"/>
      <c r="F14" s="45">
        <v>2021</v>
      </c>
      <c r="G14" s="31" t="s">
        <v>20</v>
      </c>
      <c r="H14" s="45" t="s">
        <v>74</v>
      </c>
      <c r="I14" s="24" t="s">
        <v>15</v>
      </c>
      <c r="J14" s="45"/>
      <c r="K14" s="31" t="s">
        <v>78</v>
      </c>
      <c r="L14" s="46"/>
      <c r="M14" s="46"/>
      <c r="N14" s="45">
        <v>27</v>
      </c>
      <c r="O14" s="45">
        <v>14.4</v>
      </c>
      <c r="P14" s="45" t="s">
        <v>35</v>
      </c>
      <c r="Q14" s="31" t="s">
        <v>52</v>
      </c>
      <c r="R14" s="31" t="s">
        <v>54</v>
      </c>
      <c r="S14" s="31" t="s">
        <v>46</v>
      </c>
      <c r="T14" s="45"/>
      <c r="U14" s="49"/>
      <c r="V14" s="45" t="s">
        <v>60</v>
      </c>
      <c r="W14" s="45" t="s">
        <v>11</v>
      </c>
      <c r="X14" s="45" t="s">
        <v>75</v>
      </c>
      <c r="Y14" s="45">
        <v>7.77</v>
      </c>
      <c r="Z14" s="51">
        <v>7.68</v>
      </c>
    </row>
    <row r="15" spans="1:26" s="17" customFormat="1" x14ac:dyDescent="0.3">
      <c r="A15" s="45"/>
      <c r="B15" s="53">
        <v>4645</v>
      </c>
      <c r="C15" s="31" t="s">
        <v>0</v>
      </c>
      <c r="D15" s="31"/>
      <c r="E15" s="31"/>
      <c r="F15" s="45">
        <v>2021</v>
      </c>
      <c r="G15" s="31" t="s">
        <v>20</v>
      </c>
      <c r="H15" s="45" t="s">
        <v>74</v>
      </c>
      <c r="I15" s="24" t="s">
        <v>15</v>
      </c>
      <c r="J15" s="45"/>
      <c r="K15" s="31" t="s">
        <v>90</v>
      </c>
      <c r="L15" s="46"/>
      <c r="M15" s="46"/>
      <c r="N15" s="45">
        <v>16.8</v>
      </c>
      <c r="O15" s="45">
        <v>9.5399999999999991</v>
      </c>
      <c r="P15" s="45" t="s">
        <v>35</v>
      </c>
      <c r="Q15" s="31" t="s">
        <v>52</v>
      </c>
      <c r="R15" s="31" t="s">
        <v>47</v>
      </c>
      <c r="S15" s="31"/>
      <c r="T15" s="45"/>
      <c r="U15" s="49"/>
      <c r="V15" s="45" t="s">
        <v>60</v>
      </c>
      <c r="W15" s="45" t="s">
        <v>11</v>
      </c>
      <c r="X15" s="45" t="s">
        <v>75</v>
      </c>
      <c r="Y15" s="45">
        <v>9.86</v>
      </c>
      <c r="Z15" s="66">
        <v>7.9649999999999999</v>
      </c>
    </row>
    <row r="16" spans="1:26" s="17" customFormat="1" x14ac:dyDescent="0.3">
      <c r="A16" s="45"/>
      <c r="B16" s="53"/>
      <c r="C16" s="31"/>
      <c r="D16" s="31"/>
      <c r="E16" s="31"/>
      <c r="F16" s="45"/>
      <c r="G16" s="31"/>
      <c r="H16" s="45"/>
      <c r="I16" s="24"/>
      <c r="J16" s="45"/>
      <c r="K16" s="31"/>
      <c r="L16" s="46"/>
      <c r="M16" s="46"/>
      <c r="N16" s="45"/>
      <c r="O16" s="45"/>
      <c r="P16" s="45"/>
      <c r="Q16" s="31"/>
      <c r="R16" s="31"/>
      <c r="S16" s="31"/>
      <c r="T16" s="45"/>
      <c r="U16" s="49"/>
      <c r="V16" s="45"/>
      <c r="W16" s="45"/>
      <c r="X16" s="45"/>
      <c r="Y16" s="45"/>
      <c r="Z16" s="52"/>
    </row>
    <row r="17" spans="4:25" s="17" customFormat="1" x14ac:dyDescent="0.3">
      <c r="D17" s="35"/>
      <c r="F17" s="35"/>
      <c r="L17" s="22">
        <f>SUM(L4:L16)</f>
        <v>4106</v>
      </c>
      <c r="M17" s="22">
        <f>SUM(M4:M16)</f>
        <v>2876</v>
      </c>
      <c r="N17" s="22">
        <f>SUM(N4:N16)</f>
        <v>4226.8</v>
      </c>
      <c r="O17" s="22">
        <f>SUM(O4:O16)</f>
        <v>2115.94</v>
      </c>
      <c r="V17" s="35"/>
      <c r="W17" s="35"/>
      <c r="Y17" s="35"/>
    </row>
    <row r="18" spans="4:25" x14ac:dyDescent="0.3">
      <c r="M18" s="15"/>
    </row>
  </sheetData>
  <mergeCells count="3">
    <mergeCell ref="U2:Z2"/>
    <mergeCell ref="A1:Z1"/>
    <mergeCell ref="A2:T2"/>
  </mergeCell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>
          <x14:formula1>
            <xm:f>'Data Validation'!$A$2:$A$8</xm:f>
          </x14:formula1>
          <xm:sqref>C4:D16</xm:sqref>
        </x14:dataValidation>
        <x14:dataValidation type="list" showInputMessage="1" showErrorMessage="1">
          <x14:formula1>
            <xm:f>'Data Validation'!$C$2:$C$5</xm:f>
          </x14:formula1>
          <xm:sqref>G4:G16</xm:sqref>
        </x14:dataValidation>
        <x14:dataValidation type="list" allowBlank="1" showInputMessage="1" showErrorMessage="1">
          <x14:formula1>
            <xm:f>'Data Validation'!$H$2:$H$3</xm:f>
          </x14:formula1>
          <xm:sqref>W4:W16</xm:sqref>
        </x14:dataValidation>
        <x14:dataValidation type="list" allowBlank="1" showInputMessage="1" showErrorMessage="1">
          <x14:formula1>
            <xm:f>'Data Validation'!$G$2:$G$3</xm:f>
          </x14:formula1>
          <xm:sqref>V4:V16</xm:sqref>
        </x14:dataValidation>
        <x14:dataValidation type="list" showInputMessage="1" showErrorMessage="1">
          <x14:formula1>
            <xm:f>'Data Validation'!$F$2:$F$12</xm:f>
          </x14:formula1>
          <xm:sqref>Q4:S16</xm:sqref>
        </x14:dataValidation>
        <x14:dataValidation type="list" showInputMessage="1" showErrorMessage="1">
          <x14:formula1>
            <xm:f>'Data Validation'!$D$2:$D$11</xm:f>
          </x14:formula1>
          <xm:sqref>I5:I16</xm:sqref>
        </x14:dataValidation>
        <x14:dataValidation type="list" allowBlank="1" showInputMessage="1" showErrorMessage="1">
          <x14:formula1>
            <xm:f>'Data Validation'!$D$2:$D$11</xm:f>
          </x14:formula1>
          <xm:sqref>I4</xm:sqref>
        </x14:dataValidation>
        <x14:dataValidation type="list" allowBlank="1" showInputMessage="1" showErrorMessage="1">
          <x14:formula1>
            <xm:f>'Data Validation'!$E$2:$E$3</xm:f>
          </x14:formula1>
          <xm:sqref>P4:P16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tabSelected="1" zoomScale="90" zoomScaleNormal="90" workbookViewId="0">
      <pane xSplit="2" ySplit="3" topLeftCell="M10" activePane="bottomRight" state="frozen"/>
      <selection pane="topRight" activeCell="C1" sqref="C1"/>
      <selection pane="bottomLeft" activeCell="A4" sqref="A4"/>
      <selection pane="bottomRight" activeCell="O18" sqref="O18"/>
    </sheetView>
  </sheetViews>
  <sheetFormatPr defaultColWidth="9.109375" defaultRowHeight="14.4" x14ac:dyDescent="0.3"/>
  <cols>
    <col min="1" max="1" width="10.33203125" style="38" customWidth="1"/>
    <col min="2" max="2" width="31" style="38" customWidth="1"/>
    <col min="3" max="4" width="16.6640625" style="38" customWidth="1"/>
    <col min="5" max="5" width="18" style="38" customWidth="1"/>
    <col min="6" max="7" width="15.6640625" style="38" customWidth="1"/>
    <col min="8" max="8" width="12.6640625" style="38" customWidth="1"/>
    <col min="9" max="9" width="9.44140625" style="38" customWidth="1"/>
    <col min="10" max="10" width="18.33203125" style="38" customWidth="1"/>
    <col min="11" max="11" width="15.6640625" style="38" customWidth="1"/>
    <col min="12" max="12" width="17.109375" style="38" customWidth="1"/>
    <col min="13" max="13" width="10.88671875" style="38" bestFit="1" customWidth="1"/>
    <col min="14" max="14" width="9.88671875" style="38" customWidth="1"/>
    <col min="15" max="16" width="9.6640625" style="38" customWidth="1"/>
    <col min="17" max="17" width="11.33203125" style="38" customWidth="1"/>
    <col min="18" max="20" width="25.6640625" style="38" customWidth="1"/>
    <col min="21" max="21" width="20.6640625" style="38" customWidth="1"/>
    <col min="22" max="22" width="13.44140625" style="38" customWidth="1"/>
    <col min="23" max="23" width="18.44140625" style="38" customWidth="1"/>
    <col min="24" max="24" width="13.44140625" style="38" customWidth="1"/>
    <col min="25" max="25" width="14.6640625" style="38" customWidth="1"/>
    <col min="26" max="27" width="9.6640625" style="38" customWidth="1"/>
    <col min="28" max="16384" width="9.109375" style="38"/>
  </cols>
  <sheetData>
    <row r="1" spans="1:27" s="35" customFormat="1" ht="27.75" customHeight="1" x14ac:dyDescent="0.35">
      <c r="A1" s="70" t="s">
        <v>70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</row>
    <row r="2" spans="1:27" s="12" customFormat="1" ht="18" x14ac:dyDescent="0.35">
      <c r="A2" s="71" t="s">
        <v>66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3"/>
      <c r="V2" s="67" t="s">
        <v>9</v>
      </c>
      <c r="W2" s="68"/>
      <c r="X2" s="68"/>
      <c r="Y2" s="68"/>
      <c r="Z2" s="68"/>
      <c r="AA2" s="68"/>
    </row>
    <row r="3" spans="1:27" s="2" customFormat="1" ht="47.25" customHeight="1" x14ac:dyDescent="0.3">
      <c r="A3" s="3" t="s">
        <v>39</v>
      </c>
      <c r="B3" s="3" t="s">
        <v>45</v>
      </c>
      <c r="C3" s="3" t="s">
        <v>68</v>
      </c>
      <c r="D3" s="3" t="s">
        <v>69</v>
      </c>
      <c r="E3" s="3" t="s">
        <v>63</v>
      </c>
      <c r="F3" s="3" t="s">
        <v>17</v>
      </c>
      <c r="G3" s="3" t="s">
        <v>19</v>
      </c>
      <c r="H3" s="3" t="s">
        <v>41</v>
      </c>
      <c r="I3" s="3" t="s">
        <v>67</v>
      </c>
      <c r="J3" s="41" t="s">
        <v>7</v>
      </c>
      <c r="K3" s="41" t="s">
        <v>64</v>
      </c>
      <c r="L3" s="41" t="s">
        <v>42</v>
      </c>
      <c r="M3" s="41" t="s">
        <v>3</v>
      </c>
      <c r="N3" s="32" t="s">
        <v>4</v>
      </c>
      <c r="O3" s="32" t="s">
        <v>92</v>
      </c>
      <c r="P3" s="32" t="s">
        <v>91</v>
      </c>
      <c r="Q3" s="32" t="s">
        <v>21</v>
      </c>
      <c r="R3" s="41" t="s">
        <v>30</v>
      </c>
      <c r="S3" s="41" t="s">
        <v>31</v>
      </c>
      <c r="T3" s="41" t="s">
        <v>32</v>
      </c>
      <c r="U3" s="41" t="s">
        <v>38</v>
      </c>
      <c r="V3" s="32" t="s">
        <v>39</v>
      </c>
      <c r="W3" s="41" t="s">
        <v>62</v>
      </c>
      <c r="X3" s="44" t="s">
        <v>58</v>
      </c>
      <c r="Y3" s="32" t="s">
        <v>6</v>
      </c>
      <c r="Z3" s="32" t="s">
        <v>4</v>
      </c>
      <c r="AA3" s="32" t="s">
        <v>10</v>
      </c>
    </row>
    <row r="4" spans="1:27" s="35" customFormat="1" ht="43.2" x14ac:dyDescent="0.3">
      <c r="A4" s="45"/>
      <c r="B4" s="53">
        <v>4099</v>
      </c>
      <c r="C4" s="31" t="s">
        <v>0</v>
      </c>
      <c r="D4" s="31"/>
      <c r="E4" s="31"/>
      <c r="F4" s="45" t="s">
        <v>73</v>
      </c>
      <c r="G4" s="31" t="s">
        <v>40</v>
      </c>
      <c r="H4" s="31" t="s">
        <v>74</v>
      </c>
      <c r="I4" s="45">
        <v>2020</v>
      </c>
      <c r="J4" s="23" t="s">
        <v>15</v>
      </c>
      <c r="K4" s="45"/>
      <c r="L4" s="31" t="s">
        <v>89</v>
      </c>
      <c r="M4" s="57">
        <v>5504</v>
      </c>
      <c r="N4" s="57">
        <v>2752</v>
      </c>
      <c r="O4" s="74">
        <f>P4*(M4/N4)</f>
        <v>3852.7999999999997</v>
      </c>
      <c r="P4" s="74">
        <f>0.7*N4</f>
        <v>1926.3999999999999</v>
      </c>
      <c r="Q4" s="45" t="s">
        <v>34</v>
      </c>
      <c r="R4" s="31" t="s">
        <v>49</v>
      </c>
      <c r="S4" s="31" t="s">
        <v>46</v>
      </c>
      <c r="T4" s="31"/>
      <c r="U4" s="45"/>
      <c r="V4" s="50"/>
      <c r="W4" s="45" t="s">
        <v>60</v>
      </c>
      <c r="X4" s="45" t="s">
        <v>12</v>
      </c>
      <c r="Y4" s="45" t="s">
        <v>75</v>
      </c>
      <c r="Z4" s="45">
        <v>5977.14</v>
      </c>
      <c r="AA4" s="46">
        <v>4394</v>
      </c>
    </row>
    <row r="5" spans="1:27" s="35" customFormat="1" ht="43.2" x14ac:dyDescent="0.3">
      <c r="A5" s="45"/>
      <c r="B5" s="53">
        <v>3316</v>
      </c>
      <c r="C5" s="31" t="s">
        <v>0</v>
      </c>
      <c r="D5" s="31"/>
      <c r="E5" s="31"/>
      <c r="F5" s="45" t="s">
        <v>73</v>
      </c>
      <c r="G5" s="31" t="s">
        <v>40</v>
      </c>
      <c r="H5" s="31" t="s">
        <v>65</v>
      </c>
      <c r="I5" s="45">
        <v>2018</v>
      </c>
      <c r="J5" s="23" t="s">
        <v>15</v>
      </c>
      <c r="K5" s="45"/>
      <c r="L5" s="31" t="s">
        <v>88</v>
      </c>
      <c r="M5" s="57">
        <v>5000</v>
      </c>
      <c r="N5" s="57">
        <v>999</v>
      </c>
      <c r="O5" s="74">
        <f>P5*(M5/N5)</f>
        <v>3499.9999999999995</v>
      </c>
      <c r="P5" s="74">
        <f>0.7*N5</f>
        <v>699.3</v>
      </c>
      <c r="Q5" s="45" t="s">
        <v>34</v>
      </c>
      <c r="R5" s="31" t="s">
        <v>57</v>
      </c>
      <c r="S5" s="31" t="s">
        <v>46</v>
      </c>
      <c r="T5" s="31"/>
      <c r="U5" s="45"/>
      <c r="V5" s="45"/>
      <c r="W5" s="45" t="s">
        <v>60</v>
      </c>
      <c r="X5" s="45" t="s">
        <v>12</v>
      </c>
      <c r="Y5" s="45" t="s">
        <v>75</v>
      </c>
      <c r="Z5" s="46">
        <v>2232.23</v>
      </c>
      <c r="AA5" s="46">
        <v>999</v>
      </c>
    </row>
    <row r="6" spans="1:27" s="35" customFormat="1" ht="43.2" x14ac:dyDescent="0.3">
      <c r="A6" s="45"/>
      <c r="B6" s="53">
        <v>3573</v>
      </c>
      <c r="C6" s="31" t="s">
        <v>0</v>
      </c>
      <c r="D6" s="31"/>
      <c r="E6" s="31"/>
      <c r="F6" s="45" t="s">
        <v>73</v>
      </c>
      <c r="G6" s="31" t="s">
        <v>40</v>
      </c>
      <c r="H6" s="31" t="s">
        <v>74</v>
      </c>
      <c r="I6" s="45">
        <v>2019</v>
      </c>
      <c r="J6" s="23" t="s">
        <v>15</v>
      </c>
      <c r="K6" s="45"/>
      <c r="L6" s="31" t="s">
        <v>78</v>
      </c>
      <c r="M6" s="57"/>
      <c r="N6" s="57"/>
      <c r="O6" s="57">
        <v>4046</v>
      </c>
      <c r="P6" s="57">
        <v>2000</v>
      </c>
      <c r="Q6" s="60" t="s">
        <v>34</v>
      </c>
      <c r="R6" s="31" t="s">
        <v>48</v>
      </c>
      <c r="S6" s="31" t="s">
        <v>57</v>
      </c>
      <c r="T6" s="31" t="s">
        <v>46</v>
      </c>
      <c r="U6" s="45"/>
      <c r="V6" s="45"/>
      <c r="W6" s="45" t="s">
        <v>60</v>
      </c>
      <c r="X6" s="45" t="s">
        <v>11</v>
      </c>
      <c r="Y6" s="45" t="s">
        <v>75</v>
      </c>
      <c r="Z6" s="46">
        <v>5027</v>
      </c>
      <c r="AA6" s="46">
        <v>4000</v>
      </c>
    </row>
    <row r="7" spans="1:27" s="56" customFormat="1" ht="28.8" x14ac:dyDescent="0.3">
      <c r="A7" s="31"/>
      <c r="B7" s="63">
        <v>4270</v>
      </c>
      <c r="C7" s="54"/>
      <c r="D7" s="54"/>
      <c r="E7" s="54"/>
      <c r="F7" s="54" t="s">
        <v>18</v>
      </c>
      <c r="G7" s="54" t="s">
        <v>20</v>
      </c>
      <c r="H7" s="54" t="s">
        <v>76</v>
      </c>
      <c r="I7" s="54">
        <v>2020</v>
      </c>
      <c r="J7" s="55" t="s">
        <v>15</v>
      </c>
      <c r="K7" s="54"/>
      <c r="L7" s="54" t="s">
        <v>78</v>
      </c>
      <c r="M7" s="58"/>
      <c r="N7" s="58"/>
      <c r="O7" s="58">
        <v>13.5</v>
      </c>
      <c r="P7" s="58">
        <v>5</v>
      </c>
      <c r="Q7" s="54" t="s">
        <v>35</v>
      </c>
      <c r="R7" s="54" t="s">
        <v>43</v>
      </c>
      <c r="S7" s="54"/>
      <c r="T7" s="54"/>
      <c r="U7" s="54" t="s">
        <v>81</v>
      </c>
      <c r="V7" s="54"/>
      <c r="W7" s="54" t="s">
        <v>60</v>
      </c>
      <c r="X7" s="54" t="s">
        <v>11</v>
      </c>
      <c r="Y7" s="54" t="s">
        <v>75</v>
      </c>
      <c r="Z7" s="62">
        <v>3.78</v>
      </c>
      <c r="AA7" s="61">
        <v>3.8</v>
      </c>
    </row>
    <row r="8" spans="1:27" s="56" customFormat="1" ht="43.2" x14ac:dyDescent="0.3">
      <c r="A8" s="31"/>
      <c r="B8" s="63">
        <v>4464</v>
      </c>
      <c r="C8" s="54" t="s">
        <v>0</v>
      </c>
      <c r="D8" s="54"/>
      <c r="E8" s="54"/>
      <c r="F8" s="54" t="s">
        <v>18</v>
      </c>
      <c r="G8" s="54" t="s">
        <v>40</v>
      </c>
      <c r="H8" s="54" t="s">
        <v>74</v>
      </c>
      <c r="I8" s="54">
        <v>2020</v>
      </c>
      <c r="J8" s="55" t="s">
        <v>15</v>
      </c>
      <c r="K8" s="54"/>
      <c r="L8" s="54" t="s">
        <v>77</v>
      </c>
      <c r="M8" s="58">
        <v>16200</v>
      </c>
      <c r="N8" s="58">
        <v>2700</v>
      </c>
      <c r="O8" s="74">
        <f>P8*(M8/N8)</f>
        <v>11339.999999999998</v>
      </c>
      <c r="P8" s="74">
        <f>0.7*N8</f>
        <v>1889.9999999999998</v>
      </c>
      <c r="Q8" s="54" t="s">
        <v>34</v>
      </c>
      <c r="R8" s="54" t="s">
        <v>57</v>
      </c>
      <c r="S8" s="54" t="s">
        <v>46</v>
      </c>
      <c r="T8" s="54"/>
      <c r="U8" s="54"/>
      <c r="V8" s="54"/>
      <c r="W8" s="54" t="s">
        <v>60</v>
      </c>
      <c r="X8" s="64" t="s">
        <v>12</v>
      </c>
      <c r="Y8" s="54" t="s">
        <v>75</v>
      </c>
      <c r="Z8" s="62">
        <v>6635.85</v>
      </c>
      <c r="AA8" s="62">
        <v>2738</v>
      </c>
    </row>
    <row r="9" spans="1:27" s="35" customFormat="1" ht="43.2" x14ac:dyDescent="0.3">
      <c r="A9" s="31"/>
      <c r="B9" s="63">
        <v>4499</v>
      </c>
      <c r="C9" s="54" t="s">
        <v>0</v>
      </c>
      <c r="D9" s="54"/>
      <c r="E9" s="54"/>
      <c r="F9" s="54" t="s">
        <v>33</v>
      </c>
      <c r="G9" s="54" t="s">
        <v>40</v>
      </c>
      <c r="H9" s="54" t="s">
        <v>74</v>
      </c>
      <c r="I9" s="54">
        <v>2021</v>
      </c>
      <c r="J9" s="55" t="s">
        <v>15</v>
      </c>
      <c r="K9" s="54"/>
      <c r="L9" s="54" t="s">
        <v>85</v>
      </c>
      <c r="M9" s="58"/>
      <c r="N9" s="58"/>
      <c r="O9" s="58">
        <v>2500</v>
      </c>
      <c r="P9" s="58">
        <v>1000</v>
      </c>
      <c r="Q9" s="54" t="s">
        <v>34</v>
      </c>
      <c r="R9" s="54" t="s">
        <v>54</v>
      </c>
      <c r="S9" s="54"/>
      <c r="T9" s="54"/>
      <c r="U9" s="54"/>
      <c r="V9" s="54"/>
      <c r="W9" s="54" t="s">
        <v>60</v>
      </c>
      <c r="X9" s="64" t="s">
        <v>11</v>
      </c>
      <c r="Y9" s="54" t="s">
        <v>75</v>
      </c>
      <c r="Z9" s="62">
        <v>1917.72</v>
      </c>
      <c r="AA9" s="62">
        <v>1500</v>
      </c>
    </row>
    <row r="10" spans="1:27" s="35" customFormat="1" ht="43.2" x14ac:dyDescent="0.3">
      <c r="A10" s="31"/>
      <c r="B10" s="63">
        <v>4568</v>
      </c>
      <c r="C10" s="54" t="s">
        <v>0</v>
      </c>
      <c r="D10" s="54"/>
      <c r="E10" s="54"/>
      <c r="F10" s="54" t="s">
        <v>18</v>
      </c>
      <c r="G10" s="54" t="s">
        <v>40</v>
      </c>
      <c r="H10" s="54" t="s">
        <v>74</v>
      </c>
      <c r="I10" s="54">
        <v>2021</v>
      </c>
      <c r="J10" s="55" t="s">
        <v>15</v>
      </c>
      <c r="K10" s="54"/>
      <c r="L10" s="54" t="s">
        <v>77</v>
      </c>
      <c r="M10" s="58">
        <v>24300</v>
      </c>
      <c r="N10" s="58">
        <v>2700</v>
      </c>
      <c r="O10" s="74">
        <f>P10*(M10/N10)</f>
        <v>17009.999999999996</v>
      </c>
      <c r="P10" s="74">
        <f>0.7*N10</f>
        <v>1889.9999999999998</v>
      </c>
      <c r="Q10" s="54" t="s">
        <v>34</v>
      </c>
      <c r="R10" s="54" t="s">
        <v>57</v>
      </c>
      <c r="S10" s="54" t="s">
        <v>46</v>
      </c>
      <c r="T10" s="54"/>
      <c r="U10" s="54"/>
      <c r="V10" s="54"/>
      <c r="W10" s="54" t="s">
        <v>60</v>
      </c>
      <c r="X10" s="64" t="s">
        <v>12</v>
      </c>
      <c r="Y10" s="54" t="s">
        <v>75</v>
      </c>
      <c r="Z10" s="62">
        <v>8567.26</v>
      </c>
      <c r="AA10" s="62">
        <v>2738</v>
      </c>
    </row>
    <row r="11" spans="1:27" s="35" customFormat="1" ht="43.2" x14ac:dyDescent="0.3">
      <c r="A11" s="31"/>
      <c r="B11" s="63">
        <v>4675</v>
      </c>
      <c r="C11" s="54" t="s">
        <v>0</v>
      </c>
      <c r="D11" s="54"/>
      <c r="E11" s="54"/>
      <c r="F11" s="54" t="s">
        <v>33</v>
      </c>
      <c r="G11" s="54" t="s">
        <v>40</v>
      </c>
      <c r="H11" s="54" t="s">
        <v>74</v>
      </c>
      <c r="I11" s="54">
        <v>2021</v>
      </c>
      <c r="J11" s="55" t="s">
        <v>15</v>
      </c>
      <c r="K11" s="54"/>
      <c r="L11" s="54" t="s">
        <v>84</v>
      </c>
      <c r="M11" s="58">
        <v>4000</v>
      </c>
      <c r="N11" s="58">
        <v>1000</v>
      </c>
      <c r="O11" s="74">
        <f>P11*(M11/N11)</f>
        <v>2800</v>
      </c>
      <c r="P11" s="74">
        <f>0.7*N11</f>
        <v>700</v>
      </c>
      <c r="Q11" s="54" t="s">
        <v>34</v>
      </c>
      <c r="R11" s="54" t="s">
        <v>57</v>
      </c>
      <c r="S11" s="54" t="s">
        <v>46</v>
      </c>
      <c r="T11" s="54"/>
      <c r="U11" s="54"/>
      <c r="V11" s="54"/>
      <c r="W11" s="54" t="s">
        <v>60</v>
      </c>
      <c r="X11" s="64" t="s">
        <v>12</v>
      </c>
      <c r="Y11" s="54" t="s">
        <v>75</v>
      </c>
      <c r="Z11" s="62">
        <v>3059.1</v>
      </c>
      <c r="AA11" s="62">
        <v>2000</v>
      </c>
    </row>
    <row r="12" spans="1:27" s="35" customFormat="1" ht="43.2" x14ac:dyDescent="0.3">
      <c r="A12" s="31"/>
      <c r="B12" s="63">
        <v>5118</v>
      </c>
      <c r="C12" s="54" t="s">
        <v>0</v>
      </c>
      <c r="D12" s="54" t="s">
        <v>22</v>
      </c>
      <c r="E12" s="54"/>
      <c r="F12" s="54" t="s">
        <v>33</v>
      </c>
      <c r="G12" s="54" t="s">
        <v>20</v>
      </c>
      <c r="H12" s="54" t="s">
        <v>65</v>
      </c>
      <c r="I12" s="54">
        <v>2021</v>
      </c>
      <c r="J12" s="55" t="s">
        <v>15</v>
      </c>
      <c r="K12" s="54"/>
      <c r="L12" s="54" t="s">
        <v>86</v>
      </c>
      <c r="M12" s="58">
        <v>15</v>
      </c>
      <c r="N12" s="58">
        <v>50</v>
      </c>
      <c r="O12" s="74">
        <f>P12*(M12/N12)</f>
        <v>10.5</v>
      </c>
      <c r="P12" s="74">
        <f>0.7*N12</f>
        <v>35</v>
      </c>
      <c r="Q12" s="54" t="s">
        <v>35</v>
      </c>
      <c r="R12" s="54" t="s">
        <v>47</v>
      </c>
      <c r="S12" s="54"/>
      <c r="T12" s="54"/>
      <c r="U12" s="54"/>
      <c r="V12" s="54"/>
      <c r="W12" s="54" t="s">
        <v>60</v>
      </c>
      <c r="X12" s="64" t="s">
        <v>12</v>
      </c>
      <c r="Y12" s="54" t="s">
        <v>75</v>
      </c>
      <c r="Z12" s="62">
        <v>9.5500000000000007</v>
      </c>
      <c r="AA12" s="62">
        <v>9.6</v>
      </c>
    </row>
    <row r="13" spans="1:27" s="35" customFormat="1" ht="43.2" x14ac:dyDescent="0.3">
      <c r="A13" s="31"/>
      <c r="B13" s="63">
        <v>5203</v>
      </c>
      <c r="C13" s="54" t="s">
        <v>0</v>
      </c>
      <c r="D13" s="54" t="s">
        <v>22</v>
      </c>
      <c r="E13" s="54" t="s">
        <v>80</v>
      </c>
      <c r="F13" s="54" t="s">
        <v>33</v>
      </c>
      <c r="G13" s="54" t="s">
        <v>40</v>
      </c>
      <c r="H13" s="54" t="s">
        <v>74</v>
      </c>
      <c r="I13" s="54">
        <v>2021</v>
      </c>
      <c r="J13" s="55" t="s">
        <v>15</v>
      </c>
      <c r="K13" s="54"/>
      <c r="L13" s="54" t="s">
        <v>87</v>
      </c>
      <c r="M13" s="58">
        <v>55955</v>
      </c>
      <c r="N13" s="58">
        <v>13989</v>
      </c>
      <c r="O13" s="58">
        <v>39968</v>
      </c>
      <c r="P13" s="58">
        <v>7998</v>
      </c>
      <c r="Q13" s="54" t="s">
        <v>34</v>
      </c>
      <c r="R13" s="54" t="s">
        <v>49</v>
      </c>
      <c r="S13" s="54" t="s">
        <v>52</v>
      </c>
      <c r="T13" s="54" t="s">
        <v>51</v>
      </c>
      <c r="U13" s="54"/>
      <c r="V13" s="54"/>
      <c r="W13" s="54" t="s">
        <v>61</v>
      </c>
      <c r="X13" s="64"/>
      <c r="Y13" s="54"/>
      <c r="Z13" s="62"/>
      <c r="AA13" s="62"/>
    </row>
    <row r="14" spans="1:27" s="35" customFormat="1" x14ac:dyDescent="0.3">
      <c r="M14" s="59">
        <f>SUM(M4:M13)</f>
        <v>110974</v>
      </c>
      <c r="N14" s="59">
        <f>SUM(N4:N13)</f>
        <v>24190</v>
      </c>
      <c r="O14" s="59">
        <f t="shared" ref="O14:P14" si="0">SUM(O4:O13)</f>
        <v>85040.799999999988</v>
      </c>
      <c r="P14" s="59">
        <f t="shared" si="0"/>
        <v>18143.699999999997</v>
      </c>
    </row>
    <row r="15" spans="1:27" x14ac:dyDescent="0.3">
      <c r="N15" s="15"/>
    </row>
    <row r="16" spans="1:27" x14ac:dyDescent="0.3">
      <c r="P16" s="10" t="s">
        <v>93</v>
      </c>
    </row>
    <row r="17" spans="15:15" x14ac:dyDescent="0.3">
      <c r="O17" s="10" t="s">
        <v>94</v>
      </c>
    </row>
  </sheetData>
  <mergeCells count="3">
    <mergeCell ref="V2:AA2"/>
    <mergeCell ref="A1:AA1"/>
    <mergeCell ref="A2:U2"/>
  </mergeCells>
  <dataValidations disablePrompts="1" count="1">
    <dataValidation type="list" allowBlank="1" showInputMessage="1" showErrorMessage="1" sqref="J4:J5">
      <formula1>$D$2:$D$8</formula1>
    </dataValidation>
  </dataValidation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showInputMessage="1" showErrorMessage="1">
          <x14:formula1>
            <xm:f>'Data Validation'!$D$2:$D$11</xm:f>
          </x14:formula1>
          <xm:sqref>J6:J13</xm:sqref>
        </x14:dataValidation>
        <x14:dataValidation type="list" showInputMessage="1" showErrorMessage="1">
          <x14:formula1>
            <xm:f>'Data Validation'!$A$2:$A$8</xm:f>
          </x14:formula1>
          <xm:sqref>C4:D13</xm:sqref>
        </x14:dataValidation>
        <x14:dataValidation type="list" allowBlank="1" showInputMessage="1" showErrorMessage="1">
          <x14:formula1>
            <xm:f>'Data Validation'!$E$2:$E$3</xm:f>
          </x14:formula1>
          <xm:sqref>Q4:Q13</xm:sqref>
        </x14:dataValidation>
        <x14:dataValidation type="list" showInputMessage="1" showErrorMessage="1">
          <x14:formula1>
            <xm:f>'Data Validation'!$F$2:$F$12</xm:f>
          </x14:formula1>
          <xm:sqref>R4:T13</xm:sqref>
        </x14:dataValidation>
        <x14:dataValidation type="list" allowBlank="1" showInputMessage="1" showErrorMessage="1">
          <x14:formula1>
            <xm:f>'Data Validation'!$G$2:$G$3</xm:f>
          </x14:formula1>
          <xm:sqref>W4:W13</xm:sqref>
        </x14:dataValidation>
        <x14:dataValidation type="list" allowBlank="1" showInputMessage="1" showErrorMessage="1">
          <x14:formula1>
            <xm:f>'Data Validation'!$H$2:$H$3</xm:f>
          </x14:formula1>
          <xm:sqref>X4:X13</xm:sqref>
        </x14:dataValidation>
        <x14:dataValidation type="list" showInputMessage="1" showErrorMessage="1">
          <x14:formula1>
            <xm:f>'Data Validation'!$C$2:$C$5</xm:f>
          </x14:formula1>
          <xm:sqref>G4:G13</xm:sqref>
        </x14:dataValidation>
        <x14:dataValidation type="list" showInputMessage="1" showErrorMessage="1">
          <x14:formula1>
            <xm:f>'Data Validation'!$B$2:$B$5</xm:f>
          </x14:formula1>
          <xm:sqref>F4:F13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opLeftCell="C1" zoomScale="80" zoomScaleNormal="80" workbookViewId="0">
      <selection activeCell="H4" sqref="H4"/>
    </sheetView>
  </sheetViews>
  <sheetFormatPr defaultRowHeight="14.4" x14ac:dyDescent="0.3"/>
  <cols>
    <col min="1" max="1" width="38.109375" customWidth="1"/>
    <col min="2" max="2" width="28.88671875" customWidth="1"/>
    <col min="3" max="3" width="29.33203125" customWidth="1"/>
    <col min="4" max="4" width="32.88671875" customWidth="1"/>
    <col min="5" max="5" width="11.44140625" customWidth="1"/>
    <col min="6" max="6" width="77.33203125" customWidth="1"/>
    <col min="7" max="7" width="23.109375" style="40" customWidth="1"/>
    <col min="8" max="8" width="22" customWidth="1"/>
  </cols>
  <sheetData>
    <row r="1" spans="1:8" s="10" customFormat="1" ht="30.75" customHeight="1" x14ac:dyDescent="0.3">
      <c r="A1" s="9" t="s">
        <v>72</v>
      </c>
      <c r="B1" s="9" t="s">
        <v>17</v>
      </c>
      <c r="C1" s="26" t="s">
        <v>19</v>
      </c>
      <c r="D1" s="8" t="s">
        <v>7</v>
      </c>
      <c r="E1" s="4" t="s">
        <v>21</v>
      </c>
      <c r="F1" s="8" t="s">
        <v>8</v>
      </c>
      <c r="G1" s="39" t="s">
        <v>59</v>
      </c>
      <c r="H1" s="48" t="s">
        <v>58</v>
      </c>
    </row>
    <row r="2" spans="1:8" x14ac:dyDescent="0.3">
      <c r="A2" s="6" t="s">
        <v>0</v>
      </c>
      <c r="B2" s="1" t="s">
        <v>33</v>
      </c>
      <c r="C2" s="6" t="s">
        <v>20</v>
      </c>
      <c r="D2" s="27" t="s">
        <v>15</v>
      </c>
      <c r="E2" s="7" t="s">
        <v>34</v>
      </c>
      <c r="F2" s="21" t="s">
        <v>49</v>
      </c>
      <c r="G2" s="47" t="s">
        <v>60</v>
      </c>
      <c r="H2" s="29" t="s">
        <v>11</v>
      </c>
    </row>
    <row r="3" spans="1:8" x14ac:dyDescent="0.3">
      <c r="A3" s="6" t="s">
        <v>22</v>
      </c>
      <c r="B3" s="1" t="s">
        <v>18</v>
      </c>
      <c r="C3" s="6" t="s">
        <v>40</v>
      </c>
      <c r="D3" s="27" t="s">
        <v>14</v>
      </c>
      <c r="E3" s="7" t="s">
        <v>35</v>
      </c>
      <c r="F3" s="21" t="s">
        <v>52</v>
      </c>
      <c r="G3" s="47" t="s">
        <v>61</v>
      </c>
      <c r="H3" s="30" t="s">
        <v>12</v>
      </c>
    </row>
    <row r="4" spans="1:8" x14ac:dyDescent="0.3">
      <c r="A4" s="6" t="s">
        <v>1</v>
      </c>
      <c r="B4" s="1" t="s">
        <v>73</v>
      </c>
      <c r="C4" s="6" t="s">
        <v>28</v>
      </c>
      <c r="D4" s="27" t="s">
        <v>26</v>
      </c>
      <c r="F4" s="21" t="s">
        <v>51</v>
      </c>
      <c r="G4" s="43"/>
      <c r="H4" s="25"/>
    </row>
    <row r="5" spans="1:8" x14ac:dyDescent="0.3">
      <c r="A5" s="6" t="s">
        <v>2</v>
      </c>
      <c r="B5" s="1"/>
      <c r="C5" s="6" t="s">
        <v>29</v>
      </c>
      <c r="D5" s="27" t="s">
        <v>56</v>
      </c>
      <c r="F5" s="21" t="s">
        <v>50</v>
      </c>
      <c r="G5" s="43"/>
    </row>
    <row r="6" spans="1:8" x14ac:dyDescent="0.3">
      <c r="A6" s="6" t="s">
        <v>23</v>
      </c>
      <c r="B6" s="1"/>
      <c r="D6" s="27" t="s">
        <v>27</v>
      </c>
      <c r="F6" s="21" t="s">
        <v>48</v>
      </c>
    </row>
    <row r="7" spans="1:8" x14ac:dyDescent="0.3">
      <c r="A7" s="5" t="s">
        <v>24</v>
      </c>
      <c r="D7" s="27" t="s">
        <v>44</v>
      </c>
      <c r="F7" s="21" t="s">
        <v>54</v>
      </c>
    </row>
    <row r="8" spans="1:8" x14ac:dyDescent="0.3">
      <c r="A8" s="5" t="s">
        <v>16</v>
      </c>
      <c r="D8" s="27" t="s">
        <v>25</v>
      </c>
      <c r="F8" s="21" t="s">
        <v>57</v>
      </c>
    </row>
    <row r="9" spans="1:8" x14ac:dyDescent="0.3">
      <c r="A9" s="5"/>
      <c r="D9" s="27" t="s">
        <v>13</v>
      </c>
      <c r="F9" s="21" t="s">
        <v>46</v>
      </c>
    </row>
    <row r="10" spans="1:8" x14ac:dyDescent="0.3">
      <c r="D10" s="27" t="s">
        <v>55</v>
      </c>
      <c r="F10" s="21" t="s">
        <v>47</v>
      </c>
    </row>
    <row r="11" spans="1:8" x14ac:dyDescent="0.3">
      <c r="D11" s="27" t="s">
        <v>36</v>
      </c>
      <c r="F11" s="21" t="s">
        <v>53</v>
      </c>
    </row>
    <row r="12" spans="1:8" x14ac:dyDescent="0.3">
      <c r="D12" s="28"/>
      <c r="F12" s="21" t="s">
        <v>43</v>
      </c>
    </row>
    <row r="17" spans="4:4" x14ac:dyDescent="0.3">
      <c r="D17" s="19"/>
    </row>
    <row r="18" spans="4:4" x14ac:dyDescent="0.3">
      <c r="D18" s="20"/>
    </row>
    <row r="19" spans="4:4" x14ac:dyDescent="0.3">
      <c r="D19" s="20"/>
    </row>
    <row r="20" spans="4:4" x14ac:dyDescent="0.3">
      <c r="D20" s="20"/>
    </row>
  </sheetData>
  <dataValidations count="1">
    <dataValidation type="list" showInputMessage="1" showErrorMessage="1" sqref="J9">
      <formula1>#REF!</formula1>
    </dataValidation>
  </dataValidations>
  <pageMargins left="0.7" right="0.7" top="0.75" bottom="0.75" header="0.3" footer="0.3"/>
  <pageSetup paperSize="141" scale="74" orientation="landscape" r:id="rId1"/>
  <headerFooter>
    <oddHeader>&amp;CAttachment A
Data Validation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FAA763CC893440BEEE150026AFB225" ma:contentTypeVersion="8" ma:contentTypeDescription="Create a new document." ma:contentTypeScope="" ma:versionID="fbcbf14a48918aedaf11d36adb305fb5">
  <xsd:schema xmlns:xsd="http://www.w3.org/2001/XMLSchema" xmlns:xs="http://www.w3.org/2001/XMLSchema" xmlns:p="http://schemas.microsoft.com/office/2006/metadata/properties" xmlns:ns2="67a16e71-800a-44ff-b56a-672009535200" targetNamespace="http://schemas.microsoft.com/office/2006/metadata/properties" ma:root="true" ma:fieldsID="050684e194d2e98a5613f77aee47155d" ns2:_="">
    <xsd:import namespace="67a16e71-800a-44ff-b56a-6720095352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16e71-800a-44ff-b56a-6720095352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C84D52-2945-4E02-AA1C-1CA4A952D80C}"/>
</file>

<file path=customXml/itemProps2.xml><?xml version="1.0" encoding="utf-8"?>
<ds:datastoreItem xmlns:ds="http://schemas.openxmlformats.org/officeDocument/2006/customXml" ds:itemID="{577DF187-CEEB-4D4D-98CD-AB45AA81AD66}"/>
</file>

<file path=customXml/itemProps3.xml><?xml version="1.0" encoding="utf-8"?>
<ds:datastoreItem xmlns:ds="http://schemas.openxmlformats.org/officeDocument/2006/customXml" ds:itemID="{A86C8859-2DB4-48C4-A8F5-2B00DBA317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Installed Projects</vt:lpstr>
      <vt:lpstr>Pipeline Projects</vt:lpstr>
      <vt:lpstr>Data Validation</vt:lpstr>
      <vt:lpstr>'Installed Projects'!Print_Titles</vt:lpstr>
      <vt:lpstr>'Pipeline Projects'!Print_Titles</vt:lpstr>
    </vt:vector>
  </TitlesOfParts>
  <Company>National Grid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Daly</dc:creator>
  <cp:lastModifiedBy>John Bonazoli</cp:lastModifiedBy>
  <cp:lastPrinted>2018-02-15T17:07:48Z</cp:lastPrinted>
  <dcterms:created xsi:type="dcterms:W3CDTF">2017-12-20T13:56:06Z</dcterms:created>
  <dcterms:modified xsi:type="dcterms:W3CDTF">2022-02-14T22:11:59Z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{F0B71C06-78A7-4811-BA1C-D806ABF51CD6}</vt:lpwstr>
  </property>
  <property fmtid="{D5CDD505-2E9C-101B-9397-08002B2CF9AE}" pid="3" name="_NewReviewCycle">
    <vt:lpwstr/>
  </property>
  <property fmtid="{D5CDD505-2E9C-101B-9397-08002B2CF9AE}" pid="4" name="ContentTypeId">
    <vt:lpwstr>0x01010057FAA763CC893440BEEE150026AFB225</vt:lpwstr>
  </property>
</Properties>
</file>