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S:\ust shared\UST\Regulations\UST Policies\Appendix 3 revisions\2022 Revisions\"/>
    </mc:Choice>
  </mc:AlternateContent>
  <xr:revisionPtr revIDLastSave="0" documentId="13_ncr:1_{229E4138-E532-404A-AA70-57EE7DC56702}" xr6:coauthVersionLast="47" xr6:coauthVersionMax="47" xr10:uidLastSave="{00000000-0000-0000-0000-000000000000}"/>
  <bookViews>
    <workbookView xWindow="28680" yWindow="-1905" windowWidth="29040" windowHeight="17640" tabRatio="268" xr2:uid="{00000000-000D-0000-FFFF-FFFF00000000}"/>
  </bookViews>
  <sheets>
    <sheet name="Work Group Rev - November 2022" sheetId="1" r:id="rId1"/>
    <sheet name="build-up info" sheetId="2" r:id="rId2"/>
  </sheets>
  <definedNames>
    <definedName name="OLE_LINK1" localSheetId="0">'Work Group Rev - November 2022'!#REF!</definedName>
    <definedName name="OLE_LINK4" localSheetId="0">'Work Group Rev - November 2022'!#REF!</definedName>
    <definedName name="OLE_LINK5" localSheetId="0">'Work Group Rev - November 2022'!#REF!</definedName>
    <definedName name="OLE_LINK8" localSheetId="0">'Work Group Rev - November 2022'!#REF!</definedName>
    <definedName name="_xlnm.Print_Area" localSheetId="0">'Work Group Rev - November 2022'!$A$2:$K$805</definedName>
    <definedName name="_xlnm.Print_Titles" localSheetId="0">'Work Group Rev - November 2022'!$2:$2</definedName>
    <definedName name="Z_0FDB398F_ADBF_4274_AB84_0088EC5316B1_.wvu.Cols" localSheetId="0" hidden="1">'Work Group Rev - November 2022'!$E:$F</definedName>
    <definedName name="Z_0FDB398F_ADBF_4274_AB84_0088EC5316B1_.wvu.PrintArea" localSheetId="0" hidden="1">'Work Group Rev - November 2022'!$A$2:$J$805</definedName>
    <definedName name="Z_0FDB398F_ADBF_4274_AB84_0088EC5316B1_.wvu.PrintTitles" localSheetId="0" hidden="1">'Work Group Rev - November 2022'!$2:$2</definedName>
    <definedName name="Z_BF77FE1C_C0FC_4C73_9AB0_42507234F9EB_.wvu.Cols" localSheetId="0" hidden="1">'Work Group Rev - November 2022'!$E:$F</definedName>
    <definedName name="Z_BF77FE1C_C0FC_4C73_9AB0_42507234F9EB_.wvu.PrintArea" localSheetId="0" hidden="1">'Work Group Rev - November 2022'!$A$2:$J$805</definedName>
    <definedName name="Z_BF77FE1C_C0FC_4C73_9AB0_42507234F9EB_.wvu.PrintTitles" localSheetId="0" hidden="1">'Work Group Rev - November 2022'!$2:$2</definedName>
    <definedName name="Z_BF77FE1C_C0FC_4C73_9AB0_42507234F9EB_.wvu.Rows" localSheetId="0" hidden="1">'Work Group Rev - November 2022'!$517:$517</definedName>
    <definedName name="Z_D4E88E40_4939_41D6_9FD3_7D73EE738059_.wvu.Cols" localSheetId="0" hidden="1">'Work Group Rev - November 2022'!$E:$F</definedName>
    <definedName name="Z_D4E88E40_4939_41D6_9FD3_7D73EE738059_.wvu.PrintArea" localSheetId="0" hidden="1">'Work Group Rev - November 2022'!$A$2:$J$805</definedName>
    <definedName name="Z_D4E88E40_4939_41D6_9FD3_7D73EE738059_.wvu.PrintTitles" localSheetId="0" hidden="1">'Work Group Rev - November 2022'!$2:$2</definedName>
    <definedName name="Z_D4E88E40_4939_41D6_9FD3_7D73EE738059_.wvu.Rows" localSheetId="0" hidden="1">'Work Group Rev - November 2022'!$517:$517</definedName>
    <definedName name="Z_F62E8ADB_169D_41EE_A770_5284D22A9033_.wvu.Cols" localSheetId="0" hidden="1">'Work Group Rev - November 2022'!$E:$F</definedName>
    <definedName name="Z_F62E8ADB_169D_41EE_A770_5284D22A9033_.wvu.PrintArea" localSheetId="0" hidden="1">'Work Group Rev - November 2022'!$A$2:$H$857</definedName>
    <definedName name="Z_F62E8ADB_169D_41EE_A770_5284D22A9033_.wvu.PrintTitles" localSheetId="0" hidden="1">'Work Group Rev - November 2022'!$2:$2</definedName>
    <definedName name="Z_FC3F1003_C204_4DE9_821F_C967D0BB45A6_.wvu.Cols" localSheetId="0" hidden="1">'Work Group Rev - November 2022'!$E:$F</definedName>
    <definedName name="Z_FC3F1003_C204_4DE9_821F_C967D0BB45A6_.wvu.PrintTitles" localSheetId="0" hidden="1">'Work Group Rev - November 2022'!$2:$2</definedName>
  </definedNames>
  <calcPr calcId="191029"/>
  <customWorkbookViews>
    <customWorkbookView name="GHB - Personal View" guid="{D4E88E40-4939-41D6-9FD3-7D73EE738059}" mergeInterval="0" personalView="1" maximized="1" windowWidth="1920" windowHeight="927" tabRatio="268" activeSheetId="1"/>
    <customWorkbookView name="Commonwealth of Massachusetts - Personal View" guid="{0FDB398F-ADBF-4274-AB84-0088EC5316B1}" mergeInterval="0" personalView="1" maximized="1" windowWidth="1916" windowHeight="975" tabRatio="268" activeSheetId="1"/>
    <customWorkbookView name="Paul McNeil - Personal View" guid="{F62E8ADB-169D-41EE-A770-5284D22A9033}" mergeInterval="0" personalView="1" maximized="1" xWindow="-9" yWindow="-9" windowWidth="1298" windowHeight="1008" tabRatio="268" activeSheetId="1"/>
    <customWorkbookView name="G. Bullard - Personal View" guid="{FC3F1003-C204-4DE9-821F-C967D0BB45A6}" mergeInterval="0" personalView="1" maximized="1" windowWidth="1920" windowHeight="927" tabRatio="268" activeSheetId="1"/>
    <customWorkbookView name="Bullard, Gordon H. (DOR) - Personal View" guid="{BF77FE1C-C0FC-4C73-9AB0-42507234F9EB}" mergeInterval="0" personalView="1" maximized="1" xWindow="1912" yWindow="-127" windowWidth="1936" windowHeight="1176" tabRatio="2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E12" i="2"/>
  <c r="E11" i="2"/>
  <c r="E10" i="2"/>
  <c r="E9" i="2"/>
  <c r="E14" i="2" s="1"/>
  <c r="E29" i="2"/>
  <c r="E28" i="2"/>
  <c r="E27" i="2"/>
  <c r="E26" i="2"/>
  <c r="E25" i="2"/>
  <c r="E24" i="2"/>
  <c r="E23" i="2"/>
  <c r="E22" i="2"/>
  <c r="E21" i="2"/>
  <c r="J272" i="1"/>
  <c r="J284" i="1"/>
  <c r="I283" i="1"/>
  <c r="J283" i="1" s="1"/>
  <c r="I282" i="1"/>
  <c r="J282" i="1" s="1"/>
  <c r="I279" i="1"/>
  <c r="J279" i="1" s="1"/>
  <c r="I278" i="1"/>
  <c r="J278" i="1" s="1"/>
  <c r="I277" i="1"/>
  <c r="J277" i="1" s="1"/>
  <c r="I276" i="1"/>
  <c r="J276" i="1" s="1"/>
  <c r="I275" i="1"/>
  <c r="J275" i="1" s="1"/>
  <c r="I274" i="1"/>
  <c r="J274" i="1" s="1"/>
  <c r="I271" i="1"/>
  <c r="J271" i="1" s="1"/>
  <c r="I270" i="1"/>
  <c r="J270" i="1" s="1"/>
  <c r="I269" i="1"/>
  <c r="J269" i="1" s="1"/>
  <c r="I267" i="1"/>
  <c r="J267" i="1" s="1"/>
  <c r="I266" i="1"/>
  <c r="J266" i="1" s="1"/>
  <c r="I265" i="1"/>
  <c r="J265" i="1" s="1"/>
  <c r="I264" i="1"/>
  <c r="J264" i="1" s="1"/>
  <c r="J263" i="1"/>
  <c r="I262" i="1"/>
  <c r="J262" i="1" s="1"/>
  <c r="I253" i="1"/>
  <c r="J253" i="1" s="1"/>
  <c r="I257" i="1"/>
  <c r="J257" i="1" s="1"/>
  <c r="I256" i="1"/>
  <c r="J256" i="1" s="1"/>
  <c r="J252" i="1"/>
  <c r="I252" i="1"/>
  <c r="I248" i="1"/>
  <c r="J248" i="1" s="1"/>
  <c r="I247" i="1"/>
  <c r="J247" i="1" s="1"/>
  <c r="I246" i="1"/>
  <c r="J246" i="1" s="1"/>
  <c r="I245" i="1"/>
  <c r="J245" i="1" s="1"/>
  <c r="J241" i="1"/>
  <c r="I241" i="1"/>
  <c r="I240" i="1"/>
  <c r="J240" i="1" s="1"/>
  <c r="I236" i="1"/>
  <c r="J236" i="1" s="1"/>
  <c r="I235" i="1"/>
  <c r="J235" i="1" s="1"/>
  <c r="I234" i="1"/>
  <c r="J234" i="1" s="1"/>
  <c r="J233" i="1"/>
  <c r="I233" i="1"/>
  <c r="J228" i="1"/>
  <c r="I227" i="1"/>
  <c r="J227" i="1" s="1"/>
  <c r="J226" i="1"/>
  <c r="I226" i="1"/>
  <c r="I224" i="1"/>
  <c r="J224" i="1" s="1"/>
  <c r="J222" i="1"/>
  <c r="J221" i="1"/>
  <c r="I219" i="1"/>
  <c r="J219" i="1"/>
  <c r="J218" i="1"/>
  <c r="J217" i="1"/>
  <c r="I217" i="1"/>
  <c r="J216" i="1"/>
  <c r="I216" i="1"/>
  <c r="J214" i="1"/>
  <c r="J213" i="1"/>
  <c r="I213" i="1"/>
  <c r="J212" i="1"/>
  <c r="J158" i="1"/>
  <c r="I158" i="1"/>
  <c r="I197" i="1"/>
  <c r="J197" i="1"/>
  <c r="J198" i="1"/>
  <c r="I195" i="1"/>
  <c r="J195" i="1" s="1"/>
  <c r="I194" i="1"/>
  <c r="J194" i="1" s="1"/>
  <c r="I193" i="1"/>
  <c r="J193" i="1"/>
  <c r="I191" i="1"/>
  <c r="J191" i="1" s="1"/>
  <c r="I190" i="1"/>
  <c r="J190" i="1" s="1"/>
  <c r="I189" i="1"/>
  <c r="J189" i="1" s="1"/>
  <c r="J184" i="1"/>
  <c r="J186" i="1"/>
  <c r="I159" i="1"/>
  <c r="J159" i="1" s="1"/>
  <c r="J206" i="1"/>
  <c r="J205" i="1"/>
  <c r="J390" i="1"/>
  <c r="I389" i="1"/>
  <c r="J389" i="1" s="1"/>
  <c r="I388" i="1"/>
  <c r="J388" i="1" s="1"/>
  <c r="I387" i="1"/>
  <c r="J387" i="1" s="1"/>
  <c r="I386" i="1"/>
  <c r="J386" i="1" s="1"/>
  <c r="I384" i="1"/>
  <c r="J384" i="1" s="1"/>
  <c r="I383" i="1"/>
  <c r="J383" i="1" s="1"/>
  <c r="I382" i="1"/>
  <c r="J382" i="1" s="1"/>
  <c r="I381" i="1"/>
  <c r="J381" i="1" s="1"/>
  <c r="I375" i="1"/>
  <c r="J375" i="1" s="1"/>
  <c r="I376" i="1"/>
  <c r="J376" i="1" s="1"/>
  <c r="I368" i="1"/>
  <c r="J368" i="1" s="1"/>
  <c r="I367" i="1"/>
  <c r="J367" i="1" s="1"/>
  <c r="I366" i="1"/>
  <c r="J366" i="1" s="1"/>
  <c r="I365" i="1"/>
  <c r="J365" i="1" s="1"/>
  <c r="I364" i="1"/>
  <c r="J364" i="1" s="1"/>
  <c r="I362" i="1"/>
  <c r="J362" i="1" s="1"/>
  <c r="I361" i="1"/>
  <c r="J361" i="1" s="1"/>
  <c r="I360" i="1"/>
  <c r="J360" i="1" s="1"/>
  <c r="I356" i="1"/>
  <c r="J356" i="1" s="1"/>
  <c r="I355" i="1"/>
  <c r="J355" i="1" s="1"/>
  <c r="I353" i="1"/>
  <c r="J353" i="1" s="1"/>
  <c r="I352" i="1"/>
  <c r="J352" i="1" s="1"/>
  <c r="I208" i="1"/>
  <c r="J208" i="1" s="1"/>
  <c r="I207" i="1"/>
  <c r="J207" i="1" s="1"/>
  <c r="I204" i="1"/>
  <c r="J204" i="1" s="1"/>
  <c r="I203" i="1"/>
  <c r="J203" i="1" s="1"/>
  <c r="I181" i="1"/>
  <c r="J181" i="1" s="1"/>
  <c r="I180" i="1"/>
  <c r="J180" i="1" s="1"/>
  <c r="I176" i="1"/>
  <c r="J176" i="1" s="1"/>
  <c r="I178" i="1"/>
  <c r="J178" i="1" s="1"/>
  <c r="I177" i="1"/>
  <c r="J177" i="1" s="1"/>
  <c r="I175" i="1"/>
  <c r="J175" i="1" s="1"/>
  <c r="I174" i="1"/>
  <c r="J174" i="1" s="1"/>
  <c r="I173" i="1"/>
  <c r="J173" i="1" s="1"/>
  <c r="I172" i="1"/>
  <c r="J172" i="1" s="1"/>
  <c r="I171" i="1"/>
  <c r="J171" i="1" s="1"/>
  <c r="I170" i="1"/>
  <c r="J170" i="1" s="1"/>
  <c r="I169" i="1"/>
  <c r="J169" i="1" s="1"/>
  <c r="I168" i="1"/>
  <c r="J168" i="1" s="1"/>
  <c r="J166" i="1"/>
  <c r="J163" i="1"/>
  <c r="J162" i="1"/>
  <c r="I156" i="1"/>
  <c r="J156" i="1" s="1"/>
  <c r="I155" i="1"/>
  <c r="J155" i="1" s="1"/>
  <c r="I154" i="1"/>
  <c r="J154" i="1" s="1"/>
  <c r="I79" i="1"/>
  <c r="J79" i="1" s="1"/>
  <c r="I117" i="1"/>
  <c r="J117" i="1" s="1"/>
  <c r="I111" i="1"/>
  <c r="J111" i="1" s="1"/>
  <c r="I110" i="1"/>
  <c r="J110" i="1" s="1"/>
  <c r="I109" i="1"/>
  <c r="J109" i="1" s="1"/>
  <c r="I108" i="1"/>
  <c r="J108" i="1" s="1"/>
  <c r="J104" i="1"/>
  <c r="J100" i="1"/>
  <c r="I99" i="1"/>
  <c r="J99" i="1" s="1"/>
  <c r="I98" i="1"/>
  <c r="J98" i="1" s="1"/>
  <c r="I97" i="1"/>
  <c r="J97" i="1" s="1"/>
  <c r="I94" i="1"/>
  <c r="J94" i="1" s="1"/>
  <c r="I93" i="1"/>
  <c r="J93" i="1" s="1"/>
  <c r="I86" i="1"/>
  <c r="J86" i="1" s="1"/>
  <c r="J85" i="1"/>
  <c r="J82" i="1"/>
  <c r="J81" i="1"/>
  <c r="J78" i="1"/>
  <c r="J76"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2" i="1"/>
  <c r="J44" i="1"/>
  <c r="J43" i="1"/>
  <c r="J41" i="1"/>
  <c r="J40" i="1"/>
  <c r="J38" i="1"/>
  <c r="J37" i="1"/>
  <c r="J36" i="1"/>
  <c r="J31" i="1"/>
  <c r="J34" i="1"/>
  <c r="J33" i="1"/>
  <c r="J32" i="1"/>
  <c r="J30" i="1"/>
  <c r="J29" i="1"/>
  <c r="J28" i="1"/>
  <c r="J27" i="1"/>
  <c r="J26" i="1"/>
  <c r="J23" i="1"/>
  <c r="J20" i="1"/>
  <c r="J19" i="1"/>
  <c r="J18" i="1"/>
  <c r="J17" i="1"/>
  <c r="J15" i="1"/>
  <c r="J14" i="1"/>
  <c r="J13" i="1"/>
  <c r="J12" i="1"/>
  <c r="J11" i="1"/>
  <c r="J10" i="1"/>
  <c r="J9" i="1"/>
  <c r="J8" i="1"/>
  <c r="J7" i="1"/>
  <c r="J6" i="1"/>
  <c r="J5" i="1"/>
  <c r="E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Dept of Revenue</author>
  </authors>
  <commentList>
    <comment ref="D174" authorId="0" shapeId="0" xr:uid="{00000000-0006-0000-0000-000001000000}">
      <text>
        <r>
          <rPr>
            <b/>
            <sz val="9"/>
            <color indexed="81"/>
            <rFont val="Tahoma"/>
            <family val="2"/>
          </rPr>
          <t>MA Dept of Revenue:</t>
        </r>
        <r>
          <rPr>
            <sz val="9"/>
            <color indexed="81"/>
            <rFont val="Tahoma"/>
            <family val="2"/>
          </rPr>
          <t xml:space="preserve">
How are hese different than than Task Code 24?</t>
        </r>
      </text>
    </comment>
    <comment ref="B182" authorId="0" shapeId="0" xr:uid="{00000000-0006-0000-0000-000002000000}">
      <text>
        <r>
          <rPr>
            <b/>
            <sz val="9"/>
            <color indexed="81"/>
            <rFont val="Tahoma"/>
            <family val="2"/>
          </rPr>
          <t>MA Dept of Revenue:</t>
        </r>
        <r>
          <rPr>
            <sz val="9"/>
            <color indexed="81"/>
            <rFont val="Tahoma"/>
            <family val="2"/>
          </rPr>
          <t xml:space="preserve">
Should this be under 9.3</t>
        </r>
      </text>
    </comment>
  </commentList>
</comments>
</file>

<file path=xl/sharedStrings.xml><?xml version="1.0" encoding="utf-8"?>
<sst xmlns="http://schemas.openxmlformats.org/spreadsheetml/2006/main" count="2187" uniqueCount="1434">
  <si>
    <t>Flexible Wall Permeability</t>
  </si>
  <si>
    <t>Bulk Density</t>
  </si>
  <si>
    <t>WATER</t>
  </si>
  <si>
    <t>SOIL</t>
  </si>
  <si>
    <t>Initial Discharge Monitoring Report</t>
  </si>
  <si>
    <t>Monthly Discharge Monitoring Report</t>
  </si>
  <si>
    <t>Quarterly Discharge Monitoring Report</t>
  </si>
  <si>
    <t>2.12.1</t>
  </si>
  <si>
    <t>2.12.2</t>
  </si>
  <si>
    <t>2.12.3</t>
  </si>
  <si>
    <t>Method 3 per 310 CMR 40.0990</t>
  </si>
  <si>
    <t>2.12.4</t>
  </si>
  <si>
    <t>2.13.1</t>
  </si>
  <si>
    <t>2.13.2</t>
  </si>
  <si>
    <t>2.13.3</t>
  </si>
  <si>
    <t>2.13.4</t>
  </si>
  <si>
    <t>2.13.5</t>
  </si>
  <si>
    <t>Well surveying</t>
  </si>
  <si>
    <t>9.7.1</t>
  </si>
  <si>
    <t xml:space="preserve">Surveying (un-licensed) </t>
  </si>
  <si>
    <t>9.7.1.1</t>
  </si>
  <si>
    <t>9.7.1.2</t>
  </si>
  <si>
    <t>9.7.2</t>
  </si>
  <si>
    <t>9.7.2.1</t>
  </si>
  <si>
    <t>9.7.2.2</t>
  </si>
  <si>
    <t>Police Detail</t>
  </si>
  <si>
    <t xml:space="preserve">Prepare Monitoring Well &amp; Boring Logs </t>
  </si>
  <si>
    <t>Per Log</t>
  </si>
  <si>
    <t xml:space="preserve">REMEDIATION PERMITTING </t>
  </si>
  <si>
    <t>17.1.1</t>
  </si>
  <si>
    <t>17.1.1.1</t>
  </si>
  <si>
    <t>NPDES - Permit Exclusion</t>
  </si>
  <si>
    <t>Risk Assessment per 310 CMR 40.0900</t>
  </si>
  <si>
    <t>T &amp; M/NTE</t>
  </si>
  <si>
    <t>&lt;80 Square foot - flat roof</t>
  </si>
  <si>
    <t>Per Shed</t>
  </si>
  <si>
    <t>&lt;80 Square foot - gable roof</t>
  </si>
  <si>
    <t>80 - 120 Square foot - flat roof</t>
  </si>
  <si>
    <t>80 - 120 Square foot - gable roof</t>
  </si>
  <si>
    <t>121 - 150 Square foot - flat roof</t>
  </si>
  <si>
    <t>121 - 150 Square foot - gable roof</t>
  </si>
  <si>
    <t>151 - 240 Square foot - flat roof</t>
  </si>
  <si>
    <t>151 - 240 Square foot - gable roof</t>
  </si>
  <si>
    <t>&gt;240 Square foot - flat roof</t>
  </si>
  <si>
    <t>&gt;240 Square foot - gable roof</t>
  </si>
  <si>
    <t>Equipment pad</t>
  </si>
  <si>
    <t>Concrete slab (6" deep, reinforced with wire mesh)</t>
  </si>
  <si>
    <t>&lt;80 Square foot</t>
  </si>
  <si>
    <t>SF</t>
  </si>
  <si>
    <t>80 - 120 Square foot</t>
  </si>
  <si>
    <t>121 - 150 Square foot</t>
  </si>
  <si>
    <t>151 - 240 Square foot</t>
  </si>
  <si>
    <t>&gt;240 Square foot</t>
  </si>
  <si>
    <t>Cast in place footing (1' x 1' reinforced concrete deadman)</t>
  </si>
  <si>
    <t>LF</t>
  </si>
  <si>
    <t>Concrete berm (where required)</t>
  </si>
  <si>
    <t>Fencing - 6 foot high stockade</t>
  </si>
  <si>
    <t>Fencing - 6 foot high chain link</t>
  </si>
  <si>
    <t>Fencing - Gates</t>
  </si>
  <si>
    <t>28.18.4</t>
  </si>
  <si>
    <t>28.18.4.1</t>
  </si>
  <si>
    <t xml:space="preserve">Vactor Solids Excavator with Operator </t>
  </si>
  <si>
    <t>17.1.2</t>
  </si>
  <si>
    <t>Industrial discharge/POTW/MWRA Permit</t>
  </si>
  <si>
    <t>17.1.3</t>
  </si>
  <si>
    <t>17.1.4</t>
  </si>
  <si>
    <t>17.1.5</t>
  </si>
  <si>
    <t xml:space="preserve">Building Permit </t>
  </si>
  <si>
    <t>17.1.6</t>
  </si>
  <si>
    <t>Wetlands Approval and/or Rivers Protection Act - Includes DEP required sign</t>
  </si>
  <si>
    <t>Local Discharge Permit</t>
  </si>
  <si>
    <t>Combined Immediate Response Action Plan and Completion Report per 310 CMR 40.0427</t>
  </si>
  <si>
    <t>Substantial Hazard Evaluation per 310 CMR 40.0956</t>
  </si>
  <si>
    <t>Prepare and Submit Traffic Plan to the State Department of Public Works</t>
  </si>
  <si>
    <t>Dye Test to Confirm Outfall Location</t>
  </si>
  <si>
    <t>28.1.1</t>
  </si>
  <si>
    <t>28.1.1.1</t>
  </si>
  <si>
    <t>Daily</t>
  </si>
  <si>
    <t>Weekly</t>
  </si>
  <si>
    <t>28.1.1.3</t>
  </si>
  <si>
    <t>Monthly</t>
  </si>
  <si>
    <t>28.1.2</t>
  </si>
  <si>
    <t>150-250 scfm</t>
  </si>
  <si>
    <t>28.1.2.3</t>
  </si>
  <si>
    <t>28.1.3</t>
  </si>
  <si>
    <t>250-400 scfm</t>
  </si>
  <si>
    <t>28.1.3.1</t>
  </si>
  <si>
    <t>28.1.3.3</t>
  </si>
  <si>
    <t>28.1.4</t>
  </si>
  <si>
    <t>400-550 scfm</t>
  </si>
  <si>
    <t>28.1.4.3</t>
  </si>
  <si>
    <t>28.2.1</t>
  </si>
  <si>
    <t>28.2.1.1</t>
  </si>
  <si>
    <t>28.2.1.3</t>
  </si>
  <si>
    <t>28.2.2</t>
  </si>
  <si>
    <t>28.2.2.1</t>
  </si>
  <si>
    <t>28.2.3</t>
  </si>
  <si>
    <t>28.2.3.1</t>
  </si>
  <si>
    <t>28.2.3.2</t>
  </si>
  <si>
    <t>28.2.3.3</t>
  </si>
  <si>
    <t>28.2.4</t>
  </si>
  <si>
    <t>28.2.4.1</t>
  </si>
  <si>
    <t>28.3.1</t>
  </si>
  <si>
    <t>Hourly</t>
  </si>
  <si>
    <t>28.3.2</t>
  </si>
  <si>
    <t>28.3.3</t>
  </si>
  <si>
    <t>Laborer</t>
  </si>
  <si>
    <t>28.4.1</t>
  </si>
  <si>
    <t>28.4.2</t>
  </si>
  <si>
    <t>28.4.3</t>
  </si>
  <si>
    <t>Exhaust Fan, 10" Explosion Proof</t>
  </si>
  <si>
    <t>28.5.1</t>
  </si>
  <si>
    <t>28.5.2</t>
  </si>
  <si>
    <t>28.5.3</t>
  </si>
  <si>
    <t>Exhaust Fan, 20" Explosion Proof</t>
  </si>
  <si>
    <t>28.6.1</t>
  </si>
  <si>
    <t>28.6.3</t>
  </si>
  <si>
    <t>Equipment Enclosure 8' x 20'</t>
  </si>
  <si>
    <t>28.7.2</t>
  </si>
  <si>
    <t>Generator (Excluding fuel)</t>
  </si>
  <si>
    <t>28.9.1</t>
  </si>
  <si>
    <t>3.5 kw</t>
  </si>
  <si>
    <t>28.9.1.1</t>
  </si>
  <si>
    <t>28.9.1.2</t>
  </si>
  <si>
    <t>28.9.2</t>
  </si>
  <si>
    <t>6.5 kw</t>
  </si>
  <si>
    <t>28.9.2.1</t>
  </si>
  <si>
    <t>28.9.2.3</t>
  </si>
  <si>
    <t>28.9.3</t>
  </si>
  <si>
    <t>28.9.3.1</t>
  </si>
  <si>
    <t>28.9.3.2</t>
  </si>
  <si>
    <t>28.9.4</t>
  </si>
  <si>
    <t>28.9.4.1</t>
  </si>
  <si>
    <t>28.9.4.2</t>
  </si>
  <si>
    <t>6.12.1</t>
  </si>
  <si>
    <t>6.12.2</t>
  </si>
  <si>
    <t>6.12.3</t>
  </si>
  <si>
    <t>Chemicals</t>
  </si>
  <si>
    <t>PORTABLE G.C.</t>
  </si>
  <si>
    <t>ITEM DESCRIPTION</t>
  </si>
  <si>
    <t>UOM</t>
  </si>
  <si>
    <t>PRICE</t>
  </si>
  <si>
    <t>11.1.7</t>
  </si>
  <si>
    <t>11.1.8</t>
  </si>
  <si>
    <t>11.1.9</t>
  </si>
  <si>
    <t>Phase IV per 310 CMR 40.0870</t>
  </si>
  <si>
    <t>Phase IV Status Report per 310 CMR 40.0877</t>
  </si>
  <si>
    <t>2.8.3</t>
  </si>
  <si>
    <t xml:space="preserve">Phase IV Supplemental Addendum Report </t>
  </si>
  <si>
    <t>Release Abatement Measure Plan Completion Report per 310 CMR 40.0446</t>
  </si>
  <si>
    <t>Public Involvement per 310 CMR 40.1400</t>
  </si>
  <si>
    <t>9.2.1</t>
  </si>
  <si>
    <t>Full Day (greater than 6 hours including travel)</t>
  </si>
  <si>
    <t>9.2.2</t>
  </si>
  <si>
    <t>Half Day (up to and including 6 hours including travel)</t>
  </si>
  <si>
    <t>9.3.1</t>
  </si>
  <si>
    <t>9.3.1.1</t>
  </si>
  <si>
    <t>27.5.5</t>
  </si>
  <si>
    <t>Paint Filter</t>
  </si>
  <si>
    <t>27.5.6</t>
  </si>
  <si>
    <t>TCLP Extraction-Add on</t>
  </si>
  <si>
    <t>27.5.7</t>
  </si>
  <si>
    <t>Zero Headspace Extraction</t>
  </si>
  <si>
    <t>27.5.8</t>
  </si>
  <si>
    <t>Metal Extraction</t>
  </si>
  <si>
    <t>27.5.9</t>
  </si>
  <si>
    <t>Alkalinity</t>
  </si>
  <si>
    <t>14.1.1</t>
  </si>
  <si>
    <t>pH</t>
  </si>
  <si>
    <t>Total Organic Carbon</t>
  </si>
  <si>
    <t>Labor to replace/install Oxygen Filter Sock</t>
  </si>
  <si>
    <t>Per Utility</t>
  </si>
  <si>
    <t>20.3</t>
  </si>
  <si>
    <t>20.4</t>
  </si>
  <si>
    <t>Army Corps of Engrs. 81M or Equiv.</t>
  </si>
  <si>
    <t>27.1.8</t>
  </si>
  <si>
    <t>Turbidity</t>
  </si>
  <si>
    <t>Trailer Mounted Air Excavator with Operator</t>
  </si>
  <si>
    <t>27.1.10</t>
  </si>
  <si>
    <t>Salinity</t>
  </si>
  <si>
    <t>SM17</t>
  </si>
  <si>
    <t>27.1.11</t>
  </si>
  <si>
    <t>Total Kjeldahl Nitrogen</t>
  </si>
  <si>
    <t>27.1.12</t>
  </si>
  <si>
    <t>Nitrogen, Nitrate</t>
  </si>
  <si>
    <t>27.1.13</t>
  </si>
  <si>
    <t>Nitrogen, Nitrite</t>
  </si>
  <si>
    <t>27.1.14</t>
  </si>
  <si>
    <t>Nitrogen Ammonia</t>
  </si>
  <si>
    <t>27.1.15</t>
  </si>
  <si>
    <t>Total Phosphorous</t>
  </si>
  <si>
    <t>27.1.16</t>
  </si>
  <si>
    <t>Percent Moisture</t>
  </si>
  <si>
    <t>27.1.17</t>
  </si>
  <si>
    <t>Sulfate  US EPA Method 375.40 (Groundwater Only)</t>
  </si>
  <si>
    <t>27.1.18</t>
  </si>
  <si>
    <t>Chloride US EPA Method 325.1 or Standard Methods 4500-CLB (Groundwater Only)</t>
  </si>
  <si>
    <t>27.2.1</t>
  </si>
  <si>
    <t>Bioremediation parameters</t>
  </si>
  <si>
    <t>27.2.1.1</t>
  </si>
  <si>
    <t>OBTAIN PROPERTY ACCESS</t>
  </si>
  <si>
    <t>Per Agreement or Addendum</t>
  </si>
  <si>
    <t>27.2.1.5</t>
  </si>
  <si>
    <t>Petroleum &amp; BTEX Degraders</t>
  </si>
  <si>
    <t>27.3.1</t>
  </si>
  <si>
    <t>Aluminum</t>
  </si>
  <si>
    <t>27.3.2</t>
  </si>
  <si>
    <t>Antimony</t>
  </si>
  <si>
    <t>200.7/204.2</t>
  </si>
  <si>
    <t>6010/7041</t>
  </si>
  <si>
    <t>27.3.3</t>
  </si>
  <si>
    <t>Arsenic</t>
  </si>
  <si>
    <t>200.7/206.2</t>
  </si>
  <si>
    <t>6010/7060</t>
  </si>
  <si>
    <t>27.3.4</t>
  </si>
  <si>
    <t>Licensed Site Professional/ Licensed Professional Engineer</t>
  </si>
  <si>
    <t>Tier II Permit Modification</t>
  </si>
  <si>
    <r>
      <t>Release Abatement Measure Plan Design Specification</t>
    </r>
    <r>
      <rPr>
        <sz val="9"/>
        <color indexed="17"/>
        <rFont val="Arial"/>
        <family val="2"/>
      </rPr>
      <t/>
    </r>
  </si>
  <si>
    <t>LSP Opinion to remove off gas controls</t>
  </si>
  <si>
    <t>All disciplines: labor, equipment, and travel cost (including all related hrs.) for DEP/MCP meetings.  See additional guidance.</t>
  </si>
  <si>
    <t>Coordination of utility installation, including phone calls, permit applications and associated paperwork.  Remediation systems to be metered separately from all other uses. Reimbursement per utility. Monthly utility bills are coded under 23.2. Site visits may also be included under task code 4.2</t>
  </si>
  <si>
    <t>22.3</t>
  </si>
  <si>
    <t xml:space="preserve">Perform an 8 hour step and/or a 12, 24 or 48-hour constant discharge pumping test:
Subtasks shall include the following:
• 2 Personnel to be on site at all times
• Maximum of 10 data points to be evaluated
• All equipment, materials and supplies 
• Equipment mobilization/demobilization
• Disciplines travel 
• Field preparation (inc. all material and equipment)
• 8 hour step discharge test
• 12/24/48-hour constant discharge test with recovery
• Coordinate storage of extracted groundwater (if required)
• Test analysis, documentation and report          
• Project disciplines cost                                                                                                                                            NOTE: For storage, disposal, or treatment operation of extracted water, refer to other pertinent Task codes.  See additional guidance.
</t>
  </si>
  <si>
    <t>Permit preparation, acquisition, and monitoring. Permit fees to governmental agencies are not reimbursable.  Refer to Task code 20 for utility permits</t>
  </si>
  <si>
    <t xml:space="preserve">General O&amp;M of Remedial Systems - Project Disciplines include labor to obtain operational measurements of system, vapor and liquid sample collection, and routine system component maintenance.  Includes PID/FID, pitot tube/rotameter, hand pump, sample jars, sampling incidentals, field screening of samples, sample preparation, sample logging, sample storage, transportation of samples to laboratory, subcontractor coordination, field preparation, travel time, and vehicle expenses (excludes labor and materials associated with groundwater monitoring, gauging, sampling, which are to use the task codes in Task code 11). </t>
  </si>
  <si>
    <t xml:space="preserve">Liquid Phase Carbon Canisters excluding granular activated carbon, unless otherwise noted. See Task code 23 for carbon.  </t>
  </si>
  <si>
    <t>Vapor phase carbon canisters offgas treat system excluding granular activated carbon unless otherwise noted. See Task code 23</t>
  </si>
  <si>
    <t xml:space="preserve">Remediation system materials, including but not limited to pipe, fittings and adapters, glue, primer, backfill materials, asphalt, concrete and cement, final roadbox/manhole installation, etc. </t>
  </si>
  <si>
    <t>Acid wash air stripper tray or tower</t>
  </si>
  <si>
    <t>27.2.1.8</t>
  </si>
  <si>
    <t>ASTM C 136</t>
  </si>
  <si>
    <t>Sieve/Hydrometer Grain Size Analysis (gradation)</t>
  </si>
  <si>
    <t>ASTM D 5084</t>
  </si>
  <si>
    <t>ASTM D 1895</t>
  </si>
  <si>
    <t>Soil Borings, Sampling, and Monitoring, Recovery, SVE, AS well installation and completion. All labor and equipment are included under Task Codes 9.3.1.1 to 9.3.1.5.  All materials for the construction of PVC wells / points are included under Task Codes 9.3.2.1 to 9.3.2.5.  Air compressor and drums are not included.  Refer to guidance for special materials not included.</t>
  </si>
  <si>
    <t>Except as noted, materials include all types of PVC riser and screen pipe, j-plugs, bentonite, and sand (excludes manholes/roadboxes) .</t>
  </si>
  <si>
    <t>27.4.6.1</t>
  </si>
  <si>
    <t>27.4.6.2</t>
  </si>
  <si>
    <t>27.4.6.2.1</t>
  </si>
  <si>
    <t>27.4.7.1</t>
  </si>
  <si>
    <t>27.4.8.2</t>
  </si>
  <si>
    <t>Methylphenol (Add On)</t>
  </si>
  <si>
    <t>27.4.16.2</t>
  </si>
  <si>
    <t>27.4.16.3</t>
  </si>
  <si>
    <t>27.4.16.4</t>
  </si>
  <si>
    <t>27.4.17.1</t>
  </si>
  <si>
    <t>27.4.17.2</t>
  </si>
  <si>
    <t>27.4.17.2.2</t>
  </si>
  <si>
    <t>27.4.17.3</t>
  </si>
  <si>
    <t>27.4.17.3.1</t>
  </si>
  <si>
    <t>27.4.17.3.3</t>
  </si>
  <si>
    <t>27.4.18.1</t>
  </si>
  <si>
    <t>27.4.18.3</t>
  </si>
  <si>
    <t>Extra Person on site to accomplish labor intensive tasks (i.e. Air stripper cleaning, air stripper packing replacement, moving equipment, etc) - Reason for extra person required with submission.</t>
  </si>
  <si>
    <t>23.6.4.1</t>
  </si>
  <si>
    <t>23.6.5</t>
  </si>
  <si>
    <t>23.6.5.1</t>
  </si>
  <si>
    <t>23.6.6.1</t>
  </si>
  <si>
    <t>27.4.16.1</t>
  </si>
  <si>
    <t>55 Gallon drum, 5 psig max design pressure, 0-10 gpm, up to 185 lbs of carbon included.</t>
  </si>
  <si>
    <t>Prepare Remedial Monitoring Form per 310 CMR 40.0000</t>
  </si>
  <si>
    <t>Air monitoring for petroleum product derived air contaminants. Project disciplines include labor to conduct air monitoring, field screening and supervision. Includes PID, oxygen/explosion meter, toxic gas monitoring and/or sampling equipment (air pump and calibrator) sample jars or Tedlar bags, sampling incidentals, color metric sampling equipment, sample collection, sample preparation, sample logging, sample storage, transportation of samples to laboratory, subcontractor coordination, field preparation, travel time and vehicle expense.</t>
  </si>
  <si>
    <t xml:space="preserve">Pre-field activity site visit, Dig Safe site and mark all utilities. To include site visit to verify markings, if necessary. </t>
  </si>
  <si>
    <t>Post-field activity site Visit - See additional guidance</t>
  </si>
  <si>
    <t xml:space="preserve">Full Day monitoring (greater than 6 hours including travel expense) </t>
  </si>
  <si>
    <t xml:space="preserve">Half Day monitoring (up to 6 hours including travel expense) </t>
  </si>
  <si>
    <t>Heavy Equipment Operator</t>
  </si>
  <si>
    <t>1.17</t>
  </si>
  <si>
    <t>Truck Driver (multi-axle or tractor)</t>
  </si>
  <si>
    <t>Project disciplines cost - Half Day ( 6 hours or less including travel time) (supervision and oversight)</t>
  </si>
  <si>
    <t>28.27</t>
  </si>
  <si>
    <t>18.5.11</t>
  </si>
  <si>
    <t>18.5.11.1</t>
  </si>
  <si>
    <t>18.5.11.1.1</t>
  </si>
  <si>
    <t>18.5.11.1.2</t>
  </si>
  <si>
    <t>18.5.11.1.3</t>
  </si>
  <si>
    <t>18.5.11.1.4</t>
  </si>
  <si>
    <t>18.5.11.1.5</t>
  </si>
  <si>
    <t>18.5.11.2</t>
  </si>
  <si>
    <t>18.5.11.3</t>
  </si>
  <si>
    <t>18.5.12</t>
  </si>
  <si>
    <t>18.5.12.1</t>
  </si>
  <si>
    <t>18.5.12.2</t>
  </si>
  <si>
    <t>18.5.12.3</t>
  </si>
  <si>
    <t xml:space="preserve">Disposal Management - Review laboratory results for waste characterization, prepare Manifest/Bill of Lading, LSP Certification, and contractor/client coordination. </t>
  </si>
  <si>
    <t>6.10.1</t>
  </si>
  <si>
    <t>Oxygen/nitrogen gas</t>
  </si>
  <si>
    <t>Weekly Rate (5 or more &gt;6-hour days on site)</t>
  </si>
  <si>
    <t>9.3.1.6</t>
  </si>
  <si>
    <t>Drilling ½-day rate</t>
  </si>
  <si>
    <t>Portable G.C. for use on site, including operator and equipment incidentals, e.g. sample jars, standards, syringes, printer, carrier gas, regulator, etc. Includes travel time and vehicle expense. Analyses limited to total volatile hydrocarbons or aromatics in air, water or soil. All sample techniques and methods per MassDEP Policy WSC 310-91. Provide report containing all printed data, QA/QC procedure, GC calibration records, and field notes.</t>
  </si>
  <si>
    <t>Soil Vapor Extraction Module with vacuum blower, moisture separator and controls.</t>
  </si>
  <si>
    <t>23.6</t>
  </si>
  <si>
    <t>23.6.1</t>
  </si>
  <si>
    <t>23.6.2</t>
  </si>
  <si>
    <t>23.6.3</t>
  </si>
  <si>
    <t>23.6.4</t>
  </si>
  <si>
    <t>23.6.6</t>
  </si>
  <si>
    <t>10 to 24 kw</t>
  </si>
  <si>
    <t>25 to 49 kw</t>
  </si>
  <si>
    <t>28.9.7</t>
  </si>
  <si>
    <t>0-50 gpm w/ 280 Gallon Storage</t>
  </si>
  <si>
    <t>28.16.1.4</t>
  </si>
  <si>
    <t>51-100 gpm w/ 550 Gallon Storage</t>
  </si>
  <si>
    <t>28.16.2.4</t>
  </si>
  <si>
    <t>28.16.3.4</t>
  </si>
  <si>
    <t xml:space="preserve">Electric or Pneumatic Submersible Pump Rental with Controls </t>
  </si>
  <si>
    <t xml:space="preserve">Air Sparging Compressor Rental with Controls up to 30 cfm @ 15 psi </t>
  </si>
  <si>
    <t xml:space="preserve">Air Sparging Compressor Rental with Controls up to 50 cfm @ 15 psi </t>
  </si>
  <si>
    <t>Pre-field coordination activities.  Project disciplines include the scheduling of field activities with personnel conducting field work and any other support operations, e.g. drillers, subcontractors, inspectors, and site owner/operator. Excludes obtaining soil boring/monitoring well permits due to variations in requirements set forth by different state and local agencies. See additional guidance.</t>
  </si>
  <si>
    <t>Bioremediation - Ex or In-Situ Treatment includes all labor, material, equipment, bacteria, nutrients, water and other ingredients necessary for the bioremediation application. Project disciplines includes labor to conduct the bioremediation application, site supervision, subcontractor coordination, purchase of bioremediation application materials, e.g., bacteria, water, and nutrients, field preparation time and travel time. Volume of soil and/or groundwater to be treated is calculated on a cubic yard basis. See additional guidance. NOTE: 1 cubic yard equals approximately 1.5 tons of soil.</t>
  </si>
  <si>
    <t>9.3.2.6</t>
  </si>
  <si>
    <t>Bedrock Casing 6" or less</t>
  </si>
  <si>
    <t>Half Day (6 hours or less including travel)</t>
  </si>
  <si>
    <t>9.7.1.3</t>
  </si>
  <si>
    <t>9.7.2.3</t>
  </si>
  <si>
    <t>Drafting - See additional guidance</t>
  </si>
  <si>
    <t>Conduct sparge test only w/existing SVE system</t>
  </si>
  <si>
    <t>NTE/Event</t>
  </si>
  <si>
    <t>2.2</t>
  </si>
  <si>
    <t>2.3</t>
  </si>
  <si>
    <t>2.3.1</t>
  </si>
  <si>
    <t>2.4</t>
  </si>
  <si>
    <t>2.5.1</t>
  </si>
  <si>
    <t>2.5.2</t>
  </si>
  <si>
    <t>2.5.3</t>
  </si>
  <si>
    <t>2.5.4</t>
  </si>
  <si>
    <t>2.6.1.1 </t>
  </si>
  <si>
    <t>2.6.3 </t>
  </si>
  <si>
    <t>2.7</t>
  </si>
  <si>
    <t>2.7.1</t>
  </si>
  <si>
    <t>2.7.2</t>
  </si>
  <si>
    <t>2.7.3</t>
  </si>
  <si>
    <t>2.7.4</t>
  </si>
  <si>
    <t>2.8</t>
  </si>
  <si>
    <t>2.8.8</t>
  </si>
  <si>
    <t>2.8.9</t>
  </si>
  <si>
    <t>2.8.10</t>
  </si>
  <si>
    <t>2.10</t>
  </si>
  <si>
    <t>2.10.2</t>
  </si>
  <si>
    <t>2.10.3</t>
  </si>
  <si>
    <t>2.11</t>
  </si>
  <si>
    <t>2.11.1</t>
  </si>
  <si>
    <t>2.12</t>
  </si>
  <si>
    <t>2.13</t>
  </si>
  <si>
    <t>2.14</t>
  </si>
  <si>
    <t>2.15</t>
  </si>
  <si>
    <t>2.16</t>
  </si>
  <si>
    <t>2.16.1</t>
  </si>
  <si>
    <t>2.17</t>
  </si>
  <si>
    <t>2.18</t>
  </si>
  <si>
    <t>2.19</t>
  </si>
  <si>
    <t>2.20</t>
  </si>
  <si>
    <t>2.22</t>
  </si>
  <si>
    <t>6.1.3</t>
  </si>
  <si>
    <t xml:space="preserve">Backfill materials, including loam, sand, stone, etc. delivered to Site. See additional guidance.  NOTE: 1 cubic yard equals approximately 1.5 tons of soil. </t>
  </si>
  <si>
    <t xml:space="preserve">Overtime (Over 8 hours on site inclusive of drill rig, support vehicles, and drilling personnel, not for oversight labor). </t>
  </si>
  <si>
    <t>9.4</t>
  </si>
  <si>
    <t>9.4.1</t>
  </si>
  <si>
    <t>9.4.2</t>
  </si>
  <si>
    <t>9.4.5</t>
  </si>
  <si>
    <t>9.5</t>
  </si>
  <si>
    <t>9.6</t>
  </si>
  <si>
    <t>9.7</t>
  </si>
  <si>
    <t>9.8</t>
  </si>
  <si>
    <t>11.2</t>
  </si>
  <si>
    <t>11.3</t>
  </si>
  <si>
    <t>11.4</t>
  </si>
  <si>
    <t>11.4.1</t>
  </si>
  <si>
    <t>11.4.2</t>
  </si>
  <si>
    <t>11.4.3</t>
  </si>
  <si>
    <t>11.5</t>
  </si>
  <si>
    <t>11.6</t>
  </si>
  <si>
    <t>14.1.4</t>
  </si>
  <si>
    <t>18.5</t>
  </si>
  <si>
    <t>22.1</t>
  </si>
  <si>
    <t>22.2</t>
  </si>
  <si>
    <t>22.4</t>
  </si>
  <si>
    <t>23.4</t>
  </si>
  <si>
    <t>23.5</t>
  </si>
  <si>
    <t>Equipment mobilization/demobilization 1-50 miles (radius)</t>
  </si>
  <si>
    <t>Equipment mobilization/demobilization &gt; 50 miles (radius)</t>
  </si>
  <si>
    <t xml:space="preserve">2” Well Development </t>
  </si>
  <si>
    <t>4” Well Development</t>
  </si>
  <si>
    <t>6-10” Well Development</t>
  </si>
  <si>
    <t>12”-26” Well Development</t>
  </si>
  <si>
    <t>2.14.1</t>
  </si>
  <si>
    <t>Major Permit Modification per 310 CMR 40.0707</t>
  </si>
  <si>
    <t>Release Abatement Measure Plan per 310 CMR 40.0444</t>
  </si>
  <si>
    <t>Release Abatement Measure Plan Addendum per 310 CMR 40.0444</t>
  </si>
  <si>
    <t>Release Abatement Measure Status Report per 310 CMR 40.0445</t>
  </si>
  <si>
    <t>HEALTH AND SAFETY PLAN</t>
  </si>
  <si>
    <t>Prepare a site specific health and safety plan</t>
  </si>
  <si>
    <t xml:space="preserve">Update Health and Safety Plan </t>
  </si>
  <si>
    <t xml:space="preserve">Level A Personal Protective Equipment </t>
  </si>
  <si>
    <t>Per Person / Per Hour</t>
  </si>
  <si>
    <t>3.3.1</t>
  </si>
  <si>
    <t>Per Day</t>
  </si>
  <si>
    <t>Level B Personal Protective Equipment</t>
  </si>
  <si>
    <t>Level C Personal Protective Equipment</t>
  </si>
  <si>
    <t xml:space="preserve">Confined Space Entry Equipment </t>
  </si>
  <si>
    <t>3.7.1</t>
  </si>
  <si>
    <t xml:space="preserve">Full Day (greater than 6 hours including travel) </t>
  </si>
  <si>
    <t>3.7.2</t>
  </si>
  <si>
    <t>Half Day (up to 6 hours including travel)</t>
  </si>
  <si>
    <t>Per ½ Day</t>
  </si>
  <si>
    <t>6.5.1</t>
  </si>
  <si>
    <t>At Cost</t>
  </si>
  <si>
    <t>CU/YD</t>
  </si>
  <si>
    <t>10.1.1</t>
  </si>
  <si>
    <t>10.1.2</t>
  </si>
  <si>
    <t xml:space="preserve">Excavated Soil Field Monitoring - Project disciplines include labor to monitor excavated soils per 310 CMR 40.0000.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To include shoring oversight by PE or competent equivalent. </t>
  </si>
  <si>
    <t>Oxygenates (DIPE, ETBE, TBA, TAME)</t>
  </si>
  <si>
    <t>17.1.1.2</t>
  </si>
  <si>
    <t>17.1.1.3</t>
  </si>
  <si>
    <t>MADEP - Surface Water Discharge Permit</t>
  </si>
  <si>
    <t>28.17.5</t>
  </si>
  <si>
    <t>Thermal Oxidizer</t>
  </si>
  <si>
    <t>28.17.5.3</t>
  </si>
  <si>
    <t>28.17.6</t>
  </si>
  <si>
    <t>Thermal Oxidizer/Catalytic Converter</t>
  </si>
  <si>
    <t>28.17.6.3</t>
  </si>
  <si>
    <t>28.17.7</t>
  </si>
  <si>
    <t>28.17.7.1</t>
  </si>
  <si>
    <t>28.17.7.3</t>
  </si>
  <si>
    <t>28.17.8</t>
  </si>
  <si>
    <t>Trailer/Low bed</t>
  </si>
  <si>
    <t>28.17.8.1</t>
  </si>
  <si>
    <t>28.17.8.3</t>
  </si>
  <si>
    <t>28.17.9</t>
  </si>
  <si>
    <t>Water Tanker</t>
  </si>
  <si>
    <t>28.17.9.3</t>
  </si>
  <si>
    <t>Potable, Spring or Well Water</t>
  </si>
  <si>
    <t>28.17.10</t>
  </si>
  <si>
    <t>28.17.10.1</t>
  </si>
  <si>
    <t>28.17.10.2</t>
  </si>
  <si>
    <t>28.17.10.3</t>
  </si>
  <si>
    <t>28.17.11</t>
  </si>
  <si>
    <t>28.17.11.1</t>
  </si>
  <si>
    <t>28.17.13</t>
  </si>
  <si>
    <t>28.17.13.1</t>
  </si>
  <si>
    <t>28.17.13.2</t>
  </si>
  <si>
    <t>28.17.14</t>
  </si>
  <si>
    <t>28.17.14.1</t>
  </si>
  <si>
    <t>28.17.14.3</t>
  </si>
  <si>
    <t>28.17.15</t>
  </si>
  <si>
    <t>28.17.15.1</t>
  </si>
  <si>
    <t>Treatment Systems</t>
  </si>
  <si>
    <t>28.18.1</t>
  </si>
  <si>
    <t>Air Stripper with associated piping, flow controls, and flow meter</t>
  </si>
  <si>
    <t>28.18.1.1</t>
  </si>
  <si>
    <t>0 - 25 gpm</t>
  </si>
  <si>
    <t>28.18.1.1.1</t>
  </si>
  <si>
    <t>28.18.1.1.3</t>
  </si>
  <si>
    <t>28.18.1.2</t>
  </si>
  <si>
    <t>26 - 50 gpm</t>
  </si>
  <si>
    <t>28.18.1.2.3</t>
  </si>
  <si>
    <t>28.18.1.3</t>
  </si>
  <si>
    <t>&gt; 50 gpm</t>
  </si>
  <si>
    <t>28.18.1.3.1</t>
  </si>
  <si>
    <t>28.18.1.3.2</t>
  </si>
  <si>
    <t>28.18.2</t>
  </si>
  <si>
    <t>28.18.2.1</t>
  </si>
  <si>
    <t>28.18.2.1.3</t>
  </si>
  <si>
    <t>Monthly - one month maximum reimbursement</t>
  </si>
  <si>
    <t>28.18.2.2</t>
  </si>
  <si>
    <t>Pressure vessel, 150 psig max design pressure, 0-25 gpm, 125-200 lbs of carbon required to fill vessel</t>
  </si>
  <si>
    <t>28.18.2.2.3</t>
  </si>
  <si>
    <t>28.18.2.3</t>
  </si>
  <si>
    <t>Pressure vessel, 150 psig max design pressure, 0-35 gpm, 400-600 lbs of carbon required to fill vessel</t>
  </si>
  <si>
    <t>28.18.2.3.3</t>
  </si>
  <si>
    <t>28.18.2.4</t>
  </si>
  <si>
    <t>Pressure vessel, 75 psig max design pressure, 0-50 gpm, 800-1200 lbs of carbon required to fill vessel</t>
  </si>
  <si>
    <t>28.18.2.4.1</t>
  </si>
  <si>
    <t>28.18.2.4.2</t>
  </si>
  <si>
    <t>28.18.2.4.3</t>
  </si>
  <si>
    <t>28.18.2.5</t>
  </si>
  <si>
    <t>Pressure vessel, 75 psig max design pressure, 0-75 gpm, 1500-2000 lbs of carbon required to fill vessel</t>
  </si>
  <si>
    <t>28.18.2.5.2</t>
  </si>
  <si>
    <t>28.18.2.5.3</t>
  </si>
  <si>
    <t>28.18.3</t>
  </si>
  <si>
    <t>28.18.3.1</t>
  </si>
  <si>
    <t>55 Gallon drum, 5 psig design pressure, 0-100 cfm of air flow</t>
  </si>
  <si>
    <t>28.18.3.1.1</t>
  </si>
  <si>
    <t>28.18.3.1.3</t>
  </si>
  <si>
    <t>28.18.3.2</t>
  </si>
  <si>
    <t>Pressure vessel, 15 psig design pressure, 0-300 cfm of air flow, 300-500 lbs of carbon required to fill vessel</t>
  </si>
  <si>
    <t>28.18.3.2.3</t>
  </si>
  <si>
    <t>28.18.3.3</t>
  </si>
  <si>
    <t>28.18.3.3.3</t>
  </si>
  <si>
    <t>28.18.3.4</t>
  </si>
  <si>
    <t>28.18.3.4.1</t>
  </si>
  <si>
    <t>28.18.3.4.3</t>
  </si>
  <si>
    <t>28.18.3.5</t>
  </si>
  <si>
    <t>Pressure vessel, 15 psig design pressure, 0-1500 cfm of air flow, 2200-2500 lbs of carbon required to fill vessel</t>
  </si>
  <si>
    <t>28.18.3.5.2</t>
  </si>
  <si>
    <t>28.18.3.5.3</t>
  </si>
  <si>
    <t>28.18.3.6</t>
  </si>
  <si>
    <t>Pressure vessel, 29.9 inches vacuum of mercury max, 0-1000 cfm of air flow, 1800-2000 lbs of carbon required to fill vessel</t>
  </si>
  <si>
    <t>28.18.3.6.1</t>
  </si>
  <si>
    <t>28.18.3.6.2</t>
  </si>
  <si>
    <t>28.18.3.6.3</t>
  </si>
  <si>
    <t>Minor Permit Modification per 310 CMR 40.0725</t>
  </si>
  <si>
    <t xml:space="preserve">Equipment mobilization/demobilization (includes equipment travel) </t>
  </si>
  <si>
    <t>25.1.1</t>
  </si>
  <si>
    <t>25.1.2</t>
  </si>
  <si>
    <t>Well abandonment by pressure grouting</t>
  </si>
  <si>
    <t>25.3.1</t>
  </si>
  <si>
    <t>2" Diameter well</t>
  </si>
  <si>
    <t>25.3.2</t>
  </si>
  <si>
    <t>4" Diameter well</t>
  </si>
  <si>
    <t>25.3.3</t>
  </si>
  <si>
    <t>6" Diameter well</t>
  </si>
  <si>
    <t>25.3.4</t>
  </si>
  <si>
    <t>8" Diameter well</t>
  </si>
  <si>
    <t>25.4.1</t>
  </si>
  <si>
    <t>25.4.2</t>
  </si>
  <si>
    <t>25.4.3</t>
  </si>
  <si>
    <t>25.4.4</t>
  </si>
  <si>
    <t>6.10</t>
  </si>
  <si>
    <t>18.5.1</t>
  </si>
  <si>
    <t>18.5.2</t>
  </si>
  <si>
    <t>18.5.3</t>
  </si>
  <si>
    <t>18.5.4</t>
  </si>
  <si>
    <t>18.5.5</t>
  </si>
  <si>
    <t>18.5.6</t>
  </si>
  <si>
    <t>18.5.7</t>
  </si>
  <si>
    <t>18.5.8</t>
  </si>
  <si>
    <t>18.5.9</t>
  </si>
  <si>
    <t>18.5.10</t>
  </si>
  <si>
    <t>Asphalt/Concrete Cutting Saw, self-propelled (includes blade wear)</t>
  </si>
  <si>
    <t>File Review Fees charged by State Agency or Local Municipality</t>
  </si>
  <si>
    <t>Actual</t>
  </si>
  <si>
    <t>&lt;$201</t>
  </si>
  <si>
    <t>NTE</t>
  </si>
  <si>
    <t>Phase II Scope of Work per 310 CMR 40.0834</t>
  </si>
  <si>
    <t>Phase II per 310 CMR 40.0830</t>
  </si>
  <si>
    <t>6.7.1</t>
  </si>
  <si>
    <t>24.1.1</t>
  </si>
  <si>
    <t>24.1.1.1</t>
  </si>
  <si>
    <t>1 - 3 Pads</t>
  </si>
  <si>
    <t>Per Pad</t>
  </si>
  <si>
    <t>24.1.1.2</t>
  </si>
  <si>
    <t>&gt; 3 Pads</t>
  </si>
  <si>
    <t>24.1.2</t>
  </si>
  <si>
    <t>24.1.2.1</t>
  </si>
  <si>
    <t>Principal</t>
  </si>
  <si>
    <t>Per Hour</t>
  </si>
  <si>
    <t>Project Manager</t>
  </si>
  <si>
    <t>Permits/Health &amp; Safety Coordinator</t>
  </si>
  <si>
    <t>Construction Foreman</t>
  </si>
  <si>
    <t>Technician II</t>
  </si>
  <si>
    <t>Technician I</t>
  </si>
  <si>
    <t>Draftsperson</t>
  </si>
  <si>
    <t>Administrative Support</t>
  </si>
  <si>
    <t>REPORT PREPARATION</t>
  </si>
  <si>
    <t>7.1.1</t>
  </si>
  <si>
    <t>7.1.2</t>
  </si>
  <si>
    <t>7.1.3</t>
  </si>
  <si>
    <t>Per Week</t>
  </si>
  <si>
    <t>7.1.4</t>
  </si>
  <si>
    <t>7.1.5</t>
  </si>
  <si>
    <t>Tedlar Bags</t>
  </si>
  <si>
    <t>7.1.5.1</t>
  </si>
  <si>
    <t>1 Liter</t>
  </si>
  <si>
    <t>7.1.5.2</t>
  </si>
  <si>
    <t>3 Liter</t>
  </si>
  <si>
    <t>7.1.5.3</t>
  </si>
  <si>
    <t>5 Liter</t>
  </si>
  <si>
    <t>Passive Soil Gas Sensors, e.g. Gore Sorber or equivalent</t>
  </si>
  <si>
    <t>9.1.1</t>
  </si>
  <si>
    <t>1 - 50 Miles (radius)</t>
  </si>
  <si>
    <t>9.1.2</t>
  </si>
  <si>
    <t>9.1.3</t>
  </si>
  <si>
    <t xml:space="preserve"> </t>
  </si>
  <si>
    <t>14.1.2</t>
  </si>
  <si>
    <t>14.1.3</t>
  </si>
  <si>
    <t>15.1.1</t>
  </si>
  <si>
    <t>NPV analysis on 2 options</t>
  </si>
  <si>
    <t>13.1.2</t>
  </si>
  <si>
    <t>28.9.4.3</t>
  </si>
  <si>
    <t xml:space="preserve">Fuel </t>
  </si>
  <si>
    <t>28.9.6</t>
  </si>
  <si>
    <t xml:space="preserve">Motor Oil </t>
  </si>
  <si>
    <t>28.10.1</t>
  </si>
  <si>
    <t>28.10.2</t>
  </si>
  <si>
    <t>Discharge Hose</t>
  </si>
  <si>
    <t>28.11.1</t>
  </si>
  <si>
    <t>3/4" X 50'</t>
  </si>
  <si>
    <t>28.11.1.3</t>
  </si>
  <si>
    <t>28.11.2</t>
  </si>
  <si>
    <t>2" X 50'</t>
  </si>
  <si>
    <t>28.11.2.1</t>
  </si>
  <si>
    <t>28.11.2.2</t>
  </si>
  <si>
    <t>28.11.2.3</t>
  </si>
  <si>
    <t>28.11.3</t>
  </si>
  <si>
    <t>3" X 50'</t>
  </si>
  <si>
    <t>28.11.3.1</t>
  </si>
  <si>
    <t>28.11.3.2</t>
  </si>
  <si>
    <t>28.12.1</t>
  </si>
  <si>
    <t>28.12.1.1</t>
  </si>
  <si>
    <t>28.12.1.2</t>
  </si>
  <si>
    <t>28.12.1.3</t>
  </si>
  <si>
    <t>28.12.2</t>
  </si>
  <si>
    <t>28.12.2.1</t>
  </si>
  <si>
    <t>28.12.2.3</t>
  </si>
  <si>
    <t>28.13.1</t>
  </si>
  <si>
    <t>28.13.2</t>
  </si>
  <si>
    <t>Mounted LEL Sensor</t>
  </si>
  <si>
    <t>28.14.1</t>
  </si>
  <si>
    <t>28.14.3</t>
  </si>
  <si>
    <t>Pump, Construction/Dewatering</t>
  </si>
  <si>
    <t>28.15.1</t>
  </si>
  <si>
    <t>28.15.2</t>
  </si>
  <si>
    <t>28.15.3</t>
  </si>
  <si>
    <t>28.15.2.1</t>
  </si>
  <si>
    <t>28.15.2.2</t>
  </si>
  <si>
    <t>28.15.2.3</t>
  </si>
  <si>
    <t>28.15.3.1</t>
  </si>
  <si>
    <t>28.15.3.2</t>
  </si>
  <si>
    <t>28.15.3.3</t>
  </si>
  <si>
    <t>28.15.4</t>
  </si>
  <si>
    <t>28.15.4.1</t>
  </si>
  <si>
    <t xml:space="preserve">Daily </t>
  </si>
  <si>
    <t>28.15.4.2</t>
  </si>
  <si>
    <t xml:space="preserve">Weekly </t>
  </si>
  <si>
    <t>28.15.4.3</t>
  </si>
  <si>
    <t xml:space="preserve">Monthly </t>
  </si>
  <si>
    <t>28.15.5</t>
  </si>
  <si>
    <t>28.15.5.1</t>
  </si>
  <si>
    <t>28.15.5.2</t>
  </si>
  <si>
    <t>28.15.5.3</t>
  </si>
  <si>
    <t>28.16.1</t>
  </si>
  <si>
    <t>28.16.1.3</t>
  </si>
  <si>
    <t>28.16.2</t>
  </si>
  <si>
    <t>28.16.2.3</t>
  </si>
  <si>
    <t>28.16.3</t>
  </si>
  <si>
    <t>28.16.3.2</t>
  </si>
  <si>
    <t>28.16.3.3</t>
  </si>
  <si>
    <t>28.16.4</t>
  </si>
  <si>
    <t>28.16.4.1</t>
  </si>
  <si>
    <t>28.16.4.3</t>
  </si>
  <si>
    <t>Internal Combustion Engine</t>
  </si>
  <si>
    <t>28.17.1</t>
  </si>
  <si>
    <t>28.17.3</t>
  </si>
  <si>
    <t>28.17.4</t>
  </si>
  <si>
    <t>23.4.1</t>
  </si>
  <si>
    <t>23.4.2</t>
  </si>
  <si>
    <t>Packing replacement/disposal</t>
  </si>
  <si>
    <t>Carbon treatment system</t>
  </si>
  <si>
    <t>23.5.1</t>
  </si>
  <si>
    <t xml:space="preserve">Contaminated liquid removal and disposal </t>
  </si>
  <si>
    <t>Contaminated Water Disposal-Bulk - Includes labor</t>
  </si>
  <si>
    <t>Per Gallon</t>
  </si>
  <si>
    <t>NAPL and Disposal</t>
  </si>
  <si>
    <t>Sludge and Disposal-Bulk</t>
  </si>
  <si>
    <t>Contaminated Water Disposal - 6 Drums Maximum</t>
  </si>
  <si>
    <t>Transportation of Drum(s)</t>
  </si>
  <si>
    <t>Mixed Media Disposal/Nonrecyclable or Characteristic Hazardous Waste - 10 Drums Maximum</t>
  </si>
  <si>
    <t>Per 55 Gal Drum</t>
  </si>
  <si>
    <t xml:space="preserve">Virgin Petroleum Oil Contaminated Soil - 10 Drums Maximum </t>
  </si>
  <si>
    <t>24.1.4.2</t>
  </si>
  <si>
    <t>24.1.4.3</t>
  </si>
  <si>
    <t>8" Diameter</t>
  </si>
  <si>
    <t>12" Diameter</t>
  </si>
  <si>
    <t xml:space="preserve">WELL ABANDONMENT </t>
  </si>
  <si>
    <t>12.1.1</t>
  </si>
  <si>
    <t>Aquifer Pump Test</t>
  </si>
  <si>
    <t>12.1.1.1</t>
  </si>
  <si>
    <t xml:space="preserve">Step discharge (up to 8 hours) </t>
  </si>
  <si>
    <t>12.1.1.2</t>
  </si>
  <si>
    <t>12 hour constant discharge</t>
  </si>
  <si>
    <t>12.1.1.3</t>
  </si>
  <si>
    <t>24 hour constant discharge</t>
  </si>
  <si>
    <t>12.1.1.4</t>
  </si>
  <si>
    <t>48 hour constant discharge</t>
  </si>
  <si>
    <t>13.1.1</t>
  </si>
  <si>
    <t>Per Field Event</t>
  </si>
  <si>
    <t>Immediate Response Action Plan Addendum per 310 CMR 40.0424</t>
  </si>
  <si>
    <t>Immediate Response Action Plan Status Report per 310 CMR 40.0425</t>
  </si>
  <si>
    <t>Immediate Response Action Plan Completion Report per 310 CMR 40.0427</t>
  </si>
  <si>
    <t>Immediate Response Action Plan Design Specification</t>
  </si>
  <si>
    <t>Imminent Hazard Evaluation per 310 CMR 40.0426</t>
  </si>
  <si>
    <t>Activity and Use limitations per 310 CMR 40.1000</t>
  </si>
  <si>
    <t>Amendment to Activity and Use Limitations per 310 CMR 40.1000</t>
  </si>
  <si>
    <t>Legal Fees for Activity and Use Limitations per 310 CMR 40.1000</t>
  </si>
  <si>
    <t>Consultant/Client Project Review Per Year</t>
  </si>
  <si>
    <t>T&amp;M</t>
  </si>
  <si>
    <t>6.1.1</t>
  </si>
  <si>
    <t>6.1.2</t>
  </si>
  <si>
    <t>NTE Per BOL</t>
  </si>
  <si>
    <t>Per Ton</t>
  </si>
  <si>
    <t>INSTALLATION OF UTILITIES FOR REMEDIATION SYSTEMS ONLY</t>
  </si>
  <si>
    <t xml:space="preserve">EXCAVATED SOILS MONITORING/HANDLING/REPORTING, BIOREMEDIATION, &amp; IN-SITU CHEMICAL OXIDATION </t>
  </si>
  <si>
    <t>Laboratory Add On</t>
  </si>
  <si>
    <t>27.9.1</t>
  </si>
  <si>
    <t>27.9.2</t>
  </si>
  <si>
    <t>Per Event</t>
  </si>
  <si>
    <t>24.1.2.2</t>
  </si>
  <si>
    <t>24.1.3</t>
  </si>
  <si>
    <t>Locking Monitoring Well Plugs as Replacement</t>
  </si>
  <si>
    <t>24.1.3.1</t>
  </si>
  <si>
    <t>2" Diameter</t>
  </si>
  <si>
    <t>4" Diameter</t>
  </si>
  <si>
    <t>6" Diameter</t>
  </si>
  <si>
    <t>24.1.4</t>
  </si>
  <si>
    <t>Replacement monitoring well covers with O-rings</t>
  </si>
  <si>
    <t>24.1.4.1</t>
  </si>
  <si>
    <t>6.7.2</t>
  </si>
  <si>
    <t>Oxygen Filter Socks for Monitoring Wells</t>
  </si>
  <si>
    <t>6.8.1</t>
  </si>
  <si>
    <t>Oxygen Filter Socks for 2" diameter Monitoring Wells</t>
  </si>
  <si>
    <t>Per Foot</t>
  </si>
  <si>
    <t>6.8.2</t>
  </si>
  <si>
    <t>Oxygen Filter Socks for 4" diameter Monitoring Wells</t>
  </si>
  <si>
    <t>6.8.3</t>
  </si>
  <si>
    <t>Oxygen Filter Socks for 8" diameter Monitoring Wells</t>
  </si>
  <si>
    <t>6.8.4</t>
  </si>
  <si>
    <t>Oxygen Release Powder in Bulk</t>
  </si>
  <si>
    <t>6.9.1</t>
  </si>
  <si>
    <t>Per LB</t>
  </si>
  <si>
    <t xml:space="preserve">Oxygen Cylinder </t>
  </si>
  <si>
    <t>6.11.1</t>
  </si>
  <si>
    <t xml:space="preserve">Full Day (greater than 6 hours including travel up to and including 10 hours) </t>
  </si>
  <si>
    <t>Half Day (up to 6 hours including travel )</t>
  </si>
  <si>
    <t>6.11.3</t>
  </si>
  <si>
    <t xml:space="preserve">Chemicals </t>
  </si>
  <si>
    <t>2.4.1</t>
  </si>
  <si>
    <t>Phase III per 310 CMR 40.0850</t>
  </si>
  <si>
    <t>2.6.1</t>
  </si>
  <si>
    <t>2.8.1</t>
  </si>
  <si>
    <t>Phase V per 310 CMR 40.0890</t>
  </si>
  <si>
    <t>2.10.1</t>
  </si>
  <si>
    <t>Each</t>
  </si>
  <si>
    <t>28.10</t>
  </si>
  <si>
    <t>28.12.1.4</t>
  </si>
  <si>
    <t>28.17.10.4</t>
  </si>
  <si>
    <t>28.17.11.4</t>
  </si>
  <si>
    <t>28.20</t>
  </si>
  <si>
    <t>9.3.1.3</t>
  </si>
  <si>
    <t>9.3.1.4</t>
  </si>
  <si>
    <t>9.3.2</t>
  </si>
  <si>
    <t>9.3.2.1</t>
  </si>
  <si>
    <t>&lt;2" Monitoring, Injection, AS, SVE, Recovery Well</t>
  </si>
  <si>
    <t>9.3.2.2</t>
  </si>
  <si>
    <t>2" to &lt;4" Monitoring, Injection, AS, SVE, Recovery Well</t>
  </si>
  <si>
    <t>9.3.2.3</t>
  </si>
  <si>
    <t>9.3.2.4</t>
  </si>
  <si>
    <t>6" Monitoring, Injection, AS, SVE, Recovery Well</t>
  </si>
  <si>
    <t>9.3.3</t>
  </si>
  <si>
    <t>Per Well</t>
  </si>
  <si>
    <t>9.3.4</t>
  </si>
  <si>
    <t>9.3.5</t>
  </si>
  <si>
    <t xml:space="preserve">Grouting (inclusive of pump and grout materials) labor included in 9.3.1.1 to 9.3.1.5. </t>
  </si>
  <si>
    <t>9.5.1</t>
  </si>
  <si>
    <t>Tripod Rig</t>
  </si>
  <si>
    <t>DRINKING WATER ORGANICS</t>
  </si>
  <si>
    <t>27.6.4</t>
  </si>
  <si>
    <t>Ethylene Dibromide/1,2 Dibromo-3-Chloropropane</t>
  </si>
  <si>
    <t>27.6.9</t>
  </si>
  <si>
    <t>27.6.10</t>
  </si>
  <si>
    <t>Semi-Volatile Organic Analysis</t>
  </si>
  <si>
    <t>LEASE/PURCHASE ANALYSIS &amp; BID SPECIFICATIONS</t>
  </si>
  <si>
    <t xml:space="preserve">Bid Specification Preparation Time - See additional guidance. </t>
  </si>
  <si>
    <t>16.1</t>
  </si>
  <si>
    <t>16.2</t>
  </si>
  <si>
    <t>Lease vs. Purchase analysis per 503 CMR 2.10(c) - See additional guidance.</t>
  </si>
  <si>
    <t>Feasibility study - See additional guidance.</t>
  </si>
  <si>
    <t>17.1.1.4</t>
  </si>
  <si>
    <t>Discharge Permits</t>
  </si>
  <si>
    <t>NPDES - Formal Application/Remediation General Permit</t>
  </si>
  <si>
    <t>17.1.1.5</t>
  </si>
  <si>
    <t>17.1.1.6</t>
  </si>
  <si>
    <t>17.1.1.7</t>
  </si>
  <si>
    <t>Discharge Monitoring Reports</t>
  </si>
  <si>
    <t>17.1.1.7.1</t>
  </si>
  <si>
    <t>17.1.1.7.2</t>
  </si>
  <si>
    <t>17.1.1.7.3</t>
  </si>
  <si>
    <t>17.1.1.8</t>
  </si>
  <si>
    <t>17.1.1.8.1</t>
  </si>
  <si>
    <t>Full Day (up to and including 25.5 hours of labor on site with 1/2 hour overlap between shifts)</t>
  </si>
  <si>
    <t>Other required permit</t>
  </si>
  <si>
    <t>17.1.4.1</t>
  </si>
  <si>
    <t>9.3.2.5</t>
  </si>
  <si>
    <t>Direct push acetate liners (up to 5' in length)</t>
  </si>
  <si>
    <t>Air Emissions Permit</t>
  </si>
  <si>
    <t>Full Day is greater than 6 hours inclusive of travel time and expense.  One hour total of project management/administrative time is allowed under this task code and is included in the day rate.</t>
  </si>
  <si>
    <t>Half Day is up to 6 hours inclusive of travel time and expense.  One hour total of project management/administrative time is allowed under this task code and is included in this half day rate.</t>
  </si>
  <si>
    <t>Coalescing Pack</t>
  </si>
  <si>
    <t>Pressure vessel, 15 psig design pressure, 0-1000 cfm of air flow, 1800-2000 lbs of carbon required to fill vessel</t>
  </si>
  <si>
    <t>28.18.8.1</t>
  </si>
  <si>
    <t>Barium</t>
  </si>
  <si>
    <t>27.3.5</t>
  </si>
  <si>
    <t>Beryllium</t>
  </si>
  <si>
    <t>27.3.6</t>
  </si>
  <si>
    <t>Boron</t>
  </si>
  <si>
    <t>27.3.7</t>
  </si>
  <si>
    <t>Cadmium</t>
  </si>
  <si>
    <t>27.3.8</t>
  </si>
  <si>
    <t>Calcium</t>
  </si>
  <si>
    <t>27.3.9</t>
  </si>
  <si>
    <t>Chromium, Total</t>
  </si>
  <si>
    <t>27.3.10</t>
  </si>
  <si>
    <t>Chromium, Hexavalent</t>
  </si>
  <si>
    <t>27.3.12</t>
  </si>
  <si>
    <t>Copper</t>
  </si>
  <si>
    <t>27.3.13</t>
  </si>
  <si>
    <t>200.7/236.1</t>
  </si>
  <si>
    <t>27.3.14</t>
  </si>
  <si>
    <t>Lead</t>
  </si>
  <si>
    <t>Removal and/or storage of remediation equipment (including portable, skid mounted and stand alone system components).</t>
  </si>
  <si>
    <t>200.7/239.2</t>
  </si>
  <si>
    <t>27.3.16</t>
  </si>
  <si>
    <t>26.1.1</t>
  </si>
  <si>
    <t xml:space="preserve">0 - 50 Miles (radius) </t>
  </si>
  <si>
    <t xml:space="preserve">Surfactant Injection, includes travel time and equipment  (See Task code 3 for Health &amp; Safety Equipment) </t>
  </si>
  <si>
    <t>27.1.3</t>
  </si>
  <si>
    <t>413.2(MOD)</t>
  </si>
  <si>
    <t>27.1.5</t>
  </si>
  <si>
    <t>23.1.3</t>
  </si>
  <si>
    <t>23.1.4</t>
  </si>
  <si>
    <t>23.5.2</t>
  </si>
  <si>
    <t>LSP Site Visit (includes labor, travel time and vehicle) Up to 2 visits per year.</t>
  </si>
  <si>
    <t xml:space="preserve">CO2 (Carbon Dioxide) </t>
  </si>
  <si>
    <t>27.1.20</t>
  </si>
  <si>
    <t>MBAS (Surfactants)</t>
  </si>
  <si>
    <t>Ferric Iron (FE3)</t>
  </si>
  <si>
    <t>Total Iron (Total FE)</t>
  </si>
  <si>
    <t>Ferrous Iron (FE2)</t>
  </si>
  <si>
    <t>27.2.1.6</t>
  </si>
  <si>
    <t>Biological Oxygen Demand</t>
  </si>
  <si>
    <t>Chemical Oxygen Demand</t>
  </si>
  <si>
    <t>8260/524</t>
  </si>
  <si>
    <t>Ethanol</t>
  </si>
  <si>
    <t>MCP 14 Metals</t>
  </si>
  <si>
    <t>MCP 13 Metals</t>
  </si>
  <si>
    <t>Semi-volatile MCP List</t>
  </si>
  <si>
    <t>Polynuclear Aromatic Hydrocarbons (PAH) By SIM</t>
  </si>
  <si>
    <t>8270sim</t>
  </si>
  <si>
    <t>Ethanol Add on</t>
  </si>
  <si>
    <t>27.9.3</t>
  </si>
  <si>
    <t>MCP Data Package</t>
  </si>
  <si>
    <t>27.2.1.7</t>
  </si>
  <si>
    <t>27.3.32</t>
  </si>
  <si>
    <t>27.3.33</t>
  </si>
  <si>
    <t xml:space="preserve">Semi-volatile organic analysis </t>
  </si>
  <si>
    <t>27.9</t>
  </si>
  <si>
    <t>27.10</t>
  </si>
  <si>
    <t>27.10.1</t>
  </si>
  <si>
    <t>27.10.3</t>
  </si>
  <si>
    <t>27.3.13.1</t>
  </si>
  <si>
    <t>27.3.13.2</t>
  </si>
  <si>
    <t>27.3.14.1</t>
  </si>
  <si>
    <t>7000/6000 /200</t>
  </si>
  <si>
    <t>8260/524  /624</t>
  </si>
  <si>
    <t>8015/8260  /524</t>
  </si>
  <si>
    <t>8015/8260 /524</t>
  </si>
  <si>
    <t>27.4.27</t>
  </si>
  <si>
    <t>27.4.28</t>
  </si>
  <si>
    <t>Phase IV Final Inspection Report per 310 CMR 40.0878</t>
  </si>
  <si>
    <t>Phase IV As Built Construction Report per 310 CMR 40.0875</t>
  </si>
  <si>
    <t>Method 2 per 310 CMR 40.0980</t>
  </si>
  <si>
    <t>Non-incidental operation and maintenance materials (filter elements, sequestering agents, chemical additives, etc.)  This code is only for operation and maintenance materials</t>
  </si>
  <si>
    <t>29.10</t>
  </si>
  <si>
    <t>27.1.6</t>
  </si>
  <si>
    <t>27.1.8.1</t>
  </si>
  <si>
    <t>27.1.8.2</t>
  </si>
  <si>
    <t>27.1.8.3</t>
  </si>
  <si>
    <t>RCRA WASTE CHARACTERIZATION</t>
  </si>
  <si>
    <t>AIR SAMPLE ANALYSIS - INDOOR AIR QUALITY</t>
  </si>
  <si>
    <t>9.3.3.1</t>
  </si>
  <si>
    <t>9.3.4.1</t>
  </si>
  <si>
    <t xml:space="preserve">Monitoring, SVE, AS, Recovery well manhole (Installation done in conjunction with drilling task), includes concrete pad, traffic-rated manhole, and installation labor.  </t>
  </si>
  <si>
    <t xml:space="preserve">Monitoring, SVE, AS, Recovery well manhole (Installation not done in conjunction with drilling task), includes concrete pad, traffic-rated manhole, and installation labor.  </t>
  </si>
  <si>
    <t>24.1.5</t>
  </si>
  <si>
    <t>24.1.5.1</t>
  </si>
  <si>
    <t>24.1.5.2</t>
  </si>
  <si>
    <t>24.1.5.3</t>
  </si>
  <si>
    <t>24.1.5.4</t>
  </si>
  <si>
    <t>1 - 3 Roadbox</t>
  </si>
  <si>
    <t>&gt;3 Roadbox</t>
  </si>
  <si>
    <t>Manholes</t>
  </si>
  <si>
    <t>Replace traffic-rated manhole (&gt;=18" diameter) and pad (Includes pad replacement)</t>
  </si>
  <si>
    <t>25.2</t>
  </si>
  <si>
    <t>25.2.1</t>
  </si>
  <si>
    <t>25.2.2</t>
  </si>
  <si>
    <t>Inspector oversight of field work including: Project Disciplines include labor to oversee well abandonment including subcontractor coordination, field preparation, travel time, and vehicle expense.</t>
  </si>
  <si>
    <t>DEP AND MCP REQUIRED MEETINGS AND OUT OF SCOPE TRAVEL</t>
  </si>
  <si>
    <t>DEP Information Gathering &amp; Response</t>
  </si>
  <si>
    <t>Labor and equipment to perform VES and/or air sparge testing;
Subtasks shall include the following:
• Equipment mobilization/demobilization
• Travel time and vehicle expense
• Field preparation (inc. all material and equipment)
• Data evaluation, documentation and report                                                                                                                  • Vapor transport modeling
• Permitting
• Project disciplines cost
• Laboratory Analyses found under Task 27
• Equipment Rental found under Task 28                                                                                               
• Fluids disposal found under Tasks 28
See additional guidance</t>
  </si>
  <si>
    <t>TRENCHING AND INSTALLATION OF UNDERGROUND PIPING AND EQUIPMENT AREA/ENCLOSURE FOR VES, AIR SPARGING AND/ OR GROUNDWATER EXTRACTION SYSTEM - Project Disciplines include labor to conduct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Three (3) competitive bids may be obtained for any work and/or materials covered by these tasks in place of the unit price(s), or used in conjunction with the unit price(s). See Task code 28-series for construction equipment and labor.</t>
  </si>
  <si>
    <t xml:space="preserve">Monitoring, SVE, AS, Recovery well roadbox (Installation done in conjunction with drilling task), includes concrete pad, traffic-rated roadbox, and installation labor.  </t>
  </si>
  <si>
    <t xml:space="preserve">Monitoring, SVE, AS, Recovery well roadbox (Installation not done in conjunction with drilling task), includes concrete pad, traffic-rated roadbox, and installation labor.  </t>
  </si>
  <si>
    <t>Licensed Professional Survey</t>
  </si>
  <si>
    <t>9.9</t>
  </si>
  <si>
    <t>Per hour</t>
  </si>
  <si>
    <t>Utility installation costs from street to meter excluding federal, state or local governmental fees.</t>
  </si>
  <si>
    <t>Truck, (10 Wheel) 20 Yard Dump</t>
  </si>
  <si>
    <t>Truck, (6 Wheel) 2 to 10 Yard Dump</t>
  </si>
  <si>
    <t>3 to 4 Yard Loader, Front-end</t>
  </si>
  <si>
    <t>Backhoe/Loader, rubber tire</t>
  </si>
  <si>
    <t>10 Ton Vibratory Roller or equivalent</t>
  </si>
  <si>
    <t>Portable Vibratory Plate Compactor</t>
  </si>
  <si>
    <t>Monthly EFR-Up to 2 Events per month for a maximum of 6 months - See additional guidance</t>
  </si>
  <si>
    <t>30 cfm butane injector panel with air compressor and includes installation</t>
  </si>
  <si>
    <t>Drums, 55-Gallon (incl gaskets, bolts, seals, bungs, etc)</t>
  </si>
  <si>
    <t>Drums, 35-Gallons (incl gaskets, bolts, seals, bungs, etc)</t>
  </si>
  <si>
    <t>Granular Absorbent (excludes activated carbon)</t>
  </si>
  <si>
    <t>1.15</t>
  </si>
  <si>
    <t>1.16</t>
  </si>
  <si>
    <t>Project disciplines cost - Full Day (greater than 6 hours including travel time) (supervision and oversight)</t>
  </si>
  <si>
    <t>Mobile Groundwater Treatment Trailer with oil/water separator, liquid phase granular activated carbon vessels, transfer pump, heater and electrical controls. Up to 50 gallons per minute.</t>
  </si>
  <si>
    <t>85-95 Gallon Overpack Drum</t>
  </si>
  <si>
    <t>Polynuclear Aromatic Hydrocarbons by GC/MS</t>
  </si>
  <si>
    <t>METHOD</t>
  </si>
  <si>
    <t>Senior Scientist/Senior Engineer/Senior Geologist</t>
  </si>
  <si>
    <t>Staff Scientist/Engineer/Geologist/Hydrogeologist II</t>
  </si>
  <si>
    <t>Senior Technician/Technician III</t>
  </si>
  <si>
    <t>Level A Fully Encapsulated Suit and Self Contained Breathing Apparatus</t>
  </si>
  <si>
    <t>Half Day Rate (6 hours or less including travel expenses)</t>
  </si>
  <si>
    <t>Full Day Rate (Greater than 6 hours including travel expenses)</t>
  </si>
  <si>
    <t>Analysis/Sampling Report</t>
  </si>
  <si>
    <t>&gt;50 Miles (radius)</t>
  </si>
  <si>
    <t>Inspector oversight of field work including: Vacuum Excavation, Drilling, Rock Coring, Groundwater Monitoring Well, Recovery Well, SVE Well, and AS Point Installation and Soil Sampling - Project Disciplines include labor to conduct borehole logging,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t>
  </si>
  <si>
    <t>4" to &lt;6" Monitoring, Injection, AS, SVE, Recovery Well</t>
  </si>
  <si>
    <t>Full Day (Greater than 6 hours on site)</t>
  </si>
  <si>
    <t>Half Day (6 hours or less on site)</t>
  </si>
  <si>
    <t>100-150 scfm</t>
  </si>
  <si>
    <t>100 - 299 scfm</t>
  </si>
  <si>
    <t>300 - 750 scfm</t>
  </si>
  <si>
    <t>751-900 scfm</t>
  </si>
  <si>
    <t>901-1,400 scfm</t>
  </si>
  <si>
    <t>Oil/Water Separator/Storage Tank</t>
  </si>
  <si>
    <t>&gt;100 gpm w/ 1,000 Gallon or Greater Storage</t>
  </si>
  <si>
    <t>Mobile Tanker (separator 5,000-8,800 gallons)</t>
  </si>
  <si>
    <t>28.22</t>
  </si>
  <si>
    <t>28.22.1</t>
  </si>
  <si>
    <t>28.22.2</t>
  </si>
  <si>
    <t>28.22.3</t>
  </si>
  <si>
    <t>28.22.4</t>
  </si>
  <si>
    <t>28.22.5</t>
  </si>
  <si>
    <t>28.23</t>
  </si>
  <si>
    <t>28.24</t>
  </si>
  <si>
    <t>28.25</t>
  </si>
  <si>
    <t>28.26</t>
  </si>
  <si>
    <t>Electric or Pneumatic Non-Aqueous Phase Liquid Pump Rental with Controls</t>
  </si>
  <si>
    <t>Absorbent Pads</t>
  </si>
  <si>
    <t xml:space="preserve">HQ 2 7/8" or equivalent. </t>
  </si>
  <si>
    <t>PQ 3 7/8" or equivalent.</t>
  </si>
  <si>
    <t xml:space="preserve">Soil Disposal/Unlined landfill and transportation </t>
  </si>
  <si>
    <t>26.2</t>
  </si>
  <si>
    <t>NTE/Per Event</t>
  </si>
  <si>
    <t>Per Year</t>
  </si>
  <si>
    <t>27.8.1</t>
  </si>
  <si>
    <t>Total Petroleum Hydrocarbons (TPH)</t>
  </si>
  <si>
    <t>15.1.2</t>
  </si>
  <si>
    <t>NPV analysis for each additional item</t>
  </si>
  <si>
    <t>Method 1 per 310 CMR 40.0973</t>
  </si>
  <si>
    <t>Feasibility of Permanent Solutions; Feasibility of Restoration to Background per 310 CMR 40.0860 &amp; 40.1020.</t>
  </si>
  <si>
    <t>Pad replacement (old and new pad elevation shall remain consistent, if appropriate)  Task maximum for this activity is inclusive of travel time and equipment.</t>
  </si>
  <si>
    <t>Jack Hammer, pneumatic 90 lb.</t>
  </si>
  <si>
    <t>Portable Air Compressor, Diesel or Gasoline Powered (includes fuel)</t>
  </si>
  <si>
    <t>Perform rising or falling head (slug) test;
Subtasks shall include the following:
• Equipment mobilization/demobilization and decontamination
• Equipment set-up and breakdown
• Disciplines travel
• Field preparation (inc. all material and equipment)
• Site Cleanup
• Data evaluation, documentation and report
• Project disciplines cost</t>
  </si>
  <si>
    <t xml:space="preserve">Rock Coring/Sampling to assess competency of and classify bedrock (includes drill rig, materials, labor, grouting, drums, drumming labor, restoration of work area to original and decontamination procedures; saw cutting included in per foot cost, units are per boring and including steam cleaner). </t>
  </si>
  <si>
    <t>28.18.4.2</t>
  </si>
  <si>
    <t>28.18.4.3</t>
  </si>
  <si>
    <t>28.18.5</t>
  </si>
  <si>
    <t>Liquid Disposal</t>
  </si>
  <si>
    <t>28.18.5.1</t>
  </si>
  <si>
    <t>Frac Tanks (21,000 Gallon)</t>
  </si>
  <si>
    <t>28.18.5.1.1</t>
  </si>
  <si>
    <t>28.18.5.1.2</t>
  </si>
  <si>
    <t>28.18.5.1.3</t>
  </si>
  <si>
    <t>28.18.5.1.4</t>
  </si>
  <si>
    <t>28.18.5.1.5</t>
  </si>
  <si>
    <t>Decontamination of Frac Tank</t>
  </si>
  <si>
    <t>28.18.6</t>
  </si>
  <si>
    <t>Labor</t>
  </si>
  <si>
    <t>Equipment</t>
  </si>
  <si>
    <t>Catch Basin Sampling</t>
  </si>
  <si>
    <t xml:space="preserve">Potable Well/Tap Sampling </t>
  </si>
  <si>
    <t>AQUIFER PUMP TEST</t>
  </si>
  <si>
    <t>Phase 1 Report per 310 CMR 40.0480 - Project disciplines include labor to conduct site review, background research, state and municipal file review, travel time, travel expenses, environmental database review, review of aerial photography, data evaluation and report preparation. Report to include site maps, groundwater contour map, boring/monitoring well logs, summary tables of analytical data, laboratory sheets with chain of custody, and other requirements as specified in 310 CMR 40.0480. Excludes file review fees.</t>
  </si>
  <si>
    <t>2.1.1</t>
  </si>
  <si>
    <t>Conduct extraction test with air emissions treatment (&lt;10” Hg)</t>
  </si>
  <si>
    <t>Conduct high vacuum extraction test with air emissions treatment (&gt;10” Hg)</t>
  </si>
  <si>
    <t>Conduct sparge test in conjunction w/SVE  test with air emissions treatment</t>
  </si>
  <si>
    <t>11.1.3</t>
  </si>
  <si>
    <t>11.1.4</t>
  </si>
  <si>
    <t>11.1.5</t>
  </si>
  <si>
    <t>Hand Bail NAPL</t>
  </si>
  <si>
    <t>11.1.6</t>
  </si>
  <si>
    <t>Field Filtration of Groundwater Sample</t>
  </si>
  <si>
    <t>Per Sample</t>
  </si>
  <si>
    <t>Removal and reinstallation of surface components of remediation systems (including portable, skid-mounted and stand alone system components).</t>
  </si>
  <si>
    <t>Installation crew, travel time and vehicle expense</t>
  </si>
  <si>
    <t>SVE AND GROUNDWATER REMEDIATION SYSTEMS OPERATION AND MAINTENANCE</t>
  </si>
  <si>
    <t>23.1.1</t>
  </si>
  <si>
    <t>23.1.2</t>
  </si>
  <si>
    <t>28.18.6.1</t>
  </si>
  <si>
    <t>28.18.6.2</t>
  </si>
  <si>
    <t>28.18.6.3</t>
  </si>
  <si>
    <t>28.18.7</t>
  </si>
  <si>
    <t>Mobile Groundwater Treatment Trailer with oil/water separator, liquid phase granular activated carbon vessels, up to 50 gallons per minute, transfer pump, heater and electrical controls. With soil vapor extraction module for 100 cfm flow rate with vapor phase granular activated carbon vessel.</t>
  </si>
  <si>
    <t>28.18.7.1</t>
  </si>
  <si>
    <t>28.18.7.2</t>
  </si>
  <si>
    <t>28.18.7.3</t>
  </si>
  <si>
    <t>28.18.8</t>
  </si>
  <si>
    <t>Butane</t>
  </si>
  <si>
    <t>Turbine Meters - Combined totalizer and flow rate</t>
  </si>
  <si>
    <t>28.19.1</t>
  </si>
  <si>
    <t>1/2" Diameter Turbine Meter</t>
  </si>
  <si>
    <t>28.19.1.1</t>
  </si>
  <si>
    <t>28.19.1.3</t>
  </si>
  <si>
    <t>28.19.2</t>
  </si>
  <si>
    <t>1" Diameter Turbine Meter</t>
  </si>
  <si>
    <t>28.19.2.3</t>
  </si>
  <si>
    <t>28.19.3</t>
  </si>
  <si>
    <t>1 1/2" Diameter Turbine Meter</t>
  </si>
  <si>
    <t>28.19.3.3</t>
  </si>
  <si>
    <t>28.19.4</t>
  </si>
  <si>
    <t>2" Diameter Turbine Meter</t>
  </si>
  <si>
    <t>28.19.4.3</t>
  </si>
  <si>
    <t>28.20.1</t>
  </si>
  <si>
    <t>28.20.2</t>
  </si>
  <si>
    <t>28.21.1</t>
  </si>
  <si>
    <t>28.21.2</t>
  </si>
  <si>
    <t>Traffic Controls</t>
  </si>
  <si>
    <t>28.23.1</t>
  </si>
  <si>
    <t>28.23.2</t>
  </si>
  <si>
    <t>28.23.3</t>
  </si>
  <si>
    <t>Fuel</t>
  </si>
  <si>
    <t>Delivery &amp; Pick-up of Traffic Controls</t>
  </si>
  <si>
    <t>28.24.3</t>
  </si>
  <si>
    <t>28.25.3</t>
  </si>
  <si>
    <t>28.26.2</t>
  </si>
  <si>
    <t>28.26.3</t>
  </si>
  <si>
    <t>MISCELLANEOUS MATERIALS</t>
  </si>
  <si>
    <t>Drum Liners</t>
  </si>
  <si>
    <t>Barrier Tape</t>
  </si>
  <si>
    <t>100'</t>
  </si>
  <si>
    <t>Orange Safety Fence 30"-48" high with posts</t>
  </si>
  <si>
    <t>Hay Bales</t>
  </si>
  <si>
    <t>Poly sheeting for stockpile</t>
  </si>
  <si>
    <t>SALES TAX</t>
  </si>
  <si>
    <t>State Sales Tax</t>
  </si>
  <si>
    <t>FREIGHT</t>
  </si>
  <si>
    <t>Freight</t>
  </si>
  <si>
    <t>FIRMS AND EQUIPMENT NOT APPROVED</t>
  </si>
  <si>
    <t>Utilities - Metered separately from all other uses.</t>
  </si>
  <si>
    <t>Disposable Bailer with VOC Sampler</t>
  </si>
  <si>
    <t>Surface Water and/or Sediment Sampling</t>
  </si>
  <si>
    <t>11.1.1</t>
  </si>
  <si>
    <t>11.1.2</t>
  </si>
  <si>
    <t>Well gauging (include all related costs)</t>
  </si>
  <si>
    <t>Magnesium</t>
  </si>
  <si>
    <t>27.3.17</t>
  </si>
  <si>
    <t>Manganese</t>
  </si>
  <si>
    <t>27.3.18</t>
  </si>
  <si>
    <t>Mercury</t>
  </si>
  <si>
    <t>27.3.19</t>
  </si>
  <si>
    <t>Molybdenum</t>
  </si>
  <si>
    <t>27.3.20</t>
  </si>
  <si>
    <t>Nickel</t>
  </si>
  <si>
    <t>27.3.21</t>
  </si>
  <si>
    <t>Potassium</t>
  </si>
  <si>
    <t>27.3.22</t>
  </si>
  <si>
    <t>Selenium</t>
  </si>
  <si>
    <t>200.7/270.2</t>
  </si>
  <si>
    <t>6010/7740</t>
  </si>
  <si>
    <t>27.3.23</t>
  </si>
  <si>
    <t>Silver</t>
  </si>
  <si>
    <t>27.3.24</t>
  </si>
  <si>
    <t>Sodium</t>
  </si>
  <si>
    <t>27.3.29</t>
  </si>
  <si>
    <t>Zinc</t>
  </si>
  <si>
    <t>27.3.30</t>
  </si>
  <si>
    <t>27.3.31</t>
  </si>
  <si>
    <t>Priority Pollutant Package (13) AS/SB/BE/CD/CR/CU/NI/PB/HG/SE/AG/TL/ZN</t>
  </si>
  <si>
    <t>GAS CHROMATOGRAPHY</t>
  </si>
  <si>
    <t>27.4.2</t>
  </si>
  <si>
    <t>Purgeable Aromatics</t>
  </si>
  <si>
    <t>27.4.4</t>
  </si>
  <si>
    <t>BTEX &amp; MTBE</t>
  </si>
  <si>
    <t>27.4.6</t>
  </si>
  <si>
    <t>Methanol</t>
  </si>
  <si>
    <t>DAI</t>
  </si>
  <si>
    <t>8015M</t>
  </si>
  <si>
    <t>Methane, Ethane &amp; Ethene (ME&amp;E) US EPA  Method 8015/RSKERR</t>
  </si>
  <si>
    <t>27.4.8</t>
  </si>
  <si>
    <t>27.4.8.1</t>
  </si>
  <si>
    <t>27.4.9</t>
  </si>
  <si>
    <t>8100M</t>
  </si>
  <si>
    <t>27.4.10</t>
  </si>
  <si>
    <t>GCFID Fingerprint</t>
  </si>
  <si>
    <t>ASTM  D3328-78</t>
  </si>
  <si>
    <t>ASTM D3328-78</t>
  </si>
  <si>
    <t>27.4.11</t>
  </si>
  <si>
    <t>Pesticides (Priority Pollutant)</t>
  </si>
  <si>
    <t>27.4.12</t>
  </si>
  <si>
    <t>PCB's</t>
  </si>
  <si>
    <t>27.4.14</t>
  </si>
  <si>
    <t>BTEX, Ethers (MTBE, DIPE) Add on</t>
  </si>
  <si>
    <t>27.4.15</t>
  </si>
  <si>
    <t>Polynuclear Aromatic Hydrocarbons (PAH)</t>
  </si>
  <si>
    <t>610/625</t>
  </si>
  <si>
    <t>27.4.15.1</t>
  </si>
  <si>
    <t>810/8270</t>
  </si>
  <si>
    <t>27.4.16</t>
  </si>
  <si>
    <t>EPA 602(M) or Equivalent</t>
  </si>
  <si>
    <t>Volatile Petroleum Hydrocarbons/ Gasoline Range &amp; Methane</t>
  </si>
  <si>
    <t>EPA 8015(M) or Equivalent</t>
  </si>
  <si>
    <t>EPA 8270(M) or Equivalent</t>
  </si>
  <si>
    <t>Petroleum Hydrocarbons/Diesel Fuel Range</t>
  </si>
  <si>
    <t>EPA 8100(M) or Equivalent</t>
  </si>
  <si>
    <t>27.4.17</t>
  </si>
  <si>
    <t>BTEX &amp; MTBE - includes Summa Canister</t>
  </si>
  <si>
    <t>EPA T014 or Equivalent</t>
  </si>
  <si>
    <t>Volatile Petroleum Hydrocarbons/ Gasoline Range</t>
  </si>
  <si>
    <t>Includes Summa Canister</t>
  </si>
  <si>
    <t>DEP Air Petroleum Hydrocarbons (Draft Method)</t>
  </si>
  <si>
    <t>SUMMA Canister - DEP Method - Normal Turnaround</t>
  </si>
  <si>
    <t xml:space="preserve">Tenax Tubes - DEP Method - Normal           </t>
  </si>
  <si>
    <t>27.4.18</t>
  </si>
  <si>
    <t>DEP VPH</t>
  </si>
  <si>
    <t>Reserved</t>
  </si>
  <si>
    <t>Method 5035 -Soil Preservation Kit for Unknown or Low Level Concentrations</t>
  </si>
  <si>
    <t>Method 5035 - Soil Preservation Kit for Medium Level Concentrations</t>
  </si>
  <si>
    <t>DEP EPH</t>
  </si>
  <si>
    <t>Methane (US EPA Method 8015M/EP18/TO3)</t>
  </si>
  <si>
    <t>27.5.1</t>
  </si>
  <si>
    <t>Ignitability (flash point)</t>
  </si>
  <si>
    <t>1010/1020</t>
  </si>
  <si>
    <t>27.5.2</t>
  </si>
  <si>
    <t>Corrosivity (as pH)</t>
  </si>
  <si>
    <t>27.5.3</t>
  </si>
  <si>
    <t>Cyanide Reactivity</t>
  </si>
  <si>
    <t>27.5.4</t>
  </si>
  <si>
    <t>Sulfide Reactivity</t>
  </si>
  <si>
    <t>26.1.2</t>
  </si>
  <si>
    <t>51 - Maximum 100 Miles (radius)</t>
  </si>
  <si>
    <t>26.1.3</t>
  </si>
  <si>
    <t>DEP Requested Meetings</t>
  </si>
  <si>
    <t>26.1.3.1</t>
  </si>
  <si>
    <t>26.1.3.2</t>
  </si>
  <si>
    <t>Audit Follow-Up Plan per 310 CMR 40.1160</t>
  </si>
  <si>
    <t>26.1.3.3</t>
  </si>
  <si>
    <t>Audit Follow-Up Plan Completion Statement per 310 CMR 40.1170</t>
  </si>
  <si>
    <t>26.1.4</t>
  </si>
  <si>
    <t>Post RAO DEP Audit</t>
  </si>
  <si>
    <t xml:space="preserve">LABORATORY ANALYSIS </t>
  </si>
  <si>
    <t>30</t>
  </si>
  <si>
    <t>31</t>
  </si>
  <si>
    <t>32</t>
  </si>
  <si>
    <t>29</t>
  </si>
  <si>
    <t>28</t>
  </si>
  <si>
    <t>27</t>
  </si>
  <si>
    <t>26</t>
  </si>
  <si>
    <t>25</t>
  </si>
  <si>
    <t>24</t>
  </si>
  <si>
    <t>23</t>
  </si>
  <si>
    <t>22</t>
  </si>
  <si>
    <t>20</t>
  </si>
  <si>
    <t>18</t>
  </si>
  <si>
    <t>17</t>
  </si>
  <si>
    <t>16</t>
  </si>
  <si>
    <t>15</t>
  </si>
  <si>
    <t>14</t>
  </si>
  <si>
    <t>13</t>
  </si>
  <si>
    <t>12</t>
  </si>
  <si>
    <t>11</t>
  </si>
  <si>
    <t>10</t>
  </si>
  <si>
    <t>9</t>
  </si>
  <si>
    <t>7</t>
  </si>
  <si>
    <t>6</t>
  </si>
  <si>
    <t>5</t>
  </si>
  <si>
    <t>4</t>
  </si>
  <si>
    <t>3</t>
  </si>
  <si>
    <t>2</t>
  </si>
  <si>
    <t>1</t>
  </si>
  <si>
    <t>30.1</t>
  </si>
  <si>
    <t>31.1</t>
  </si>
  <si>
    <t>28.28</t>
  </si>
  <si>
    <t>Trench Box/Pnuematic Shoring (includes mobilization/demobilization)</t>
  </si>
  <si>
    <t>NTE/Hour</t>
  </si>
  <si>
    <t>Passive Skimmers/Absorbent Booms/Socks</t>
  </si>
  <si>
    <t>Liquid Vacuum Truck with Operator</t>
  </si>
  <si>
    <t>27.1.21</t>
  </si>
  <si>
    <t xml:space="preserve">Sulfide  </t>
  </si>
  <si>
    <t>27.3.10.1</t>
  </si>
  <si>
    <t>Chromium, Trivalent</t>
  </si>
  <si>
    <t>27.1.25</t>
  </si>
  <si>
    <t>Phenolics</t>
  </si>
  <si>
    <t>27.1.27</t>
  </si>
  <si>
    <t>Total Residual Chlorine</t>
  </si>
  <si>
    <t>27.4.17.1.2</t>
  </si>
  <si>
    <t>EPA T015</t>
  </si>
  <si>
    <t>SW 846 7000/200s</t>
  </si>
  <si>
    <t>EPA Method 330.5</t>
  </si>
  <si>
    <t>EPA Method 420-1 / 4202</t>
  </si>
  <si>
    <t>EPA Method 376.1</t>
  </si>
  <si>
    <t>27.1.28</t>
  </si>
  <si>
    <t>Specific Conductance</t>
  </si>
  <si>
    <t>EPA Method 120.MO50</t>
  </si>
  <si>
    <t>EPA 200s/6010/7000</t>
  </si>
  <si>
    <t>RCRA 8 Metals - AS/BA/CD/CR/PB/HG/SE/AG *</t>
  </si>
  <si>
    <t>27.5.10</t>
  </si>
  <si>
    <t>TCLP Metals</t>
  </si>
  <si>
    <t>SW 846 6010B/7470A</t>
  </si>
  <si>
    <t>Well purging and sampling using hand bailer (incremental cost over gauging; include all related costs)&gt; 35' deep</t>
  </si>
  <si>
    <t>Well sampling using pump (incremental cost over gauging; include all related costs)&gt;35' deep</t>
  </si>
  <si>
    <t>DEP Report submitted by Licensed Driller</t>
  </si>
  <si>
    <t>Semi-Volatile Petroleum Hydrocarbons/GCFID (Diesel Range)</t>
  </si>
  <si>
    <t xml:space="preserve">TO15 (TO14 + 15 TICS) </t>
  </si>
  <si>
    <t>GENERAL CHEMISTRY</t>
  </si>
  <si>
    <t>MICROBIOLOGY</t>
  </si>
  <si>
    <t>METALS &amp; MINERALS</t>
  </si>
  <si>
    <t xml:space="preserve">PETROLEUM HYDROCARBONS </t>
  </si>
  <si>
    <t>GEOTECHNICAL ANALYSES</t>
  </si>
  <si>
    <t>Groundwater Sample Filtration</t>
  </si>
  <si>
    <t>27.1.29</t>
  </si>
  <si>
    <t xml:space="preserve">   CTAS Surfactants</t>
  </si>
  <si>
    <t>TASKS</t>
  </si>
  <si>
    <t>MAXIMUM ALLOWED</t>
  </si>
  <si>
    <t xml:space="preserve">Total Dissolved Solids. </t>
  </si>
  <si>
    <t xml:space="preserve">Total Suspended Solids </t>
  </si>
  <si>
    <t>Total Settleable Solids.</t>
  </si>
  <si>
    <t>Micro/Macro NAPL Evaluation 310 CMR 40.1003(7)</t>
  </si>
  <si>
    <t>Permanent  Solution with Conditions Annual Filing 310 CMR 40.1025(7)</t>
  </si>
  <si>
    <t>Repair of system per year from system start-up, per year, including labor, see additional guidance</t>
  </si>
  <si>
    <t>Per system</t>
  </si>
  <si>
    <t>4.4</t>
  </si>
  <si>
    <t>Per foot</t>
  </si>
  <si>
    <t xml:space="preserve">SOIL VAPOR EXTRACTION / AIR SPARGING TESTING </t>
  </si>
  <si>
    <t>Remove and replace concrete pad/manhole/road box/standpipe</t>
  </si>
  <si>
    <t>24.1.5.5</t>
  </si>
  <si>
    <t>General vehicle (Pickup Truck, passenger vehicle, van)</t>
  </si>
  <si>
    <t>Truck, Mobile Shop/Box - vehicle only</t>
  </si>
  <si>
    <t>9.4.6</t>
  </si>
  <si>
    <t>Concrete coring</t>
  </si>
  <si>
    <t>28.29</t>
  </si>
  <si>
    <t>29.12</t>
  </si>
  <si>
    <t>29.13</t>
  </si>
  <si>
    <t>per foot</t>
  </si>
  <si>
    <t xml:space="preserve">Double-staked hay bale with silt fence, installed </t>
  </si>
  <si>
    <t>29.14</t>
  </si>
  <si>
    <t>Replacement of damaged padlocks</t>
  </si>
  <si>
    <t>Roll-off container (includes liner, cover, mobilization)</t>
  </si>
  <si>
    <t>LABOR CATEGORIES - Refer to Labor Qualifications and Descriptions</t>
  </si>
  <si>
    <t xml:space="preserve">PRE-FIELD AND PROJECT IMPLEMENTATION ACTIVITIES (for site assessment) </t>
  </si>
  <si>
    <t>DRILLING ACTIVITIES.  Three (3) competitive bids may be obtained for work and/or materials covered by this task in place of or used in conjunction with the unit price(s) below.</t>
  </si>
  <si>
    <t xml:space="preserve">MONITORING/RECOVERY WELL DEVELOPMENT                                                  (Per MassDEP WSC 310-91) </t>
  </si>
  <si>
    <t xml:space="preserve">GROUNDWATER GAUGING/BAILING AND SAMPLING                                           (per MassDEP WSC 310-91.6) </t>
  </si>
  <si>
    <t xml:space="preserve">REMEDIATION FEASIBILITY STUDIES (NET PRESENT VALUE) </t>
  </si>
  <si>
    <t>EQUIPMENT RENTAL:  Equipment can be rented/leased for up to six (6) months without conducting a purchase/lease analysis.  A purchase/lease analysis must be conducted by the end of 6 months.</t>
  </si>
  <si>
    <t>Pressure vessel, 15 psig design pressure, 0-500 cfm of air flow, 800-1000 lbs of carbon required to fill vessel</t>
  </si>
  <si>
    <t>Carbon or &lt;200 lbs  Carbon vessel  replacement (liquid or vapor phase / virgin or regenerated)</t>
  </si>
  <si>
    <t xml:space="preserve">Phase II Supplemental Addendum </t>
  </si>
  <si>
    <t>Phase III Supplemental Addendum</t>
  </si>
  <si>
    <t xml:space="preserve"> Permanent/Temporary Solutions per 310 CMR 40.1000</t>
  </si>
  <si>
    <t>Permanent  Solution with Conditions</t>
  </si>
  <si>
    <t>Temporary Solution (Permanent Solution is Feasible)</t>
  </si>
  <si>
    <t>Hollow Stem Auger</t>
  </si>
  <si>
    <t>Direct Push</t>
  </si>
  <si>
    <t xml:space="preserve">Oil &amp; Grease </t>
  </si>
  <si>
    <t>Excavator, track</t>
  </si>
  <si>
    <t>1 hp</t>
  </si>
  <si>
    <t>2 hp</t>
  </si>
  <si>
    <t>3 hp</t>
  </si>
  <si>
    <t>5 hp</t>
  </si>
  <si>
    <t>10 hp</t>
  </si>
  <si>
    <t>Hydraulic attachment (e.g. hammer, excavator, sweeper)</t>
  </si>
  <si>
    <t>Temporary Solution Status Report per 310 CMR 40.0897</t>
  </si>
  <si>
    <t>LSP 5-Year Periodic Review of Temporary Solution &amp; Opinion per 310 CMR  40.1050(4)(b)</t>
  </si>
  <si>
    <t>Tier I Permit Extension per 310 CMR 40.0560(7)</t>
  </si>
  <si>
    <t>Tier II Extension Submittal</t>
  </si>
  <si>
    <t>Bioremediation or chemical application feasibility bench scale evaluation and report for groundwater.</t>
  </si>
  <si>
    <t>All labor and equipment [inclusive of drill rig and support vehicle(s)] required for the performance of soil borings, soil sampling, installation and completion of Monitoring, Recovery, SVE, and AS wells, and soil gas sampling points (day rates include well development, sawcutting, temporary groundwater well head make-up and pad labor, drumming labor, decontamination procedures, and general site restoration (per DEP WSC 310-91). Does not include grout pump and materials, see Task Code 9.3.5 or air compressor for air rotary drilling, see Task code 28.</t>
  </si>
  <si>
    <t>Hand Auger for sample collection point installation or sample collection. Includes labor. Use Task Codes 9.3.2.1 - 9.3.2.4 for well materials.</t>
  </si>
  <si>
    <t>Professional Utility Survey - includes above and underground utilities, inverts, reference to most current datum and drafting.</t>
  </si>
  <si>
    <t>Road Opening Permit / Trenching Permit</t>
  </si>
  <si>
    <t>Equipment compound fencing - installed</t>
  </si>
  <si>
    <r>
      <t>PURCHASE AND INSTALLATION OF</t>
    </r>
    <r>
      <rPr>
        <b/>
        <strike/>
        <sz val="12"/>
        <rFont val="Arial"/>
        <family val="2"/>
      </rPr>
      <t xml:space="preserve"> SURFACE </t>
    </r>
    <r>
      <rPr>
        <b/>
        <sz val="12"/>
        <rFont val="Arial"/>
        <family val="2"/>
      </rPr>
      <t>COMPONENTS OF REMEDIATION SYSTEMS (INCLUDING PORTABLE, SKID-MOUNTED AND STAND ALONE SYSTEM COMPONENTS) NOTE: Three (3) competitive bids may be obtained for work and/or materials covered by these Task Codes in place of the unit price(s), or in conjunction with the unit price(s).  Three (3) bids may be required for task code 22.4.  See additional guidance.</t>
    </r>
  </si>
  <si>
    <r>
      <t xml:space="preserve">Remedial System Equipment Purchase - Surface Components of Remediation Systems.  This task code can only be used for single components &lt;=$5,000 with a $25,000 system aggregate.  Three bids are required for components &gt;$5,000 and systems &gt;$25,000.  See additional guidance.  </t>
    </r>
    <r>
      <rPr>
        <b/>
        <sz val="9"/>
        <color indexed="10"/>
        <rFont val="Arial"/>
        <family val="2"/>
      </rPr>
      <t/>
    </r>
  </si>
  <si>
    <t>Cleaning Air Stripper Trays or Towers - (materials and disposal.)</t>
  </si>
  <si>
    <t>Replace traffic-rated roadbox or standpipe (&lt;18" diameter) and pad (Includes pad replacement)</t>
  </si>
  <si>
    <t>Skid Steer Loader (with bucket/blade)</t>
  </si>
  <si>
    <t>Mini Excavator (up to 9 metric tons)</t>
  </si>
  <si>
    <t>Tractor, truck</t>
  </si>
  <si>
    <t>Truck, Maintenance/Boom/Bucket</t>
  </si>
  <si>
    <t>Mob or DeMob Per Tank</t>
  </si>
  <si>
    <t>2.8.3.1</t>
  </si>
  <si>
    <t>Tetra-ethyl Lead.   This is an additional method applicable to water only. Method ASTM E3341-91M</t>
  </si>
  <si>
    <t xml:space="preserve">NOTE: Gaps in task code number sequencing indicates the missing task code has either been eliminated or reassigned </t>
  </si>
  <si>
    <t>2.7.5</t>
  </si>
  <si>
    <t>Permanent  Solution with No Conditions</t>
  </si>
  <si>
    <t>Temporary Solution (Permanent Solution is Not Feasible)</t>
  </si>
  <si>
    <t>Air Hammer Bit Wear</t>
  </si>
  <si>
    <t>Vibratory/Slide Hand-held Hammer - Includes the cost for all labor and equipment to install soil, soil gas and groundwater sample collection points.</t>
  </si>
  <si>
    <t>RISING OR FALLING HEAD (SLUG) TEST / LNAPL BAIL DOWN TEST</t>
  </si>
  <si>
    <t>Skid Steer Loader or Mini Excavator</t>
  </si>
  <si>
    <t>Carbon or &lt;200 lb Carbon vessel - Disposal/reactivation</t>
  </si>
  <si>
    <t>Straw wattle - 12-inch diameter, installed</t>
  </si>
  <si>
    <t>CONCRETE WELL PAD/ROAD BOX/MANHOLE REMOVAL AND REPLACEMENT/REPAIR</t>
  </si>
  <si>
    <t>Total Viable Organisms (HTPC)</t>
  </si>
  <si>
    <t xml:space="preserve">Piping &amp; Instrumentation Diagram (P&amp;ID)  </t>
  </si>
  <si>
    <t xml:space="preserve">AIR SAMPLE ANALYSIS </t>
  </si>
  <si>
    <t>27.4.5</t>
  </si>
  <si>
    <t>2.23</t>
  </si>
  <si>
    <t>Site Cleanup Status Review</t>
  </si>
  <si>
    <t>2.23.1</t>
  </si>
  <si>
    <t>2.23.2</t>
  </si>
  <si>
    <t>Site Cleanup Status Review Report</t>
  </si>
  <si>
    <t>Site Cleanup Status Review Meeting</t>
  </si>
  <si>
    <t>Electrical Installation Crew to complete the electrical service and the remediation system installation, including labor for electrical work related to equipment components identified in Task Code 22.  Three (3) competitive bids may be obtained for work and/or materials covered by this task in place of or used in conjunction with the unit price(s).</t>
  </si>
  <si>
    <t>Remediation System Electrical installation materials.  (e.g. conduit, wire, breakers, service panel, mast for meter, etc) Purchase of Remediation System electrical control panel should be coded to 22.4</t>
  </si>
  <si>
    <t>27.4.7</t>
  </si>
  <si>
    <t>27.8</t>
  </si>
  <si>
    <t>28.15.1.1</t>
  </si>
  <si>
    <t>28.15.1.2</t>
  </si>
  <si>
    <t>28.15.1.3</t>
  </si>
  <si>
    <t>Volatile Organic Analysis &amp; MTBE-GCMS or other EPA Method</t>
  </si>
  <si>
    <t>Volatile Organic Analysis (Task Code eliminated - see TC 27.4.5)</t>
  </si>
  <si>
    <t>Labor for Well cover repair</t>
  </si>
  <si>
    <t>2022 Work Group Proposed Revision</t>
  </si>
  <si>
    <r>
      <t xml:space="preserve">Draftsperson/CADD </t>
    </r>
    <r>
      <rPr>
        <strike/>
        <sz val="12"/>
        <color rgb="FFFF0000"/>
        <rFont val="Arial"/>
        <family val="2"/>
      </rPr>
      <t>Operator Including CADD Time</t>
    </r>
  </si>
  <si>
    <r>
      <t>Scientist/</t>
    </r>
    <r>
      <rPr>
        <sz val="12"/>
        <color rgb="FFFF0000"/>
        <rFont val="Arial"/>
        <family val="2"/>
      </rPr>
      <t>Engineer</t>
    </r>
    <r>
      <rPr>
        <sz val="12"/>
        <color indexed="8"/>
        <rFont val="Arial"/>
        <family val="2"/>
      </rPr>
      <t>/Geologist/Hydrogeologist I</t>
    </r>
  </si>
  <si>
    <t>TC eliminated</t>
  </si>
  <si>
    <r>
      <t xml:space="preserve">Phase V Status Report, Remedy Operation Status Report, </t>
    </r>
    <r>
      <rPr>
        <sz val="12"/>
        <color rgb="FFFF0000"/>
        <rFont val="Arial"/>
        <family val="2"/>
      </rPr>
      <t>ROS Opinion,</t>
    </r>
    <r>
      <rPr>
        <sz val="12"/>
        <rFont val="Arial"/>
        <family val="2"/>
      </rPr>
      <t xml:space="preserve"> or Phase V Completion Statement per 310 CMR 40.0892 for an Active Remedial Monitoring Program</t>
    </r>
  </si>
  <si>
    <r>
      <t xml:space="preserve">Phase V Status Report, Remedy Operation Status Report, </t>
    </r>
    <r>
      <rPr>
        <sz val="12"/>
        <color rgb="FFFF0000"/>
        <rFont val="Arial"/>
        <family val="2"/>
      </rPr>
      <t>ROS Opinion,</t>
    </r>
    <r>
      <rPr>
        <sz val="12"/>
        <rFont val="Arial"/>
        <family val="2"/>
      </rPr>
      <t xml:space="preserve"> or Phase V Completion Statement per 310 CMR 40.0893 for an Active Remedial System</t>
    </r>
  </si>
  <si>
    <t>Immediate Response Action Plan per 310 CMR 40.0424</t>
  </si>
  <si>
    <t>10% increase + $250 for the elimination of TC 2.22 RMR Form prep</t>
  </si>
  <si>
    <t>NA</t>
  </si>
  <si>
    <t>Additional Comments</t>
  </si>
  <si>
    <r>
      <t xml:space="preserve">% change
</t>
    </r>
    <r>
      <rPr>
        <b/>
        <sz val="12"/>
        <color rgb="FF00B050"/>
        <rFont val="Arial"/>
        <family val="2"/>
      </rPr>
      <t>increase</t>
    </r>
    <r>
      <rPr>
        <b/>
        <sz val="12"/>
        <rFont val="Arial"/>
        <family val="2"/>
      </rPr>
      <t xml:space="preserve"> or</t>
    </r>
    <r>
      <rPr>
        <b/>
        <sz val="12"/>
        <color rgb="FF00B050"/>
        <rFont val="Arial"/>
        <family val="2"/>
      </rPr>
      <t xml:space="preserve"> </t>
    </r>
    <r>
      <rPr>
        <b/>
        <sz val="12"/>
        <color rgb="FFFF0000"/>
        <rFont val="Arial"/>
        <family val="2"/>
      </rPr>
      <t>decrease</t>
    </r>
  </si>
  <si>
    <t>$1,000 proposed: TBD - regulatory prohibition on reimbursing legal fees</t>
  </si>
  <si>
    <t>Rate changes generally reflect increased labor rates and/or adjustment</t>
  </si>
  <si>
    <r>
      <t xml:space="preserve">Obtain property access - Project disciplines to include all labor, material, and documentation required for obtaining right of entry permits. To include contacting the property owner, local and/or state agencies by telephone </t>
    </r>
    <r>
      <rPr>
        <strike/>
        <sz val="12"/>
        <color rgb="FFFF0000"/>
        <rFont val="Arial"/>
        <family val="2"/>
      </rPr>
      <t>with a maximum of four attempts,</t>
    </r>
    <r>
      <rPr>
        <sz val="12"/>
        <rFont val="Arial"/>
        <family val="2"/>
      </rPr>
      <t xml:space="preserve"> to coordinate off-site access. Submit a standard access agreement letter and plan depicting proposed locations to the property owner, local and/or state agency. Provide standard installation guidelines and details for the proposed work.  Provide copy(ies) of letters of denial to third parties when access denied.  See Task code 17 for Road Opening Permits.</t>
    </r>
  </si>
  <si>
    <t>TC not used and recommended for elimination</t>
  </si>
  <si>
    <t>See Workbook clarifications</t>
  </si>
  <si>
    <t xml:space="preserve">Adsorbent Boom/Passive Skimmer Placement and/or Removal – Labor Only.  Material cost of passive skimmer/ boom or sock should be coded under Task Code 29. </t>
  </si>
  <si>
    <t>Task code eliminated - never used</t>
  </si>
  <si>
    <r>
      <t xml:space="preserve">Labor and equipment to perform inspection, gauging, sampling of wells and product bailing (if required), all sampling equipment, all gauging equipment, sample jars, sampling incidentals, sample preparation, sample logging, sample storage, transportation of samples to laboratory, travel time and vehicle expenses, instruments, and decontamination materials. </t>
    </r>
    <r>
      <rPr>
        <strike/>
        <sz val="12"/>
        <color rgb="FFFF0000"/>
        <rFont val="Arial"/>
        <family val="2"/>
      </rPr>
      <t>Do not combine Task Codes for sites with multiple monitoring wells. For example, if 15 monitoring wells are purged and sampled, use Task Code 11.1.3.2 for all 15 monitoring wells; not 11.1.3.1 for 10 and 11.1.3.2 for the other 5 monitoring wells.</t>
    </r>
    <r>
      <rPr>
        <sz val="12"/>
        <rFont val="Arial"/>
        <family val="2"/>
      </rPr>
      <t xml:space="preserve">  POET System sampling should be coded under Task code 23.</t>
    </r>
  </si>
  <si>
    <t>Outdated language removed</t>
  </si>
  <si>
    <t>See WB language  regarding the frequency these reports are allowed</t>
  </si>
  <si>
    <t>TC combined with 6.4</t>
  </si>
  <si>
    <r>
      <t>Soil Disposal/</t>
    </r>
    <r>
      <rPr>
        <sz val="12"/>
        <color rgb="FFFF0000"/>
        <rFont val="Arial"/>
        <family val="2"/>
      </rPr>
      <t xml:space="preserve">Soil </t>
    </r>
    <r>
      <rPr>
        <sz val="12"/>
        <rFont val="Arial"/>
        <family val="2"/>
      </rPr>
      <t>Recycling and transportation</t>
    </r>
    <r>
      <rPr>
        <b/>
        <sz val="12"/>
        <rFont val="Arial"/>
        <family val="2"/>
      </rPr>
      <t xml:space="preserve"> </t>
    </r>
    <r>
      <rPr>
        <sz val="12"/>
        <rFont val="Arial"/>
        <family val="2"/>
      </rPr>
      <t>(max 8,000 tons) NOTE: 1 cuyd equals approx. 1.5 tons of soil. A minimum of 3 BIDS</t>
    </r>
    <r>
      <rPr>
        <sz val="12"/>
        <color rgb="FFFF0000"/>
        <rFont val="Arial"/>
        <family val="2"/>
      </rPr>
      <t xml:space="preserve"> </t>
    </r>
    <r>
      <rPr>
        <strike/>
        <sz val="12"/>
        <color rgb="FFFF0000"/>
        <rFont val="Arial"/>
        <family val="2"/>
      </rPr>
      <t xml:space="preserve">required </t>
    </r>
    <r>
      <rPr>
        <sz val="12"/>
        <color rgb="FFFF0000"/>
        <rFont val="Arial"/>
        <family val="2"/>
      </rPr>
      <t>solicited</t>
    </r>
    <r>
      <rPr>
        <sz val="12"/>
        <rFont val="Arial"/>
        <family val="2"/>
      </rPr>
      <t xml:space="preserve"> or a maximum of $</t>
    </r>
    <r>
      <rPr>
        <sz val="12"/>
        <color rgb="FFFF0000"/>
        <rFont val="Arial"/>
        <family val="2"/>
      </rPr>
      <t>70</t>
    </r>
    <r>
      <rPr>
        <sz val="12"/>
        <rFont val="Arial"/>
        <family val="2"/>
      </rPr>
      <t>/ton will be allowed. (</t>
    </r>
    <r>
      <rPr>
        <u/>
        <sz val="12"/>
        <rFont val="Arial"/>
        <family val="2"/>
      </rPr>
      <t>see Workbook</t>
    </r>
    <r>
      <rPr>
        <sz val="12"/>
        <rFont val="Arial"/>
        <family val="2"/>
      </rPr>
      <t>)</t>
    </r>
  </si>
  <si>
    <t>Soil Disposal/Hot Recycling and transportation (max 8,000 tons) NOTE: 1 cuyd equals approx. 1.5 tons of soil. A minimum of 3 BIDS required solicited or a maximum of $70/ton will be allowed. (see Workbook)</t>
  </si>
  <si>
    <t>Task code added to list of biddable items in Section 4.0 of the Workbook</t>
  </si>
  <si>
    <t xml:space="preserve">If TC is over $20K at the time the revised Fee Schedule is approved, then the $30K is grandfathered, otherwise $20K is the limit. </t>
  </si>
  <si>
    <t>6.13</t>
  </si>
  <si>
    <t>6.13.1</t>
  </si>
  <si>
    <t>6.13.2</t>
  </si>
  <si>
    <t xml:space="preserve">Injection Oversight </t>
  </si>
  <si>
    <r>
      <t>Bioremediation or chemical application feasibility bench scale</t>
    </r>
    <r>
      <rPr>
        <strike/>
        <sz val="12"/>
        <color rgb="FFFF0000"/>
        <rFont val="Arial"/>
        <family val="2"/>
      </rPr>
      <t xml:space="preserve"> </t>
    </r>
    <r>
      <rPr>
        <sz val="12"/>
        <rFont val="Arial"/>
        <family val="2"/>
      </rPr>
      <t>evaluation and report for groundwater and soil.</t>
    </r>
  </si>
  <si>
    <t>Complete Tier 1/Tier 2 Classification Filing per 310 CMR  40.0500</t>
  </si>
  <si>
    <t>Reduced due to 2014 changes in the MCP requirements</t>
  </si>
  <si>
    <t>Group to verify if TC can be eliminated</t>
  </si>
  <si>
    <t>Costs for RMR to be included with the associated report prep unless submitted as a stand-alone report</t>
  </si>
  <si>
    <t>Per property, not including public roadways</t>
  </si>
  <si>
    <r>
      <t>Soil Excavation Labor (refer to Task code 1 for applicable hourly labor maximums, Task code 28-series for vehicles and heavy equipment, and Task code 6.6 for backfill materials.</t>
    </r>
    <r>
      <rPr>
        <sz val="12"/>
        <color rgb="FFFF0000"/>
        <rFont val="Arial"/>
        <family val="2"/>
      </rPr>
      <t xml:space="preserve"> If bidded, then bids must include labor and equipment rate sheets.</t>
    </r>
  </si>
  <si>
    <t>9.3.1.5</t>
  </si>
  <si>
    <t>Hollow Stem Auger - ATV</t>
  </si>
  <si>
    <r>
      <t>Equipment mobilization/demobilization (same for all drilling types, includes travel for drill rig, support vehicles and personnel (</t>
    </r>
    <r>
      <rPr>
        <sz val="12"/>
        <color rgb="FFFF0000"/>
        <rFont val="Arial"/>
        <family val="2"/>
      </rPr>
      <t>per vehicle</t>
    </r>
    <r>
      <rPr>
        <sz val="12"/>
        <rFont val="Arial"/>
        <family val="2"/>
      </rPr>
      <t>).  Based on 8 hours on-site.</t>
    </r>
  </si>
  <si>
    <r>
      <t>Equipment mobilization/demobilization (includes oversight, drill rig, labor, materials, travel and steam cleaner,</t>
    </r>
    <r>
      <rPr>
        <sz val="12"/>
        <color rgb="FFFF0000"/>
        <rFont val="Arial"/>
        <family val="2"/>
      </rPr>
      <t xml:space="preserve"> per vehicle</t>
    </r>
    <r>
      <rPr>
        <sz val="12"/>
        <rFont val="Arial"/>
        <family val="2"/>
      </rPr>
      <t xml:space="preserve">) See Task code 28 for liquids disposal. </t>
    </r>
  </si>
  <si>
    <t>24.1.6</t>
  </si>
  <si>
    <t>24.1.6.1</t>
  </si>
  <si>
    <t>24.1.6.2</t>
  </si>
  <si>
    <t>New Task Code</t>
  </si>
  <si>
    <r>
      <t>Well abandonment by drill out and grout method (all per foot costs</t>
    </r>
    <r>
      <rPr>
        <strike/>
        <sz val="12"/>
        <color rgb="FFFF0000"/>
        <rFont val="Arial"/>
        <family val="2"/>
      </rPr>
      <t xml:space="preserve"> include restoration of work area</t>
    </r>
    <r>
      <rPr>
        <sz val="12"/>
        <rFont val="Arial"/>
        <family val="2"/>
      </rPr>
      <t xml:space="preserve">, clean-up) </t>
    </r>
    <r>
      <rPr>
        <sz val="12"/>
        <color rgb="FFFF0000"/>
        <rFont val="Arial"/>
        <family val="2"/>
      </rPr>
      <t>For surface restoration, use Task Code 24</t>
    </r>
  </si>
  <si>
    <t>Per Report</t>
  </si>
  <si>
    <t>Unit changed from NTE to per report</t>
  </si>
  <si>
    <r>
      <t>Soil Disposal/Lined landfill and transportation (max 8,000 tons) NOTE: 1 cuyd equals approx. 1.5 tons of soil.</t>
    </r>
    <r>
      <rPr>
        <b/>
        <sz val="12"/>
        <rFont val="Arial"/>
        <family val="2"/>
      </rPr>
      <t xml:space="preserve"> </t>
    </r>
    <r>
      <rPr>
        <sz val="12"/>
        <color rgb="FFFF0000"/>
        <rFont val="Arial"/>
        <family val="2"/>
      </rPr>
      <t>Will be paid "At Cost" (i.e. no bid required) for disposal at licensed facilities located in New England and New York.  For all other disposal facilities, a</t>
    </r>
    <r>
      <rPr>
        <sz val="12"/>
        <rFont val="Arial"/>
        <family val="2"/>
      </rPr>
      <t xml:space="preserve"> minimum of 3 BIDS </t>
    </r>
    <r>
      <rPr>
        <strike/>
        <sz val="12"/>
        <color rgb="FFFF0000"/>
        <rFont val="Arial"/>
        <family val="2"/>
      </rPr>
      <t>required</t>
    </r>
    <r>
      <rPr>
        <sz val="12"/>
        <rFont val="Arial"/>
        <family val="2"/>
      </rPr>
      <t xml:space="preserve"> must be </t>
    </r>
    <r>
      <rPr>
        <sz val="12"/>
        <color rgb="FFFF0000"/>
        <rFont val="Arial"/>
        <family val="2"/>
      </rPr>
      <t>solicited</t>
    </r>
    <r>
      <rPr>
        <sz val="12"/>
        <rFont val="Arial"/>
        <family val="2"/>
      </rPr>
      <t xml:space="preserve"> or a maximum of $</t>
    </r>
    <r>
      <rPr>
        <sz val="12"/>
        <color rgb="FFFF0000"/>
        <rFont val="Arial"/>
        <family val="2"/>
      </rPr>
      <t>70</t>
    </r>
    <r>
      <rPr>
        <sz val="12"/>
        <rFont val="Arial"/>
        <family val="2"/>
      </rPr>
      <t xml:space="preserve">/ton will be allowed. (see Workbook) </t>
    </r>
  </si>
  <si>
    <t>TBD further - See Workbook for suggested list of typical notices - Needs further discussion to set reasonable cost limits</t>
  </si>
  <si>
    <t>Adjusting non-bided rate to $70 including surcharges. All facilities located in New England and New York are considered "similar" bid responses. $70 rate to be reviewed at time of fee schedule approval before finalized (this could change if "at cost" pay item is approved</t>
  </si>
  <si>
    <t>New task code</t>
  </si>
  <si>
    <t>task code eliminated</t>
  </si>
  <si>
    <t>task code combined with TC6.11</t>
  </si>
  <si>
    <r>
      <rPr>
        <sz val="12"/>
        <color rgb="FFFF0000"/>
        <rFont val="Arial"/>
        <family val="2"/>
      </rPr>
      <t xml:space="preserve">Chemical </t>
    </r>
    <r>
      <rPr>
        <strike/>
        <sz val="12"/>
        <color rgb="FFFF0000"/>
        <rFont val="Arial"/>
        <family val="2"/>
      </rPr>
      <t>Oxidant</t>
    </r>
    <r>
      <rPr>
        <sz val="12"/>
        <rFont val="Arial"/>
        <family val="2"/>
      </rPr>
      <t xml:space="preserve"> Injections, includes travel time and equipment (excludes all chemicals see 6.11.3)  (See Task Code 3 for Health &amp; Safety Equipment </t>
    </r>
    <r>
      <rPr>
        <sz val="12"/>
        <color rgb="FFFF0000"/>
        <rFont val="Arial"/>
        <family val="2"/>
      </rPr>
      <t>and Task Code 4.1 for pre-event coordination activities)</t>
    </r>
  </si>
  <si>
    <r>
      <rPr>
        <strike/>
        <sz val="12"/>
        <color rgb="FFFF0000"/>
        <rFont val="Arial"/>
        <family val="2"/>
      </rPr>
      <t xml:space="preserve">Non Well </t>
    </r>
    <r>
      <rPr>
        <sz val="12"/>
        <rFont val="Arial"/>
        <family val="2"/>
      </rPr>
      <t>materials for soil, soil gas and groundwater sample collection points by vibrating/slide hand-held hammer.</t>
    </r>
  </si>
  <si>
    <t>Adjusted to be consistent with other day rates</t>
  </si>
  <si>
    <t>Survey Oversight</t>
  </si>
  <si>
    <t>new task code</t>
  </si>
  <si>
    <t>9.10</t>
  </si>
  <si>
    <t>NTE Per Event</t>
  </si>
  <si>
    <r>
      <t xml:space="preserve">Ground Penetrating Radar Survey &amp; Report </t>
    </r>
    <r>
      <rPr>
        <sz val="12"/>
        <color rgb="FFFF0000"/>
        <rFont val="Arial"/>
        <family val="2"/>
      </rPr>
      <t>(for unregistered USTs see Workbook)</t>
    </r>
  </si>
  <si>
    <r>
      <t>Utility / Buried Equipment Location Survey - (using GPR, magnetometer, etc.)</t>
    </r>
    <r>
      <rPr>
        <sz val="12"/>
        <color rgb="FFFF0000"/>
        <rFont val="Arial"/>
        <family val="2"/>
      </rPr>
      <t>. (Oversight costs to be coded to Task Code 9.10).</t>
    </r>
  </si>
  <si>
    <t>TC eliminated and consolidate into 11.1.3</t>
  </si>
  <si>
    <t>TC eliminated and consolidate into 11.1.8</t>
  </si>
  <si>
    <r>
      <t>Well purging and sampling using hand bailer (incremental cost over gauging; include all related costs</t>
    </r>
    <r>
      <rPr>
        <sz val="12"/>
        <color rgb="FFFF0000"/>
        <rFont val="Arial"/>
        <family val="2"/>
      </rPr>
      <t xml:space="preserve"> including field measurements</t>
    </r>
    <r>
      <rPr>
        <sz val="12"/>
        <rFont val="Arial"/>
        <family val="2"/>
      </rPr>
      <t>)</t>
    </r>
    <r>
      <rPr>
        <strike/>
        <sz val="12"/>
        <color rgb="FFFF0000"/>
        <rFont val="Arial"/>
        <family val="2"/>
      </rPr>
      <t>&lt;35' deep</t>
    </r>
  </si>
  <si>
    <r>
      <t>Well sampling using pump (incremental cost OVER gauging; include all related costs</t>
    </r>
    <r>
      <rPr>
        <sz val="12"/>
        <color rgb="FFFF0000"/>
        <rFont val="Arial"/>
        <family val="2"/>
      </rPr>
      <t xml:space="preserve"> including field measurements)</t>
    </r>
    <r>
      <rPr>
        <sz val="12"/>
        <rFont val="Arial"/>
        <family val="2"/>
      </rPr>
      <t xml:space="preserve"> </t>
    </r>
    <r>
      <rPr>
        <strike/>
        <sz val="12"/>
        <color rgb="FFFF0000"/>
        <rFont val="Arial"/>
        <family val="2"/>
      </rPr>
      <t>&lt;35' deep</t>
    </r>
  </si>
  <si>
    <r>
      <t>Includes all disciplines/</t>
    </r>
    <r>
      <rPr>
        <sz val="12"/>
        <color rgb="FFFF0000"/>
        <rFont val="Arial"/>
        <family val="2"/>
      </rPr>
      <t xml:space="preserve">vehicle </t>
    </r>
    <r>
      <rPr>
        <strike/>
        <sz val="12"/>
        <color rgb="FFFF0000"/>
        <rFont val="Arial"/>
        <family val="2"/>
      </rPr>
      <t>equipment</t>
    </r>
    <r>
      <rPr>
        <sz val="12"/>
        <rFont val="Arial"/>
        <family val="2"/>
      </rPr>
      <t xml:space="preserve"> and travel</t>
    </r>
  </si>
  <si>
    <r>
      <t xml:space="preserve">Field Measurements (DO, pH, Turbidity, Conductivity, Temperature, </t>
    </r>
    <r>
      <rPr>
        <sz val="12"/>
        <color rgb="FFFF0000"/>
        <rFont val="Arial"/>
        <family val="2"/>
      </rPr>
      <t>etc</t>
    </r>
    <r>
      <rPr>
        <sz val="12"/>
        <rFont val="Arial"/>
        <family val="2"/>
      </rPr>
      <t xml:space="preserve">.). </t>
    </r>
    <r>
      <rPr>
        <sz val="12"/>
        <color rgb="FFFF0000"/>
        <rFont val="Arial"/>
        <family val="2"/>
      </rPr>
      <t>Not to be used if wells are sampled.</t>
    </r>
  </si>
  <si>
    <r>
      <t xml:space="preserve">Additional Person to Sample Monitoring Wells Due to </t>
    </r>
    <r>
      <rPr>
        <strike/>
        <sz val="12"/>
        <color rgb="FFFF0000"/>
        <rFont val="Arial"/>
        <family val="2"/>
      </rPr>
      <t>Traffic</t>
    </r>
    <r>
      <rPr>
        <sz val="12"/>
        <color rgb="FFFF0000"/>
        <rFont val="Arial"/>
        <family val="2"/>
      </rPr>
      <t xml:space="preserve"> Safety</t>
    </r>
    <r>
      <rPr>
        <sz val="12"/>
        <rFont val="Arial"/>
        <family val="2"/>
      </rPr>
      <t xml:space="preserve"> Considerations</t>
    </r>
  </si>
  <si>
    <t>TBD further</t>
  </si>
  <si>
    <t>Added to biddable items</t>
  </si>
  <si>
    <r>
      <rPr>
        <sz val="12"/>
        <color rgb="FFFF0000"/>
        <rFont val="Arial"/>
        <family val="2"/>
      </rPr>
      <t xml:space="preserve">Per Crew/
</t>
    </r>
    <r>
      <rPr>
        <sz val="12"/>
        <rFont val="Arial"/>
        <family val="2"/>
      </rPr>
      <t>Per Day</t>
    </r>
  </si>
  <si>
    <t>rate TBD</t>
  </si>
  <si>
    <r>
      <t xml:space="preserve">Installation Crew,  </t>
    </r>
    <r>
      <rPr>
        <sz val="12"/>
        <color rgb="FFFF0000"/>
        <rFont val="Arial"/>
        <family val="2"/>
      </rPr>
      <t>Up to 4 people per day</t>
    </r>
    <r>
      <rPr>
        <sz val="12"/>
        <rFont val="Arial"/>
        <family val="2"/>
      </rPr>
      <t xml:space="preserve"> including </t>
    </r>
    <r>
      <rPr>
        <sz val="12"/>
        <color rgb="FFFF0000"/>
        <rFont val="Arial"/>
        <family val="2"/>
      </rPr>
      <t>10</t>
    </r>
    <r>
      <rPr>
        <sz val="12"/>
        <rFont val="Arial"/>
        <family val="2"/>
      </rPr>
      <t xml:space="preserve"> hours on site and inclusive of travel time.   To be utilized in conjunction with other applicable Task codes 28-series.  Use for all tasks associated with installation of underground piping, remediation infrastructures (i.e. shed and vaults), and site restoration activities.</t>
    </r>
  </si>
  <si>
    <r>
      <t>Remediation equipment compound and/or shed, including explosion proof lights &amp; heate</t>
    </r>
    <r>
      <rPr>
        <sz val="12"/>
        <color rgb="FFFF0000"/>
        <rFont val="Arial"/>
        <family val="2"/>
      </rPr>
      <t>r, slab/pad/footings, and fencing</t>
    </r>
    <r>
      <rPr>
        <sz val="12"/>
        <rFont val="Arial"/>
        <family val="2"/>
      </rPr>
      <t>.  For electrical installation, refer to Task 20.4</t>
    </r>
  </si>
  <si>
    <t>Fee Schedule Review Work Group - Proposed changes discussed through November 16, 2022.</t>
  </si>
  <si>
    <t>moved up to parent TC 17.1.1.8</t>
  </si>
  <si>
    <r>
      <rPr>
        <strike/>
        <sz val="12"/>
        <color rgb="FFFF0000"/>
        <rFont val="Arial"/>
        <family val="2"/>
      </rPr>
      <t xml:space="preserve">Permitted </t>
    </r>
    <r>
      <rPr>
        <sz val="12"/>
        <rFont val="Arial"/>
        <family val="2"/>
      </rPr>
      <t xml:space="preserve">Remediation Dewatering - project disciplines include labor to monitor </t>
    </r>
    <r>
      <rPr>
        <sz val="12"/>
        <color rgb="FFFF0000"/>
        <rFont val="Arial"/>
        <family val="2"/>
      </rPr>
      <t>&amp; operate</t>
    </r>
    <r>
      <rPr>
        <sz val="12"/>
        <rFont val="Arial"/>
        <family val="2"/>
      </rPr>
      <t xml:space="preserve"> groundwater remediation pumping and treatment equipment </t>
    </r>
    <r>
      <rPr>
        <strike/>
        <sz val="12"/>
        <color rgb="FFFF0000"/>
        <rFont val="Arial"/>
        <family val="2"/>
      </rPr>
      <t>per Permit requirements</t>
    </r>
    <r>
      <rPr>
        <sz val="12"/>
        <rFont val="Arial"/>
        <family val="2"/>
      </rPr>
      <t xml:space="preserve">. Includes PID, oxygen explosion meter, toxic gas monitoring equipment, sample jars, sampling incidentals, field screening of water samples, and transportation of samples to laboratory, subcontractor coordination, field preparation and travel time. </t>
    </r>
    <r>
      <rPr>
        <sz val="12"/>
        <color rgb="FFFF0000"/>
        <rFont val="Arial"/>
        <family val="2"/>
      </rPr>
      <t>Includes up to and including 25.5 hours of labor on site with 1/2 hour overlap between shifts.</t>
    </r>
  </si>
  <si>
    <t>Task Code Build-up Details</t>
  </si>
  <si>
    <t>Comments</t>
  </si>
  <si>
    <t>Sr. Tech On-site</t>
  </si>
  <si>
    <t>hr</t>
  </si>
  <si>
    <t>Equip operator</t>
  </si>
  <si>
    <t>laborer</t>
  </si>
  <si>
    <t>Sr. Tech Travel</t>
  </si>
  <si>
    <t>Assume 2 hr travel to/from site from office</t>
  </si>
  <si>
    <t>Equip Oper Travel</t>
  </si>
  <si>
    <t>LaborTravel</t>
  </si>
  <si>
    <t>Proj. Mgr.</t>
  </si>
  <si>
    <t>Assume 0.5 hr per shift</t>
  </si>
  <si>
    <t>Vehicle</t>
  </si>
  <si>
    <t>ea</t>
  </si>
  <si>
    <t>Rental, gas, tolls, included</t>
  </si>
  <si>
    <t>Monitoring Equip.</t>
  </si>
  <si>
    <t>day</t>
  </si>
  <si>
    <t>TOTAL</t>
  </si>
  <si>
    <t>TC 18.1.1.8</t>
  </si>
  <si>
    <t>Trenching/Pipe Installlation Crew Rate per day</t>
  </si>
  <si>
    <t>24/7 dewatering cost buildup</t>
  </si>
  <si>
    <t>TC 17.1.1.8</t>
  </si>
  <si>
    <t>3 people working 8 hours/day plus 0.5 hours overlap between shifts for transisiton. No additonal allowance for shift differential premium</t>
  </si>
  <si>
    <t>Sr. Tech On-site (2)</t>
  </si>
  <si>
    <t xml:space="preserve">Sr. Tech Travel (2) </t>
  </si>
  <si>
    <t>Rate</t>
  </si>
  <si>
    <t>Total</t>
  </si>
  <si>
    <t>Qty</t>
  </si>
  <si>
    <t>Unit</t>
  </si>
  <si>
    <t xml:space="preserve">individual shed task codes eliminated and covered under parent TC "At Cost" </t>
  </si>
  <si>
    <t>Labor rates adjusted based on market changes and general industry standard practice  - See workbook for labor definition clarifications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</si>
</sst>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0.0"/>
    <numFmt numFmtId="166" formatCode="&quot;$&quot;#,##0"/>
  </numFmts>
  <fonts count="35" x14ac:knownFonts="1">
    <font>
      <sz val="10"/>
      <name val="Arial"/>
    </font>
    <font>
      <sz val="11"/>
      <color theme="1"/>
      <name val="Calibri"/>
      <family val="2"/>
      <scheme val="minor"/>
    </font>
    <font>
      <sz val="9"/>
      <color indexed="17"/>
      <name val="Arial"/>
      <family val="2"/>
    </font>
    <font>
      <sz val="8"/>
      <name val="Arial"/>
      <family val="2"/>
    </font>
    <font>
      <b/>
      <sz val="12"/>
      <color indexed="8"/>
      <name val="Arial"/>
      <family val="2"/>
    </font>
    <font>
      <sz val="12"/>
      <name val="Arial"/>
      <family val="2"/>
    </font>
    <font>
      <sz val="12"/>
      <color indexed="8"/>
      <name val="Arial"/>
      <family val="2"/>
    </font>
    <font>
      <b/>
      <sz val="9"/>
      <color indexed="10"/>
      <name val="Arial"/>
      <family val="2"/>
    </font>
    <font>
      <sz val="9"/>
      <color indexed="81"/>
      <name val="Tahoma"/>
      <family val="2"/>
    </font>
    <font>
      <b/>
      <sz val="9"/>
      <color indexed="81"/>
      <name val="Tahoma"/>
      <family val="2"/>
    </font>
    <font>
      <b/>
      <sz val="12"/>
      <color rgb="FFFF0000"/>
      <name val="Arial"/>
      <family val="2"/>
    </font>
    <font>
      <sz val="12"/>
      <color rgb="FFFF0000"/>
      <name val="Arial"/>
      <family val="2"/>
    </font>
    <font>
      <i/>
      <sz val="12"/>
      <name val="Arial"/>
      <family val="2"/>
    </font>
    <font>
      <sz val="12"/>
      <color indexed="57"/>
      <name val="Arial"/>
      <family val="2"/>
    </font>
    <font>
      <strike/>
      <sz val="12"/>
      <name val="Arial"/>
      <family val="2"/>
    </font>
    <font>
      <strike/>
      <sz val="12"/>
      <color rgb="FFFF0000"/>
      <name val="Arial"/>
      <family val="2"/>
    </font>
    <font>
      <sz val="12"/>
      <color indexed="17"/>
      <name val="Arial"/>
      <family val="2"/>
    </font>
    <font>
      <b/>
      <sz val="12"/>
      <name val="Arial"/>
      <family val="2"/>
    </font>
    <font>
      <sz val="12"/>
      <color indexed="12"/>
      <name val="Arial"/>
      <family val="2"/>
    </font>
    <font>
      <b/>
      <sz val="12"/>
      <color indexed="17"/>
      <name val="Arial"/>
      <family val="2"/>
    </font>
    <font>
      <b/>
      <sz val="12"/>
      <color indexed="62"/>
      <name val="Arial"/>
      <family val="2"/>
    </font>
    <font>
      <b/>
      <strike/>
      <sz val="12"/>
      <name val="Arial"/>
      <family val="2"/>
    </font>
    <font>
      <sz val="10"/>
      <name val="Arial"/>
    </font>
    <font>
      <sz val="11"/>
      <color rgb="FF9C5700"/>
      <name val="Calibri"/>
      <family val="2"/>
      <scheme val="minor"/>
    </font>
    <font>
      <b/>
      <sz val="12"/>
      <color rgb="FF00B050"/>
      <name val="Arial"/>
      <family val="2"/>
    </font>
    <font>
      <sz val="12"/>
      <color rgb="FF00B050"/>
      <name val="Arial"/>
      <family val="2"/>
    </font>
    <font>
      <b/>
      <sz val="14"/>
      <color rgb="FFFF0000"/>
      <name val="Calibri"/>
      <family val="2"/>
      <scheme val="minor"/>
    </font>
    <font>
      <b/>
      <strike/>
      <sz val="12"/>
      <color rgb="FFFF0000"/>
      <name val="Arial"/>
      <family val="2"/>
    </font>
    <font>
      <u/>
      <sz val="12"/>
      <name val="Arial"/>
      <family val="2"/>
    </font>
    <font>
      <sz val="18"/>
      <name val="Arial"/>
      <family val="2"/>
    </font>
    <font>
      <b/>
      <sz val="11"/>
      <color theme="1"/>
      <name val="Calibri"/>
      <family val="2"/>
      <scheme val="minor"/>
    </font>
    <font>
      <strike/>
      <sz val="12"/>
      <color rgb="FF00B050"/>
      <name val="Arial"/>
      <family val="2"/>
    </font>
    <font>
      <b/>
      <u/>
      <sz val="11"/>
      <color theme="1"/>
      <name val="Calibri"/>
      <family val="2"/>
      <scheme val="minor"/>
    </font>
    <font>
      <b/>
      <sz val="10"/>
      <name val="Arial"/>
      <family val="2"/>
    </font>
    <font>
      <sz val="10"/>
      <name val="Arial"/>
      <family val="2"/>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
      <patternFill patternType="solid">
        <fgColor theme="4" tint="0.59999389629810485"/>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double">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22" fillId="0" borderId="0" applyFont="0" applyFill="0" applyBorder="0" applyAlignment="0" applyProtection="0"/>
    <xf numFmtId="0" fontId="23" fillId="6" borderId="0" applyNumberFormat="0" applyBorder="0" applyAlignment="0" applyProtection="0"/>
    <xf numFmtId="0" fontId="1" fillId="0" borderId="0"/>
  </cellStyleXfs>
  <cellXfs count="514">
    <xf numFmtId="0" fontId="0" fillId="0" borderId="0" xfId="0"/>
    <xf numFmtId="0" fontId="5" fillId="0" borderId="0" xfId="0" applyFont="1" applyAlignment="1">
      <alignment wrapText="1"/>
    </xf>
    <xf numFmtId="0" fontId="5" fillId="0" borderId="0" xfId="0" applyFont="1" applyFill="1" applyAlignment="1">
      <alignment wrapText="1"/>
    </xf>
    <xf numFmtId="0" fontId="5" fillId="0" borderId="0" xfId="0" applyFont="1" applyAlignment="1">
      <alignment vertical="center" wrapText="1"/>
    </xf>
    <xf numFmtId="49" fontId="4" fillId="2" borderId="7" xfId="0" applyNumberFormat="1" applyFont="1" applyFill="1" applyBorder="1" applyAlignment="1">
      <alignment horizontal="center" vertical="top" wrapText="1"/>
    </xf>
    <xf numFmtId="0" fontId="4" fillId="2" borderId="8" xfId="0" applyFont="1" applyFill="1" applyBorder="1" applyAlignment="1">
      <alignment horizontal="center" wrapText="1"/>
    </xf>
    <xf numFmtId="6" fontId="5" fillId="2" borderId="8" xfId="0" applyNumberFormat="1" applyFont="1" applyFill="1" applyBorder="1" applyAlignment="1">
      <alignment horizontal="center" wrapText="1"/>
    </xf>
    <xf numFmtId="0" fontId="4" fillId="2" borderId="8"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13" xfId="0" applyFont="1" applyFill="1" applyBorder="1" applyAlignment="1">
      <alignment horizontal="center" vertical="top" wrapText="1"/>
    </xf>
    <xf numFmtId="49" fontId="4" fillId="2" borderId="16" xfId="0" applyNumberFormat="1" applyFont="1" applyFill="1" applyBorder="1" applyAlignment="1">
      <alignment horizontal="center" vertical="top" wrapText="1"/>
    </xf>
    <xf numFmtId="0" fontId="4" fillId="2" borderId="7" xfId="0" applyFont="1" applyFill="1" applyBorder="1" applyAlignment="1">
      <alignment horizontal="center" vertical="top" wrapText="1"/>
    </xf>
    <xf numFmtId="0" fontId="5" fillId="2" borderId="7" xfId="0" applyFont="1" applyFill="1" applyBorder="1" applyAlignment="1">
      <alignment horizontal="center" vertical="top" wrapText="1"/>
    </xf>
    <xf numFmtId="0" fontId="4" fillId="2" borderId="27" xfId="0" applyFont="1" applyFill="1" applyBorder="1" applyAlignment="1">
      <alignment horizontal="center" vertical="center" wrapText="1"/>
    </xf>
    <xf numFmtId="49" fontId="6" fillId="0" borderId="2" xfId="0" applyNumberFormat="1" applyFont="1" applyBorder="1" applyAlignment="1">
      <alignment horizontal="center" vertical="top" wrapText="1"/>
    </xf>
    <xf numFmtId="0" fontId="6" fillId="0" borderId="1" xfId="0" applyFont="1" applyBorder="1" applyAlignment="1">
      <alignment horizontal="center" vertical="top" wrapText="1"/>
    </xf>
    <xf numFmtId="6" fontId="5" fillId="0" borderId="1" xfId="0" applyNumberFormat="1" applyFont="1" applyFill="1" applyBorder="1" applyAlignment="1">
      <alignment horizontal="center" vertical="top" wrapText="1"/>
    </xf>
    <xf numFmtId="6" fontId="5" fillId="0" borderId="4" xfId="0" applyNumberFormat="1" applyFont="1" applyFill="1" applyBorder="1" applyAlignment="1">
      <alignment horizontal="center" vertical="top" wrapText="1"/>
    </xf>
    <xf numFmtId="49" fontId="6" fillId="0" borderId="1"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0" fontId="6" fillId="0" borderId="1" xfId="0" applyFont="1" applyFill="1" applyBorder="1" applyAlignment="1">
      <alignment horizontal="center" vertical="top" wrapText="1"/>
    </xf>
    <xf numFmtId="49" fontId="6" fillId="0" borderId="24" xfId="0" applyNumberFormat="1" applyFont="1" applyFill="1" applyBorder="1" applyAlignment="1">
      <alignment horizontal="center" wrapText="1"/>
    </xf>
    <xf numFmtId="49" fontId="6" fillId="0" borderId="21" xfId="0" applyNumberFormat="1" applyFont="1" applyFill="1" applyBorder="1" applyAlignment="1">
      <alignment horizontal="center" wrapText="1"/>
    </xf>
    <xf numFmtId="49" fontId="6" fillId="0" borderId="15" xfId="0" applyNumberFormat="1" applyFont="1" applyFill="1" applyBorder="1" applyAlignment="1">
      <alignment horizontal="left" wrapText="1"/>
    </xf>
    <xf numFmtId="49" fontId="6" fillId="0" borderId="15" xfId="0" applyNumberFormat="1" applyFont="1" applyFill="1" applyBorder="1" applyAlignment="1">
      <alignment horizontal="center" vertical="top" wrapText="1"/>
    </xf>
    <xf numFmtId="0" fontId="6" fillId="0" borderId="9" xfId="0" applyFont="1" applyFill="1" applyBorder="1" applyAlignment="1">
      <alignment horizontal="center" vertical="top" wrapText="1"/>
    </xf>
    <xf numFmtId="6" fontId="5" fillId="0" borderId="9" xfId="0" applyNumberFormat="1" applyFont="1" applyFill="1" applyBorder="1" applyAlignment="1">
      <alignment horizontal="center" vertical="top" wrapText="1"/>
    </xf>
    <xf numFmtId="49" fontId="6" fillId="0" borderId="10" xfId="0" applyNumberFormat="1" applyFont="1" applyBorder="1" applyAlignment="1">
      <alignment horizontal="center" vertical="top" wrapText="1"/>
    </xf>
    <xf numFmtId="0" fontId="5" fillId="0" borderId="10" xfId="0" applyFont="1" applyBorder="1" applyAlignment="1">
      <alignment horizontal="left" wrapText="1"/>
    </xf>
    <xf numFmtId="0" fontId="6" fillId="0" borderId="10" xfId="0" applyFont="1" applyBorder="1" applyAlignment="1">
      <alignment horizontal="center" vertical="top" wrapText="1"/>
    </xf>
    <xf numFmtId="6" fontId="5" fillId="0" borderId="10"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6" fontId="5" fillId="0" borderId="1" xfId="0" applyNumberFormat="1" applyFont="1" applyBorder="1" applyAlignment="1">
      <alignment horizontal="center" vertical="top" wrapText="1"/>
    </xf>
    <xf numFmtId="49" fontId="12" fillId="0" borderId="1" xfId="0" applyNumberFormat="1" applyFont="1" applyBorder="1" applyAlignment="1">
      <alignment horizontal="center" vertical="top" wrapText="1"/>
    </xf>
    <xf numFmtId="0" fontId="13" fillId="0" borderId="0" xfId="0" applyFont="1" applyAlignment="1">
      <alignment wrapText="1"/>
    </xf>
    <xf numFmtId="49" fontId="5" fillId="4" borderId="1" xfId="0" applyNumberFormat="1"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6" fontId="11" fillId="0" borderId="4" xfId="0" applyNumberFormat="1"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16" fillId="0" borderId="0" xfId="0" applyFont="1" applyFill="1" applyAlignment="1">
      <alignment wrapText="1"/>
    </xf>
    <xf numFmtId="49" fontId="15"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7" fillId="0" borderId="0" xfId="0" applyFont="1" applyAlignment="1">
      <alignment wrapText="1"/>
    </xf>
    <xf numFmtId="49" fontId="5" fillId="0" borderId="22" xfId="0" applyNumberFormat="1" applyFont="1" applyFill="1" applyBorder="1" applyAlignment="1">
      <alignment horizontal="center" vertical="top" wrapText="1"/>
    </xf>
    <xf numFmtId="49" fontId="5" fillId="0" borderId="9" xfId="0" applyNumberFormat="1" applyFont="1" applyBorder="1" applyAlignment="1">
      <alignment horizontal="center" vertical="top" wrapText="1"/>
    </xf>
    <xf numFmtId="0" fontId="5" fillId="0" borderId="9" xfId="0" applyFont="1" applyBorder="1" applyAlignment="1">
      <alignment horizontal="center" vertical="top" wrapText="1"/>
    </xf>
    <xf numFmtId="6" fontId="5" fillId="0" borderId="9" xfId="0" applyNumberFormat="1" applyFont="1" applyBorder="1" applyAlignment="1">
      <alignment horizontal="center" vertical="top" wrapText="1"/>
    </xf>
    <xf numFmtId="49" fontId="5" fillId="0" borderId="9" xfId="0" applyNumberFormat="1" applyFont="1" applyFill="1" applyBorder="1" applyAlignment="1">
      <alignment horizontal="left" vertical="top" wrapText="1"/>
    </xf>
    <xf numFmtId="49" fontId="5" fillId="0" borderId="9" xfId="0" applyNumberFormat="1" applyFont="1" applyFill="1" applyBorder="1" applyAlignment="1">
      <alignment horizontal="center" vertical="top" wrapText="1"/>
    </xf>
    <xf numFmtId="0" fontId="5" fillId="0" borderId="9" xfId="0" applyFont="1" applyFill="1" applyBorder="1" applyAlignment="1">
      <alignment horizontal="center" vertical="top" wrapText="1"/>
    </xf>
    <xf numFmtId="49" fontId="6" fillId="0" borderId="22"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top" wrapText="1"/>
    </xf>
    <xf numFmtId="49" fontId="11" fillId="0" borderId="12" xfId="0" applyNumberFormat="1" applyFont="1" applyFill="1" applyBorder="1" applyAlignment="1">
      <alignment horizontal="center" vertical="top" wrapText="1"/>
    </xf>
    <xf numFmtId="49" fontId="6" fillId="0" borderId="0" xfId="0" applyNumberFormat="1" applyFont="1" applyFill="1" applyBorder="1" applyAlignment="1">
      <alignment horizontal="center" vertical="top" wrapText="1"/>
    </xf>
    <xf numFmtId="49" fontId="6"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6" fontId="5" fillId="0" borderId="0" xfId="0" applyNumberFormat="1" applyFont="1" applyFill="1" applyBorder="1" applyAlignment="1">
      <alignment horizontal="center" vertical="top" wrapText="1"/>
    </xf>
    <xf numFmtId="0" fontId="18" fillId="0" borderId="0" xfId="0" applyFont="1" applyFill="1" applyAlignment="1">
      <alignment wrapText="1"/>
    </xf>
    <xf numFmtId="49" fontId="5" fillId="0" borderId="21" xfId="0" applyNumberFormat="1" applyFont="1" applyFill="1" applyBorder="1" applyAlignment="1">
      <alignment horizontal="center" vertical="top" wrapText="1"/>
    </xf>
    <xf numFmtId="0" fontId="5" fillId="0" borderId="4" xfId="0" applyFont="1" applyBorder="1" applyAlignment="1">
      <alignment horizontal="left" vertical="top" wrapText="1" indent="2"/>
    </xf>
    <xf numFmtId="0" fontId="5" fillId="0" borderId="0" xfId="0" applyFont="1"/>
    <xf numFmtId="0" fontId="5" fillId="0" borderId="4" xfId="0" applyFont="1" applyFill="1" applyBorder="1" applyAlignment="1">
      <alignment horizontal="center" vertical="top" wrapText="1"/>
    </xf>
    <xf numFmtId="8" fontId="5" fillId="0" borderId="1" xfId="0" applyNumberFormat="1" applyFont="1" applyFill="1" applyBorder="1" applyAlignment="1">
      <alignment horizontal="center" vertical="top" wrapText="1"/>
    </xf>
    <xf numFmtId="49" fontId="5" fillId="4" borderId="19" xfId="0" applyNumberFormat="1"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49" fontId="5" fillId="4" borderId="9" xfId="0" applyNumberFormat="1" applyFont="1" applyFill="1" applyBorder="1" applyAlignment="1">
      <alignment horizontal="center" vertical="top" wrapText="1"/>
    </xf>
    <xf numFmtId="6" fontId="5" fillId="0" borderId="12" xfId="0" applyNumberFormat="1" applyFont="1" applyFill="1" applyBorder="1" applyAlignment="1">
      <alignment horizontal="center" vertical="top" wrapText="1"/>
    </xf>
    <xf numFmtId="49" fontId="6" fillId="0" borderId="0" xfId="0" applyNumberFormat="1" applyFont="1" applyBorder="1" applyAlignment="1">
      <alignment horizontal="center" vertical="top" wrapText="1"/>
    </xf>
    <xf numFmtId="0" fontId="5" fillId="0" borderId="0" xfId="0" applyFont="1" applyBorder="1" applyAlignment="1">
      <alignment horizontal="left" wrapText="1"/>
    </xf>
    <xf numFmtId="0" fontId="6" fillId="0" borderId="0" xfId="0" applyFont="1" applyBorder="1" applyAlignment="1">
      <alignment horizontal="center" vertical="top" wrapText="1"/>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center" vertical="top" wrapText="1"/>
    </xf>
    <xf numFmtId="0" fontId="19" fillId="0" borderId="0" xfId="0" applyFont="1" applyFill="1" applyAlignment="1">
      <alignment wrapText="1"/>
    </xf>
    <xf numFmtId="0" fontId="5" fillId="0" borderId="1" xfId="0" applyFont="1" applyFill="1" applyBorder="1" applyAlignment="1">
      <alignment horizontal="left" vertical="top" wrapText="1"/>
    </xf>
    <xf numFmtId="49" fontId="5" fillId="0" borderId="14" xfId="0" applyNumberFormat="1"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Fill="1" applyAlignment="1">
      <alignment wrapText="1"/>
    </xf>
    <xf numFmtId="49" fontId="6" fillId="0" borderId="10" xfId="0" applyNumberFormat="1" applyFont="1" applyFill="1" applyBorder="1" applyAlignment="1">
      <alignment horizontal="center" wrapText="1"/>
    </xf>
    <xf numFmtId="49" fontId="6" fillId="0" borderId="10" xfId="0" applyNumberFormat="1" applyFont="1" applyFill="1" applyBorder="1" applyAlignment="1">
      <alignment horizontal="left" wrapText="1"/>
    </xf>
    <xf numFmtId="49" fontId="6" fillId="0" borderId="10" xfId="0" applyNumberFormat="1" applyFont="1" applyFill="1" applyBorder="1" applyAlignment="1">
      <alignment horizontal="center" vertical="top" wrapText="1"/>
    </xf>
    <xf numFmtId="0" fontId="5" fillId="0" borderId="10" xfId="0" applyFont="1" applyFill="1" applyBorder="1" applyAlignment="1">
      <alignment horizontal="left" wrapText="1"/>
    </xf>
    <xf numFmtId="49" fontId="17"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6" fontId="17" fillId="0" borderId="1" xfId="0" applyNumberFormat="1" applyFont="1" applyFill="1" applyBorder="1" applyAlignment="1">
      <alignment horizontal="center" vertical="top" wrapText="1"/>
    </xf>
    <xf numFmtId="0" fontId="5" fillId="0" borderId="0" xfId="0" applyFont="1" applyFill="1" applyBorder="1" applyAlignment="1">
      <alignment vertical="top" wrapText="1"/>
    </xf>
    <xf numFmtId="0" fontId="5" fillId="0" borderId="1" xfId="0" applyFont="1" applyFill="1" applyBorder="1" applyAlignment="1">
      <alignment horizontal="left" vertical="top" wrapText="1" indent="1"/>
    </xf>
    <xf numFmtId="164" fontId="5"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17" fillId="0" borderId="1" xfId="0" applyFont="1" applyFill="1" applyBorder="1" applyAlignment="1">
      <alignment horizontal="center" vertical="top" wrapText="1"/>
    </xf>
    <xf numFmtId="0" fontId="5" fillId="0" borderId="1" xfId="0" applyFont="1" applyFill="1" applyBorder="1" applyAlignment="1">
      <alignment horizontal="left" vertical="top" wrapText="1" indent="2"/>
    </xf>
    <xf numFmtId="0" fontId="5" fillId="0" borderId="0" xfId="0" applyFont="1" applyFill="1" applyBorder="1" applyAlignment="1">
      <alignment wrapText="1"/>
    </xf>
    <xf numFmtId="8" fontId="5" fillId="0" borderId="0" xfId="0" applyNumberFormat="1" applyFont="1" applyFill="1" applyBorder="1" applyAlignment="1">
      <alignment horizontal="center" wrapText="1"/>
    </xf>
    <xf numFmtId="0" fontId="5" fillId="3" borderId="1" xfId="0" applyFont="1" applyFill="1" applyBorder="1" applyAlignment="1">
      <alignment horizontal="center" vertical="top" wrapText="1"/>
    </xf>
    <xf numFmtId="0" fontId="20" fillId="0" borderId="0" xfId="0" applyFont="1" applyFill="1" applyAlignment="1">
      <alignment wrapText="1"/>
    </xf>
    <xf numFmtId="0" fontId="5" fillId="0" borderId="1" xfId="0" applyFont="1" applyFill="1" applyBorder="1" applyAlignment="1">
      <alignment horizontal="left" vertical="top" wrapText="1" indent="3"/>
    </xf>
    <xf numFmtId="0" fontId="17" fillId="0" borderId="1" xfId="0" applyFont="1" applyFill="1" applyBorder="1" applyAlignment="1">
      <alignment horizontal="left" vertical="top" wrapText="1" indent="1"/>
    </xf>
    <xf numFmtId="0" fontId="5" fillId="0" borderId="2" xfId="0" applyFont="1" applyFill="1" applyBorder="1" applyAlignment="1">
      <alignment horizontal="center" vertical="top" wrapText="1"/>
    </xf>
    <xf numFmtId="49" fontId="17" fillId="0" borderId="1" xfId="0" applyNumberFormat="1" applyFont="1" applyFill="1" applyBorder="1" applyAlignment="1">
      <alignment horizontal="center" vertical="top" wrapText="1"/>
    </xf>
    <xf numFmtId="49" fontId="17" fillId="0" borderId="14" xfId="0" applyNumberFormat="1" applyFont="1" applyFill="1" applyBorder="1" applyAlignment="1">
      <alignment horizontal="left" vertical="top" wrapText="1"/>
    </xf>
    <xf numFmtId="0" fontId="5" fillId="0" borderId="9" xfId="0" applyFont="1" applyFill="1" applyBorder="1" applyAlignment="1">
      <alignment horizontal="left" vertical="top" wrapText="1" indent="1"/>
    </xf>
    <xf numFmtId="0" fontId="17" fillId="0" borderId="9" xfId="0" applyFont="1" applyFill="1" applyBorder="1" applyAlignment="1">
      <alignment horizontal="center" vertical="top" wrapText="1"/>
    </xf>
    <xf numFmtId="164" fontId="5" fillId="0" borderId="9" xfId="0" applyNumberFormat="1" applyFont="1" applyFill="1" applyBorder="1" applyAlignment="1">
      <alignment horizontal="center" vertical="top" wrapText="1"/>
    </xf>
    <xf numFmtId="0" fontId="5" fillId="0" borderId="1" xfId="0" applyFont="1" applyFill="1" applyBorder="1" applyAlignment="1">
      <alignment horizontal="center" wrapText="1"/>
    </xf>
    <xf numFmtId="0" fontId="5" fillId="4" borderId="14" xfId="0" applyFont="1" applyFill="1" applyBorder="1" applyAlignment="1">
      <alignment horizontal="center" vertical="top" wrapText="1"/>
    </xf>
    <xf numFmtId="6" fontId="5" fillId="4" borderId="4" xfId="0" applyNumberFormat="1" applyFont="1" applyFill="1" applyBorder="1" applyAlignment="1">
      <alignment horizontal="center" vertical="top" wrapText="1"/>
    </xf>
    <xf numFmtId="49" fontId="11" fillId="0" borderId="9" xfId="0" applyNumberFormat="1" applyFont="1" applyFill="1" applyBorder="1" applyAlignment="1">
      <alignment horizontal="left" vertical="top" wrapText="1"/>
    </xf>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top" wrapText="1"/>
    </xf>
    <xf numFmtId="0" fontId="4" fillId="0" borderId="9" xfId="0" applyFont="1" applyFill="1" applyBorder="1" applyAlignment="1">
      <alignment horizontal="center" vertical="top" wrapText="1"/>
    </xf>
    <xf numFmtId="49" fontId="5" fillId="0" borderId="0" xfId="0" applyNumberFormat="1" applyFont="1" applyBorder="1" applyAlignment="1">
      <alignment horizontal="center" vertical="top" wrapText="1"/>
    </xf>
    <xf numFmtId="0" fontId="5" fillId="0" borderId="0" xfId="0" applyFont="1" applyBorder="1" applyAlignment="1">
      <alignment horizontal="center" wrapText="1"/>
    </xf>
    <xf numFmtId="0" fontId="17" fillId="0" borderId="0" xfId="0" applyFont="1" applyBorder="1" applyAlignment="1">
      <alignment horizontal="center" wrapText="1"/>
    </xf>
    <xf numFmtId="0" fontId="5" fillId="0" borderId="0" xfId="0" applyFont="1" applyBorder="1" applyAlignment="1">
      <alignment wrapText="1"/>
    </xf>
    <xf numFmtId="49" fontId="5" fillId="0" borderId="0" xfId="0" applyNumberFormat="1" applyFont="1" applyAlignment="1">
      <alignment horizontal="center" vertical="top" wrapText="1"/>
    </xf>
    <xf numFmtId="0" fontId="5" fillId="0" borderId="0" xfId="0" applyFont="1" applyAlignment="1">
      <alignment horizontal="left" wrapText="1"/>
    </xf>
    <xf numFmtId="0" fontId="5" fillId="0" borderId="0" xfId="0" applyFont="1" applyAlignment="1">
      <alignment horizontal="center" wrapText="1"/>
    </xf>
    <xf numFmtId="0" fontId="17" fillId="0" borderId="0" xfId="0" applyFont="1" applyAlignment="1">
      <alignment horizontal="center" wrapText="1"/>
    </xf>
    <xf numFmtId="49" fontId="5" fillId="0" borderId="23" xfId="0" applyNumberFormat="1" applyFont="1" applyFill="1" applyBorder="1" applyAlignment="1">
      <alignment horizontal="center" vertical="top" wrapText="1"/>
    </xf>
    <xf numFmtId="49" fontId="5" fillId="0" borderId="14"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0" borderId="24" xfId="0" applyNumberFormat="1" applyFont="1" applyFill="1" applyBorder="1" applyAlignment="1">
      <alignment horizontal="center" vertical="top" wrapText="1"/>
    </xf>
    <xf numFmtId="49" fontId="5" fillId="0" borderId="25" xfId="0" applyNumberFormat="1" applyFont="1" applyFill="1" applyBorder="1" applyAlignment="1">
      <alignment horizontal="center" vertical="top" wrapText="1"/>
    </xf>
    <xf numFmtId="0" fontId="5" fillId="0" borderId="10" xfId="0" applyFont="1" applyBorder="1" applyAlignment="1">
      <alignment horizontal="left" vertical="top" wrapText="1"/>
    </xf>
    <xf numFmtId="0" fontId="5" fillId="0" borderId="5" xfId="0" applyFont="1" applyFill="1" applyBorder="1" applyAlignment="1">
      <alignment horizontal="left" wrapText="1" indent="1"/>
    </xf>
    <xf numFmtId="0" fontId="5" fillId="0" borderId="2" xfId="0" applyFont="1" applyFill="1" applyBorder="1" applyAlignment="1">
      <alignment horizontal="left" wrapText="1" indent="1"/>
    </xf>
    <xf numFmtId="0" fontId="5" fillId="0" borderId="4" xfId="0" applyFont="1" applyFill="1" applyBorder="1" applyAlignment="1">
      <alignment horizontal="center" vertical="top" wrapText="1"/>
    </xf>
    <xf numFmtId="0" fontId="5" fillId="0" borderId="4" xfId="0" applyFont="1" applyFill="1" applyBorder="1" applyAlignment="1">
      <alignment horizontal="left" vertical="top" wrapText="1" indent="2"/>
    </xf>
    <xf numFmtId="0" fontId="5" fillId="0" borderId="5" xfId="0" applyFont="1" applyBorder="1" applyAlignment="1">
      <alignment horizontal="left" vertical="top" wrapText="1" indent="2"/>
    </xf>
    <xf numFmtId="0" fontId="5" fillId="0" borderId="2" xfId="0" applyFont="1" applyBorder="1" applyAlignment="1">
      <alignment horizontal="left" vertical="top" wrapText="1" indent="2"/>
    </xf>
    <xf numFmtId="0" fontId="5" fillId="0" borderId="5" xfId="0" applyFont="1" applyBorder="1" applyAlignment="1">
      <alignment vertical="top" wrapText="1"/>
    </xf>
    <xf numFmtId="0" fontId="5" fillId="0" borderId="2" xfId="0" applyFont="1" applyBorder="1" applyAlignment="1">
      <alignment vertical="top" wrapText="1"/>
    </xf>
    <xf numFmtId="0" fontId="5" fillId="0" borderId="5" xfId="0" applyFont="1" applyFill="1" applyBorder="1" applyAlignment="1">
      <alignment horizontal="left" vertical="top" wrapText="1" indent="2"/>
    </xf>
    <xf numFmtId="0" fontId="5" fillId="0" borderId="2" xfId="0" applyFont="1" applyFill="1" applyBorder="1" applyAlignment="1">
      <alignment horizontal="left" vertical="top" wrapText="1" indent="2"/>
    </xf>
    <xf numFmtId="0" fontId="5" fillId="0" borderId="12" xfId="0" applyFont="1" applyFill="1" applyBorder="1" applyAlignment="1">
      <alignment horizontal="left" vertical="top" wrapText="1"/>
    </xf>
    <xf numFmtId="0" fontId="5" fillId="0" borderId="20" xfId="0" applyFont="1" applyBorder="1" applyAlignment="1">
      <alignment vertical="top" wrapText="1"/>
    </xf>
    <xf numFmtId="0" fontId="5" fillId="0" borderId="15" xfId="0" applyFont="1" applyBorder="1" applyAlignment="1">
      <alignment vertical="top" wrapText="1"/>
    </xf>
    <xf numFmtId="49" fontId="5" fillId="0" borderId="38" xfId="0" applyNumberFormat="1" applyFont="1" applyFill="1" applyBorder="1" applyAlignment="1">
      <alignment horizontal="center" vertical="top" wrapText="1"/>
    </xf>
    <xf numFmtId="49" fontId="5" fillId="0" borderId="0" xfId="0" applyNumberFormat="1" applyFont="1" applyFill="1" applyBorder="1" applyAlignment="1">
      <alignment horizontal="left" vertical="top" wrapText="1"/>
    </xf>
    <xf numFmtId="49" fontId="5" fillId="0" borderId="35" xfId="0" applyNumberFormat="1" applyFont="1" applyFill="1" applyBorder="1" applyAlignment="1">
      <alignment horizontal="center" vertical="top" wrapText="1"/>
    </xf>
    <xf numFmtId="0" fontId="5" fillId="0" borderId="18" xfId="0" applyFont="1" applyFill="1" applyBorder="1" applyAlignment="1">
      <alignment horizontal="center" vertical="top" wrapText="1"/>
    </xf>
    <xf numFmtId="6" fontId="5" fillId="0" borderId="18" xfId="0" applyNumberFormat="1" applyFont="1" applyFill="1" applyBorder="1" applyAlignment="1">
      <alignment horizontal="center" vertical="top" wrapText="1"/>
    </xf>
    <xf numFmtId="0" fontId="5" fillId="0" borderId="12" xfId="0" applyFont="1" applyFill="1" applyBorder="1" applyAlignment="1">
      <alignment horizontal="left" vertical="top" wrapText="1"/>
    </xf>
    <xf numFmtId="0" fontId="5" fillId="0" borderId="20" xfId="0" applyFont="1" applyBorder="1" applyAlignment="1">
      <alignment vertical="top" wrapText="1"/>
    </xf>
    <xf numFmtId="0" fontId="5" fillId="0" borderId="15" xfId="0" applyFont="1" applyBorder="1" applyAlignment="1">
      <alignment vertical="top" wrapText="1"/>
    </xf>
    <xf numFmtId="0" fontId="5" fillId="0" borderId="4" xfId="0" applyFont="1" applyFill="1" applyBorder="1" applyAlignment="1">
      <alignment horizontal="left" vertical="top" wrapText="1" indent="1"/>
    </xf>
    <xf numFmtId="49" fontId="5" fillId="0" borderId="26" xfId="0" applyNumberFormat="1" applyFont="1" applyFill="1" applyBorder="1" applyAlignment="1">
      <alignment horizontal="center" vertical="top" wrapText="1"/>
    </xf>
    <xf numFmtId="49" fontId="5" fillId="0" borderId="32"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49" fontId="6" fillId="0" borderId="1" xfId="0" applyNumberFormat="1" applyFont="1" applyFill="1" applyBorder="1" applyAlignment="1">
      <alignment horizontal="left" wrapText="1"/>
    </xf>
    <xf numFmtId="49" fontId="6" fillId="0" borderId="6" xfId="0" applyNumberFormat="1" applyFont="1" applyFill="1" applyBorder="1" applyAlignment="1">
      <alignment horizontal="left" wrapText="1"/>
    </xf>
    <xf numFmtId="49" fontId="6" fillId="0" borderId="2" xfId="0" applyNumberFormat="1" applyFont="1" applyFill="1" applyBorder="1" applyAlignment="1">
      <alignment horizontal="left" wrapText="1"/>
    </xf>
    <xf numFmtId="49" fontId="12" fillId="0" borderId="1" xfId="0" applyNumberFormat="1" applyFont="1" applyFill="1" applyBorder="1" applyAlignment="1">
      <alignment horizontal="left" vertical="top" wrapText="1"/>
    </xf>
    <xf numFmtId="49" fontId="6" fillId="0" borderId="0" xfId="0" applyNumberFormat="1" applyFont="1" applyFill="1" applyBorder="1" applyAlignment="1">
      <alignment horizontal="left" wrapText="1"/>
    </xf>
    <xf numFmtId="0" fontId="5" fillId="0" borderId="0" xfId="0" applyFont="1" applyFill="1"/>
    <xf numFmtId="49" fontId="5" fillId="0" borderId="19" xfId="0" applyNumberFormat="1" applyFont="1" applyFill="1" applyBorder="1" applyAlignment="1">
      <alignment horizontal="left" vertical="top" wrapText="1"/>
    </xf>
    <xf numFmtId="0" fontId="5" fillId="0" borderId="32" xfId="0" applyFont="1" applyFill="1" applyBorder="1" applyAlignment="1">
      <alignment horizontal="left" vertical="top" wrapText="1"/>
    </xf>
    <xf numFmtId="49" fontId="5" fillId="0" borderId="0" xfId="0" applyNumberFormat="1" applyFont="1" applyFill="1" applyBorder="1" applyAlignment="1">
      <alignment horizontal="left" wrapText="1"/>
    </xf>
    <xf numFmtId="49" fontId="5" fillId="0" borderId="0" xfId="0" applyNumberFormat="1" applyFont="1" applyFill="1" applyAlignment="1">
      <alignment horizontal="left" wrapText="1"/>
    </xf>
    <xf numFmtId="49" fontId="6" fillId="0" borderId="22" xfId="0" applyNumberFormat="1" applyFont="1" applyFill="1" applyBorder="1" applyAlignment="1">
      <alignment horizontal="center" wrapText="1"/>
    </xf>
    <xf numFmtId="49" fontId="6" fillId="0" borderId="25" xfId="0" applyNumberFormat="1" applyFont="1" applyFill="1" applyBorder="1" applyAlignment="1">
      <alignment horizontal="center" wrapText="1"/>
    </xf>
    <xf numFmtId="2" fontId="6" fillId="0" borderId="25" xfId="0" applyNumberFormat="1" applyFont="1" applyFill="1" applyBorder="1" applyAlignment="1">
      <alignment horizontal="center" wrapText="1"/>
    </xf>
    <xf numFmtId="2" fontId="5" fillId="0" borderId="22" xfId="0" applyNumberFormat="1" applyFont="1" applyFill="1" applyBorder="1" applyAlignment="1">
      <alignment horizontal="center" vertical="top" wrapText="1"/>
    </xf>
    <xf numFmtId="49" fontId="6" fillId="0" borderId="0" xfId="0" applyNumberFormat="1" applyFont="1" applyFill="1" applyBorder="1" applyAlignment="1">
      <alignment horizontal="center" wrapText="1"/>
    </xf>
    <xf numFmtId="0" fontId="5" fillId="0" borderId="24" xfId="0" applyFont="1" applyFill="1" applyBorder="1" applyAlignment="1">
      <alignment horizontal="center" vertical="top" wrapText="1"/>
    </xf>
    <xf numFmtId="49" fontId="5" fillId="0" borderId="0" xfId="0" applyNumberFormat="1" applyFont="1" applyFill="1" applyBorder="1" applyAlignment="1">
      <alignment wrapText="1"/>
    </xf>
    <xf numFmtId="49" fontId="5" fillId="0" borderId="0" xfId="0" applyNumberFormat="1" applyFont="1" applyFill="1" applyAlignment="1">
      <alignment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0" borderId="4" xfId="0" applyFont="1" applyBorder="1" applyAlignment="1">
      <alignment vertical="top" wrapText="1"/>
    </xf>
    <xf numFmtId="0" fontId="5" fillId="0" borderId="34" xfId="0" applyFont="1" applyFill="1" applyBorder="1" applyAlignment="1">
      <alignment vertical="top" wrapText="1"/>
    </xf>
    <xf numFmtId="0" fontId="5" fillId="0" borderId="10" xfId="0" applyFont="1" applyFill="1" applyBorder="1" applyAlignment="1">
      <alignment horizontal="left" vertical="top" wrapText="1"/>
    </xf>
    <xf numFmtId="0" fontId="5" fillId="0" borderId="35" xfId="0" applyFont="1" applyFill="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17" fillId="2" borderId="4" xfId="0" applyFont="1" applyFill="1" applyBorder="1" applyAlignment="1">
      <alignment horizontal="center" vertical="top"/>
    </xf>
    <xf numFmtId="0" fontId="17" fillId="2" borderId="1" xfId="0" applyFont="1" applyFill="1" applyBorder="1" applyAlignment="1">
      <alignment horizontal="center" vertical="top"/>
    </xf>
    <xf numFmtId="49" fontId="4" fillId="2" borderId="13" xfId="0" applyNumberFormat="1" applyFont="1" applyFill="1" applyBorder="1" applyAlignment="1">
      <alignment horizontal="center" vertical="top" wrapText="1"/>
    </xf>
    <xf numFmtId="49" fontId="17" fillId="0" borderId="32" xfId="0" applyNumberFormat="1" applyFont="1" applyFill="1" applyBorder="1" applyAlignment="1">
      <alignment horizontal="center" vertical="top" wrapText="1"/>
    </xf>
    <xf numFmtId="0" fontId="5" fillId="0" borderId="39" xfId="0" applyFont="1" applyFill="1" applyBorder="1" applyAlignment="1">
      <alignment horizontal="left" vertical="top" wrapText="1"/>
    </xf>
    <xf numFmtId="0" fontId="5" fillId="0" borderId="40" xfId="0" applyFont="1" applyFill="1" applyBorder="1" applyAlignment="1">
      <alignment vertical="top" wrapText="1"/>
    </xf>
    <xf numFmtId="0" fontId="5" fillId="0" borderId="41" xfId="0" applyFont="1" applyFill="1" applyBorder="1" applyAlignment="1">
      <alignment vertical="top" wrapText="1"/>
    </xf>
    <xf numFmtId="6" fontId="5" fillId="0" borderId="39"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0" fontId="5" fillId="0" borderId="1" xfId="0" applyFont="1" applyFill="1" applyBorder="1" applyAlignment="1">
      <alignment vertical="top" wrapText="1"/>
    </xf>
    <xf numFmtId="0" fontId="5" fillId="0" borderId="20" xfId="0" applyFont="1" applyFill="1" applyBorder="1" applyAlignment="1">
      <alignment horizontal="left" vertical="top" wrapText="1"/>
    </xf>
    <xf numFmtId="0" fontId="5" fillId="0" borderId="15" xfId="0" applyFont="1" applyFill="1" applyBorder="1" applyAlignment="1">
      <alignment horizontal="left" vertical="top" wrapText="1"/>
    </xf>
    <xf numFmtId="49" fontId="6" fillId="0" borderId="6" xfId="0" applyNumberFormat="1" applyFont="1" applyFill="1" applyBorder="1" applyAlignment="1">
      <alignment horizontal="center" wrapText="1"/>
    </xf>
    <xf numFmtId="0" fontId="5" fillId="0" borderId="42"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0" fontId="4" fillId="0" borderId="32" xfId="0" applyFont="1" applyFill="1" applyBorder="1" applyAlignment="1">
      <alignment horizontal="center" vertical="top" wrapText="1"/>
    </xf>
    <xf numFmtId="0" fontId="6" fillId="0" borderId="39" xfId="0" applyFont="1" applyFill="1" applyBorder="1" applyAlignment="1">
      <alignment horizontal="center" vertical="top" wrapText="1"/>
    </xf>
    <xf numFmtId="49" fontId="4" fillId="0" borderId="37" xfId="0" applyNumberFormat="1" applyFont="1" applyFill="1" applyBorder="1" applyAlignment="1">
      <alignment horizontal="center" vertical="top" wrapText="1"/>
    </xf>
    <xf numFmtId="49" fontId="4" fillId="0" borderId="20" xfId="0" applyNumberFormat="1" applyFont="1" applyFill="1" applyBorder="1" applyAlignment="1">
      <alignment horizontal="left" vertical="top" wrapText="1"/>
    </xf>
    <xf numFmtId="49" fontId="4" fillId="0" borderId="15" xfId="0" applyNumberFormat="1" applyFont="1" applyFill="1" applyBorder="1" applyAlignment="1">
      <alignment horizontal="center"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164" fontId="5" fillId="0" borderId="0" xfId="0" applyNumberFormat="1" applyFont="1" applyFill="1" applyAlignment="1">
      <alignment horizontal="center" wrapText="1"/>
    </xf>
    <xf numFmtId="0" fontId="5" fillId="0" borderId="12" xfId="0" applyFont="1" applyBorder="1" applyAlignment="1">
      <alignment vertical="top" wrapText="1"/>
    </xf>
    <xf numFmtId="0" fontId="5" fillId="0" borderId="20" xfId="0" applyFont="1" applyBorder="1" applyAlignment="1">
      <alignment vertical="top" wrapText="1"/>
    </xf>
    <xf numFmtId="0" fontId="5" fillId="0" borderId="15" xfId="0" applyFont="1" applyBorder="1" applyAlignment="1">
      <alignment vertical="top" wrapText="1"/>
    </xf>
    <xf numFmtId="2" fontId="5" fillId="0" borderId="23" xfId="0" applyNumberFormat="1" applyFont="1" applyFill="1" applyBorder="1" applyAlignment="1">
      <alignment horizontal="center" vertical="top" wrapText="1"/>
    </xf>
    <xf numFmtId="49" fontId="12" fillId="0" borderId="14" xfId="0" applyNumberFormat="1" applyFont="1" applyBorder="1" applyAlignment="1">
      <alignment horizontal="center" vertical="top" wrapText="1"/>
    </xf>
    <xf numFmtId="0" fontId="5" fillId="0" borderId="43" xfId="0" applyFont="1" applyBorder="1" applyAlignment="1">
      <alignment vertical="top" wrapText="1"/>
    </xf>
    <xf numFmtId="0" fontId="5" fillId="0" borderId="44" xfId="0" applyFont="1" applyBorder="1" applyAlignment="1">
      <alignment vertical="top" wrapText="1"/>
    </xf>
    <xf numFmtId="6" fontId="5" fillId="0" borderId="14" xfId="0" applyNumberFormat="1" applyFont="1" applyFill="1" applyBorder="1" applyAlignment="1">
      <alignment horizontal="center" vertical="top" wrapText="1"/>
    </xf>
    <xf numFmtId="0" fontId="11" fillId="0" borderId="0" xfId="0" applyFont="1"/>
    <xf numFmtId="0" fontId="11" fillId="0" borderId="0" xfId="0" applyFont="1" applyAlignment="1">
      <alignment horizontal="center" wrapText="1"/>
    </xf>
    <xf numFmtId="164" fontId="11" fillId="0" borderId="0" xfId="0" applyNumberFormat="1" applyFont="1" applyFill="1" applyAlignment="1">
      <alignment horizontal="center" wrapText="1"/>
    </xf>
    <xf numFmtId="166" fontId="11" fillId="0" borderId="0" xfId="0" applyNumberFormat="1" applyFont="1" applyFill="1" applyAlignment="1">
      <alignment horizontal="center" wrapText="1"/>
    </xf>
    <xf numFmtId="0" fontId="10" fillId="2" borderId="27" xfId="0" applyFont="1" applyFill="1" applyBorder="1" applyAlignment="1">
      <alignment horizontal="center" vertical="center" wrapText="1"/>
    </xf>
    <xf numFmtId="6" fontId="11" fillId="2" borderId="8" xfId="0" applyNumberFormat="1" applyFont="1" applyFill="1" applyBorder="1" applyAlignment="1">
      <alignment horizontal="center" wrapText="1"/>
    </xf>
    <xf numFmtId="6" fontId="11" fillId="0" borderId="1" xfId="0" applyNumberFormat="1" applyFont="1" applyFill="1" applyBorder="1" applyAlignment="1">
      <alignment horizontal="center" vertical="top" wrapText="1"/>
    </xf>
    <xf numFmtId="6" fontId="11" fillId="0" borderId="9" xfId="0" applyNumberFormat="1" applyFont="1" applyFill="1" applyBorder="1" applyAlignment="1">
      <alignment horizontal="center" vertical="top" wrapText="1"/>
    </xf>
    <xf numFmtId="6" fontId="11" fillId="0" borderId="10" xfId="0" applyNumberFormat="1" applyFont="1" applyFill="1" applyBorder="1" applyAlignment="1">
      <alignment horizontal="center" vertical="top" wrapText="1"/>
    </xf>
    <xf numFmtId="6" fontId="11" fillId="0" borderId="1" xfId="0" applyNumberFormat="1" applyFont="1" applyBorder="1" applyAlignment="1">
      <alignment horizontal="center" vertical="top" wrapText="1"/>
    </xf>
    <xf numFmtId="6" fontId="11" fillId="0" borderId="9" xfId="0" applyNumberFormat="1" applyFont="1" applyBorder="1" applyAlignment="1">
      <alignment horizontal="center" vertical="top" wrapText="1"/>
    </xf>
    <xf numFmtId="0" fontId="11" fillId="2" borderId="8" xfId="0" applyFont="1" applyFill="1" applyBorder="1" applyAlignment="1">
      <alignment horizontal="center" vertical="top" wrapText="1"/>
    </xf>
    <xf numFmtId="6" fontId="11" fillId="0" borderId="0" xfId="0" applyNumberFormat="1"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0" borderId="9" xfId="0" applyFont="1" applyFill="1" applyBorder="1" applyAlignment="1">
      <alignment horizontal="center" vertical="top" wrapText="1"/>
    </xf>
    <xf numFmtId="8" fontId="11" fillId="0" borderId="1" xfId="0" applyNumberFormat="1" applyFont="1" applyFill="1" applyBorder="1" applyAlignment="1">
      <alignment horizontal="center" vertical="top" wrapText="1"/>
    </xf>
    <xf numFmtId="6" fontId="11" fillId="0" borderId="18" xfId="0" applyNumberFormat="1" applyFont="1" applyFill="1" applyBorder="1" applyAlignment="1">
      <alignment horizontal="center" vertical="top" wrapText="1"/>
    </xf>
    <xf numFmtId="0" fontId="10" fillId="2" borderId="27" xfId="0" applyFont="1" applyFill="1" applyBorder="1" applyAlignment="1">
      <alignment horizontal="center"/>
    </xf>
    <xf numFmtId="164" fontId="11" fillId="0" borderId="1" xfId="0" applyNumberFormat="1" applyFont="1" applyFill="1" applyBorder="1" applyAlignment="1">
      <alignment horizontal="center" vertical="top" wrapText="1"/>
    </xf>
    <xf numFmtId="8" fontId="11" fillId="0" borderId="0" xfId="0" applyNumberFormat="1" applyFont="1" applyFill="1" applyBorder="1" applyAlignment="1">
      <alignment horizontal="center" wrapText="1"/>
    </xf>
    <xf numFmtId="164" fontId="11" fillId="0" borderId="9" xfId="0" applyNumberFormat="1" applyFont="1" applyFill="1" applyBorder="1" applyAlignment="1">
      <alignment horizontal="center" vertical="top" wrapText="1"/>
    </xf>
    <xf numFmtId="0" fontId="10" fillId="2" borderId="8" xfId="0" applyFont="1" applyFill="1" applyBorder="1" applyAlignment="1">
      <alignment horizontal="center" wrapText="1"/>
    </xf>
    <xf numFmtId="0" fontId="11" fillId="0" borderId="4" xfId="0" applyFont="1" applyFill="1" applyBorder="1" applyAlignment="1">
      <alignment horizontal="center" vertical="top" wrapText="1"/>
    </xf>
    <xf numFmtId="6" fontId="11" fillId="4" borderId="4" xfId="0" applyNumberFormat="1" applyFont="1" applyFill="1" applyBorder="1" applyAlignment="1">
      <alignment horizontal="center" vertical="top" wrapText="1"/>
    </xf>
    <xf numFmtId="6" fontId="11" fillId="0" borderId="39" xfId="0" applyNumberFormat="1" applyFont="1" applyFill="1" applyBorder="1" applyAlignment="1">
      <alignment horizontal="center" vertical="top" wrapText="1"/>
    </xf>
    <xf numFmtId="0" fontId="11" fillId="2" borderId="13" xfId="0" applyFont="1" applyFill="1" applyBorder="1" applyAlignment="1">
      <alignment horizontal="center" vertical="top" wrapText="1"/>
    </xf>
    <xf numFmtId="6" fontId="11" fillId="0" borderId="12" xfId="0" applyNumberFormat="1"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39" xfId="0" applyFont="1" applyFill="1" applyBorder="1" applyAlignment="1">
      <alignment horizontal="center" vertical="top" wrapText="1"/>
    </xf>
    <xf numFmtId="0" fontId="11" fillId="0" borderId="0" xfId="0" applyFont="1" applyBorder="1" applyAlignment="1">
      <alignment horizontal="center" wrapText="1"/>
    </xf>
    <xf numFmtId="6" fontId="15" fillId="0" borderId="1" xfId="0" applyNumberFormat="1" applyFont="1" applyFill="1" applyBorder="1" applyAlignment="1">
      <alignment horizontal="center" vertical="top" wrapText="1"/>
    </xf>
    <xf numFmtId="49" fontId="15" fillId="0" borderId="25" xfId="0" applyNumberFormat="1" applyFont="1" applyFill="1" applyBorder="1" applyAlignment="1">
      <alignment horizontal="center" wrapText="1"/>
    </xf>
    <xf numFmtId="49" fontId="15" fillId="0" borderId="6" xfId="0" applyNumberFormat="1" applyFont="1" applyFill="1" applyBorder="1" applyAlignment="1">
      <alignment horizontal="left" wrapText="1"/>
    </xf>
    <xf numFmtId="49" fontId="15" fillId="0" borderId="6" xfId="0" applyNumberFormat="1" applyFont="1" applyBorder="1" applyAlignment="1">
      <alignment horizontal="center" vertical="top" wrapText="1"/>
    </xf>
    <xf numFmtId="0" fontId="15" fillId="0" borderId="1" xfId="0" applyFont="1" applyBorder="1" applyAlignment="1">
      <alignment horizontal="center" vertical="top" wrapText="1"/>
    </xf>
    <xf numFmtId="0" fontId="5" fillId="0" borderId="4" xfId="0" applyFont="1" applyBorder="1" applyAlignment="1">
      <alignment horizontal="left" vertical="top" wrapText="1"/>
    </xf>
    <xf numFmtId="49" fontId="15" fillId="0" borderId="9" xfId="0" applyNumberFormat="1" applyFont="1" applyFill="1" applyBorder="1" applyAlignment="1">
      <alignment horizontal="left" vertical="top" wrapText="1"/>
    </xf>
    <xf numFmtId="49" fontId="15" fillId="0" borderId="9" xfId="0" applyNumberFormat="1" applyFont="1" applyBorder="1" applyAlignment="1">
      <alignment horizontal="center" vertical="top" wrapText="1"/>
    </xf>
    <xf numFmtId="0" fontId="15" fillId="0" borderId="12" xfId="0" applyFont="1" applyBorder="1" applyAlignment="1">
      <alignment vertical="top" wrapText="1"/>
    </xf>
    <xf numFmtId="6" fontId="25" fillId="0" borderId="1" xfId="0" applyNumberFormat="1" applyFont="1" applyBorder="1" applyAlignment="1">
      <alignment horizontal="center" vertical="top" wrapText="1"/>
    </xf>
    <xf numFmtId="9" fontId="25" fillId="0" borderId="45" xfId="1" applyFont="1" applyFill="1" applyBorder="1" applyAlignment="1">
      <alignment horizontal="center" vertical="top" wrapText="1"/>
    </xf>
    <xf numFmtId="6" fontId="5" fillId="0" borderId="45" xfId="0" applyNumberFormat="1" applyFont="1" applyFill="1" applyBorder="1" applyAlignment="1">
      <alignment horizontal="center" vertical="top" wrapText="1"/>
    </xf>
    <xf numFmtId="9" fontId="5" fillId="0" borderId="45" xfId="1" applyFont="1" applyFill="1" applyBorder="1" applyAlignment="1">
      <alignment horizontal="center" vertical="top" wrapText="1"/>
    </xf>
    <xf numFmtId="6" fontId="5" fillId="4" borderId="8" xfId="0" applyNumberFormat="1" applyFont="1" applyFill="1" applyBorder="1" applyAlignment="1">
      <alignment horizontal="center" wrapText="1"/>
    </xf>
    <xf numFmtId="9" fontId="5" fillId="4" borderId="45" xfId="1" applyFont="1" applyFill="1" applyBorder="1" applyAlignment="1">
      <alignment horizontal="center" wrapText="1"/>
    </xf>
    <xf numFmtId="6" fontId="5" fillId="4" borderId="45" xfId="0" applyNumberFormat="1" applyFont="1" applyFill="1" applyBorder="1" applyAlignment="1">
      <alignment horizontal="center" vertical="top" wrapText="1"/>
    </xf>
    <xf numFmtId="6" fontId="5" fillId="4" borderId="0" xfId="0" applyNumberFormat="1" applyFont="1" applyFill="1" applyBorder="1" applyAlignment="1">
      <alignment horizontal="center" vertical="top" wrapText="1"/>
    </xf>
    <xf numFmtId="6" fontId="5" fillId="4" borderId="1" xfId="0" applyNumberFormat="1" applyFont="1" applyFill="1" applyBorder="1" applyAlignment="1">
      <alignment horizontal="center" vertical="top" wrapText="1"/>
    </xf>
    <xf numFmtId="9" fontId="5" fillId="4" borderId="45" xfId="1" applyFont="1" applyFill="1" applyBorder="1" applyAlignment="1">
      <alignment horizontal="center" vertical="top" wrapText="1"/>
    </xf>
    <xf numFmtId="6" fontId="5" fillId="4" borderId="9" xfId="0" applyNumberFormat="1" applyFont="1" applyFill="1" applyBorder="1" applyAlignment="1">
      <alignment horizontal="center" vertical="top" wrapText="1"/>
    </xf>
    <xf numFmtId="6" fontId="5" fillId="4" borderId="10" xfId="0" applyNumberFormat="1"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0" xfId="0" applyFont="1" applyFill="1"/>
    <xf numFmtId="8" fontId="5" fillId="4" borderId="1" xfId="0" applyNumberFormat="1" applyFont="1" applyFill="1" applyBorder="1" applyAlignment="1">
      <alignment horizontal="center" vertical="top" wrapText="1"/>
    </xf>
    <xf numFmtId="6" fontId="5" fillId="4" borderId="18" xfId="0" applyNumberFormat="1" applyFont="1" applyFill="1" applyBorder="1" applyAlignment="1">
      <alignment horizontal="center" vertical="top" wrapText="1"/>
    </xf>
    <xf numFmtId="0" fontId="17" fillId="4" borderId="27" xfId="0" applyFont="1" applyFill="1" applyBorder="1" applyAlignment="1">
      <alignment horizontal="center"/>
    </xf>
    <xf numFmtId="166" fontId="5" fillId="4" borderId="0" xfId="0" applyNumberFormat="1" applyFont="1" applyFill="1" applyAlignment="1">
      <alignment horizontal="center" wrapText="1"/>
    </xf>
    <xf numFmtId="164" fontId="5" fillId="4" borderId="1" xfId="0" applyNumberFormat="1" applyFont="1" applyFill="1" applyBorder="1" applyAlignment="1">
      <alignment horizontal="center" vertical="top" wrapText="1"/>
    </xf>
    <xf numFmtId="8" fontId="5" fillId="4" borderId="0" xfId="0" applyNumberFormat="1" applyFont="1" applyFill="1" applyBorder="1" applyAlignment="1">
      <alignment horizontal="center" wrapText="1"/>
    </xf>
    <xf numFmtId="164" fontId="5" fillId="4" borderId="0" xfId="0" applyNumberFormat="1" applyFont="1" applyFill="1" applyAlignment="1">
      <alignment horizontal="center" wrapText="1"/>
    </xf>
    <xf numFmtId="164" fontId="5" fillId="4" borderId="9" xfId="0" applyNumberFormat="1" applyFont="1" applyFill="1" applyBorder="1" applyAlignment="1">
      <alignment horizontal="center" vertical="top" wrapText="1"/>
    </xf>
    <xf numFmtId="0" fontId="17" fillId="4" borderId="8" xfId="0" applyFont="1" applyFill="1" applyBorder="1" applyAlignment="1">
      <alignment horizontal="center" wrapText="1"/>
    </xf>
    <xf numFmtId="0" fontId="5" fillId="4" borderId="4" xfId="0" applyFont="1" applyFill="1" applyBorder="1" applyAlignment="1">
      <alignment horizontal="center" vertical="top" wrapText="1"/>
    </xf>
    <xf numFmtId="6" fontId="5" fillId="4" borderId="39" xfId="0" applyNumberFormat="1" applyFont="1" applyFill="1" applyBorder="1" applyAlignment="1">
      <alignment horizontal="center" vertical="top" wrapText="1"/>
    </xf>
    <xf numFmtId="0" fontId="5" fillId="4" borderId="13" xfId="0" applyFont="1" applyFill="1" applyBorder="1" applyAlignment="1">
      <alignment horizontal="center" vertical="top" wrapText="1"/>
    </xf>
    <xf numFmtId="6" fontId="5" fillId="4" borderId="12" xfId="0" applyNumberFormat="1"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39" xfId="0" applyFont="1" applyFill="1" applyBorder="1" applyAlignment="1">
      <alignment horizontal="center" vertical="top" wrapText="1"/>
    </xf>
    <xf numFmtId="0" fontId="5" fillId="4" borderId="0" xfId="0" applyFont="1" applyFill="1" applyBorder="1" applyAlignment="1">
      <alignment horizontal="center" wrapText="1"/>
    </xf>
    <xf numFmtId="0" fontId="5" fillId="4" borderId="0" xfId="0" applyFont="1" applyFill="1" applyAlignment="1">
      <alignment horizontal="center" wrapText="1"/>
    </xf>
    <xf numFmtId="6" fontId="11" fillId="2" borderId="8" xfId="0" applyNumberFormat="1" applyFont="1" applyFill="1" applyBorder="1" applyAlignment="1">
      <alignment horizontal="center" vertical="top" wrapText="1"/>
    </xf>
    <xf numFmtId="9" fontId="11" fillId="0" borderId="45" xfId="1" applyFont="1" applyFill="1" applyBorder="1" applyAlignment="1">
      <alignment horizontal="center" vertical="top" wrapText="1"/>
    </xf>
    <xf numFmtId="0" fontId="11" fillId="0" borderId="0" xfId="0" applyFont="1" applyAlignment="1">
      <alignment vertical="top"/>
    </xf>
    <xf numFmtId="0" fontId="10" fillId="2" borderId="27" xfId="0" applyFont="1" applyFill="1" applyBorder="1" applyAlignment="1">
      <alignment horizontal="center" vertical="top"/>
    </xf>
    <xf numFmtId="166" fontId="11" fillId="0" borderId="0" xfId="0" applyNumberFormat="1" applyFont="1" applyFill="1" applyAlignment="1">
      <alignment horizontal="center" vertical="top" wrapText="1"/>
    </xf>
    <xf numFmtId="8" fontId="11" fillId="0" borderId="0" xfId="0" applyNumberFormat="1" applyFont="1" applyFill="1" applyBorder="1" applyAlignment="1">
      <alignment horizontal="center" vertical="top" wrapText="1"/>
    </xf>
    <xf numFmtId="164" fontId="11" fillId="0" borderId="0" xfId="0" applyNumberFormat="1" applyFont="1" applyFill="1" applyAlignment="1">
      <alignment horizontal="center" vertical="top" wrapText="1"/>
    </xf>
    <xf numFmtId="0" fontId="10" fillId="2" borderId="8" xfId="0" applyFont="1" applyFill="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Alignment="1">
      <alignment horizontal="center" vertical="top" wrapText="1"/>
    </xf>
    <xf numFmtId="6" fontId="26" fillId="6" borderId="1" xfId="2" applyNumberFormat="1" applyFont="1" applyBorder="1" applyAlignment="1">
      <alignment horizontal="center" vertical="top" wrapText="1"/>
    </xf>
    <xf numFmtId="0" fontId="15" fillId="0" borderId="12" xfId="0" applyFont="1" applyFill="1" applyBorder="1" applyAlignment="1">
      <alignment horizontal="left" vertical="top" wrapText="1"/>
    </xf>
    <xf numFmtId="49" fontId="15" fillId="0" borderId="22" xfId="0" applyNumberFormat="1" applyFont="1" applyFill="1" applyBorder="1" applyAlignment="1">
      <alignment horizontal="center" vertical="top" wrapText="1"/>
    </xf>
    <xf numFmtId="49" fontId="15" fillId="0" borderId="1" xfId="0" applyNumberFormat="1" applyFont="1" applyFill="1" applyBorder="1" applyAlignment="1">
      <alignment horizontal="left" vertical="top" wrapText="1"/>
    </xf>
    <xf numFmtId="49" fontId="15" fillId="4" borderId="1" xfId="0" applyNumberFormat="1" applyFont="1" applyFill="1" applyBorder="1" applyAlignment="1">
      <alignment horizontal="center" vertical="top" wrapText="1"/>
    </xf>
    <xf numFmtId="0" fontId="5" fillId="0" borderId="12" xfId="0" applyFont="1" applyBorder="1" applyAlignment="1">
      <alignment vertical="top" wrapText="1"/>
    </xf>
    <xf numFmtId="0" fontId="5" fillId="0" borderId="20" xfId="0" applyFont="1" applyBorder="1" applyAlignment="1">
      <alignment vertical="top" wrapText="1"/>
    </xf>
    <xf numFmtId="0" fontId="5" fillId="0" borderId="15" xfId="0" applyFont="1" applyBorder="1" applyAlignment="1">
      <alignment vertical="top" wrapText="1"/>
    </xf>
    <xf numFmtId="0" fontId="5" fillId="0" borderId="12" xfId="0" applyFont="1" applyBorder="1" applyAlignment="1">
      <alignment horizontal="left" vertical="top" wrapText="1" indent="2"/>
    </xf>
    <xf numFmtId="0" fontId="5" fillId="0" borderId="20" xfId="0" applyFont="1" applyBorder="1" applyAlignment="1">
      <alignment horizontal="left" vertical="top" wrapText="1" indent="2"/>
    </xf>
    <xf numFmtId="0" fontId="5" fillId="0" borderId="15" xfId="0" applyFont="1" applyBorder="1" applyAlignment="1">
      <alignment horizontal="left" vertical="top" wrapText="1" indent="2"/>
    </xf>
    <xf numFmtId="49" fontId="5" fillId="0" borderId="0" xfId="0" applyNumberFormat="1" applyFont="1" applyFill="1" applyBorder="1" applyAlignment="1">
      <alignment horizontal="center" vertical="top" wrapText="1"/>
    </xf>
    <xf numFmtId="0" fontId="5" fillId="0" borderId="0" xfId="0" applyFont="1" applyBorder="1" applyAlignment="1">
      <alignment horizontal="left" vertical="top" wrapText="1" indent="1"/>
    </xf>
    <xf numFmtId="0" fontId="5" fillId="0" borderId="0" xfId="0" applyFont="1" applyFill="1" applyBorder="1" applyAlignment="1">
      <alignment horizontal="center" vertical="top" wrapText="1"/>
    </xf>
    <xf numFmtId="0" fontId="5" fillId="4" borderId="0" xfId="0" applyFont="1" applyFill="1" applyBorder="1" applyAlignment="1">
      <alignment horizontal="center" vertical="top" wrapText="1"/>
    </xf>
    <xf numFmtId="0" fontId="15" fillId="0" borderId="4" xfId="0" applyFont="1" applyBorder="1" applyAlignment="1">
      <alignment horizontal="left" vertical="top" wrapText="1" indent="1"/>
    </xf>
    <xf numFmtId="0" fontId="15" fillId="0" borderId="5" xfId="0" applyFont="1" applyBorder="1" applyAlignment="1">
      <alignment vertical="top" wrapText="1"/>
    </xf>
    <xf numFmtId="0" fontId="15" fillId="0" borderId="2" xfId="0" applyFont="1" applyBorder="1" applyAlignment="1">
      <alignment vertical="top" wrapText="1"/>
    </xf>
    <xf numFmtId="49" fontId="11" fillId="0" borderId="1" xfId="0" applyNumberFormat="1" applyFont="1" applyFill="1" applyBorder="1" applyAlignment="1">
      <alignment horizontal="left" vertical="top" wrapText="1"/>
    </xf>
    <xf numFmtId="0" fontId="11" fillId="0" borderId="5" xfId="0" applyFont="1" applyBorder="1" applyAlignment="1">
      <alignment horizontal="left" vertical="top" wrapText="1" indent="1"/>
    </xf>
    <xf numFmtId="0" fontId="11" fillId="0" borderId="2" xfId="0" applyFont="1" applyBorder="1" applyAlignment="1">
      <alignment horizontal="left" vertical="top" wrapText="1" indent="1"/>
    </xf>
    <xf numFmtId="6" fontId="23" fillId="6" borderId="1" xfId="2" applyNumberFormat="1" applyBorder="1" applyAlignment="1">
      <alignment horizontal="center" vertical="top" wrapText="1"/>
    </xf>
    <xf numFmtId="0" fontId="23" fillId="6" borderId="1" xfId="2" applyBorder="1" applyAlignment="1">
      <alignment horizontal="center" vertical="top" wrapText="1"/>
    </xf>
    <xf numFmtId="0" fontId="11" fillId="0" borderId="4" xfId="0" applyFont="1" applyBorder="1" applyAlignment="1">
      <alignment horizontal="left" vertical="top" wrapText="1" indent="2"/>
    </xf>
    <xf numFmtId="49" fontId="11" fillId="0" borderId="21" xfId="0" applyNumberFormat="1" applyFont="1" applyFill="1" applyBorder="1" applyAlignment="1">
      <alignment horizontal="center" vertical="top" wrapText="1"/>
    </xf>
    <xf numFmtId="49" fontId="15" fillId="0" borderId="14" xfId="0" applyNumberFormat="1" applyFont="1" applyFill="1" applyBorder="1" applyAlignment="1">
      <alignment horizontal="left" vertical="top" wrapText="1"/>
    </xf>
    <xf numFmtId="0" fontId="5" fillId="0" borderId="4" xfId="0" applyFont="1" applyFill="1" applyBorder="1" applyAlignment="1">
      <alignment horizontal="left" vertical="top" wrapText="1" indent="2"/>
    </xf>
    <xf numFmtId="0" fontId="5" fillId="0" borderId="5" xfId="0" applyFont="1" applyFill="1" applyBorder="1" applyAlignment="1">
      <alignment horizontal="left" vertical="top" wrapText="1" indent="2"/>
    </xf>
    <xf numFmtId="0" fontId="5" fillId="0" borderId="2" xfId="0" applyFont="1" applyFill="1" applyBorder="1" applyAlignment="1">
      <alignment horizontal="left" vertical="top" wrapText="1" indent="2"/>
    </xf>
    <xf numFmtId="0" fontId="5" fillId="0" borderId="4"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5" fillId="0" borderId="2" xfId="0" applyFont="1" applyFill="1" applyBorder="1" applyAlignment="1">
      <alignment horizontal="left" vertical="top" wrapText="1" indent="1"/>
    </xf>
    <xf numFmtId="49" fontId="5" fillId="0" borderId="23" xfId="0" applyNumberFormat="1" applyFont="1" applyFill="1" applyBorder="1" applyAlignment="1">
      <alignment horizontal="center" vertical="top" wrapText="1"/>
    </xf>
    <xf numFmtId="49" fontId="5" fillId="0" borderId="24" xfId="0" applyNumberFormat="1" applyFont="1" applyFill="1" applyBorder="1" applyAlignment="1">
      <alignment horizontal="center" vertical="top" wrapText="1"/>
    </xf>
    <xf numFmtId="0" fontId="5" fillId="0" borderId="4" xfId="0" applyFont="1" applyBorder="1" applyAlignment="1">
      <alignment horizontal="left" vertical="top" wrapText="1" indent="1"/>
    </xf>
    <xf numFmtId="0" fontId="5" fillId="0" borderId="5" xfId="0" applyFont="1" applyBorder="1" applyAlignment="1">
      <alignment horizontal="left" vertical="top" wrapText="1" indent="1"/>
    </xf>
    <xf numFmtId="0" fontId="5" fillId="0" borderId="2" xfId="0" applyFont="1" applyBorder="1" applyAlignment="1">
      <alignment horizontal="left" vertical="top" wrapText="1" indent="1"/>
    </xf>
    <xf numFmtId="0" fontId="5" fillId="0" borderId="42"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49" fontId="5" fillId="0" borderId="25" xfId="0" applyNumberFormat="1" applyFont="1" applyFill="1" applyBorder="1" applyAlignment="1">
      <alignment horizontal="center" vertical="top" wrapText="1"/>
    </xf>
    <xf numFmtId="0" fontId="17" fillId="2" borderId="13"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6"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left" vertical="top" wrapText="1"/>
    </xf>
    <xf numFmtId="49" fontId="5" fillId="0" borderId="14" xfId="0" applyNumberFormat="1" applyFont="1" applyFill="1" applyBorder="1" applyAlignment="1">
      <alignment horizontal="left" vertical="top" wrapText="1"/>
    </xf>
    <xf numFmtId="49" fontId="5" fillId="0" borderId="18"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0" fontId="5" fillId="0" borderId="24" xfId="0" applyFont="1" applyFill="1" applyBorder="1" applyAlignment="1">
      <alignment vertical="top" wrapText="1"/>
    </xf>
    <xf numFmtId="0" fontId="5" fillId="0" borderId="25" xfId="0" applyFont="1" applyFill="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4" xfId="0" applyFont="1" applyFill="1" applyBorder="1" applyAlignment="1">
      <alignment horizontal="center" vertical="top" wrapText="1"/>
    </xf>
    <xf numFmtId="0" fontId="5" fillId="0" borderId="25" xfId="0" applyFont="1" applyFill="1" applyBorder="1" applyAlignment="1">
      <alignment horizontal="center" vertical="top" wrapText="1"/>
    </xf>
    <xf numFmtId="49" fontId="5" fillId="0" borderId="26" xfId="0" applyNumberFormat="1" applyFont="1" applyFill="1" applyBorder="1" applyAlignment="1">
      <alignment horizontal="center" vertical="top" wrapText="1"/>
    </xf>
    <xf numFmtId="0" fontId="5" fillId="0" borderId="4" xfId="0" applyFont="1" applyFill="1" applyBorder="1" applyAlignment="1">
      <alignment horizontal="left" vertical="top" wrapText="1" indent="3"/>
    </xf>
    <xf numFmtId="0" fontId="5" fillId="0" borderId="5" xfId="0" applyFont="1" applyFill="1" applyBorder="1" applyAlignment="1">
      <alignment horizontal="left" vertical="top" wrapText="1" indent="3"/>
    </xf>
    <xf numFmtId="0" fontId="5" fillId="0" borderId="2" xfId="0" applyFont="1" applyFill="1" applyBorder="1" applyAlignment="1">
      <alignment horizontal="left" vertical="top" wrapText="1" indent="3"/>
    </xf>
    <xf numFmtId="0" fontId="4" fillId="2" borderId="27" xfId="0" applyFont="1" applyFill="1" applyBorder="1" applyAlignment="1">
      <alignment horizontal="center"/>
    </xf>
    <xf numFmtId="0" fontId="4" fillId="2" borderId="3" xfId="0" applyFont="1" applyFill="1" applyBorder="1" applyAlignment="1">
      <alignment horizontal="center"/>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 xfId="0" applyFont="1" applyFill="1" applyBorder="1" applyAlignment="1">
      <alignment horizontal="center" vertical="top" wrapText="1"/>
    </xf>
    <xf numFmtId="0" fontId="17" fillId="2" borderId="27" xfId="0" applyFont="1" applyFill="1" applyBorder="1" applyAlignment="1">
      <alignment horizontal="center"/>
    </xf>
    <xf numFmtId="0" fontId="17" fillId="2" borderId="3" xfId="0" applyFont="1" applyFill="1" applyBorder="1" applyAlignment="1">
      <alignment horizontal="center"/>
    </xf>
    <xf numFmtId="0" fontId="17" fillId="2" borderId="13" xfId="0" applyFont="1" applyFill="1" applyBorder="1" applyAlignment="1">
      <alignment horizontal="center" vertical="top"/>
    </xf>
    <xf numFmtId="0" fontId="17" fillId="2" borderId="16" xfId="0" applyFont="1" applyFill="1" applyBorder="1" applyAlignment="1">
      <alignment horizontal="center" vertical="top"/>
    </xf>
    <xf numFmtId="0" fontId="5" fillId="2" borderId="3" xfId="0" applyFont="1" applyFill="1" applyBorder="1" applyAlignment="1">
      <alignment horizontal="center"/>
    </xf>
    <xf numFmtId="0" fontId="17" fillId="2" borderId="13" xfId="0" applyFont="1" applyFill="1" applyBorder="1" applyAlignment="1">
      <alignment horizontal="left" wrapText="1"/>
    </xf>
    <xf numFmtId="0" fontId="17" fillId="2" borderId="7" xfId="0" applyFont="1" applyFill="1" applyBorder="1" applyAlignment="1">
      <alignment horizontal="left" wrapText="1"/>
    </xf>
    <xf numFmtId="0" fontId="17" fillId="2" borderId="16" xfId="0" applyFont="1" applyFill="1" applyBorder="1" applyAlignment="1">
      <alignment horizontal="left" wrapText="1"/>
    </xf>
    <xf numFmtId="0" fontId="5" fillId="0" borderId="4" xfId="0" applyFont="1" applyBorder="1" applyAlignment="1">
      <alignment horizontal="left" vertical="top" wrapText="1" indent="2"/>
    </xf>
    <xf numFmtId="0" fontId="5" fillId="0" borderId="5" xfId="0" applyFont="1" applyBorder="1" applyAlignment="1">
      <alignment horizontal="left" vertical="top" wrapText="1" indent="2"/>
    </xf>
    <xf numFmtId="0" fontId="5" fillId="0" borderId="2" xfId="0" applyFont="1" applyBorder="1" applyAlignment="1">
      <alignment horizontal="left" vertical="top" wrapText="1" indent="2"/>
    </xf>
    <xf numFmtId="0" fontId="5" fillId="0" borderId="12" xfId="0" applyFont="1" applyBorder="1" applyAlignment="1">
      <alignment vertical="top" wrapText="1"/>
    </xf>
    <xf numFmtId="0" fontId="5" fillId="0" borderId="20" xfId="0" applyFont="1" applyBorder="1" applyAlignment="1">
      <alignment vertical="top" wrapText="1"/>
    </xf>
    <xf numFmtId="0" fontId="5" fillId="0" borderId="15"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2" xfId="0" applyFont="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4" xfId="0" applyFont="1" applyBorder="1" applyAlignment="1">
      <alignment horizontal="left" vertical="top" wrapText="1" indent="3"/>
    </xf>
    <xf numFmtId="0" fontId="5" fillId="0" borderId="5" xfId="0" applyFont="1" applyBorder="1" applyAlignment="1">
      <alignment horizontal="left" vertical="top" wrapText="1" indent="3"/>
    </xf>
    <xf numFmtId="0" fontId="5" fillId="0" borderId="2" xfId="0" applyFont="1" applyBorder="1" applyAlignment="1">
      <alignment horizontal="left" vertical="top" wrapText="1" indent="3"/>
    </xf>
    <xf numFmtId="0" fontId="5" fillId="0" borderId="12" xfId="0" applyFont="1" applyBorder="1" applyAlignment="1">
      <alignment horizontal="left" vertical="top" wrapText="1" indent="2"/>
    </xf>
    <xf numFmtId="0" fontId="5" fillId="0" borderId="20" xfId="0" applyFont="1" applyBorder="1" applyAlignment="1">
      <alignment horizontal="left" vertical="top" wrapText="1" indent="2"/>
    </xf>
    <xf numFmtId="0" fontId="5" fillId="0" borderId="15" xfId="0" applyFont="1" applyBorder="1" applyAlignment="1">
      <alignment horizontal="left" vertical="top" wrapText="1" indent="2"/>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12" xfId="0" applyFont="1" applyFill="1" applyBorder="1" applyAlignment="1">
      <alignment vertical="top" wrapText="1"/>
    </xf>
    <xf numFmtId="0" fontId="5" fillId="0" borderId="20" xfId="0" applyFont="1" applyFill="1" applyBorder="1" applyAlignment="1">
      <alignment vertical="top" wrapText="1"/>
    </xf>
    <xf numFmtId="0" fontId="5" fillId="0" borderId="15" xfId="0" applyFont="1" applyFill="1" applyBorder="1" applyAlignment="1">
      <alignment vertical="top" wrapText="1"/>
    </xf>
    <xf numFmtId="0" fontId="5" fillId="0" borderId="12" xfId="0" applyFont="1" applyBorder="1" applyAlignment="1">
      <alignment horizontal="left" vertical="top" wrapText="1" indent="1"/>
    </xf>
    <xf numFmtId="0" fontId="5" fillId="0" borderId="20" xfId="0" applyFont="1" applyBorder="1" applyAlignment="1">
      <alignment horizontal="left" vertical="top" wrapText="1" indent="1"/>
    </xf>
    <xf numFmtId="0" fontId="5" fillId="0" borderId="15" xfId="0" applyFont="1" applyBorder="1" applyAlignment="1">
      <alignment horizontal="left" vertical="top" wrapText="1" indent="1"/>
    </xf>
    <xf numFmtId="0" fontId="11" fillId="0" borderId="4" xfId="0" applyFont="1" applyBorder="1" applyAlignment="1">
      <alignment horizontal="left" vertical="top" wrapText="1" indent="2"/>
    </xf>
    <xf numFmtId="0" fontId="11" fillId="0" borderId="5" xfId="0" applyFont="1" applyBorder="1" applyAlignment="1">
      <alignment horizontal="left" vertical="top" wrapText="1" indent="2"/>
    </xf>
    <xf numFmtId="0" fontId="11" fillId="0" borderId="2" xfId="0" applyFont="1" applyBorder="1" applyAlignment="1">
      <alignment horizontal="left" vertical="top" wrapText="1" indent="2"/>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2" xfId="0" applyFont="1" applyBorder="1" applyAlignment="1">
      <alignment vertical="top" wrapText="1"/>
    </xf>
    <xf numFmtId="49" fontId="15" fillId="0" borderId="23" xfId="0" applyNumberFormat="1" applyFont="1" applyFill="1" applyBorder="1" applyAlignment="1">
      <alignment horizontal="center" vertical="top" wrapText="1"/>
    </xf>
    <xf numFmtId="0" fontId="15" fillId="0" borderId="25" xfId="0" applyFont="1" applyFill="1" applyBorder="1" applyAlignment="1">
      <alignment horizontal="center" vertical="top" wrapText="1"/>
    </xf>
    <xf numFmtId="0" fontId="5" fillId="0" borderId="26" xfId="0" applyFont="1" applyFill="1" applyBorder="1" applyAlignment="1">
      <alignment horizontal="center" vertical="top" wrapText="1"/>
    </xf>
    <xf numFmtId="49" fontId="15" fillId="0" borderId="25" xfId="0" applyNumberFormat="1" applyFont="1" applyFill="1" applyBorder="1" applyAlignment="1">
      <alignment horizontal="center"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2" xfId="0" applyFont="1" applyBorder="1" applyAlignment="1">
      <alignment horizontal="left" vertical="top" wrapText="1" indent="1"/>
    </xf>
    <xf numFmtId="0" fontId="4" fillId="2" borderId="13" xfId="0" applyFont="1" applyFill="1" applyBorder="1" applyAlignment="1">
      <alignment horizontal="left" wrapText="1"/>
    </xf>
    <xf numFmtId="0" fontId="4" fillId="2" borderId="7" xfId="0" applyFont="1" applyFill="1" applyBorder="1" applyAlignment="1">
      <alignment horizontal="left" wrapText="1"/>
    </xf>
    <xf numFmtId="0" fontId="4" fillId="2" borderId="16" xfId="0" applyFont="1" applyFill="1" applyBorder="1" applyAlignment="1">
      <alignment horizontal="left" wrapText="1"/>
    </xf>
    <xf numFmtId="0" fontId="6" fillId="0" borderId="12"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5" xfId="0" applyFont="1" applyFill="1" applyBorder="1" applyAlignment="1">
      <alignment horizontal="left" vertical="top" wrapText="1"/>
    </xf>
    <xf numFmtId="0" fontId="5" fillId="0" borderId="3" xfId="0" applyFont="1" applyFill="1" applyBorder="1" applyAlignment="1">
      <alignment horizontal="left" wrapText="1"/>
    </xf>
    <xf numFmtId="49" fontId="17" fillId="5" borderId="33" xfId="0" applyNumberFormat="1" applyFont="1" applyFill="1" applyBorder="1" applyAlignment="1">
      <alignment horizontal="center" vertical="center" wrapText="1"/>
    </xf>
    <xf numFmtId="49" fontId="17" fillId="5" borderId="27"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top" wrapText="1"/>
    </xf>
    <xf numFmtId="165" fontId="5" fillId="0" borderId="23" xfId="0" applyNumberFormat="1" applyFont="1" applyFill="1" applyBorder="1" applyAlignment="1">
      <alignment horizontal="center" vertical="top" wrapText="1"/>
    </xf>
    <xf numFmtId="0" fontId="5" fillId="0" borderId="24" xfId="0" applyFont="1" applyFill="1" applyBorder="1" applyAlignment="1">
      <alignment wrapText="1"/>
    </xf>
    <xf numFmtId="0" fontId="5" fillId="0" borderId="25" xfId="0" applyFont="1" applyFill="1" applyBorder="1" applyAlignment="1">
      <alignment wrapText="1"/>
    </xf>
    <xf numFmtId="49" fontId="6" fillId="0" borderId="23" xfId="0" applyNumberFormat="1" applyFont="1" applyFill="1" applyBorder="1" applyAlignment="1">
      <alignment horizontal="center" vertical="top" wrapText="1"/>
    </xf>
    <xf numFmtId="0" fontId="4" fillId="2" borderId="3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6" xfId="0" applyFont="1" applyFill="1" applyBorder="1" applyAlignment="1">
      <alignment horizontal="left" vertical="top" wrapText="1"/>
    </xf>
    <xf numFmtId="49" fontId="5" fillId="0" borderId="32" xfId="0" applyNumberFormat="1" applyFont="1" applyFill="1" applyBorder="1" applyAlignment="1">
      <alignment horizontal="left" vertical="top" wrapText="1"/>
    </xf>
    <xf numFmtId="49" fontId="4" fillId="2" borderId="28" xfId="0" applyNumberFormat="1" applyFont="1" applyFill="1" applyBorder="1" applyAlignment="1">
      <alignment horizontal="left" vertical="top"/>
    </xf>
    <xf numFmtId="49" fontId="4" fillId="2" borderId="10" xfId="0" applyNumberFormat="1" applyFont="1" applyFill="1" applyBorder="1" applyAlignment="1">
      <alignment horizontal="left" vertical="top"/>
    </xf>
    <xf numFmtId="49" fontId="4" fillId="2" borderId="29" xfId="0" applyNumberFormat="1" applyFont="1" applyFill="1" applyBorder="1" applyAlignment="1">
      <alignment horizontal="left" vertical="top"/>
    </xf>
    <xf numFmtId="49" fontId="4" fillId="2" borderId="30" xfId="0" applyNumberFormat="1" applyFont="1" applyFill="1" applyBorder="1" applyAlignment="1">
      <alignment horizontal="left" vertical="top"/>
    </xf>
    <xf numFmtId="49" fontId="4" fillId="2" borderId="31" xfId="0" applyNumberFormat="1" applyFont="1" applyFill="1" applyBorder="1" applyAlignment="1">
      <alignment horizontal="left" vertical="top"/>
    </xf>
    <xf numFmtId="49" fontId="4" fillId="2" borderId="6" xfId="0" applyNumberFormat="1" applyFont="1" applyFill="1" applyBorder="1" applyAlignment="1">
      <alignment horizontal="left" vertical="top"/>
    </xf>
    <xf numFmtId="0" fontId="5" fillId="0" borderId="32" xfId="0" applyFont="1" applyFill="1" applyBorder="1" applyAlignment="1">
      <alignment horizontal="left" vertical="top" wrapText="1"/>
    </xf>
    <xf numFmtId="49" fontId="11" fillId="0" borderId="14" xfId="0" applyNumberFormat="1" applyFont="1" applyFill="1" applyBorder="1" applyAlignment="1">
      <alignment horizontal="left" vertical="top" wrapText="1"/>
    </xf>
    <xf numFmtId="49" fontId="11" fillId="0" borderId="18" xfId="0" applyNumberFormat="1" applyFont="1" applyFill="1" applyBorder="1" applyAlignment="1">
      <alignment horizontal="left" vertical="top" wrapText="1"/>
    </xf>
    <xf numFmtId="0" fontId="5" fillId="0" borderId="12" xfId="0" applyFont="1" applyFill="1" applyBorder="1" applyAlignment="1">
      <alignment horizontal="left" vertical="top" wrapText="1" indent="2"/>
    </xf>
    <xf numFmtId="0" fontId="5" fillId="0" borderId="20" xfId="0" applyFont="1" applyFill="1" applyBorder="1" applyAlignment="1">
      <alignment horizontal="left" vertical="top" wrapText="1" indent="2"/>
    </xf>
    <xf numFmtId="0" fontId="5" fillId="0" borderId="15" xfId="0" applyFont="1" applyFill="1" applyBorder="1" applyAlignment="1">
      <alignment horizontal="left" vertical="top" wrapText="1" indent="2"/>
    </xf>
    <xf numFmtId="0" fontId="27" fillId="2" borderId="13"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16"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7" xfId="0" applyFont="1" applyFill="1" applyBorder="1" applyAlignment="1">
      <alignment horizontal="left" vertical="top" wrapText="1"/>
    </xf>
    <xf numFmtId="0" fontId="11" fillId="0" borderId="4" xfId="0" applyFont="1" applyBorder="1" applyAlignment="1">
      <alignment horizontal="left" vertical="top" wrapText="1" indent="1"/>
    </xf>
    <xf numFmtId="0" fontId="11" fillId="0" borderId="5" xfId="0" applyFont="1" applyBorder="1" applyAlignment="1">
      <alignment horizontal="left" vertical="top" wrapText="1" indent="1"/>
    </xf>
    <xf numFmtId="0" fontId="11" fillId="0" borderId="2" xfId="0" applyFont="1" applyBorder="1" applyAlignment="1">
      <alignment horizontal="left" vertical="top" wrapText="1" indent="1"/>
    </xf>
    <xf numFmtId="0" fontId="15" fillId="0" borderId="4" xfId="0" applyFont="1" applyBorder="1" applyAlignment="1">
      <alignment horizontal="left" vertical="top" wrapText="1" indent="1"/>
    </xf>
    <xf numFmtId="0" fontId="15" fillId="0" borderId="5" xfId="0" applyFont="1" applyBorder="1" applyAlignment="1">
      <alignment horizontal="left" vertical="top" wrapText="1" indent="1"/>
    </xf>
    <xf numFmtId="0" fontId="15" fillId="0" borderId="2" xfId="0" applyFont="1" applyBorder="1" applyAlignment="1">
      <alignment horizontal="left" vertical="top" wrapText="1" indent="1"/>
    </xf>
    <xf numFmtId="0" fontId="5" fillId="0" borderId="46" xfId="0" applyFont="1" applyBorder="1" applyAlignment="1">
      <alignment vertical="top" wrapText="1"/>
    </xf>
    <xf numFmtId="0" fontId="5" fillId="0" borderId="43" xfId="0" applyFont="1" applyBorder="1" applyAlignment="1">
      <alignment vertical="top" wrapText="1"/>
    </xf>
    <xf numFmtId="0" fontId="5" fillId="0" borderId="44" xfId="0" applyFont="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vertical="top" wrapText="1"/>
    </xf>
    <xf numFmtId="0" fontId="5" fillId="0" borderId="36" xfId="0" applyFont="1" applyBorder="1" applyAlignment="1">
      <alignment horizontal="left" vertical="top" wrapText="1" indent="2"/>
    </xf>
    <xf numFmtId="0" fontId="5" fillId="0" borderId="11" xfId="0" applyFont="1" applyBorder="1" applyAlignment="1">
      <alignment horizontal="left" vertical="top" wrapText="1" indent="2"/>
    </xf>
    <xf numFmtId="0" fontId="5" fillId="0" borderId="17" xfId="0" applyFont="1" applyBorder="1" applyAlignment="1">
      <alignment horizontal="left" vertical="top" wrapText="1" indent="2"/>
    </xf>
    <xf numFmtId="49" fontId="29" fillId="0" borderId="40" xfId="0" applyNumberFormat="1" applyFont="1" applyFill="1" applyBorder="1" applyAlignment="1">
      <alignment horizontal="center" wrapText="1"/>
    </xf>
    <xf numFmtId="8" fontId="15" fillId="0" borderId="1" xfId="0" applyNumberFormat="1" applyFont="1" applyFill="1" applyBorder="1" applyAlignment="1">
      <alignment horizontal="center" vertical="top" wrapText="1"/>
    </xf>
    <xf numFmtId="0" fontId="15" fillId="0" borderId="4" xfId="0" applyFont="1" applyBorder="1" applyAlignment="1">
      <alignment horizontal="left" vertical="top" wrapText="1" indent="2"/>
    </xf>
    <xf numFmtId="0" fontId="15" fillId="0" borderId="5" xfId="0" applyFont="1" applyBorder="1" applyAlignment="1">
      <alignment horizontal="left" vertical="top" wrapText="1" indent="2"/>
    </xf>
    <xf numFmtId="0" fontId="15" fillId="0" borderId="2" xfId="0" applyFont="1" applyBorder="1" applyAlignment="1">
      <alignment horizontal="left" vertical="top" wrapText="1" indent="2"/>
    </xf>
    <xf numFmtId="0" fontId="15" fillId="0" borderId="4" xfId="0" applyFont="1" applyBorder="1" applyAlignment="1">
      <alignment horizontal="left" vertical="top" wrapText="1" indent="3"/>
    </xf>
    <xf numFmtId="0" fontId="15" fillId="0" borderId="5" xfId="0" applyFont="1" applyBorder="1" applyAlignment="1">
      <alignment horizontal="left" vertical="top" wrapText="1" indent="3"/>
    </xf>
    <xf numFmtId="0" fontId="15" fillId="0" borderId="2" xfId="0" applyFont="1" applyBorder="1" applyAlignment="1">
      <alignment horizontal="left" vertical="top" wrapText="1" indent="3"/>
    </xf>
    <xf numFmtId="49" fontId="15" fillId="0" borderId="9" xfId="0" applyNumberFormat="1" applyFont="1" applyFill="1" applyBorder="1" applyAlignment="1">
      <alignment horizontal="center" vertical="top" wrapText="1"/>
    </xf>
    <xf numFmtId="0" fontId="15" fillId="0" borderId="12" xfId="0" applyFont="1" applyBorder="1" applyAlignment="1">
      <alignment horizontal="left" vertical="top" wrapText="1" indent="2"/>
    </xf>
    <xf numFmtId="0" fontId="15" fillId="0" borderId="20" xfId="0" applyFont="1" applyBorder="1" applyAlignment="1">
      <alignment horizontal="left" vertical="top" wrapText="1" indent="2"/>
    </xf>
    <xf numFmtId="0" fontId="15" fillId="0" borderId="15" xfId="0" applyFont="1" applyBorder="1" applyAlignment="1">
      <alignment horizontal="left" vertical="top" wrapText="1" indent="2"/>
    </xf>
    <xf numFmtId="0" fontId="15" fillId="0" borderId="9" xfId="0" applyFont="1" applyFill="1" applyBorder="1" applyAlignment="1">
      <alignment horizontal="center" vertical="top" wrapText="1"/>
    </xf>
    <xf numFmtId="6" fontId="15" fillId="0" borderId="9" xfId="0" applyNumberFormat="1" applyFont="1" applyFill="1" applyBorder="1" applyAlignment="1">
      <alignment horizontal="center" vertical="top" wrapText="1"/>
    </xf>
    <xf numFmtId="9" fontId="31" fillId="0" borderId="45" xfId="1" applyFont="1" applyFill="1" applyBorder="1" applyAlignment="1">
      <alignment horizontal="center" vertical="top" wrapText="1"/>
    </xf>
    <xf numFmtId="0" fontId="32" fillId="0" borderId="0" xfId="0" applyFont="1"/>
    <xf numFmtId="0" fontId="30" fillId="0" borderId="0" xfId="0" applyFont="1"/>
    <xf numFmtId="0" fontId="0" fillId="0" borderId="47" xfId="0" applyBorder="1"/>
    <xf numFmtId="0" fontId="0" fillId="0" borderId="47" xfId="0" applyBorder="1" applyAlignment="1">
      <alignment horizontal="center"/>
    </xf>
    <xf numFmtId="166" fontId="0" fillId="0" borderId="47" xfId="0" applyNumberFormat="1" applyBorder="1" applyAlignment="1">
      <alignment horizontal="center"/>
    </xf>
    <xf numFmtId="0" fontId="33" fillId="0" borderId="0" xfId="0" applyFont="1"/>
    <xf numFmtId="0" fontId="17" fillId="0" borderId="0" xfId="0" applyFont="1"/>
    <xf numFmtId="0" fontId="32" fillId="0" borderId="0" xfId="0" applyFont="1" applyAlignment="1">
      <alignment horizontal="center"/>
    </xf>
    <xf numFmtId="0" fontId="34" fillId="0" borderId="47" xfId="0" applyFont="1" applyBorder="1"/>
    <xf numFmtId="0" fontId="1" fillId="0" borderId="47" xfId="3" applyBorder="1"/>
    <xf numFmtId="0" fontId="1" fillId="0" borderId="47" xfId="3" applyBorder="1" applyAlignment="1">
      <alignment horizontal="center"/>
    </xf>
    <xf numFmtId="166" fontId="1" fillId="0" borderId="47" xfId="3" applyNumberFormat="1" applyBorder="1" applyAlignment="1">
      <alignment horizontal="center"/>
    </xf>
    <xf numFmtId="0" fontId="34" fillId="0" borderId="47" xfId="0" applyFont="1" applyBorder="1" applyAlignment="1">
      <alignment wrapText="1"/>
    </xf>
    <xf numFmtId="0" fontId="33" fillId="7" borderId="47" xfId="0" applyFont="1" applyFill="1" applyBorder="1" applyAlignment="1">
      <alignment horizontal="center"/>
    </xf>
    <xf numFmtId="0" fontId="32" fillId="7" borderId="47" xfId="0" applyFont="1" applyFill="1" applyBorder="1" applyAlignment="1">
      <alignment horizontal="center"/>
    </xf>
    <xf numFmtId="0" fontId="0" fillId="0" borderId="0" xfId="0" applyAlignment="1">
      <alignment horizontal="left" indent="1"/>
    </xf>
    <xf numFmtId="0" fontId="33" fillId="7" borderId="47" xfId="0" applyFont="1" applyFill="1" applyBorder="1" applyAlignment="1">
      <alignment horizontal="left" indent="1"/>
    </xf>
    <xf numFmtId="166" fontId="0" fillId="0" borderId="47" xfId="0" applyNumberFormat="1" applyBorder="1" applyAlignment="1">
      <alignment horizontal="left" indent="1"/>
    </xf>
    <xf numFmtId="166" fontId="30" fillId="0" borderId="0" xfId="0" applyNumberFormat="1" applyFont="1" applyAlignment="1">
      <alignment horizontal="left" indent="1"/>
    </xf>
    <xf numFmtId="166" fontId="1" fillId="0" borderId="0" xfId="3" applyNumberFormat="1" applyFill="1" applyBorder="1" applyAlignment="1">
      <alignment horizontal="left" indent="1"/>
    </xf>
    <xf numFmtId="0" fontId="32" fillId="0" borderId="0" xfId="0" applyFont="1" applyAlignment="1">
      <alignment horizontal="left" indent="1"/>
    </xf>
    <xf numFmtId="0" fontId="32" fillId="0" borderId="0" xfId="0" applyFont="1" applyAlignment="1">
      <alignment horizontal="left"/>
    </xf>
  </cellXfs>
  <cellStyles count="4">
    <cellStyle name="Neutral" xfId="2" builtinId="28"/>
    <cellStyle name="Normal" xfId="0" builtinId="0"/>
    <cellStyle name="Normal 2" xfId="3" xr:uid="{38EE4319-E123-425D-9C40-8379BAE8635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51"/>
  <sheetViews>
    <sheetView tabSelected="1" zoomScale="115" zoomScaleNormal="115" zoomScaleSheetLayoutView="115" workbookViewId="0">
      <selection activeCell="K6" sqref="K6"/>
    </sheetView>
  </sheetViews>
  <sheetFormatPr defaultColWidth="9.08984375" defaultRowHeight="15.5" x14ac:dyDescent="0.35"/>
  <cols>
    <col min="1" max="1" width="16.6328125" style="170" customWidth="1"/>
    <col min="2" max="2" width="11.90625" style="162" customWidth="1"/>
    <col min="3" max="3" width="20.54296875" style="118" customWidth="1"/>
    <col min="4" max="4" width="74.6328125" style="119" customWidth="1"/>
    <col min="5" max="5" width="27.36328125" style="120" hidden="1" customWidth="1"/>
    <col min="6" max="6" width="12.453125" style="121" hidden="1" customWidth="1"/>
    <col min="7" max="7" width="16.6328125" style="1" customWidth="1"/>
    <col min="8" max="8" width="12.90625" style="120" customWidth="1"/>
    <col min="9" max="9" width="15.26953125" style="213" customWidth="1"/>
    <col min="10" max="10" width="16.1796875" style="293" customWidth="1"/>
    <col min="11" max="11" width="32.453125" style="283" customWidth="1"/>
    <col min="12" max="12" width="40.36328125" style="1" customWidth="1"/>
    <col min="13" max="16384" width="9.08984375" style="1"/>
  </cols>
  <sheetData>
    <row r="1" spans="1:11" ht="124.5" customHeight="1" thickBot="1" x14ac:dyDescent="0.5">
      <c r="A1" s="477" t="s">
        <v>1400</v>
      </c>
      <c r="B1" s="477"/>
      <c r="C1" s="477"/>
      <c r="D1" s="477"/>
      <c r="E1" s="477"/>
      <c r="F1" s="477"/>
      <c r="G1" s="477"/>
      <c r="H1" s="477"/>
      <c r="I1" s="477"/>
      <c r="J1" s="477"/>
      <c r="K1" s="477"/>
    </row>
    <row r="2" spans="1:11" s="3" customFormat="1" ht="63" thickTop="1" thickBot="1" x14ac:dyDescent="0.3">
      <c r="A2" s="427" t="s">
        <v>1222</v>
      </c>
      <c r="B2" s="428"/>
      <c r="C2" s="428"/>
      <c r="D2" s="434" t="s">
        <v>139</v>
      </c>
      <c r="E2" s="435"/>
      <c r="F2" s="436"/>
      <c r="G2" s="13" t="s">
        <v>140</v>
      </c>
      <c r="H2" s="13" t="s">
        <v>1223</v>
      </c>
      <c r="I2" s="216" t="s">
        <v>1324</v>
      </c>
      <c r="J2" s="216" t="s">
        <v>1334</v>
      </c>
      <c r="K2" s="216" t="s">
        <v>1333</v>
      </c>
    </row>
    <row r="3" spans="1:11" ht="78.5" thickTop="1" thickBot="1" x14ac:dyDescent="0.4">
      <c r="A3" s="181" t="s">
        <v>1179</v>
      </c>
      <c r="B3" s="4"/>
      <c r="C3" s="10"/>
      <c r="D3" s="437" t="s">
        <v>1248</v>
      </c>
      <c r="E3" s="438"/>
      <c r="F3" s="439"/>
      <c r="G3" s="5"/>
      <c r="H3" s="6"/>
      <c r="I3" s="217"/>
      <c r="J3" s="284"/>
      <c r="K3" s="255" t="s">
        <v>1433</v>
      </c>
    </row>
    <row r="4" spans="1:11" ht="16" thickBot="1" x14ac:dyDescent="0.4">
      <c r="A4" s="54">
        <v>1.1000000000000001</v>
      </c>
      <c r="B4" s="152"/>
      <c r="C4" s="14"/>
      <c r="D4" s="414" t="s">
        <v>546</v>
      </c>
      <c r="E4" s="415"/>
      <c r="F4" s="416"/>
      <c r="G4" s="15" t="s">
        <v>547</v>
      </c>
      <c r="H4" s="16">
        <v>0</v>
      </c>
      <c r="I4" s="218">
        <v>0</v>
      </c>
      <c r="J4" s="254" t="s">
        <v>1332</v>
      </c>
      <c r="K4" s="256"/>
    </row>
    <row r="5" spans="1:11" ht="16" thickBot="1" x14ac:dyDescent="0.4">
      <c r="A5" s="163">
        <v>1.2</v>
      </c>
      <c r="B5" s="153"/>
      <c r="C5" s="18"/>
      <c r="D5" s="414" t="s">
        <v>215</v>
      </c>
      <c r="E5" s="415"/>
      <c r="F5" s="416"/>
      <c r="G5" s="15" t="s">
        <v>547</v>
      </c>
      <c r="H5" s="16">
        <v>145</v>
      </c>
      <c r="I5" s="218">
        <v>160</v>
      </c>
      <c r="J5" s="252">
        <f>-1+(I5/H5)</f>
        <v>0.10344827586206895</v>
      </c>
      <c r="K5" s="256"/>
    </row>
    <row r="6" spans="1:11" ht="16" thickBot="1" x14ac:dyDescent="0.4">
      <c r="A6" s="164">
        <v>1.3</v>
      </c>
      <c r="B6" s="154"/>
      <c r="C6" s="19"/>
      <c r="D6" s="414" t="s">
        <v>548</v>
      </c>
      <c r="E6" s="415"/>
      <c r="F6" s="416"/>
      <c r="G6" s="15" t="s">
        <v>547</v>
      </c>
      <c r="H6" s="16">
        <v>125</v>
      </c>
      <c r="I6" s="218">
        <v>135</v>
      </c>
      <c r="J6" s="252">
        <f t="shared" ref="J6:J15" si="0">-1+(I6/H6)</f>
        <v>8.0000000000000071E-2</v>
      </c>
      <c r="K6" s="256"/>
    </row>
    <row r="7" spans="1:11" ht="16" thickBot="1" x14ac:dyDescent="0.4">
      <c r="A7" s="164">
        <v>1.4</v>
      </c>
      <c r="B7" s="154"/>
      <c r="C7" s="19"/>
      <c r="D7" s="414" t="s">
        <v>915</v>
      </c>
      <c r="E7" s="415"/>
      <c r="F7" s="416"/>
      <c r="G7" s="15" t="s">
        <v>547</v>
      </c>
      <c r="H7" s="16">
        <v>125</v>
      </c>
      <c r="I7" s="218">
        <v>135</v>
      </c>
      <c r="J7" s="252">
        <f t="shared" si="0"/>
        <v>8.0000000000000071E-2</v>
      </c>
      <c r="K7" s="256"/>
    </row>
    <row r="8" spans="1:11" ht="16" thickBot="1" x14ac:dyDescent="0.4">
      <c r="A8" s="164">
        <v>1.5</v>
      </c>
      <c r="B8" s="154"/>
      <c r="C8" s="19"/>
      <c r="D8" s="414" t="s">
        <v>916</v>
      </c>
      <c r="E8" s="415"/>
      <c r="F8" s="416"/>
      <c r="G8" s="15" t="s">
        <v>547</v>
      </c>
      <c r="H8" s="16">
        <v>105</v>
      </c>
      <c r="I8" s="218">
        <v>113</v>
      </c>
      <c r="J8" s="252">
        <f t="shared" si="0"/>
        <v>7.6190476190476142E-2</v>
      </c>
      <c r="K8" s="256"/>
    </row>
    <row r="9" spans="1:11" ht="16" thickBot="1" x14ac:dyDescent="0.4">
      <c r="A9" s="164">
        <v>1.6</v>
      </c>
      <c r="B9" s="191"/>
      <c r="C9" s="19"/>
      <c r="D9" s="414" t="s">
        <v>1326</v>
      </c>
      <c r="E9" s="415"/>
      <c r="F9" s="416"/>
      <c r="G9" s="15" t="s">
        <v>547</v>
      </c>
      <c r="H9" s="16">
        <v>80.25</v>
      </c>
      <c r="I9" s="218">
        <v>86</v>
      </c>
      <c r="J9" s="252">
        <f t="shared" si="0"/>
        <v>7.1651090342679025E-2</v>
      </c>
      <c r="K9" s="256"/>
    </row>
    <row r="10" spans="1:11" ht="16" thickBot="1" x14ac:dyDescent="0.4">
      <c r="A10" s="164">
        <v>1.7</v>
      </c>
      <c r="B10" s="154"/>
      <c r="C10" s="19"/>
      <c r="D10" s="414" t="s">
        <v>549</v>
      </c>
      <c r="E10" s="415"/>
      <c r="F10" s="416"/>
      <c r="G10" s="15" t="s">
        <v>547</v>
      </c>
      <c r="H10" s="16">
        <v>69.55</v>
      </c>
      <c r="I10" s="218">
        <v>86</v>
      </c>
      <c r="J10" s="252">
        <f t="shared" si="0"/>
        <v>0.23652048885693744</v>
      </c>
      <c r="K10" s="256"/>
    </row>
    <row r="11" spans="1:11" ht="16" thickBot="1" x14ac:dyDescent="0.4">
      <c r="A11" s="164">
        <v>1.8</v>
      </c>
      <c r="B11" s="154"/>
      <c r="C11" s="19"/>
      <c r="D11" s="414" t="s">
        <v>550</v>
      </c>
      <c r="E11" s="415"/>
      <c r="F11" s="416"/>
      <c r="G11" s="15" t="s">
        <v>547</v>
      </c>
      <c r="H11" s="16">
        <v>90</v>
      </c>
      <c r="I11" s="218">
        <v>97</v>
      </c>
      <c r="J11" s="252">
        <f t="shared" si="0"/>
        <v>7.7777777777777724E-2</v>
      </c>
      <c r="K11" s="256"/>
    </row>
    <row r="12" spans="1:11" ht="16" thickBot="1" x14ac:dyDescent="0.4">
      <c r="A12" s="163">
        <v>1.9</v>
      </c>
      <c r="B12" s="155"/>
      <c r="C12" s="14"/>
      <c r="D12" s="414" t="s">
        <v>917</v>
      </c>
      <c r="E12" s="415"/>
      <c r="F12" s="416"/>
      <c r="G12" s="15" t="s">
        <v>547</v>
      </c>
      <c r="H12" s="16">
        <v>74.900000000000006</v>
      </c>
      <c r="I12" s="218">
        <v>100</v>
      </c>
      <c r="J12" s="252">
        <f t="shared" si="0"/>
        <v>0.33511348464619473</v>
      </c>
      <c r="K12" s="256"/>
    </row>
    <row r="13" spans="1:11" ht="16" thickBot="1" x14ac:dyDescent="0.4">
      <c r="A13" s="165">
        <v>1.1000000000000001</v>
      </c>
      <c r="B13" s="154"/>
      <c r="C13" s="19"/>
      <c r="D13" s="414" t="s">
        <v>551</v>
      </c>
      <c r="E13" s="415"/>
      <c r="F13" s="416"/>
      <c r="G13" s="15" t="s">
        <v>547</v>
      </c>
      <c r="H13" s="16">
        <v>65</v>
      </c>
      <c r="I13" s="218">
        <v>75</v>
      </c>
      <c r="J13" s="252">
        <f t="shared" si="0"/>
        <v>0.15384615384615374</v>
      </c>
      <c r="K13" s="256"/>
    </row>
    <row r="14" spans="1:11" ht="16" thickBot="1" x14ac:dyDescent="0.4">
      <c r="A14" s="164">
        <v>1.1100000000000001</v>
      </c>
      <c r="B14" s="154"/>
      <c r="C14" s="19"/>
      <c r="D14" s="414" t="s">
        <v>552</v>
      </c>
      <c r="E14" s="415"/>
      <c r="F14" s="416"/>
      <c r="G14" s="15" t="s">
        <v>547</v>
      </c>
      <c r="H14" s="16">
        <v>50</v>
      </c>
      <c r="I14" s="218">
        <v>60</v>
      </c>
      <c r="J14" s="252">
        <f t="shared" si="0"/>
        <v>0.19999999999999996</v>
      </c>
      <c r="K14" s="256"/>
    </row>
    <row r="15" spans="1:11" ht="16" thickBot="1" x14ac:dyDescent="0.4">
      <c r="A15" s="164">
        <v>1.1200000000000001</v>
      </c>
      <c r="B15" s="154"/>
      <c r="C15" s="19"/>
      <c r="D15" s="411" t="s">
        <v>1325</v>
      </c>
      <c r="E15" s="412"/>
      <c r="F15" s="413"/>
      <c r="G15" s="15" t="s">
        <v>547</v>
      </c>
      <c r="H15" s="16">
        <v>65</v>
      </c>
      <c r="I15" s="218">
        <v>86</v>
      </c>
      <c r="J15" s="252">
        <f t="shared" si="0"/>
        <v>0.32307692307692304</v>
      </c>
      <c r="K15" s="256"/>
    </row>
    <row r="16" spans="1:11" ht="16" thickBot="1" x14ac:dyDescent="0.4">
      <c r="A16" s="243">
        <v>1.1299999999999999</v>
      </c>
      <c r="B16" s="244"/>
      <c r="C16" s="245"/>
      <c r="D16" s="408" t="s">
        <v>553</v>
      </c>
      <c r="E16" s="409"/>
      <c r="F16" s="410"/>
      <c r="G16" s="246" t="s">
        <v>547</v>
      </c>
      <c r="H16" s="242">
        <v>50</v>
      </c>
      <c r="I16" s="218" t="s">
        <v>1327</v>
      </c>
      <c r="J16" s="253" t="s">
        <v>1332</v>
      </c>
      <c r="K16" s="257"/>
    </row>
    <row r="17" spans="1:12" ht="16" thickBot="1" x14ac:dyDescent="0.4">
      <c r="A17" s="164">
        <v>1.1399999999999999</v>
      </c>
      <c r="B17" s="154"/>
      <c r="C17" s="19"/>
      <c r="D17" s="414" t="s">
        <v>554</v>
      </c>
      <c r="E17" s="415"/>
      <c r="F17" s="416"/>
      <c r="G17" s="15" t="s">
        <v>547</v>
      </c>
      <c r="H17" s="16">
        <v>50</v>
      </c>
      <c r="I17" s="218">
        <v>60</v>
      </c>
      <c r="J17" s="252">
        <f t="shared" ref="J17:J20" si="1">-1+(I17/H17)</f>
        <v>0.19999999999999996</v>
      </c>
      <c r="K17" s="256"/>
    </row>
    <row r="18" spans="1:12" ht="16" thickBot="1" x14ac:dyDescent="0.4">
      <c r="A18" s="164" t="s">
        <v>908</v>
      </c>
      <c r="B18" s="154"/>
      <c r="C18" s="19"/>
      <c r="D18" s="414" t="s">
        <v>266</v>
      </c>
      <c r="E18" s="415"/>
      <c r="F18" s="416"/>
      <c r="G18" s="20" t="s">
        <v>547</v>
      </c>
      <c r="H18" s="16">
        <v>65</v>
      </c>
      <c r="I18" s="218">
        <v>70</v>
      </c>
      <c r="J18" s="252">
        <f t="shared" si="1"/>
        <v>7.6923076923076872E-2</v>
      </c>
      <c r="K18" s="256"/>
    </row>
    <row r="19" spans="1:12" ht="16" thickBot="1" x14ac:dyDescent="0.4">
      <c r="A19" s="21" t="s">
        <v>909</v>
      </c>
      <c r="B19" s="154"/>
      <c r="C19" s="19"/>
      <c r="D19" s="414" t="s">
        <v>268</v>
      </c>
      <c r="E19" s="415"/>
      <c r="F19" s="416"/>
      <c r="G19" s="20" t="s">
        <v>547</v>
      </c>
      <c r="H19" s="16">
        <v>50</v>
      </c>
      <c r="I19" s="218">
        <v>70</v>
      </c>
      <c r="J19" s="252">
        <f t="shared" si="1"/>
        <v>0.39999999999999991</v>
      </c>
      <c r="K19" s="256"/>
    </row>
    <row r="20" spans="1:12" ht="16" thickBot="1" x14ac:dyDescent="0.4">
      <c r="A20" s="22" t="s">
        <v>267</v>
      </c>
      <c r="B20" s="23"/>
      <c r="C20" s="24"/>
      <c r="D20" s="423" t="s">
        <v>106</v>
      </c>
      <c r="E20" s="424"/>
      <c r="F20" s="425"/>
      <c r="G20" s="25" t="s">
        <v>547</v>
      </c>
      <c r="H20" s="26">
        <v>50</v>
      </c>
      <c r="I20" s="218">
        <v>60</v>
      </c>
      <c r="J20" s="252">
        <f t="shared" si="1"/>
        <v>0.19999999999999996</v>
      </c>
      <c r="K20" s="256"/>
    </row>
    <row r="21" spans="1:12" ht="16.5" thickTop="1" thickBot="1" x14ac:dyDescent="0.4">
      <c r="A21" s="82"/>
      <c r="B21" s="83"/>
      <c r="C21" s="27"/>
      <c r="D21" s="127"/>
      <c r="E21" s="28"/>
      <c r="F21" s="28"/>
      <c r="G21" s="29"/>
      <c r="H21" s="30"/>
      <c r="I21" s="220"/>
      <c r="J21" s="224"/>
      <c r="K21" s="258"/>
      <c r="L21"/>
    </row>
    <row r="22" spans="1:12" ht="47.5" thickTop="1" thickBot="1" x14ac:dyDescent="0.4">
      <c r="A22" s="181" t="s">
        <v>1178</v>
      </c>
      <c r="B22" s="4"/>
      <c r="C22" s="10"/>
      <c r="D22" s="420" t="s">
        <v>555</v>
      </c>
      <c r="E22" s="421"/>
      <c r="F22" s="422"/>
      <c r="G22" s="5"/>
      <c r="H22" s="6"/>
      <c r="I22" s="217"/>
      <c r="J22" s="284"/>
      <c r="K22" s="255" t="s">
        <v>1336</v>
      </c>
      <c r="L22"/>
    </row>
    <row r="23" spans="1:12" ht="16" thickBot="1" x14ac:dyDescent="0.4">
      <c r="A23" s="433">
        <v>2.1</v>
      </c>
      <c r="B23" s="55"/>
      <c r="C23" s="18"/>
      <c r="D23" s="414" t="s">
        <v>982</v>
      </c>
      <c r="E23" s="415"/>
      <c r="F23" s="416"/>
      <c r="G23" s="15" t="s">
        <v>534</v>
      </c>
      <c r="H23" s="16">
        <v>7741.4500000000007</v>
      </c>
      <c r="I23" s="218">
        <v>8361</v>
      </c>
      <c r="J23" s="252">
        <f>-1+(I23/H23)</f>
        <v>8.0030226895478229E-2</v>
      </c>
      <c r="K23" s="256"/>
      <c r="L23"/>
    </row>
    <row r="24" spans="1:12" ht="16" thickBot="1" x14ac:dyDescent="0.4">
      <c r="A24" s="349"/>
      <c r="B24" s="55" t="s">
        <v>983</v>
      </c>
      <c r="C24" s="18"/>
      <c r="D24" s="417" t="s">
        <v>531</v>
      </c>
      <c r="E24" s="418"/>
      <c r="F24" s="419"/>
      <c r="G24" s="15" t="s">
        <v>532</v>
      </c>
      <c r="H24" s="15" t="s">
        <v>533</v>
      </c>
      <c r="I24" s="15" t="s">
        <v>533</v>
      </c>
      <c r="J24" s="254">
        <v>0</v>
      </c>
      <c r="K24" s="256"/>
    </row>
    <row r="25" spans="1:12" ht="16" thickBot="1" x14ac:dyDescent="0.4">
      <c r="A25" s="47" t="s">
        <v>319</v>
      </c>
      <c r="B25" s="40"/>
      <c r="C25" s="31"/>
      <c r="D25" s="414" t="s">
        <v>535</v>
      </c>
      <c r="E25" s="415"/>
      <c r="F25" s="416"/>
      <c r="G25" s="32" t="s">
        <v>534</v>
      </c>
      <c r="H25" s="33">
        <v>4638.45</v>
      </c>
      <c r="I25" s="33">
        <v>4638.45</v>
      </c>
      <c r="J25" s="254">
        <v>0</v>
      </c>
      <c r="K25" s="256"/>
    </row>
    <row r="26" spans="1:12" ht="16" thickBot="1" x14ac:dyDescent="0.4">
      <c r="A26" s="326" t="s">
        <v>320</v>
      </c>
      <c r="B26" s="40"/>
      <c r="C26" s="31"/>
      <c r="D26" s="414" t="s">
        <v>536</v>
      </c>
      <c r="E26" s="415"/>
      <c r="F26" s="416"/>
      <c r="G26" s="32" t="s">
        <v>534</v>
      </c>
      <c r="H26" s="33">
        <v>14033.050000000001</v>
      </c>
      <c r="I26" s="218">
        <v>15155.694000000001</v>
      </c>
      <c r="J26" s="252">
        <f t="shared" ref="J26:J31" si="2">-1+(I26/H26)</f>
        <v>8.0000000000000071E-2</v>
      </c>
      <c r="K26" s="256"/>
    </row>
    <row r="27" spans="1:12" ht="16" thickBot="1" x14ac:dyDescent="0.4">
      <c r="A27" s="334"/>
      <c r="B27" s="40" t="s">
        <v>321</v>
      </c>
      <c r="C27" s="31"/>
      <c r="D27" s="328" t="s">
        <v>1257</v>
      </c>
      <c r="E27" s="329"/>
      <c r="F27" s="330"/>
      <c r="G27" s="32" t="s">
        <v>733</v>
      </c>
      <c r="H27" s="33">
        <v>4280</v>
      </c>
      <c r="I27" s="218">
        <v>4622.4000000000005</v>
      </c>
      <c r="J27" s="252">
        <f t="shared" si="2"/>
        <v>8.0000000000000071E-2</v>
      </c>
      <c r="K27" s="256"/>
    </row>
    <row r="28" spans="1:12" ht="16" thickBot="1" x14ac:dyDescent="0.4">
      <c r="A28" s="326" t="s">
        <v>322</v>
      </c>
      <c r="B28" s="40"/>
      <c r="C28" s="31"/>
      <c r="D28" s="386" t="s">
        <v>728</v>
      </c>
      <c r="E28" s="387"/>
      <c r="F28" s="388"/>
      <c r="G28" s="32" t="s">
        <v>534</v>
      </c>
      <c r="H28" s="33">
        <v>7618.4000000000005</v>
      </c>
      <c r="I28" s="218">
        <v>8227.8720000000012</v>
      </c>
      <c r="J28" s="252">
        <f t="shared" si="2"/>
        <v>8.0000000000000071E-2</v>
      </c>
      <c r="K28" s="256"/>
    </row>
    <row r="29" spans="1:12" ht="16" thickBot="1" x14ac:dyDescent="0.4">
      <c r="A29" s="334"/>
      <c r="B29" s="40" t="s">
        <v>727</v>
      </c>
      <c r="C29" s="31"/>
      <c r="D29" s="328" t="s">
        <v>1258</v>
      </c>
      <c r="E29" s="329"/>
      <c r="F29" s="330"/>
      <c r="G29" s="32" t="s">
        <v>733</v>
      </c>
      <c r="H29" s="33">
        <v>3263.5</v>
      </c>
      <c r="I29" s="218">
        <v>3524.5800000000004</v>
      </c>
      <c r="J29" s="252">
        <f t="shared" si="2"/>
        <v>8.0000000000000071E-2</v>
      </c>
      <c r="K29" s="256"/>
    </row>
    <row r="30" spans="1:12" ht="16" thickBot="1" x14ac:dyDescent="0.4">
      <c r="A30" s="429">
        <v>2.5</v>
      </c>
      <c r="B30" s="40"/>
      <c r="C30" s="31"/>
      <c r="D30" s="386" t="s">
        <v>145</v>
      </c>
      <c r="E30" s="387"/>
      <c r="F30" s="388"/>
      <c r="G30" s="32" t="s">
        <v>534</v>
      </c>
      <c r="H30" s="33">
        <v>8934.5</v>
      </c>
      <c r="I30" s="218">
        <v>9649.26</v>
      </c>
      <c r="J30" s="252">
        <f t="shared" si="2"/>
        <v>8.0000000000000071E-2</v>
      </c>
      <c r="K30" s="256"/>
    </row>
    <row r="31" spans="1:12" ht="47" thickBot="1" x14ac:dyDescent="0.4">
      <c r="A31" s="348"/>
      <c r="B31" s="40" t="s">
        <v>323</v>
      </c>
      <c r="C31" s="34"/>
      <c r="D31" s="200" t="s">
        <v>146</v>
      </c>
      <c r="E31" s="201"/>
      <c r="F31" s="202"/>
      <c r="G31" s="32" t="s">
        <v>733</v>
      </c>
      <c r="H31" s="33">
        <v>3885</v>
      </c>
      <c r="I31" s="218">
        <v>4523.5</v>
      </c>
      <c r="J31" s="252">
        <f t="shared" si="2"/>
        <v>0.16435006435006438</v>
      </c>
      <c r="K31" s="256" t="s">
        <v>1331</v>
      </c>
    </row>
    <row r="32" spans="1:12" s="35" customFormat="1" ht="16" thickBot="1" x14ac:dyDescent="0.4">
      <c r="A32" s="348"/>
      <c r="B32" s="40" t="s">
        <v>324</v>
      </c>
      <c r="C32" s="31"/>
      <c r="D32" s="200" t="s">
        <v>860</v>
      </c>
      <c r="E32" s="201"/>
      <c r="F32" s="202"/>
      <c r="G32" s="32" t="s">
        <v>733</v>
      </c>
      <c r="H32" s="33">
        <v>1284</v>
      </c>
      <c r="I32" s="218">
        <v>1386.72</v>
      </c>
      <c r="J32" s="252">
        <f t="shared" ref="J32:J34" si="3">-1+(I32/H32)</f>
        <v>8.0000000000000071E-2</v>
      </c>
      <c r="K32" s="256"/>
    </row>
    <row r="33" spans="1:11" s="35" customFormat="1" ht="16" thickBot="1" x14ac:dyDescent="0.4">
      <c r="A33" s="348"/>
      <c r="B33" s="40" t="s">
        <v>325</v>
      </c>
      <c r="C33" s="31"/>
      <c r="D33" s="200" t="s">
        <v>859</v>
      </c>
      <c r="E33" s="201"/>
      <c r="F33" s="202"/>
      <c r="G33" s="32" t="s">
        <v>733</v>
      </c>
      <c r="H33" s="33">
        <v>2610.8000000000002</v>
      </c>
      <c r="I33" s="218">
        <v>2819.6640000000002</v>
      </c>
      <c r="J33" s="252">
        <f t="shared" si="3"/>
        <v>8.0000000000000071E-2</v>
      </c>
      <c r="K33" s="256"/>
    </row>
    <row r="34" spans="1:11" s="35" customFormat="1" ht="16" thickBot="1" x14ac:dyDescent="0.4">
      <c r="A34" s="349"/>
      <c r="B34" s="40" t="s">
        <v>326</v>
      </c>
      <c r="C34" s="31"/>
      <c r="D34" s="200" t="s">
        <v>148</v>
      </c>
      <c r="E34" s="201"/>
      <c r="F34" s="202"/>
      <c r="G34" s="32" t="s">
        <v>733</v>
      </c>
      <c r="H34" s="33">
        <v>3959.0000000000005</v>
      </c>
      <c r="I34" s="218">
        <v>4275.7200000000012</v>
      </c>
      <c r="J34" s="252">
        <f t="shared" si="3"/>
        <v>8.0000000000000071E-2</v>
      </c>
      <c r="K34" s="256"/>
    </row>
    <row r="35" spans="1:11" ht="16" thickBot="1" x14ac:dyDescent="0.4">
      <c r="A35" s="430">
        <v>2.6</v>
      </c>
      <c r="B35" s="40"/>
      <c r="C35" s="31"/>
      <c r="D35" s="200" t="s">
        <v>731</v>
      </c>
      <c r="E35" s="201"/>
      <c r="F35" s="202"/>
      <c r="G35" s="32"/>
      <c r="H35" s="33"/>
      <c r="I35" s="218"/>
      <c r="J35" s="221"/>
      <c r="K35" s="259"/>
    </row>
    <row r="36" spans="1:11" ht="47" thickBot="1" x14ac:dyDescent="0.4">
      <c r="A36" s="431"/>
      <c r="B36" s="341" t="s">
        <v>729</v>
      </c>
      <c r="C36" s="36"/>
      <c r="D36" s="200" t="s">
        <v>1329</v>
      </c>
      <c r="E36" s="201"/>
      <c r="F36" s="202"/>
      <c r="G36" s="32" t="s">
        <v>733</v>
      </c>
      <c r="H36" s="33">
        <v>3329</v>
      </c>
      <c r="I36" s="218">
        <v>3911.9</v>
      </c>
      <c r="J36" s="252">
        <f t="shared" ref="J36:J78" si="4">-1+(I36/H36)</f>
        <v>0.17509762691498953</v>
      </c>
      <c r="K36" s="256" t="s">
        <v>1331</v>
      </c>
    </row>
    <row r="37" spans="1:11" s="35" customFormat="1" ht="47" thickBot="1" x14ac:dyDescent="0.4">
      <c r="A37" s="431"/>
      <c r="B37" s="426"/>
      <c r="C37" s="36" t="s">
        <v>327</v>
      </c>
      <c r="D37" s="200" t="s">
        <v>1328</v>
      </c>
      <c r="E37" s="201"/>
      <c r="F37" s="202"/>
      <c r="G37" s="32" t="s">
        <v>733</v>
      </c>
      <c r="H37" s="33">
        <v>2205</v>
      </c>
      <c r="I37" s="218">
        <v>2675.5</v>
      </c>
      <c r="J37" s="252">
        <f t="shared" si="4"/>
        <v>0.2133786848072563</v>
      </c>
      <c r="K37" s="256" t="s">
        <v>1331</v>
      </c>
    </row>
    <row r="38" spans="1:11" ht="47" thickBot="1" x14ac:dyDescent="0.4">
      <c r="A38" s="432"/>
      <c r="B38" s="40" t="s">
        <v>328</v>
      </c>
      <c r="C38" s="31"/>
      <c r="D38" s="200" t="s">
        <v>1272</v>
      </c>
      <c r="E38" s="201"/>
      <c r="F38" s="202"/>
      <c r="G38" s="32" t="s">
        <v>733</v>
      </c>
      <c r="H38" s="33">
        <v>3329</v>
      </c>
      <c r="I38" s="218">
        <v>3911.9</v>
      </c>
      <c r="J38" s="252">
        <f t="shared" si="4"/>
        <v>0.17509762691498953</v>
      </c>
      <c r="K38" s="256" t="s">
        <v>1331</v>
      </c>
    </row>
    <row r="39" spans="1:11" ht="16" thickBot="1" x14ac:dyDescent="0.4">
      <c r="A39" s="326" t="s">
        <v>329</v>
      </c>
      <c r="B39" s="40"/>
      <c r="C39" s="31"/>
      <c r="D39" s="200" t="s">
        <v>32</v>
      </c>
      <c r="E39" s="201"/>
      <c r="F39" s="202"/>
      <c r="G39" s="32"/>
      <c r="H39" s="33"/>
      <c r="I39" s="221"/>
      <c r="J39" s="252"/>
      <c r="K39" s="256"/>
    </row>
    <row r="40" spans="1:11" ht="16" thickBot="1" x14ac:dyDescent="0.4">
      <c r="A40" s="348"/>
      <c r="B40" s="40" t="s">
        <v>330</v>
      </c>
      <c r="C40" s="31"/>
      <c r="D40" s="200" t="s">
        <v>957</v>
      </c>
      <c r="E40" s="201"/>
      <c r="F40" s="202"/>
      <c r="G40" s="32" t="s">
        <v>733</v>
      </c>
      <c r="H40" s="33">
        <v>4039.2500000000005</v>
      </c>
      <c r="I40" s="218">
        <v>4362.3900000000003</v>
      </c>
      <c r="J40" s="252">
        <f t="shared" si="4"/>
        <v>7.9999999999999849E-2</v>
      </c>
      <c r="K40" s="256"/>
    </row>
    <row r="41" spans="1:11" ht="16" thickBot="1" x14ac:dyDescent="0.4">
      <c r="A41" s="348"/>
      <c r="B41" s="40" t="s">
        <v>331</v>
      </c>
      <c r="C41" s="31"/>
      <c r="D41" s="200" t="s">
        <v>861</v>
      </c>
      <c r="E41" s="201"/>
      <c r="F41" s="202"/>
      <c r="G41" s="32" t="s">
        <v>733</v>
      </c>
      <c r="H41" s="33">
        <v>9351.8000000000011</v>
      </c>
      <c r="I41" s="218">
        <v>10099.944000000001</v>
      </c>
      <c r="J41" s="252">
        <f t="shared" si="4"/>
        <v>8.0000000000000071E-2</v>
      </c>
      <c r="K41" s="256"/>
    </row>
    <row r="42" spans="1:11" ht="84" customHeight="1" thickBot="1" x14ac:dyDescent="0.4">
      <c r="A42" s="348"/>
      <c r="B42" s="40" t="s">
        <v>332</v>
      </c>
      <c r="C42" s="31"/>
      <c r="D42" s="200" t="s">
        <v>10</v>
      </c>
      <c r="E42" s="201"/>
      <c r="F42" s="202"/>
      <c r="G42" s="32" t="s">
        <v>733</v>
      </c>
      <c r="H42" s="33">
        <v>30000</v>
      </c>
      <c r="I42" s="218">
        <v>20000</v>
      </c>
      <c r="J42" s="285">
        <f t="shared" si="4"/>
        <v>-0.33333333333333337</v>
      </c>
      <c r="K42" s="256" t="s">
        <v>1349</v>
      </c>
    </row>
    <row r="43" spans="1:11" ht="31.5" thickBot="1" x14ac:dyDescent="0.4">
      <c r="A43" s="348"/>
      <c r="B43" s="40" t="s">
        <v>333</v>
      </c>
      <c r="C43" s="31"/>
      <c r="D43" s="200" t="s">
        <v>958</v>
      </c>
      <c r="E43" s="201"/>
      <c r="F43" s="202"/>
      <c r="G43" s="32" t="s">
        <v>733</v>
      </c>
      <c r="H43" s="33">
        <v>1642.45</v>
      </c>
      <c r="I43" s="218">
        <v>1773.8460000000002</v>
      </c>
      <c r="J43" s="252">
        <f t="shared" si="4"/>
        <v>8.0000000000000071E-2</v>
      </c>
      <c r="K43" s="256"/>
    </row>
    <row r="44" spans="1:11" ht="16" thickBot="1" x14ac:dyDescent="0.4">
      <c r="A44" s="349"/>
      <c r="B44" s="40" t="s">
        <v>1294</v>
      </c>
      <c r="C44" s="37"/>
      <c r="D44" s="200" t="s">
        <v>1227</v>
      </c>
      <c r="E44" s="201"/>
      <c r="F44" s="202"/>
      <c r="G44" s="32" t="s">
        <v>733</v>
      </c>
      <c r="H44" s="33">
        <v>1642</v>
      </c>
      <c r="I44" s="218">
        <v>2000</v>
      </c>
      <c r="J44" s="252">
        <f t="shared" si="4"/>
        <v>0.21802679658952506</v>
      </c>
      <c r="K44" s="256"/>
    </row>
    <row r="45" spans="1:11" ht="16" thickBot="1" x14ac:dyDescent="0.4">
      <c r="A45" s="326" t="s">
        <v>334</v>
      </c>
      <c r="B45" s="40"/>
      <c r="C45" s="31"/>
      <c r="D45" s="200" t="s">
        <v>1259</v>
      </c>
      <c r="E45" s="201"/>
      <c r="F45" s="202"/>
      <c r="G45" s="32"/>
      <c r="H45" s="33"/>
      <c r="I45" s="221"/>
      <c r="J45" s="251"/>
      <c r="K45" s="259"/>
    </row>
    <row r="46" spans="1:11" s="43" customFormat="1" ht="16" thickBot="1" x14ac:dyDescent="0.4">
      <c r="A46" s="344"/>
      <c r="B46" s="40" t="s">
        <v>730</v>
      </c>
      <c r="C46" s="41"/>
      <c r="D46" s="200" t="s">
        <v>1295</v>
      </c>
      <c r="E46" s="201"/>
      <c r="F46" s="202"/>
      <c r="G46" s="32" t="s">
        <v>534</v>
      </c>
      <c r="H46" s="33">
        <v>5248.35</v>
      </c>
      <c r="I46" s="218">
        <v>5668.2180000000008</v>
      </c>
      <c r="J46" s="252">
        <f t="shared" si="4"/>
        <v>8.0000000000000071E-2</v>
      </c>
      <c r="K46" s="256"/>
    </row>
    <row r="47" spans="1:11" s="43" customFormat="1" ht="16" thickBot="1" x14ac:dyDescent="0.4">
      <c r="A47" s="344"/>
      <c r="B47" s="40" t="s">
        <v>147</v>
      </c>
      <c r="C47" s="41"/>
      <c r="D47" s="200" t="s">
        <v>1260</v>
      </c>
      <c r="E47" s="201"/>
      <c r="F47" s="202"/>
      <c r="G47" s="32" t="s">
        <v>534</v>
      </c>
      <c r="H47" s="33">
        <v>5248.35</v>
      </c>
      <c r="I47" s="218">
        <v>5668.2180000000008</v>
      </c>
      <c r="J47" s="252">
        <f t="shared" si="4"/>
        <v>8.0000000000000071E-2</v>
      </c>
      <c r="K47" s="256"/>
    </row>
    <row r="48" spans="1:11" s="43" customFormat="1" ht="16" thickBot="1" x14ac:dyDescent="0.4">
      <c r="A48" s="344"/>
      <c r="B48" s="40"/>
      <c r="C48" s="41" t="s">
        <v>1291</v>
      </c>
      <c r="D48" s="200" t="s">
        <v>1228</v>
      </c>
      <c r="E48" s="201"/>
      <c r="F48" s="202"/>
      <c r="G48" s="32" t="s">
        <v>534</v>
      </c>
      <c r="H48" s="33">
        <v>500</v>
      </c>
      <c r="I48" s="218">
        <v>540</v>
      </c>
      <c r="J48" s="252">
        <f t="shared" si="4"/>
        <v>8.0000000000000071E-2</v>
      </c>
      <c r="K48" s="256"/>
    </row>
    <row r="49" spans="1:11" s="43" customFormat="1" ht="16" thickBot="1" x14ac:dyDescent="0.4">
      <c r="A49" s="344"/>
      <c r="B49" s="40" t="s">
        <v>335</v>
      </c>
      <c r="C49" s="41"/>
      <c r="D49" s="200" t="s">
        <v>1296</v>
      </c>
      <c r="E49" s="201"/>
      <c r="F49" s="202"/>
      <c r="G49" s="32" t="s">
        <v>534</v>
      </c>
      <c r="H49" s="33">
        <v>4280</v>
      </c>
      <c r="I49" s="218">
        <v>4622.4000000000005</v>
      </c>
      <c r="J49" s="252">
        <f t="shared" si="4"/>
        <v>8.0000000000000071E-2</v>
      </c>
      <c r="K49" s="256"/>
    </row>
    <row r="50" spans="1:11" s="43" customFormat="1" ht="16" thickBot="1" x14ac:dyDescent="0.4">
      <c r="A50" s="344"/>
      <c r="B50" s="40" t="s">
        <v>336</v>
      </c>
      <c r="C50" s="41" t="s">
        <v>574</v>
      </c>
      <c r="D50" s="200" t="s">
        <v>1261</v>
      </c>
      <c r="E50" s="201"/>
      <c r="F50" s="202"/>
      <c r="G50" s="32" t="s">
        <v>534</v>
      </c>
      <c r="H50" s="33">
        <v>4280</v>
      </c>
      <c r="I50" s="218">
        <v>4622.4000000000005</v>
      </c>
      <c r="J50" s="252">
        <f t="shared" si="4"/>
        <v>8.0000000000000071E-2</v>
      </c>
      <c r="K50" s="256"/>
    </row>
    <row r="51" spans="1:11" s="43" customFormat="1" ht="31.5" thickBot="1" x14ac:dyDescent="0.4">
      <c r="A51" s="345"/>
      <c r="B51" s="40" t="s">
        <v>337</v>
      </c>
      <c r="C51" s="36"/>
      <c r="D51" s="200" t="s">
        <v>1273</v>
      </c>
      <c r="E51" s="201"/>
      <c r="F51" s="202"/>
      <c r="G51" s="32" t="s">
        <v>733</v>
      </c>
      <c r="H51" s="33">
        <v>1968.8000000000002</v>
      </c>
      <c r="I51" s="218">
        <v>2126.3040000000005</v>
      </c>
      <c r="J51" s="252">
        <f t="shared" si="4"/>
        <v>8.0000000000000071E-2</v>
      </c>
      <c r="K51" s="256"/>
    </row>
    <row r="52" spans="1:11" ht="36.5" customHeight="1" thickBot="1" x14ac:dyDescent="0.4">
      <c r="A52" s="326" t="s">
        <v>338</v>
      </c>
      <c r="B52" s="40"/>
      <c r="C52" s="31"/>
      <c r="D52" s="200" t="s">
        <v>1355</v>
      </c>
      <c r="E52" s="201"/>
      <c r="F52" s="202"/>
      <c r="G52" s="32" t="s">
        <v>733</v>
      </c>
      <c r="H52" s="33">
        <v>3616.6000000000004</v>
      </c>
      <c r="I52" s="218">
        <v>1000</v>
      </c>
      <c r="J52" s="285">
        <f t="shared" si="4"/>
        <v>-0.72349720732179401</v>
      </c>
      <c r="K52" s="260" t="s">
        <v>1356</v>
      </c>
    </row>
    <row r="53" spans="1:11" s="46" customFormat="1" ht="16" thickBot="1" x14ac:dyDescent="0.4">
      <c r="A53" s="348"/>
      <c r="B53" s="40" t="s">
        <v>732</v>
      </c>
      <c r="C53" s="41"/>
      <c r="D53" s="200" t="s">
        <v>1274</v>
      </c>
      <c r="E53" s="201"/>
      <c r="F53" s="202"/>
      <c r="G53" s="32" t="s">
        <v>733</v>
      </c>
      <c r="H53" s="33">
        <v>1797.6000000000001</v>
      </c>
      <c r="I53" s="218">
        <v>1941.4080000000004</v>
      </c>
      <c r="J53" s="252">
        <f t="shared" si="4"/>
        <v>8.0000000000000071E-2</v>
      </c>
      <c r="K53" s="256"/>
    </row>
    <row r="54" spans="1:11" s="46" customFormat="1" ht="37.5" thickBot="1" x14ac:dyDescent="0.4">
      <c r="A54" s="348"/>
      <c r="B54" s="40" t="s">
        <v>339</v>
      </c>
      <c r="C54" s="41"/>
      <c r="D54" s="200" t="s">
        <v>502</v>
      </c>
      <c r="E54" s="201"/>
      <c r="F54" s="202"/>
      <c r="G54" s="32" t="s">
        <v>733</v>
      </c>
      <c r="H54" s="33">
        <v>1027.2</v>
      </c>
      <c r="I54" s="218">
        <v>1109.3760000000002</v>
      </c>
      <c r="J54" s="252">
        <f t="shared" si="4"/>
        <v>8.0000000000000071E-2</v>
      </c>
      <c r="K54" s="294" t="s">
        <v>1357</v>
      </c>
    </row>
    <row r="55" spans="1:11" s="46" customFormat="1" ht="37.5" thickBot="1" x14ac:dyDescent="0.4">
      <c r="A55" s="349"/>
      <c r="B55" s="40" t="s">
        <v>340</v>
      </c>
      <c r="C55" s="41"/>
      <c r="D55" s="200" t="s">
        <v>387</v>
      </c>
      <c r="E55" s="201"/>
      <c r="F55" s="202"/>
      <c r="G55" s="32" t="s">
        <v>733</v>
      </c>
      <c r="H55" s="33">
        <v>3616.6000000000004</v>
      </c>
      <c r="I55" s="218">
        <v>3905.9280000000008</v>
      </c>
      <c r="J55" s="252">
        <f t="shared" si="4"/>
        <v>8.0000000000000071E-2</v>
      </c>
      <c r="K55" s="294" t="s">
        <v>1357</v>
      </c>
    </row>
    <row r="56" spans="1:11" ht="16" thickBot="1" x14ac:dyDescent="0.4">
      <c r="A56" s="326" t="s">
        <v>341</v>
      </c>
      <c r="B56" s="40" t="s">
        <v>574</v>
      </c>
      <c r="C56" s="31"/>
      <c r="D56" s="200" t="s">
        <v>216</v>
      </c>
      <c r="E56" s="201"/>
      <c r="F56" s="202"/>
      <c r="G56" s="32" t="s">
        <v>733</v>
      </c>
      <c r="H56" s="33">
        <v>1027.2</v>
      </c>
      <c r="I56" s="218">
        <v>1109.3760000000002</v>
      </c>
      <c r="J56" s="252">
        <f t="shared" si="4"/>
        <v>8.0000000000000071E-2</v>
      </c>
      <c r="K56" s="256"/>
    </row>
    <row r="57" spans="1:11" ht="16" thickBot="1" x14ac:dyDescent="0.4">
      <c r="A57" s="334"/>
      <c r="B57" s="40" t="s">
        <v>342</v>
      </c>
      <c r="C57" s="31"/>
      <c r="D57" s="200" t="s">
        <v>1275</v>
      </c>
      <c r="E57" s="201"/>
      <c r="F57" s="202"/>
      <c r="G57" s="32" t="s">
        <v>733</v>
      </c>
      <c r="H57" s="33">
        <v>1540.8000000000002</v>
      </c>
      <c r="I57" s="218">
        <v>1664.0640000000003</v>
      </c>
      <c r="J57" s="252">
        <f t="shared" si="4"/>
        <v>8.0000000000000071E-2</v>
      </c>
      <c r="K57" s="256"/>
    </row>
    <row r="58" spans="1:11" s="46" customFormat="1" ht="16" thickBot="1" x14ac:dyDescent="0.4">
      <c r="A58" s="47" t="s">
        <v>343</v>
      </c>
      <c r="B58" s="40"/>
      <c r="C58" s="41"/>
      <c r="D58" s="200" t="s">
        <v>388</v>
      </c>
      <c r="E58" s="201"/>
      <c r="F58" s="202"/>
      <c r="G58" s="32" t="s">
        <v>733</v>
      </c>
      <c r="H58" s="33">
        <v>2578.7000000000003</v>
      </c>
      <c r="I58" s="218">
        <v>2784.9960000000005</v>
      </c>
      <c r="J58" s="252">
        <f t="shared" si="4"/>
        <v>8.0000000000000071E-2</v>
      </c>
      <c r="K58" s="256"/>
    </row>
    <row r="59" spans="1:11" s="46" customFormat="1" ht="16" thickBot="1" x14ac:dyDescent="0.4">
      <c r="A59" s="326"/>
      <c r="B59" s="40" t="s">
        <v>7</v>
      </c>
      <c r="C59" s="41"/>
      <c r="D59" s="200" t="s">
        <v>389</v>
      </c>
      <c r="E59" s="201"/>
      <c r="F59" s="202"/>
      <c r="G59" s="32" t="s">
        <v>733</v>
      </c>
      <c r="H59" s="33">
        <v>1284</v>
      </c>
      <c r="I59" s="218">
        <v>1386.72</v>
      </c>
      <c r="J59" s="252">
        <f t="shared" si="4"/>
        <v>8.0000000000000071E-2</v>
      </c>
      <c r="K59" s="256"/>
    </row>
    <row r="60" spans="1:11" s="46" customFormat="1" ht="47" thickBot="1" x14ac:dyDescent="0.4">
      <c r="A60" s="348"/>
      <c r="B60" s="40" t="s">
        <v>8</v>
      </c>
      <c r="C60" s="41"/>
      <c r="D60" s="200" t="s">
        <v>390</v>
      </c>
      <c r="E60" s="201"/>
      <c r="F60" s="202"/>
      <c r="G60" s="32" t="s">
        <v>733</v>
      </c>
      <c r="H60" s="33">
        <v>3103</v>
      </c>
      <c r="I60" s="218">
        <v>3663.3</v>
      </c>
      <c r="J60" s="252">
        <f t="shared" si="4"/>
        <v>0.18056719303899449</v>
      </c>
      <c r="K60" s="256" t="s">
        <v>1331</v>
      </c>
    </row>
    <row r="61" spans="1:11" ht="31.5" thickBot="1" x14ac:dyDescent="0.4">
      <c r="A61" s="348"/>
      <c r="B61" s="40" t="s">
        <v>9</v>
      </c>
      <c r="C61" s="31"/>
      <c r="D61" s="200" t="s">
        <v>149</v>
      </c>
      <c r="E61" s="201"/>
      <c r="F61" s="202"/>
      <c r="G61" s="32" t="s">
        <v>733</v>
      </c>
      <c r="H61" s="33">
        <v>4076.7000000000003</v>
      </c>
      <c r="I61" s="218">
        <v>4402.8360000000002</v>
      </c>
      <c r="J61" s="252">
        <f t="shared" si="4"/>
        <v>8.0000000000000071E-2</v>
      </c>
      <c r="K61" s="256"/>
    </row>
    <row r="62" spans="1:11" ht="16" thickBot="1" x14ac:dyDescent="0.4">
      <c r="A62" s="349"/>
      <c r="B62" s="40" t="s">
        <v>11</v>
      </c>
      <c r="C62" s="31"/>
      <c r="D62" s="200" t="s">
        <v>217</v>
      </c>
      <c r="E62" s="201"/>
      <c r="F62" s="202"/>
      <c r="G62" s="32" t="s">
        <v>733</v>
      </c>
      <c r="H62" s="33">
        <v>3210</v>
      </c>
      <c r="I62" s="218">
        <v>3466.8</v>
      </c>
      <c r="J62" s="252">
        <f t="shared" si="4"/>
        <v>8.0000000000000071E-2</v>
      </c>
      <c r="K62" s="256"/>
    </row>
    <row r="63" spans="1:11" ht="16" thickBot="1" x14ac:dyDescent="0.4">
      <c r="A63" s="326" t="s">
        <v>344</v>
      </c>
      <c r="B63" s="40"/>
      <c r="C63" s="41"/>
      <c r="D63" s="247" t="s">
        <v>1330</v>
      </c>
      <c r="E63" s="201"/>
      <c r="F63" s="202"/>
      <c r="G63" s="32" t="s">
        <v>733</v>
      </c>
      <c r="H63" s="33">
        <v>3113.7000000000003</v>
      </c>
      <c r="I63" s="218">
        <v>3362.7960000000007</v>
      </c>
      <c r="J63" s="252">
        <f t="shared" si="4"/>
        <v>8.0000000000000071E-2</v>
      </c>
      <c r="K63" s="256"/>
    </row>
    <row r="64" spans="1:11" ht="16" thickBot="1" x14ac:dyDescent="0.4">
      <c r="A64" s="327"/>
      <c r="B64" s="40" t="s">
        <v>12</v>
      </c>
      <c r="C64" s="41"/>
      <c r="D64" s="200" t="s">
        <v>678</v>
      </c>
      <c r="E64" s="201"/>
      <c r="F64" s="202"/>
      <c r="G64" s="32" t="s">
        <v>733</v>
      </c>
      <c r="H64" s="33">
        <v>1284</v>
      </c>
      <c r="I64" s="218">
        <v>1386.72</v>
      </c>
      <c r="J64" s="252">
        <f t="shared" si="4"/>
        <v>8.0000000000000071E-2</v>
      </c>
      <c r="K64" s="256"/>
    </row>
    <row r="65" spans="1:11" ht="47" thickBot="1" x14ac:dyDescent="0.4">
      <c r="A65" s="327"/>
      <c r="B65" s="40" t="s">
        <v>13</v>
      </c>
      <c r="C65" s="41"/>
      <c r="D65" s="200" t="s">
        <v>679</v>
      </c>
      <c r="E65" s="201"/>
      <c r="F65" s="202"/>
      <c r="G65" s="32" t="s">
        <v>733</v>
      </c>
      <c r="H65" s="33">
        <v>3103</v>
      </c>
      <c r="I65" s="218">
        <v>3663.3</v>
      </c>
      <c r="J65" s="252">
        <f t="shared" si="4"/>
        <v>0.18056719303899449</v>
      </c>
      <c r="K65" s="256" t="s">
        <v>1331</v>
      </c>
    </row>
    <row r="66" spans="1:11" ht="31.5" thickBot="1" x14ac:dyDescent="0.4">
      <c r="A66" s="327"/>
      <c r="B66" s="40" t="s">
        <v>14</v>
      </c>
      <c r="C66" s="41"/>
      <c r="D66" s="200" t="s">
        <v>680</v>
      </c>
      <c r="E66" s="201"/>
      <c r="F66" s="202"/>
      <c r="G66" s="32" t="s">
        <v>733</v>
      </c>
      <c r="H66" s="33">
        <v>4076.7000000000003</v>
      </c>
      <c r="I66" s="218">
        <v>4402.8360000000002</v>
      </c>
      <c r="J66" s="252">
        <f t="shared" si="4"/>
        <v>8.0000000000000071E-2</v>
      </c>
      <c r="K66" s="256"/>
    </row>
    <row r="67" spans="1:11" ht="16" thickBot="1" x14ac:dyDescent="0.4">
      <c r="A67" s="327"/>
      <c r="B67" s="40" t="s">
        <v>15</v>
      </c>
      <c r="C67" s="41"/>
      <c r="D67" s="328" t="s">
        <v>681</v>
      </c>
      <c r="E67" s="329"/>
      <c r="F67" s="330"/>
      <c r="G67" s="42" t="s">
        <v>733</v>
      </c>
      <c r="H67" s="16">
        <v>3210</v>
      </c>
      <c r="I67" s="218">
        <v>3466.8</v>
      </c>
      <c r="J67" s="252">
        <f t="shared" si="4"/>
        <v>8.0000000000000071E-2</v>
      </c>
      <c r="K67" s="256"/>
    </row>
    <row r="68" spans="1:11" ht="32" customHeight="1" thickBot="1" x14ac:dyDescent="0.4">
      <c r="A68" s="334"/>
      <c r="B68" s="40" t="s">
        <v>16</v>
      </c>
      <c r="C68" s="41"/>
      <c r="D68" s="328" t="s">
        <v>71</v>
      </c>
      <c r="E68" s="329"/>
      <c r="F68" s="330"/>
      <c r="G68" s="42" t="s">
        <v>733</v>
      </c>
      <c r="H68" s="16">
        <v>5745.9000000000005</v>
      </c>
      <c r="I68" s="218">
        <v>6205.572000000001</v>
      </c>
      <c r="J68" s="252">
        <f t="shared" si="4"/>
        <v>8.0000000000000071E-2</v>
      </c>
      <c r="K68" s="256"/>
    </row>
    <row r="69" spans="1:11" ht="47" thickBot="1" x14ac:dyDescent="0.4">
      <c r="A69" s="326" t="s">
        <v>345</v>
      </c>
      <c r="B69" s="40"/>
      <c r="C69" s="41"/>
      <c r="D69" s="374" t="s">
        <v>682</v>
      </c>
      <c r="E69" s="375"/>
      <c r="F69" s="376"/>
      <c r="G69" s="42" t="s">
        <v>733</v>
      </c>
      <c r="H69" s="16">
        <v>3852</v>
      </c>
      <c r="I69" s="218">
        <v>4160.16</v>
      </c>
      <c r="J69" s="252">
        <f t="shared" si="4"/>
        <v>8.0000000000000071E-2</v>
      </c>
      <c r="K69" s="259" t="s">
        <v>1344</v>
      </c>
    </row>
    <row r="70" spans="1:11" ht="47" thickBot="1" x14ac:dyDescent="0.4">
      <c r="A70" s="349"/>
      <c r="B70" s="40" t="s">
        <v>386</v>
      </c>
      <c r="C70" s="31"/>
      <c r="D70" s="328" t="s">
        <v>72</v>
      </c>
      <c r="E70" s="329"/>
      <c r="F70" s="330"/>
      <c r="G70" s="32" t="s">
        <v>733</v>
      </c>
      <c r="H70" s="33">
        <v>3852</v>
      </c>
      <c r="I70" s="218">
        <v>4160.16</v>
      </c>
      <c r="J70" s="252">
        <f t="shared" si="4"/>
        <v>8.0000000000000071E-2</v>
      </c>
      <c r="K70" s="259" t="s">
        <v>1344</v>
      </c>
    </row>
    <row r="71" spans="1:11" ht="16" thickBot="1" x14ac:dyDescent="0.4">
      <c r="A71" s="47" t="s">
        <v>346</v>
      </c>
      <c r="B71" s="40"/>
      <c r="C71" s="31"/>
      <c r="D71" s="374" t="s">
        <v>218</v>
      </c>
      <c r="E71" s="375"/>
      <c r="F71" s="376"/>
      <c r="G71" s="32" t="s">
        <v>733</v>
      </c>
      <c r="H71" s="33">
        <v>1284</v>
      </c>
      <c r="I71" s="218">
        <v>1386.72</v>
      </c>
      <c r="J71" s="252">
        <f t="shared" si="4"/>
        <v>8.0000000000000071E-2</v>
      </c>
      <c r="K71" s="256"/>
    </row>
    <row r="72" spans="1:11" ht="16" thickBot="1" x14ac:dyDescent="0.4">
      <c r="A72" s="326" t="s">
        <v>347</v>
      </c>
      <c r="B72" s="40"/>
      <c r="C72" s="31"/>
      <c r="D72" s="374" t="s">
        <v>683</v>
      </c>
      <c r="E72" s="375"/>
      <c r="F72" s="376"/>
      <c r="G72" s="32" t="s">
        <v>733</v>
      </c>
      <c r="H72" s="33">
        <v>5831.5</v>
      </c>
      <c r="I72" s="218">
        <v>6298.02</v>
      </c>
      <c r="J72" s="252">
        <f t="shared" si="4"/>
        <v>8.0000000000000071E-2</v>
      </c>
      <c r="K72" s="256"/>
    </row>
    <row r="73" spans="1:11" ht="16" thickBot="1" x14ac:dyDescent="0.4">
      <c r="A73" s="334"/>
      <c r="B73" s="40" t="s">
        <v>348</v>
      </c>
      <c r="C73" s="31"/>
      <c r="D73" s="328" t="s">
        <v>684</v>
      </c>
      <c r="E73" s="329"/>
      <c r="F73" s="330"/>
      <c r="G73" s="32" t="s">
        <v>733</v>
      </c>
      <c r="H73" s="33">
        <v>1968.8000000000002</v>
      </c>
      <c r="I73" s="218">
        <v>2126.3040000000005</v>
      </c>
      <c r="J73" s="252">
        <f t="shared" si="4"/>
        <v>8.0000000000000071E-2</v>
      </c>
      <c r="K73" s="256"/>
    </row>
    <row r="74" spans="1:11" ht="47" thickBot="1" x14ac:dyDescent="0.4">
      <c r="A74" s="47" t="s">
        <v>349</v>
      </c>
      <c r="B74" s="40"/>
      <c r="C74" s="31"/>
      <c r="D74" s="374" t="s">
        <v>685</v>
      </c>
      <c r="E74" s="375"/>
      <c r="F74" s="376"/>
      <c r="G74" s="32" t="s">
        <v>733</v>
      </c>
      <c r="H74" s="33">
        <v>0</v>
      </c>
      <c r="I74" s="218">
        <v>0</v>
      </c>
      <c r="J74" s="254" t="s">
        <v>1332</v>
      </c>
      <c r="K74" s="259" t="s">
        <v>1335</v>
      </c>
    </row>
    <row r="75" spans="1:11" ht="16" thickBot="1" x14ac:dyDescent="0.4">
      <c r="A75" s="47" t="s">
        <v>350</v>
      </c>
      <c r="B75" s="40"/>
      <c r="C75" s="31"/>
      <c r="D75" s="374" t="s">
        <v>686</v>
      </c>
      <c r="E75" s="375"/>
      <c r="F75" s="376"/>
      <c r="G75" s="32" t="s">
        <v>687</v>
      </c>
      <c r="H75" s="33">
        <v>0</v>
      </c>
      <c r="I75" s="218">
        <v>0</v>
      </c>
      <c r="J75" s="254" t="s">
        <v>1332</v>
      </c>
      <c r="K75" s="259"/>
    </row>
    <row r="76" spans="1:11" ht="93" thickBot="1" x14ac:dyDescent="0.4">
      <c r="A76" s="47" t="s">
        <v>351</v>
      </c>
      <c r="B76" s="40"/>
      <c r="C76" s="31"/>
      <c r="D76" s="374" t="s">
        <v>150</v>
      </c>
      <c r="E76" s="375"/>
      <c r="F76" s="376"/>
      <c r="G76" s="32" t="s">
        <v>687</v>
      </c>
      <c r="H76" s="33">
        <v>25680</v>
      </c>
      <c r="I76" s="218">
        <v>27734.400000000001</v>
      </c>
      <c r="J76" s="252">
        <f t="shared" si="4"/>
        <v>8.0000000000000071E-2</v>
      </c>
      <c r="K76" s="294" t="s">
        <v>1373</v>
      </c>
    </row>
    <row r="77" spans="1:11" ht="16" thickBot="1" x14ac:dyDescent="0.4">
      <c r="A77" s="47" t="s">
        <v>352</v>
      </c>
      <c r="B77" s="40"/>
      <c r="C77" s="31"/>
      <c r="D77" s="374" t="s">
        <v>25</v>
      </c>
      <c r="E77" s="375"/>
      <c r="F77" s="376"/>
      <c r="G77" s="32" t="s">
        <v>687</v>
      </c>
      <c r="H77" s="33">
        <v>0</v>
      </c>
      <c r="I77" s="218">
        <v>0</v>
      </c>
      <c r="J77" s="254" t="s">
        <v>1332</v>
      </c>
      <c r="K77" s="256"/>
    </row>
    <row r="78" spans="1:11" ht="16" thickBot="1" x14ac:dyDescent="0.4">
      <c r="A78" s="166">
        <v>2.21</v>
      </c>
      <c r="B78" s="156"/>
      <c r="C78" s="34"/>
      <c r="D78" s="374" t="s">
        <v>26</v>
      </c>
      <c r="E78" s="375"/>
      <c r="F78" s="376"/>
      <c r="G78" s="32" t="s">
        <v>27</v>
      </c>
      <c r="H78" s="16">
        <v>80</v>
      </c>
      <c r="I78" s="218">
        <v>86.4</v>
      </c>
      <c r="J78" s="252">
        <f t="shared" si="4"/>
        <v>8.0000000000000071E-2</v>
      </c>
      <c r="K78" s="260"/>
    </row>
    <row r="79" spans="1:11" ht="62.5" thickBot="1" x14ac:dyDescent="0.4">
      <c r="A79" s="166" t="s">
        <v>353</v>
      </c>
      <c r="B79" s="248"/>
      <c r="C79" s="249"/>
      <c r="D79" s="299" t="s">
        <v>260</v>
      </c>
      <c r="E79" s="300"/>
      <c r="F79" s="301"/>
      <c r="G79" s="49" t="s">
        <v>733</v>
      </c>
      <c r="H79" s="50">
        <v>535</v>
      </c>
      <c r="I79" s="218">
        <f>H79*1.08</f>
        <v>577.80000000000007</v>
      </c>
      <c r="J79" s="252">
        <f t="shared" ref="J79" si="5">-1+(I79/H79)</f>
        <v>8.0000000000000071E-2</v>
      </c>
      <c r="K79" s="259" t="s">
        <v>1358</v>
      </c>
    </row>
    <row r="80" spans="1:11" ht="16" thickBot="1" x14ac:dyDescent="0.4">
      <c r="A80" s="63" t="s">
        <v>1308</v>
      </c>
      <c r="B80" s="51"/>
      <c r="C80" s="48"/>
      <c r="D80" s="204" t="s">
        <v>1309</v>
      </c>
      <c r="E80" s="205"/>
      <c r="F80" s="206"/>
      <c r="G80" s="49"/>
      <c r="H80" s="50"/>
      <c r="I80" s="222"/>
      <c r="J80" s="222"/>
      <c r="K80" s="261"/>
    </row>
    <row r="81" spans="1:11" ht="16.5" thickTop="1" thickBot="1" x14ac:dyDescent="0.4">
      <c r="A81" s="207"/>
      <c r="B81" s="40" t="s">
        <v>1310</v>
      </c>
      <c r="C81" s="208"/>
      <c r="D81" s="204" t="s">
        <v>1312</v>
      </c>
      <c r="E81" s="209"/>
      <c r="F81" s="210"/>
      <c r="G81" s="32" t="s">
        <v>534</v>
      </c>
      <c r="H81" s="211">
        <v>1700</v>
      </c>
      <c r="I81" s="218">
        <v>1836.0000000000002</v>
      </c>
      <c r="J81" s="252">
        <f t="shared" ref="J81:J82" si="6">-1+(I81/H81)</f>
        <v>8.0000000000000071E-2</v>
      </c>
      <c r="K81" s="260"/>
    </row>
    <row r="82" spans="1:11" ht="16" thickBot="1" x14ac:dyDescent="0.4">
      <c r="A82" s="207"/>
      <c r="B82" s="40" t="s">
        <v>1311</v>
      </c>
      <c r="C82" s="208"/>
      <c r="D82" s="204" t="s">
        <v>1313</v>
      </c>
      <c r="E82" s="209"/>
      <c r="F82" s="210"/>
      <c r="G82" s="32" t="s">
        <v>534</v>
      </c>
      <c r="H82" s="211">
        <v>1820</v>
      </c>
      <c r="I82" s="218">
        <v>1965.6000000000001</v>
      </c>
      <c r="J82" s="252">
        <f t="shared" si="6"/>
        <v>8.0000000000000071E-2</v>
      </c>
      <c r="K82" s="260"/>
    </row>
    <row r="83" spans="1:11" ht="16.5" thickTop="1" thickBot="1" x14ac:dyDescent="0.4">
      <c r="A83" s="82"/>
      <c r="B83" s="83"/>
      <c r="C83" s="27"/>
      <c r="D83" s="127"/>
      <c r="E83" s="28"/>
      <c r="F83" s="28"/>
      <c r="G83" s="29"/>
      <c r="H83" s="30"/>
      <c r="I83" s="220"/>
      <c r="J83" s="220"/>
      <c r="K83" s="262"/>
    </row>
    <row r="84" spans="1:11" ht="16.5" thickTop="1" thickBot="1" x14ac:dyDescent="0.4">
      <c r="A84" s="181" t="s">
        <v>1177</v>
      </c>
      <c r="B84" s="4"/>
      <c r="C84" s="10"/>
      <c r="D84" s="365" t="s">
        <v>391</v>
      </c>
      <c r="E84" s="366"/>
      <c r="F84" s="367"/>
      <c r="G84" s="7"/>
      <c r="H84" s="8"/>
      <c r="I84" s="223"/>
      <c r="J84" s="223"/>
      <c r="K84" s="263"/>
    </row>
    <row r="85" spans="1:11" s="2" customFormat="1" ht="16" thickBot="1" x14ac:dyDescent="0.4">
      <c r="A85" s="47">
        <v>3.1</v>
      </c>
      <c r="B85" s="40"/>
      <c r="C85" s="41"/>
      <c r="D85" s="374" t="s">
        <v>392</v>
      </c>
      <c r="E85" s="375"/>
      <c r="F85" s="376"/>
      <c r="G85" s="42" t="s">
        <v>733</v>
      </c>
      <c r="H85" s="16">
        <v>192.60000000000002</v>
      </c>
      <c r="I85" s="218">
        <v>225</v>
      </c>
      <c r="J85" s="252">
        <f t="shared" ref="J85:J86" si="7">-1+(I85/H85)</f>
        <v>0.16822429906542036</v>
      </c>
      <c r="K85" s="259"/>
    </row>
    <row r="86" spans="1:11" s="2" customFormat="1" ht="16" thickBot="1" x14ac:dyDescent="0.4">
      <c r="A86" s="47">
        <v>3.2</v>
      </c>
      <c r="B86" s="40"/>
      <c r="C86" s="41"/>
      <c r="D86" s="374" t="s">
        <v>393</v>
      </c>
      <c r="E86" s="375"/>
      <c r="F86" s="376"/>
      <c r="G86" s="42" t="s">
        <v>733</v>
      </c>
      <c r="H86" s="16">
        <v>128.4</v>
      </c>
      <c r="I86" s="218">
        <f>H86*1.17</f>
        <v>150.22800000000001</v>
      </c>
      <c r="J86" s="252">
        <f t="shared" si="7"/>
        <v>0.16999999999999993</v>
      </c>
      <c r="K86" s="259"/>
    </row>
    <row r="87" spans="1:11" s="2" customFormat="1" ht="31.5" thickBot="1" x14ac:dyDescent="0.4">
      <c r="A87" s="250">
        <v>3.3</v>
      </c>
      <c r="B87" s="250"/>
      <c r="C87" s="41"/>
      <c r="D87" s="250" t="s">
        <v>394</v>
      </c>
      <c r="E87" s="250"/>
      <c r="F87" s="250"/>
      <c r="G87" s="250" t="s">
        <v>395</v>
      </c>
      <c r="H87" s="250">
        <v>50.290000000000006</v>
      </c>
      <c r="I87" s="218" t="s">
        <v>1327</v>
      </c>
      <c r="J87" s="218" t="s">
        <v>1332</v>
      </c>
      <c r="K87" s="259" t="s">
        <v>1338</v>
      </c>
    </row>
    <row r="88" spans="1:11" s="2" customFormat="1" ht="32" thickTop="1" thickBot="1" x14ac:dyDescent="0.4">
      <c r="A88" s="250"/>
      <c r="B88" s="250" t="s">
        <v>396</v>
      </c>
      <c r="C88" s="41"/>
      <c r="D88" s="250" t="s">
        <v>918</v>
      </c>
      <c r="E88" s="250"/>
      <c r="F88" s="250"/>
      <c r="G88" s="250" t="s">
        <v>397</v>
      </c>
      <c r="H88" s="250">
        <v>192.60000000000002</v>
      </c>
      <c r="I88" s="218" t="s">
        <v>1327</v>
      </c>
      <c r="J88" s="218" t="s">
        <v>1332</v>
      </c>
      <c r="K88" s="259" t="s">
        <v>1338</v>
      </c>
    </row>
    <row r="89" spans="1:11" s="2" customFormat="1" ht="32" thickTop="1" thickBot="1" x14ac:dyDescent="0.4">
      <c r="A89" s="250">
        <v>3.4</v>
      </c>
      <c r="B89" s="250"/>
      <c r="C89" s="41"/>
      <c r="D89" s="250" t="s">
        <v>398</v>
      </c>
      <c r="E89" s="250"/>
      <c r="F89" s="250"/>
      <c r="G89" s="250" t="s">
        <v>395</v>
      </c>
      <c r="H89" s="250">
        <v>33.17</v>
      </c>
      <c r="I89" s="250" t="s">
        <v>1327</v>
      </c>
      <c r="J89" s="218" t="s">
        <v>1332</v>
      </c>
      <c r="K89" s="259" t="s">
        <v>1338</v>
      </c>
    </row>
    <row r="90" spans="1:11" s="2" customFormat="1" ht="32" thickTop="1" thickBot="1" x14ac:dyDescent="0.4">
      <c r="A90" s="47">
        <v>3.5</v>
      </c>
      <c r="B90" s="40"/>
      <c r="C90" s="41"/>
      <c r="D90" s="374" t="s">
        <v>399</v>
      </c>
      <c r="E90" s="375"/>
      <c r="F90" s="376"/>
      <c r="G90" s="42" t="s">
        <v>395</v>
      </c>
      <c r="H90" s="16">
        <v>17.12</v>
      </c>
      <c r="I90" s="218">
        <v>17</v>
      </c>
      <c r="J90" s="252">
        <v>2.0768431983384517E-3</v>
      </c>
      <c r="K90" s="259"/>
    </row>
    <row r="91" spans="1:11" s="2" customFormat="1" ht="16" thickBot="1" x14ac:dyDescent="0.4">
      <c r="A91" s="47">
        <v>3.6</v>
      </c>
      <c r="B91" s="40"/>
      <c r="C91" s="41"/>
      <c r="D91" s="374" t="s">
        <v>400</v>
      </c>
      <c r="E91" s="375"/>
      <c r="F91" s="376"/>
      <c r="G91" s="42" t="s">
        <v>397</v>
      </c>
      <c r="H91" s="16" t="s">
        <v>407</v>
      </c>
      <c r="I91" s="218" t="s">
        <v>407</v>
      </c>
      <c r="J91" s="252">
        <v>2.0768431983384517E-3</v>
      </c>
      <c r="K91" s="259"/>
    </row>
    <row r="92" spans="1:11" s="2" customFormat="1" ht="130.5" customHeight="1" thickBot="1" x14ac:dyDescent="0.4">
      <c r="A92" s="326">
        <v>3.7</v>
      </c>
      <c r="B92" s="40"/>
      <c r="C92" s="41"/>
      <c r="D92" s="374" t="s">
        <v>261</v>
      </c>
      <c r="E92" s="375"/>
      <c r="F92" s="376"/>
      <c r="G92" s="42"/>
      <c r="H92" s="16"/>
      <c r="I92" s="218"/>
      <c r="J92" s="218"/>
      <c r="K92" s="259" t="s">
        <v>1339</v>
      </c>
    </row>
    <row r="93" spans="1:11" s="2" customFormat="1" ht="16" thickBot="1" x14ac:dyDescent="0.4">
      <c r="A93" s="327"/>
      <c r="B93" s="40" t="s">
        <v>401</v>
      </c>
      <c r="C93" s="41"/>
      <c r="D93" s="328" t="s">
        <v>402</v>
      </c>
      <c r="E93" s="329"/>
      <c r="F93" s="330"/>
      <c r="G93" s="42" t="s">
        <v>397</v>
      </c>
      <c r="H93" s="16">
        <v>1284</v>
      </c>
      <c r="I93" s="218">
        <f>H93*1.08</f>
        <v>1386.72</v>
      </c>
      <c r="J93" s="252">
        <f t="shared" ref="J93:J94" si="8">-1+(I93/H93)</f>
        <v>8.0000000000000071E-2</v>
      </c>
      <c r="K93" s="259"/>
    </row>
    <row r="94" spans="1:11" s="2" customFormat="1" ht="16" thickBot="1" x14ac:dyDescent="0.4">
      <c r="A94" s="350"/>
      <c r="B94" s="51" t="s">
        <v>403</v>
      </c>
      <c r="C94" s="52"/>
      <c r="D94" s="392" t="s">
        <v>404</v>
      </c>
      <c r="E94" s="393"/>
      <c r="F94" s="394"/>
      <c r="G94" s="53" t="s">
        <v>405</v>
      </c>
      <c r="H94" s="26">
        <v>963</v>
      </c>
      <c r="I94" s="218">
        <f>H94*1.08</f>
        <v>1040.04</v>
      </c>
      <c r="J94" s="252">
        <f t="shared" si="8"/>
        <v>8.0000000000000071E-2</v>
      </c>
      <c r="K94" s="261"/>
    </row>
    <row r="95" spans="1:11" ht="16.5" thickTop="1" thickBot="1" x14ac:dyDescent="0.4">
      <c r="A95" s="82"/>
      <c r="B95" s="83"/>
      <c r="C95" s="27"/>
      <c r="D95" s="127"/>
      <c r="E95" s="28"/>
      <c r="F95" s="28"/>
      <c r="G95" s="29"/>
      <c r="H95" s="30"/>
      <c r="I95" s="220"/>
      <c r="J95" s="220"/>
      <c r="K95" s="262"/>
    </row>
    <row r="96" spans="1:11" s="2" customFormat="1" ht="32.5" customHeight="1" thickTop="1" thickBot="1" x14ac:dyDescent="0.4">
      <c r="A96" s="181" t="s">
        <v>1176</v>
      </c>
      <c r="B96" s="4"/>
      <c r="C96" s="10"/>
      <c r="D96" s="365" t="s">
        <v>1249</v>
      </c>
      <c r="E96" s="366"/>
      <c r="F96" s="367"/>
      <c r="G96" s="7"/>
      <c r="H96" s="8"/>
      <c r="I96" s="223"/>
      <c r="J96" s="223"/>
      <c r="K96" s="263"/>
    </row>
    <row r="97" spans="1:11" s="2" customFormat="1" ht="52" customHeight="1" thickBot="1" x14ac:dyDescent="0.4">
      <c r="A97" s="54">
        <v>4.0999999999999996</v>
      </c>
      <c r="B97" s="55"/>
      <c r="C97" s="56"/>
      <c r="D97" s="374" t="s">
        <v>309</v>
      </c>
      <c r="E97" s="375"/>
      <c r="F97" s="376"/>
      <c r="G97" s="20" t="s">
        <v>677</v>
      </c>
      <c r="H97" s="16">
        <v>514</v>
      </c>
      <c r="I97" s="218">
        <f t="shared" ref="I97:I99" si="9">H97*1.08</f>
        <v>555.12</v>
      </c>
      <c r="J97" s="252">
        <f t="shared" ref="J97:J100" si="10">-1+(I97/H97)</f>
        <v>8.0000000000000071E-2</v>
      </c>
      <c r="K97" s="259"/>
    </row>
    <row r="98" spans="1:11" s="2" customFormat="1" ht="37" customHeight="1" thickBot="1" x14ac:dyDescent="0.4">
      <c r="A98" s="54">
        <v>4.2</v>
      </c>
      <c r="B98" s="55"/>
      <c r="C98" s="20" t="s">
        <v>574</v>
      </c>
      <c r="D98" s="374" t="s">
        <v>262</v>
      </c>
      <c r="E98" s="375"/>
      <c r="F98" s="376"/>
      <c r="G98" s="20" t="s">
        <v>677</v>
      </c>
      <c r="H98" s="16">
        <v>321</v>
      </c>
      <c r="I98" s="218">
        <f t="shared" si="9"/>
        <v>346.68</v>
      </c>
      <c r="J98" s="252">
        <f t="shared" si="10"/>
        <v>8.0000000000000071E-2</v>
      </c>
      <c r="K98" s="259"/>
    </row>
    <row r="99" spans="1:11" s="2" customFormat="1" ht="21.5" customHeight="1" thickBot="1" x14ac:dyDescent="0.4">
      <c r="A99" s="54">
        <v>4.3</v>
      </c>
      <c r="B99" s="55"/>
      <c r="C99" s="20"/>
      <c r="D99" s="468" t="s">
        <v>263</v>
      </c>
      <c r="E99" s="469"/>
      <c r="F99" s="470"/>
      <c r="G99" s="20" t="s">
        <v>677</v>
      </c>
      <c r="H99" s="16">
        <v>385.20000000000005</v>
      </c>
      <c r="I99" s="218">
        <f t="shared" si="9"/>
        <v>416.01600000000008</v>
      </c>
      <c r="J99" s="252">
        <f t="shared" si="10"/>
        <v>8.0000000000000071E-2</v>
      </c>
      <c r="K99" s="259"/>
    </row>
    <row r="100" spans="1:11" s="2" customFormat="1" ht="64.5" customHeight="1" thickBot="1" x14ac:dyDescent="0.4">
      <c r="A100" s="63" t="s">
        <v>1231</v>
      </c>
      <c r="B100" s="110"/>
      <c r="C100" s="57"/>
      <c r="D100" s="389" t="s">
        <v>1386</v>
      </c>
      <c r="E100" s="390"/>
      <c r="F100" s="391"/>
      <c r="G100" s="226" t="s">
        <v>1359</v>
      </c>
      <c r="H100" s="26">
        <v>1500</v>
      </c>
      <c r="I100" s="219">
        <v>3330</v>
      </c>
      <c r="J100" s="252">
        <f t="shared" si="10"/>
        <v>1.2200000000000002</v>
      </c>
      <c r="K100" s="259" t="s">
        <v>1339</v>
      </c>
    </row>
    <row r="101" spans="1:11" s="2" customFormat="1" ht="16" thickTop="1" x14ac:dyDescent="0.35">
      <c r="A101" s="58"/>
      <c r="B101" s="59"/>
      <c r="C101" s="58"/>
      <c r="D101" s="171"/>
      <c r="E101" s="171"/>
      <c r="F101" s="171"/>
      <c r="G101" s="60"/>
      <c r="H101" s="61"/>
      <c r="I101" s="224"/>
      <c r="J101" s="224"/>
      <c r="K101" s="258"/>
    </row>
    <row r="102" spans="1:11" ht="16" thickBot="1" x14ac:dyDescent="0.4">
      <c r="A102" s="167"/>
      <c r="B102" s="157"/>
      <c r="C102" s="72"/>
      <c r="D102" s="172"/>
      <c r="E102" s="73"/>
      <c r="F102" s="73"/>
      <c r="G102" s="74"/>
      <c r="H102" s="61"/>
      <c r="I102" s="224"/>
      <c r="J102" s="224"/>
      <c r="K102" s="258"/>
    </row>
    <row r="103" spans="1:11" s="2" customFormat="1" ht="16.5" thickTop="1" thickBot="1" x14ac:dyDescent="0.4">
      <c r="A103" s="181" t="s">
        <v>1175</v>
      </c>
      <c r="B103" s="4"/>
      <c r="C103" s="10"/>
      <c r="D103" s="366" t="s">
        <v>200</v>
      </c>
      <c r="E103" s="366"/>
      <c r="F103" s="366"/>
      <c r="G103" s="11"/>
      <c r="H103" s="12"/>
      <c r="I103" s="225"/>
      <c r="J103" s="225"/>
      <c r="K103" s="264"/>
    </row>
    <row r="104" spans="1:11" s="2" customFormat="1" ht="140" thickBot="1" x14ac:dyDescent="0.4">
      <c r="A104" s="54">
        <v>5.0999999999999996</v>
      </c>
      <c r="B104" s="55"/>
      <c r="C104" s="56"/>
      <c r="D104" s="173" t="s">
        <v>1337</v>
      </c>
      <c r="E104" s="134"/>
      <c r="F104" s="135"/>
      <c r="G104" s="20" t="s">
        <v>201</v>
      </c>
      <c r="H104" s="16">
        <v>770</v>
      </c>
      <c r="I104" s="218">
        <v>1000</v>
      </c>
      <c r="J104" s="252">
        <f t="shared" ref="J104" si="11">-1+(I104/H104)</f>
        <v>0.29870129870129869</v>
      </c>
      <c r="K104" s="259"/>
    </row>
    <row r="105" spans="1:11" ht="16.5" thickTop="1" thickBot="1" x14ac:dyDescent="0.4">
      <c r="A105" s="82"/>
      <c r="B105" s="83"/>
      <c r="C105" s="27"/>
      <c r="D105" s="127"/>
      <c r="E105" s="28"/>
      <c r="F105" s="28"/>
      <c r="G105" s="29"/>
      <c r="H105" s="30"/>
      <c r="I105" s="220"/>
      <c r="J105" s="220"/>
      <c r="K105" s="262"/>
    </row>
    <row r="106" spans="1:11" s="2" customFormat="1" ht="16.5" thickTop="1" thickBot="1" x14ac:dyDescent="0.4">
      <c r="A106" s="181" t="s">
        <v>1174</v>
      </c>
      <c r="B106" s="4"/>
      <c r="C106" s="10"/>
      <c r="D106" s="365" t="s">
        <v>693</v>
      </c>
      <c r="E106" s="366"/>
      <c r="F106" s="367"/>
      <c r="G106" s="7"/>
      <c r="H106" s="8"/>
      <c r="I106" s="223"/>
      <c r="J106" s="223"/>
      <c r="K106" s="263"/>
    </row>
    <row r="107" spans="1:11" s="2" customFormat="1" ht="16" thickBot="1" x14ac:dyDescent="0.4">
      <c r="A107" s="326">
        <v>6.1</v>
      </c>
      <c r="B107" s="40"/>
      <c r="C107" s="41"/>
      <c r="D107" s="374" t="s">
        <v>411</v>
      </c>
      <c r="E107" s="375"/>
      <c r="F107" s="376"/>
      <c r="G107" s="42"/>
      <c r="H107" s="16"/>
      <c r="I107" s="218"/>
      <c r="J107" s="218"/>
      <c r="K107" s="259"/>
    </row>
    <row r="108" spans="1:11" s="2" customFormat="1" ht="16" thickBot="1" x14ac:dyDescent="0.4">
      <c r="A108" s="327"/>
      <c r="B108" s="40" t="s">
        <v>688</v>
      </c>
      <c r="C108" s="41"/>
      <c r="D108" s="328" t="s">
        <v>264</v>
      </c>
      <c r="E108" s="329"/>
      <c r="F108" s="330"/>
      <c r="G108" s="42" t="s">
        <v>397</v>
      </c>
      <c r="H108" s="16">
        <v>1284</v>
      </c>
      <c r="I108" s="218">
        <f t="shared" ref="I108:I111" si="12">H108*1.08</f>
        <v>1386.72</v>
      </c>
      <c r="J108" s="252">
        <f t="shared" ref="J108:J111" si="13">-1+(I108/H108)</f>
        <v>8.0000000000000071E-2</v>
      </c>
      <c r="K108" s="259"/>
    </row>
    <row r="109" spans="1:11" s="2" customFormat="1" ht="16" thickBot="1" x14ac:dyDescent="0.4">
      <c r="A109" s="327"/>
      <c r="B109" s="40" t="s">
        <v>689</v>
      </c>
      <c r="C109" s="41"/>
      <c r="D109" s="328" t="s">
        <v>265</v>
      </c>
      <c r="E109" s="329"/>
      <c r="F109" s="330"/>
      <c r="G109" s="42" t="s">
        <v>405</v>
      </c>
      <c r="H109" s="16">
        <v>963</v>
      </c>
      <c r="I109" s="218">
        <f t="shared" si="12"/>
        <v>1040.04</v>
      </c>
      <c r="J109" s="252">
        <f t="shared" si="13"/>
        <v>8.0000000000000071E-2</v>
      </c>
      <c r="K109" s="259"/>
    </row>
    <row r="110" spans="1:11" s="62" customFormat="1" ht="68" customHeight="1" thickBot="1" x14ac:dyDescent="0.4">
      <c r="A110" s="334"/>
      <c r="B110" s="40" t="s">
        <v>354</v>
      </c>
      <c r="C110" s="41"/>
      <c r="D110" s="328" t="s">
        <v>1360</v>
      </c>
      <c r="E110" s="329"/>
      <c r="F110" s="330"/>
      <c r="G110" s="42" t="s">
        <v>397</v>
      </c>
      <c r="H110" s="16">
        <v>2247</v>
      </c>
      <c r="I110" s="218">
        <f t="shared" si="12"/>
        <v>2426.7600000000002</v>
      </c>
      <c r="J110" s="252">
        <f t="shared" si="13"/>
        <v>8.0000000000000071E-2</v>
      </c>
      <c r="K110" s="259" t="s">
        <v>1348</v>
      </c>
    </row>
    <row r="111" spans="1:11" s="2" customFormat="1" ht="45.5" customHeight="1" thickBot="1" x14ac:dyDescent="0.4">
      <c r="A111" s="47">
        <v>6.2</v>
      </c>
      <c r="B111" s="40"/>
      <c r="C111" s="41"/>
      <c r="D111" s="374" t="s">
        <v>284</v>
      </c>
      <c r="E111" s="375"/>
      <c r="F111" s="376"/>
      <c r="G111" s="42" t="s">
        <v>690</v>
      </c>
      <c r="H111" s="16">
        <v>642</v>
      </c>
      <c r="I111" s="218">
        <f t="shared" si="12"/>
        <v>693.36</v>
      </c>
      <c r="J111" s="252">
        <f t="shared" si="13"/>
        <v>8.0000000000000071E-2</v>
      </c>
      <c r="K111" s="259"/>
    </row>
    <row r="112" spans="1:11" s="2" customFormat="1" ht="50.5" customHeight="1" thickBot="1" x14ac:dyDescent="0.4">
      <c r="A112" s="296">
        <v>6.3</v>
      </c>
      <c r="B112" s="297"/>
      <c r="C112" s="298"/>
      <c r="D112" s="471" t="s">
        <v>1347</v>
      </c>
      <c r="E112" s="472"/>
      <c r="F112" s="473"/>
      <c r="G112" s="45" t="s">
        <v>532</v>
      </c>
      <c r="H112" s="242" t="s">
        <v>407</v>
      </c>
      <c r="I112" s="242"/>
      <c r="J112" s="242"/>
      <c r="K112" s="259" t="s">
        <v>1345</v>
      </c>
    </row>
    <row r="113" spans="1:11" s="2" customFormat="1" ht="149.5" customHeight="1" thickBot="1" x14ac:dyDescent="0.4">
      <c r="A113" s="47">
        <v>6.4</v>
      </c>
      <c r="B113" s="40"/>
      <c r="C113" s="36"/>
      <c r="D113" s="377" t="s">
        <v>1346</v>
      </c>
      <c r="E113" s="378"/>
      <c r="F113" s="379"/>
      <c r="G113" s="42" t="s">
        <v>532</v>
      </c>
      <c r="H113" s="218" t="s">
        <v>407</v>
      </c>
      <c r="I113" s="218"/>
      <c r="J113" s="218"/>
      <c r="K113" s="259" t="s">
        <v>1374</v>
      </c>
    </row>
    <row r="114" spans="1:11" s="2" customFormat="1" ht="154" customHeight="1" thickBot="1" x14ac:dyDescent="0.4">
      <c r="A114" s="326">
        <v>6.5</v>
      </c>
      <c r="B114" s="40"/>
      <c r="C114" s="36"/>
      <c r="D114" s="377" t="s">
        <v>1372</v>
      </c>
      <c r="E114" s="378"/>
      <c r="F114" s="379"/>
      <c r="G114" s="42" t="s">
        <v>532</v>
      </c>
      <c r="H114" s="218" t="s">
        <v>407</v>
      </c>
      <c r="I114" s="218"/>
      <c r="J114" s="218"/>
      <c r="K114" s="259" t="s">
        <v>1374</v>
      </c>
    </row>
    <row r="115" spans="1:11" s="2" customFormat="1" ht="16" thickBot="1" x14ac:dyDescent="0.4">
      <c r="A115" s="334"/>
      <c r="B115" s="40" t="s">
        <v>406</v>
      </c>
      <c r="C115" s="36"/>
      <c r="D115" s="328" t="s">
        <v>949</v>
      </c>
      <c r="E115" s="329"/>
      <c r="F115" s="330"/>
      <c r="G115" s="42" t="s">
        <v>691</v>
      </c>
      <c r="H115" s="16">
        <v>0</v>
      </c>
      <c r="I115" s="218">
        <v>0</v>
      </c>
      <c r="J115" s="254">
        <v>0</v>
      </c>
      <c r="K115" s="259"/>
    </row>
    <row r="116" spans="1:11" s="2" customFormat="1" ht="56.5" customHeight="1" thickBot="1" x14ac:dyDescent="0.4">
      <c r="A116" s="47">
        <v>6.6</v>
      </c>
      <c r="B116" s="40"/>
      <c r="C116" s="41"/>
      <c r="D116" s="374" t="s">
        <v>355</v>
      </c>
      <c r="E116" s="375"/>
      <c r="F116" s="376"/>
      <c r="G116" s="42" t="s">
        <v>532</v>
      </c>
      <c r="H116" s="42" t="s">
        <v>407</v>
      </c>
      <c r="I116" s="38"/>
      <c r="J116" s="38"/>
      <c r="K116" s="265"/>
    </row>
    <row r="117" spans="1:11" s="2" customFormat="1" ht="139.5" customHeight="1" thickBot="1" x14ac:dyDescent="0.4">
      <c r="A117" s="326">
        <v>6.7</v>
      </c>
      <c r="B117" s="40"/>
      <c r="C117" s="41"/>
      <c r="D117" s="374" t="s">
        <v>310</v>
      </c>
      <c r="E117" s="375"/>
      <c r="F117" s="376"/>
      <c r="G117" s="42" t="s">
        <v>408</v>
      </c>
      <c r="H117" s="16">
        <v>23</v>
      </c>
      <c r="I117" s="218">
        <f t="shared" ref="I117" si="14">H117*1.08</f>
        <v>24.840000000000003</v>
      </c>
      <c r="J117" s="252">
        <f t="shared" ref="J117" si="15">-1+(I117/H117)</f>
        <v>8.0000000000000071E-2</v>
      </c>
      <c r="K117" s="259" t="s">
        <v>1348</v>
      </c>
    </row>
    <row r="118" spans="1:11" s="2" customFormat="1" ht="42" customHeight="1" thickBot="1" x14ac:dyDescent="0.4">
      <c r="A118" s="327"/>
      <c r="B118" s="40" t="s">
        <v>537</v>
      </c>
      <c r="C118" s="41"/>
      <c r="D118" s="328" t="s">
        <v>1276</v>
      </c>
      <c r="E118" s="329"/>
      <c r="F118" s="330"/>
      <c r="G118" s="42" t="s">
        <v>534</v>
      </c>
      <c r="H118" s="16">
        <v>3210</v>
      </c>
      <c r="I118" s="16">
        <v>3210</v>
      </c>
      <c r="J118" s="254">
        <v>0</v>
      </c>
      <c r="K118" s="259"/>
    </row>
    <row r="119" spans="1:11" s="2" customFormat="1" ht="32" customHeight="1" thickBot="1" x14ac:dyDescent="0.4">
      <c r="A119" s="334"/>
      <c r="B119" s="40" t="s">
        <v>708</v>
      </c>
      <c r="C119" s="41"/>
      <c r="D119" s="328" t="s">
        <v>1354</v>
      </c>
      <c r="E119" s="329"/>
      <c r="F119" s="330"/>
      <c r="G119" s="42" t="s">
        <v>534</v>
      </c>
      <c r="H119" s="16">
        <v>5136</v>
      </c>
      <c r="I119" s="16">
        <v>5136</v>
      </c>
      <c r="J119" s="254">
        <v>0</v>
      </c>
      <c r="K119" s="259"/>
    </row>
    <row r="120" spans="1:11" s="2" customFormat="1" ht="16" thickBot="1" x14ac:dyDescent="0.4">
      <c r="A120" s="326">
        <v>6.8</v>
      </c>
      <c r="B120" s="40"/>
      <c r="C120" s="41"/>
      <c r="D120" s="374" t="s">
        <v>709</v>
      </c>
      <c r="E120" s="375"/>
      <c r="F120" s="376"/>
      <c r="G120" s="42"/>
      <c r="H120" s="16"/>
      <c r="I120" s="218"/>
      <c r="J120" s="218"/>
      <c r="K120" s="259"/>
    </row>
    <row r="121" spans="1:11" s="2" customFormat="1" ht="16" thickBot="1" x14ac:dyDescent="0.4">
      <c r="A121" s="327"/>
      <c r="B121" s="40" t="s">
        <v>710</v>
      </c>
      <c r="C121" s="41"/>
      <c r="D121" s="328" t="s">
        <v>711</v>
      </c>
      <c r="E121" s="329"/>
      <c r="F121" s="330"/>
      <c r="G121" s="42" t="s">
        <v>712</v>
      </c>
      <c r="H121" s="16">
        <v>30</v>
      </c>
      <c r="I121" s="315"/>
      <c r="J121" s="218"/>
      <c r="K121" s="259"/>
    </row>
    <row r="122" spans="1:11" s="2" customFormat="1" ht="16" thickBot="1" x14ac:dyDescent="0.4">
      <c r="A122" s="327"/>
      <c r="B122" s="40" t="s">
        <v>713</v>
      </c>
      <c r="C122" s="41"/>
      <c r="D122" s="328" t="s">
        <v>714</v>
      </c>
      <c r="E122" s="329"/>
      <c r="F122" s="330"/>
      <c r="G122" s="42" t="s">
        <v>712</v>
      </c>
      <c r="H122" s="16">
        <v>45</v>
      </c>
      <c r="I122" s="315"/>
      <c r="J122" s="218"/>
      <c r="K122" s="259"/>
    </row>
    <row r="123" spans="1:11" s="2" customFormat="1" ht="16" thickBot="1" x14ac:dyDescent="0.4">
      <c r="A123" s="327"/>
      <c r="B123" s="40" t="s">
        <v>715</v>
      </c>
      <c r="C123" s="41"/>
      <c r="D123" s="328" t="s">
        <v>716</v>
      </c>
      <c r="E123" s="329"/>
      <c r="F123" s="330"/>
      <c r="G123" s="42" t="s">
        <v>712</v>
      </c>
      <c r="H123" s="16">
        <v>78</v>
      </c>
      <c r="I123" s="315"/>
      <c r="J123" s="218"/>
      <c r="K123" s="259"/>
    </row>
    <row r="124" spans="1:11" s="2" customFormat="1" ht="16" thickBot="1" x14ac:dyDescent="0.4">
      <c r="A124" s="334"/>
      <c r="B124" s="40" t="s">
        <v>717</v>
      </c>
      <c r="C124" s="41"/>
      <c r="D124" s="328" t="s">
        <v>170</v>
      </c>
      <c r="E124" s="329"/>
      <c r="F124" s="330"/>
      <c r="G124" s="42" t="s">
        <v>750</v>
      </c>
      <c r="H124" s="16">
        <v>50</v>
      </c>
      <c r="I124" s="315"/>
      <c r="J124" s="218"/>
      <c r="K124" s="259"/>
    </row>
    <row r="125" spans="1:11" s="2" customFormat="1" ht="16" thickBot="1" x14ac:dyDescent="0.4">
      <c r="A125" s="401">
        <v>6.9</v>
      </c>
      <c r="B125" s="297"/>
      <c r="C125" s="44"/>
      <c r="D125" s="405" t="s">
        <v>718</v>
      </c>
      <c r="E125" s="406"/>
      <c r="F125" s="407"/>
      <c r="G125" s="45"/>
      <c r="H125" s="242"/>
      <c r="I125" s="218"/>
      <c r="J125" s="218"/>
      <c r="K125" s="259"/>
    </row>
    <row r="126" spans="1:11" s="2" customFormat="1" ht="31.5" thickBot="1" x14ac:dyDescent="0.4">
      <c r="A126" s="404"/>
      <c r="B126" s="297" t="s">
        <v>719</v>
      </c>
      <c r="C126" s="44"/>
      <c r="D126" s="465" t="s">
        <v>718</v>
      </c>
      <c r="E126" s="466"/>
      <c r="F126" s="467"/>
      <c r="G126" s="45" t="s">
        <v>720</v>
      </c>
      <c r="H126" s="242" t="s">
        <v>407</v>
      </c>
      <c r="I126" s="218"/>
      <c r="J126" s="218"/>
      <c r="K126" s="259" t="s">
        <v>1377</v>
      </c>
    </row>
    <row r="127" spans="1:11" s="2" customFormat="1" ht="16" thickBot="1" x14ac:dyDescent="0.4">
      <c r="A127" s="401" t="s">
        <v>519</v>
      </c>
      <c r="B127" s="297"/>
      <c r="C127" s="44"/>
      <c r="D127" s="405" t="s">
        <v>721</v>
      </c>
      <c r="E127" s="406"/>
      <c r="F127" s="407"/>
      <c r="G127" s="45" t="s">
        <v>532</v>
      </c>
      <c r="H127" s="242" t="s">
        <v>407</v>
      </c>
      <c r="I127" s="218"/>
      <c r="J127" s="218"/>
      <c r="K127" s="259" t="s">
        <v>1376</v>
      </c>
    </row>
    <row r="128" spans="1:11" s="2" customFormat="1" ht="16" thickBot="1" x14ac:dyDescent="0.4">
      <c r="A128" s="402"/>
      <c r="B128" s="297" t="s">
        <v>285</v>
      </c>
      <c r="C128" s="44"/>
      <c r="D128" s="309" t="s">
        <v>286</v>
      </c>
      <c r="E128" s="310"/>
      <c r="F128" s="311"/>
      <c r="G128" s="45" t="s">
        <v>532</v>
      </c>
      <c r="H128" s="242" t="s">
        <v>407</v>
      </c>
      <c r="I128" s="218"/>
      <c r="J128" s="218"/>
      <c r="K128" s="259" t="s">
        <v>1376</v>
      </c>
    </row>
    <row r="129" spans="1:11" s="2" customFormat="1" ht="56.5" customHeight="1" thickBot="1" x14ac:dyDescent="0.4">
      <c r="A129" s="326">
        <v>6.11</v>
      </c>
      <c r="B129" s="40"/>
      <c r="C129" s="41"/>
      <c r="D129" s="377" t="s">
        <v>1378</v>
      </c>
      <c r="E129" s="378"/>
      <c r="F129" s="379"/>
      <c r="G129" s="42"/>
      <c r="H129" s="16"/>
      <c r="I129"/>
      <c r="J129" s="218"/>
      <c r="K129" s="259"/>
    </row>
    <row r="130" spans="1:11" s="2" customFormat="1" ht="16" thickBot="1" x14ac:dyDescent="0.4">
      <c r="A130" s="327"/>
      <c r="B130" s="40" t="s">
        <v>722</v>
      </c>
      <c r="C130" s="41"/>
      <c r="D130" s="328" t="s">
        <v>723</v>
      </c>
      <c r="E130" s="329"/>
      <c r="F130" s="330"/>
      <c r="G130" s="42" t="s">
        <v>397</v>
      </c>
      <c r="H130" s="16">
        <v>2700</v>
      </c>
      <c r="I130" s="315"/>
      <c r="J130" s="218"/>
      <c r="K130" s="259"/>
    </row>
    <row r="131" spans="1:11" s="2" customFormat="1" ht="16" thickBot="1" x14ac:dyDescent="0.4">
      <c r="A131" s="334"/>
      <c r="B131" s="40" t="s">
        <v>725</v>
      </c>
      <c r="C131" s="41"/>
      <c r="D131" s="328" t="s">
        <v>726</v>
      </c>
      <c r="E131" s="329"/>
      <c r="F131" s="330"/>
      <c r="G131" s="42" t="s">
        <v>532</v>
      </c>
      <c r="H131" s="42" t="s">
        <v>407</v>
      </c>
      <c r="I131" s="316"/>
      <c r="J131" s="38"/>
      <c r="K131" s="265"/>
    </row>
    <row r="132" spans="1:11" s="2" customFormat="1" ht="36.5" customHeight="1" thickBot="1" x14ac:dyDescent="0.4">
      <c r="A132" s="326">
        <v>6.12</v>
      </c>
      <c r="B132" s="40"/>
      <c r="C132" s="41"/>
      <c r="D132" s="377" t="s">
        <v>815</v>
      </c>
      <c r="E132" s="378"/>
      <c r="F132" s="379"/>
      <c r="G132" s="42"/>
      <c r="H132" s="16"/>
      <c r="I132"/>
      <c r="J132" s="218"/>
      <c r="K132" s="259"/>
    </row>
    <row r="133" spans="1:11" s="2" customFormat="1" ht="16" thickBot="1" x14ac:dyDescent="0.4">
      <c r="A133" s="327"/>
      <c r="B133" s="40" t="s">
        <v>134</v>
      </c>
      <c r="C133" s="41"/>
      <c r="D133" s="328" t="s">
        <v>152</v>
      </c>
      <c r="E133" s="329"/>
      <c r="F133" s="330"/>
      <c r="G133" s="42" t="s">
        <v>397</v>
      </c>
      <c r="H133" s="16">
        <v>2700</v>
      </c>
      <c r="I133" s="315"/>
      <c r="J133" s="218"/>
      <c r="K133" s="259"/>
    </row>
    <row r="134" spans="1:11" s="2" customFormat="1" ht="16" thickBot="1" x14ac:dyDescent="0.4">
      <c r="A134" s="327"/>
      <c r="B134" s="40" t="s">
        <v>135</v>
      </c>
      <c r="C134" s="41"/>
      <c r="D134" s="328" t="s">
        <v>724</v>
      </c>
      <c r="E134" s="329"/>
      <c r="F134" s="330"/>
      <c r="G134" s="42" t="s">
        <v>405</v>
      </c>
      <c r="H134" s="16">
        <v>2140</v>
      </c>
      <c r="I134" s="316"/>
      <c r="J134" s="38"/>
      <c r="K134" s="265"/>
    </row>
    <row r="135" spans="1:11" s="2" customFormat="1" ht="16" thickBot="1" x14ac:dyDescent="0.4">
      <c r="A135" s="334"/>
      <c r="B135" s="40" t="s">
        <v>136</v>
      </c>
      <c r="C135" s="41"/>
      <c r="D135" s="377" t="s">
        <v>137</v>
      </c>
      <c r="E135" s="378"/>
      <c r="F135" s="379"/>
      <c r="G135" s="42" t="s">
        <v>532</v>
      </c>
      <c r="H135" s="16" t="s">
        <v>407</v>
      </c>
      <c r="I135" s="315"/>
      <c r="J135" s="218"/>
      <c r="K135" s="259"/>
    </row>
    <row r="136" spans="1:11" s="2" customFormat="1" ht="16" thickBot="1" x14ac:dyDescent="0.4">
      <c r="A136" s="326" t="s">
        <v>1350</v>
      </c>
      <c r="B136" s="142"/>
      <c r="C136" s="305"/>
      <c r="D136" s="306" t="s">
        <v>1353</v>
      </c>
      <c r="E136" s="306"/>
      <c r="F136" s="306"/>
      <c r="G136" s="307"/>
      <c r="H136" s="307"/>
      <c r="I136"/>
      <c r="J136" s="80"/>
      <c r="K136" s="308"/>
    </row>
    <row r="137" spans="1:11" s="2" customFormat="1" ht="16" thickBot="1" x14ac:dyDescent="0.4">
      <c r="A137" s="327"/>
      <c r="B137" s="40" t="s">
        <v>1351</v>
      </c>
      <c r="C137" s="41"/>
      <c r="D137" s="328" t="s">
        <v>152</v>
      </c>
      <c r="E137" s="329"/>
      <c r="F137" s="330"/>
      <c r="G137" s="42" t="s">
        <v>397</v>
      </c>
      <c r="H137" s="16">
        <v>2700</v>
      </c>
      <c r="I137" s="315"/>
      <c r="J137" s="218"/>
      <c r="K137" s="259"/>
    </row>
    <row r="138" spans="1:11" ht="16" thickBot="1" x14ac:dyDescent="0.4">
      <c r="A138" s="327" t="s">
        <v>1350</v>
      </c>
      <c r="B138" s="40" t="s">
        <v>1352</v>
      </c>
      <c r="C138" s="41"/>
      <c r="D138" s="328" t="s">
        <v>724</v>
      </c>
      <c r="E138" s="329"/>
      <c r="F138" s="330"/>
      <c r="G138" s="42" t="s">
        <v>405</v>
      </c>
      <c r="H138" s="16">
        <v>2140</v>
      </c>
      <c r="I138" s="315"/>
      <c r="J138" s="218"/>
      <c r="K138" s="259"/>
    </row>
    <row r="139" spans="1:11" ht="16" thickBot="1" x14ac:dyDescent="0.4">
      <c r="A139"/>
      <c r="B139"/>
      <c r="C139"/>
      <c r="D139"/>
      <c r="E139"/>
      <c r="F139"/>
      <c r="G139"/>
      <c r="H139"/>
      <c r="I139"/>
      <c r="J139"/>
      <c r="K139"/>
    </row>
    <row r="140" spans="1:11" s="2" customFormat="1" ht="16.5" thickTop="1" thickBot="1" x14ac:dyDescent="0.4">
      <c r="A140" s="181" t="s">
        <v>1173</v>
      </c>
      <c r="B140" s="4"/>
      <c r="C140" s="10"/>
      <c r="D140" s="365" t="s">
        <v>138</v>
      </c>
      <c r="E140" s="366"/>
      <c r="F140" s="367"/>
      <c r="G140" s="7"/>
      <c r="H140" s="8"/>
      <c r="I140" s="223"/>
      <c r="J140" s="223"/>
      <c r="K140" s="263"/>
    </row>
    <row r="141" spans="1:11" s="2" customFormat="1" ht="98.5" customHeight="1" thickBot="1" x14ac:dyDescent="0.4">
      <c r="A141" s="326">
        <v>7.1</v>
      </c>
      <c r="B141" s="40"/>
      <c r="C141" s="41"/>
      <c r="D141" s="374" t="s">
        <v>290</v>
      </c>
      <c r="E141" s="375"/>
      <c r="F141" s="376"/>
      <c r="G141" s="42"/>
      <c r="H141" s="16"/>
      <c r="I141" s="218"/>
      <c r="J141" s="218"/>
      <c r="K141" s="259" t="s">
        <v>1348</v>
      </c>
    </row>
    <row r="142" spans="1:11" s="2" customFormat="1" ht="16" thickBot="1" x14ac:dyDescent="0.4">
      <c r="A142" s="327"/>
      <c r="B142" s="40" t="s">
        <v>556</v>
      </c>
      <c r="C142" s="41"/>
      <c r="D142" s="328" t="s">
        <v>919</v>
      </c>
      <c r="E142" s="329"/>
      <c r="F142" s="330"/>
      <c r="G142" s="42" t="s">
        <v>397</v>
      </c>
      <c r="H142" s="16">
        <v>877.40000000000009</v>
      </c>
      <c r="I142" s="16">
        <v>877.40000000000009</v>
      </c>
      <c r="J142" s="254">
        <v>0</v>
      </c>
      <c r="K142" s="259"/>
    </row>
    <row r="143" spans="1:11" s="2" customFormat="1" ht="16" thickBot="1" x14ac:dyDescent="0.4">
      <c r="A143" s="327"/>
      <c r="B143" s="40" t="s">
        <v>557</v>
      </c>
      <c r="C143" s="41"/>
      <c r="D143" s="328" t="s">
        <v>920</v>
      </c>
      <c r="E143" s="329"/>
      <c r="F143" s="330"/>
      <c r="G143" s="42" t="s">
        <v>397</v>
      </c>
      <c r="H143" s="16">
        <v>1428.45</v>
      </c>
      <c r="I143" s="16">
        <v>1428.45</v>
      </c>
      <c r="J143" s="254">
        <v>0</v>
      </c>
      <c r="K143" s="259"/>
    </row>
    <row r="144" spans="1:11" s="2" customFormat="1" ht="16" thickBot="1" x14ac:dyDescent="0.4">
      <c r="A144" s="327"/>
      <c r="B144" s="40" t="s">
        <v>558</v>
      </c>
      <c r="C144" s="41"/>
      <c r="D144" s="328" t="s">
        <v>287</v>
      </c>
      <c r="E144" s="329"/>
      <c r="F144" s="330"/>
      <c r="G144" s="42" t="s">
        <v>559</v>
      </c>
      <c r="H144" s="16">
        <v>6420</v>
      </c>
      <c r="I144" s="16">
        <v>6420</v>
      </c>
      <c r="J144" s="254">
        <v>0</v>
      </c>
      <c r="K144" s="259"/>
    </row>
    <row r="145" spans="1:11" s="2" customFormat="1" ht="16" thickBot="1" x14ac:dyDescent="0.4">
      <c r="A145" s="327"/>
      <c r="B145" s="40" t="s">
        <v>560</v>
      </c>
      <c r="C145" s="41"/>
      <c r="D145" s="328" t="s">
        <v>921</v>
      </c>
      <c r="E145" s="329"/>
      <c r="F145" s="330"/>
      <c r="G145" s="42" t="s">
        <v>733</v>
      </c>
      <c r="H145" s="16">
        <v>1027.2</v>
      </c>
      <c r="I145" s="16">
        <v>1027.2</v>
      </c>
      <c r="J145" s="254">
        <v>0</v>
      </c>
      <c r="K145" s="259"/>
    </row>
    <row r="146" spans="1:11" s="2" customFormat="1" ht="16" thickBot="1" x14ac:dyDescent="0.4">
      <c r="A146" s="327"/>
      <c r="B146" s="341" t="s">
        <v>561</v>
      </c>
      <c r="C146" s="41"/>
      <c r="D146" s="328" t="s">
        <v>562</v>
      </c>
      <c r="E146" s="329"/>
      <c r="F146" s="330"/>
      <c r="G146" s="42"/>
      <c r="H146" s="16"/>
      <c r="I146" s="16"/>
      <c r="J146" s="16"/>
      <c r="K146" s="259"/>
    </row>
    <row r="147" spans="1:11" s="2" customFormat="1" ht="16" thickBot="1" x14ac:dyDescent="0.4">
      <c r="A147" s="327"/>
      <c r="B147" s="342"/>
      <c r="C147" s="41" t="s">
        <v>563</v>
      </c>
      <c r="D147" s="368" t="s">
        <v>564</v>
      </c>
      <c r="E147" s="369"/>
      <c r="F147" s="370"/>
      <c r="G147" s="42" t="s">
        <v>733</v>
      </c>
      <c r="H147" s="16">
        <v>19</v>
      </c>
      <c r="I147" s="16">
        <v>19</v>
      </c>
      <c r="J147" s="254">
        <v>0</v>
      </c>
      <c r="K147" s="259"/>
    </row>
    <row r="148" spans="1:11" s="2" customFormat="1" ht="16" thickBot="1" x14ac:dyDescent="0.4">
      <c r="A148" s="327"/>
      <c r="B148" s="342"/>
      <c r="C148" s="41" t="s">
        <v>565</v>
      </c>
      <c r="D148" s="368" t="s">
        <v>566</v>
      </c>
      <c r="E148" s="369"/>
      <c r="F148" s="370"/>
      <c r="G148" s="42" t="s">
        <v>733</v>
      </c>
      <c r="H148" s="16">
        <v>23</v>
      </c>
      <c r="I148" s="16">
        <v>23</v>
      </c>
      <c r="J148" s="254">
        <v>0</v>
      </c>
      <c r="K148" s="259"/>
    </row>
    <row r="149" spans="1:11" s="2" customFormat="1" ht="16" thickBot="1" x14ac:dyDescent="0.4">
      <c r="A149" s="334"/>
      <c r="B149" s="343"/>
      <c r="C149" s="41" t="s">
        <v>567</v>
      </c>
      <c r="D149" s="368" t="s">
        <v>568</v>
      </c>
      <c r="E149" s="369"/>
      <c r="F149" s="370"/>
      <c r="G149" s="42" t="s">
        <v>733</v>
      </c>
      <c r="H149" s="16">
        <v>25</v>
      </c>
      <c r="I149" s="16">
        <v>25</v>
      </c>
      <c r="J149" s="254">
        <v>0</v>
      </c>
      <c r="K149" s="259"/>
    </row>
    <row r="150" spans="1:11" s="2" customFormat="1" ht="16" thickBot="1" x14ac:dyDescent="0.4">
      <c r="A150" s="63">
        <v>7.2</v>
      </c>
      <c r="B150" s="51"/>
      <c r="C150" s="52"/>
      <c r="D150" s="371" t="s">
        <v>569</v>
      </c>
      <c r="E150" s="372"/>
      <c r="F150" s="373"/>
      <c r="G150" s="53" t="s">
        <v>733</v>
      </c>
      <c r="H150" s="26" t="s">
        <v>407</v>
      </c>
      <c r="I150" s="26" t="s">
        <v>407</v>
      </c>
      <c r="J150" s="219"/>
      <c r="K150" s="261"/>
    </row>
    <row r="151" spans="1:11" ht="16.5" thickTop="1" thickBot="1" x14ac:dyDescent="0.4">
      <c r="A151" s="82"/>
      <c r="B151" s="83"/>
      <c r="C151" s="27"/>
      <c r="D151" s="127"/>
      <c r="E151" s="28"/>
      <c r="F151" s="28"/>
      <c r="G151" s="29"/>
      <c r="H151" s="30"/>
      <c r="I151" s="220"/>
      <c r="J151" s="220"/>
      <c r="K151" s="262"/>
    </row>
    <row r="152" spans="1:11" s="2" customFormat="1" ht="119.5" customHeight="1" thickTop="1" thickBot="1" x14ac:dyDescent="0.4">
      <c r="A152" s="181" t="s">
        <v>1172</v>
      </c>
      <c r="B152" s="4"/>
      <c r="C152" s="10"/>
      <c r="D152" s="365" t="s">
        <v>1250</v>
      </c>
      <c r="E152" s="366"/>
      <c r="F152" s="367"/>
      <c r="G152" s="7"/>
      <c r="H152" s="8"/>
      <c r="I152" s="223"/>
      <c r="J152" s="223"/>
      <c r="K152" s="259"/>
    </row>
    <row r="153" spans="1:11" s="2" customFormat="1" ht="52" customHeight="1" thickBot="1" x14ac:dyDescent="0.4">
      <c r="A153" s="326">
        <v>9.1</v>
      </c>
      <c r="B153" s="40"/>
      <c r="C153" s="41"/>
      <c r="D153" s="374" t="s">
        <v>1363</v>
      </c>
      <c r="E153" s="375"/>
      <c r="F153" s="376"/>
      <c r="G153" s="42" t="s">
        <v>574</v>
      </c>
      <c r="H153" s="16"/>
      <c r="I153" s="218"/>
      <c r="J153" s="218"/>
      <c r="K153" s="259"/>
    </row>
    <row r="154" spans="1:11" s="2" customFormat="1" ht="16" thickBot="1" x14ac:dyDescent="0.4">
      <c r="A154" s="327"/>
      <c r="B154" s="40" t="s">
        <v>570</v>
      </c>
      <c r="C154" s="41"/>
      <c r="D154" s="328" t="s">
        <v>571</v>
      </c>
      <c r="E154" s="329"/>
      <c r="F154" s="330"/>
      <c r="G154" s="42" t="s">
        <v>733</v>
      </c>
      <c r="H154" s="16">
        <v>360</v>
      </c>
      <c r="I154" s="218">
        <f>H154*1.08</f>
        <v>388.8</v>
      </c>
      <c r="J154" s="252">
        <f t="shared" ref="J154:J156" si="16">-1+(I154/H154)</f>
        <v>8.0000000000000071E-2</v>
      </c>
      <c r="K154" s="259"/>
    </row>
    <row r="155" spans="1:11" s="2" customFormat="1" ht="16" thickBot="1" x14ac:dyDescent="0.4">
      <c r="A155" s="327"/>
      <c r="B155" s="40" t="s">
        <v>572</v>
      </c>
      <c r="C155" s="41"/>
      <c r="D155" s="328" t="s">
        <v>922</v>
      </c>
      <c r="E155" s="329"/>
      <c r="F155" s="330"/>
      <c r="G155" s="42" t="s">
        <v>733</v>
      </c>
      <c r="H155" s="16">
        <v>480</v>
      </c>
      <c r="I155" s="218">
        <f t="shared" ref="I155:I156" si="17">H155*1.08</f>
        <v>518.40000000000009</v>
      </c>
      <c r="J155" s="252">
        <f t="shared" si="16"/>
        <v>8.0000000000000293E-2</v>
      </c>
      <c r="K155" s="259"/>
    </row>
    <row r="156" spans="1:11" s="2" customFormat="1" ht="35" customHeight="1" thickBot="1" x14ac:dyDescent="0.4">
      <c r="A156" s="327"/>
      <c r="B156" s="40" t="s">
        <v>573</v>
      </c>
      <c r="C156" s="41"/>
      <c r="D156" s="328" t="s">
        <v>356</v>
      </c>
      <c r="E156" s="329"/>
      <c r="F156" s="330"/>
      <c r="G156" s="42" t="s">
        <v>547</v>
      </c>
      <c r="H156" s="16">
        <v>300</v>
      </c>
      <c r="I156" s="218">
        <f t="shared" si="17"/>
        <v>324</v>
      </c>
      <c r="J156" s="252">
        <f t="shared" si="16"/>
        <v>8.0000000000000071E-2</v>
      </c>
      <c r="K156" s="259"/>
    </row>
    <row r="157" spans="1:11" s="2" customFormat="1" ht="152.5" customHeight="1" thickBot="1" x14ac:dyDescent="0.4">
      <c r="A157" s="326">
        <v>9.1999999999999993</v>
      </c>
      <c r="B157" s="40"/>
      <c r="C157" s="41"/>
      <c r="D157" s="374" t="s">
        <v>923</v>
      </c>
      <c r="E157" s="375"/>
      <c r="F157" s="376"/>
      <c r="G157" s="42"/>
      <c r="H157" s="16"/>
      <c r="I157" s="218"/>
      <c r="J157" s="218"/>
      <c r="K157" s="259"/>
    </row>
    <row r="158" spans="1:11" s="2" customFormat="1" ht="16" thickBot="1" x14ac:dyDescent="0.4">
      <c r="A158" s="327"/>
      <c r="B158" s="40" t="s">
        <v>151</v>
      </c>
      <c r="C158" s="41"/>
      <c r="D158" s="328" t="s">
        <v>152</v>
      </c>
      <c r="E158" s="329"/>
      <c r="F158" s="330"/>
      <c r="G158" s="42" t="s">
        <v>397</v>
      </c>
      <c r="H158" s="16">
        <v>1284</v>
      </c>
      <c r="I158" s="218">
        <f t="shared" ref="I158" si="18">H158*1.08</f>
        <v>1386.72</v>
      </c>
      <c r="J158" s="252">
        <f t="shared" ref="J158" si="19">-1+(I158/H158)</f>
        <v>8.0000000000000071E-2</v>
      </c>
      <c r="K158" s="259"/>
    </row>
    <row r="159" spans="1:11" s="2" customFormat="1" ht="16" thickBot="1" x14ac:dyDescent="0.4">
      <c r="A159" s="334"/>
      <c r="B159" s="40" t="s">
        <v>153</v>
      </c>
      <c r="C159" s="41"/>
      <c r="D159" s="328" t="s">
        <v>154</v>
      </c>
      <c r="E159" s="329"/>
      <c r="F159" s="330"/>
      <c r="G159" s="42" t="s">
        <v>405</v>
      </c>
      <c r="H159" s="16">
        <v>963</v>
      </c>
      <c r="I159" s="218">
        <f t="shared" ref="I159" si="20">H159*1.08</f>
        <v>1040.04</v>
      </c>
      <c r="J159" s="252">
        <f t="shared" ref="J159" si="21">-1+(I159/H159)</f>
        <v>8.0000000000000071E-2</v>
      </c>
      <c r="K159" s="259"/>
    </row>
    <row r="160" spans="1:11" s="2" customFormat="1" ht="83" customHeight="1" thickBot="1" x14ac:dyDescent="0.4">
      <c r="A160" s="326">
        <v>9.3000000000000007</v>
      </c>
      <c r="B160" s="40"/>
      <c r="C160" s="41"/>
      <c r="D160" s="374" t="s">
        <v>234</v>
      </c>
      <c r="E160" s="375"/>
      <c r="F160" s="376"/>
      <c r="G160" s="42"/>
      <c r="H160" s="16"/>
      <c r="I160" s="218"/>
      <c r="J160" s="218"/>
      <c r="K160" s="259"/>
    </row>
    <row r="161" spans="1:11" s="2" customFormat="1" ht="128.5" customHeight="1" thickBot="1" x14ac:dyDescent="0.4">
      <c r="A161" s="344"/>
      <c r="B161" s="341" t="s">
        <v>155</v>
      </c>
      <c r="C161" s="41"/>
      <c r="D161" s="328" t="s">
        <v>1277</v>
      </c>
      <c r="E161" s="329"/>
      <c r="F161" s="330"/>
      <c r="G161" s="42"/>
      <c r="H161" s="16"/>
      <c r="I161" s="218"/>
      <c r="J161" s="218"/>
      <c r="K161" s="259"/>
    </row>
    <row r="162" spans="1:11" s="2" customFormat="1" ht="16" thickBot="1" x14ac:dyDescent="0.4">
      <c r="A162" s="344"/>
      <c r="B162" s="342"/>
      <c r="C162" s="41" t="s">
        <v>156</v>
      </c>
      <c r="D162" s="368" t="s">
        <v>1263</v>
      </c>
      <c r="E162" s="369"/>
      <c r="F162" s="370"/>
      <c r="G162" s="42" t="s">
        <v>397</v>
      </c>
      <c r="H162" s="16">
        <v>1500</v>
      </c>
      <c r="I162" s="218">
        <v>1875</v>
      </c>
      <c r="J162" s="252">
        <f t="shared" ref="J162:J163" si="22">-1+(I162/H162)</f>
        <v>0.25</v>
      </c>
      <c r="K162" s="259"/>
    </row>
    <row r="163" spans="1:11" s="2" customFormat="1" ht="16" thickBot="1" x14ac:dyDescent="0.4">
      <c r="A163" s="344"/>
      <c r="B163" s="342"/>
      <c r="C163" s="41" t="s">
        <v>739</v>
      </c>
      <c r="D163" s="368" t="s">
        <v>1262</v>
      </c>
      <c r="E163" s="369"/>
      <c r="F163" s="370"/>
      <c r="G163" s="42" t="s">
        <v>397</v>
      </c>
      <c r="H163" s="16">
        <v>1600</v>
      </c>
      <c r="I163" s="218">
        <v>1925</v>
      </c>
      <c r="J163" s="252">
        <f t="shared" si="22"/>
        <v>0.203125</v>
      </c>
      <c r="K163" s="259"/>
    </row>
    <row r="164" spans="1:11" s="2" customFormat="1" ht="16" thickBot="1" x14ac:dyDescent="0.4">
      <c r="A164" s="344"/>
      <c r="B164" s="342"/>
      <c r="C164" s="41" t="s">
        <v>740</v>
      </c>
      <c r="D164" s="64" t="s">
        <v>1297</v>
      </c>
      <c r="E164" s="132"/>
      <c r="F164" s="133"/>
      <c r="G164" s="64" t="s">
        <v>1232</v>
      </c>
      <c r="H164" s="16">
        <v>20</v>
      </c>
      <c r="I164" s="218"/>
      <c r="J164" s="218"/>
      <c r="K164" s="259"/>
    </row>
    <row r="165" spans="1:11" s="2" customFormat="1" ht="16" thickBot="1" x14ac:dyDescent="0.4">
      <c r="A165" s="344"/>
      <c r="B165" s="342"/>
      <c r="C165" s="37" t="s">
        <v>1361</v>
      </c>
      <c r="D165" s="395" t="s">
        <v>1362</v>
      </c>
      <c r="E165" s="396"/>
      <c r="F165" s="397"/>
      <c r="G165" s="38" t="s">
        <v>397</v>
      </c>
      <c r="H165" s="218"/>
      <c r="I165" s="218">
        <v>2050</v>
      </c>
      <c r="J165" s="285" t="s">
        <v>1332</v>
      </c>
      <c r="K165" s="259" t="s">
        <v>1375</v>
      </c>
    </row>
    <row r="166" spans="1:11" s="2" customFormat="1" ht="16" thickBot="1" x14ac:dyDescent="0.4">
      <c r="A166" s="344"/>
      <c r="B166" s="347"/>
      <c r="C166" s="41" t="s">
        <v>288</v>
      </c>
      <c r="D166" s="64" t="s">
        <v>289</v>
      </c>
      <c r="E166" s="132"/>
      <c r="F166" s="133"/>
      <c r="G166" s="42" t="s">
        <v>405</v>
      </c>
      <c r="H166" s="16">
        <v>800</v>
      </c>
      <c r="I166" s="218">
        <v>1500</v>
      </c>
      <c r="J166" s="252">
        <f t="shared" ref="J166:J168" si="23">-1+(I166/H166)</f>
        <v>0.875</v>
      </c>
      <c r="K166" s="259"/>
    </row>
    <row r="167" spans="1:11" s="2" customFormat="1" ht="31" customHeight="1" thickBot="1" x14ac:dyDescent="0.4">
      <c r="A167" s="344"/>
      <c r="B167" s="341" t="s">
        <v>741</v>
      </c>
      <c r="C167" s="41"/>
      <c r="D167" s="328" t="s">
        <v>235</v>
      </c>
      <c r="E167" s="329"/>
      <c r="F167" s="330"/>
      <c r="G167" s="42"/>
      <c r="H167" s="16"/>
      <c r="I167" s="218"/>
      <c r="J167" s="218"/>
      <c r="K167" s="259"/>
    </row>
    <row r="168" spans="1:11" s="2" customFormat="1" ht="16" thickBot="1" x14ac:dyDescent="0.4">
      <c r="A168" s="344"/>
      <c r="B168" s="342"/>
      <c r="C168" s="41" t="s">
        <v>742</v>
      </c>
      <c r="D168" s="368" t="s">
        <v>784</v>
      </c>
      <c r="E168" s="369"/>
      <c r="F168" s="370"/>
      <c r="G168" s="42" t="s">
        <v>733</v>
      </c>
      <c r="H168" s="16">
        <v>12</v>
      </c>
      <c r="I168" s="218">
        <f>H168*1.2</f>
        <v>14.399999999999999</v>
      </c>
      <c r="J168" s="252">
        <f t="shared" si="23"/>
        <v>0.19999999999999996</v>
      </c>
      <c r="K168" s="259"/>
    </row>
    <row r="169" spans="1:11" s="2" customFormat="1" ht="16" thickBot="1" x14ac:dyDescent="0.4">
      <c r="A169" s="344"/>
      <c r="B169" s="342"/>
      <c r="C169" s="41" t="s">
        <v>744</v>
      </c>
      <c r="D169" s="368" t="s">
        <v>743</v>
      </c>
      <c r="E169" s="369"/>
      <c r="F169" s="370"/>
      <c r="G169" s="42" t="s">
        <v>712</v>
      </c>
      <c r="H169" s="16">
        <v>9.1999999999999993</v>
      </c>
      <c r="I169" s="218">
        <f t="shared" ref="I169:I173" si="24">H169*1.2</f>
        <v>11.04</v>
      </c>
      <c r="J169" s="252">
        <f t="shared" ref="J169:J173" si="25">-1+(I169/H169)</f>
        <v>0.19999999999999996</v>
      </c>
      <c r="K169" s="259"/>
    </row>
    <row r="170" spans="1:11" s="2" customFormat="1" ht="16" thickBot="1" x14ac:dyDescent="0.4">
      <c r="A170" s="344"/>
      <c r="B170" s="342"/>
      <c r="C170" s="41" t="s">
        <v>746</v>
      </c>
      <c r="D170" s="368" t="s">
        <v>745</v>
      </c>
      <c r="E170" s="369"/>
      <c r="F170" s="370"/>
      <c r="G170" s="42" t="s">
        <v>712</v>
      </c>
      <c r="H170" s="16">
        <v>11.5</v>
      </c>
      <c r="I170" s="218">
        <f t="shared" si="24"/>
        <v>13.799999999999999</v>
      </c>
      <c r="J170" s="252">
        <f t="shared" si="25"/>
        <v>0.19999999999999996</v>
      </c>
      <c r="K170" s="259"/>
    </row>
    <row r="171" spans="1:11" s="2" customFormat="1" ht="16" thickBot="1" x14ac:dyDescent="0.4">
      <c r="A171" s="344"/>
      <c r="B171" s="342"/>
      <c r="C171" s="41" t="s">
        <v>747</v>
      </c>
      <c r="D171" s="368" t="s">
        <v>924</v>
      </c>
      <c r="E171" s="369"/>
      <c r="F171" s="370"/>
      <c r="G171" s="42" t="s">
        <v>712</v>
      </c>
      <c r="H171" s="16">
        <v>17.25</v>
      </c>
      <c r="I171" s="218">
        <f t="shared" si="24"/>
        <v>20.7</v>
      </c>
      <c r="J171" s="252">
        <f t="shared" si="25"/>
        <v>0.19999999999999996</v>
      </c>
      <c r="K171" s="259"/>
    </row>
    <row r="172" spans="1:11" s="2" customFormat="1" ht="16" thickBot="1" x14ac:dyDescent="0.4">
      <c r="A172" s="344"/>
      <c r="B172" s="342"/>
      <c r="C172" s="41" t="s">
        <v>783</v>
      </c>
      <c r="D172" s="368" t="s">
        <v>748</v>
      </c>
      <c r="E172" s="369"/>
      <c r="F172" s="370"/>
      <c r="G172" s="42" t="s">
        <v>712</v>
      </c>
      <c r="H172" s="16">
        <v>27.599999999999998</v>
      </c>
      <c r="I172" s="218">
        <f t="shared" si="24"/>
        <v>33.119999999999997</v>
      </c>
      <c r="J172" s="252">
        <f t="shared" si="25"/>
        <v>0.19999999999999996</v>
      </c>
      <c r="K172" s="259"/>
    </row>
    <row r="173" spans="1:11" s="2" customFormat="1" ht="16" thickBot="1" x14ac:dyDescent="0.4">
      <c r="A173" s="344"/>
      <c r="B173" s="343"/>
      <c r="C173" s="41" t="s">
        <v>311</v>
      </c>
      <c r="D173" s="368" t="s">
        <v>312</v>
      </c>
      <c r="E173" s="369"/>
      <c r="F173" s="370"/>
      <c r="G173" s="42" t="s">
        <v>712</v>
      </c>
      <c r="H173" s="16">
        <v>46</v>
      </c>
      <c r="I173" s="218">
        <f t="shared" si="24"/>
        <v>55.199999999999996</v>
      </c>
      <c r="J173" s="252">
        <f t="shared" si="25"/>
        <v>0.19999999999999996</v>
      </c>
      <c r="K173" s="259"/>
    </row>
    <row r="174" spans="1:11" s="2" customFormat="1" ht="62.5" customHeight="1" thickBot="1" x14ac:dyDescent="0.4">
      <c r="A174" s="344"/>
      <c r="B174" s="40" t="s">
        <v>749</v>
      </c>
      <c r="C174" s="41"/>
      <c r="D174" s="323" t="s">
        <v>892</v>
      </c>
      <c r="E174" s="324"/>
      <c r="F174" s="325"/>
      <c r="G174" s="42" t="s">
        <v>750</v>
      </c>
      <c r="H174" s="16">
        <v>300</v>
      </c>
      <c r="I174" s="218">
        <f>H174*1.08</f>
        <v>324</v>
      </c>
      <c r="J174" s="252">
        <f t="shared" ref="J174" si="26">-1+(I174/H174)</f>
        <v>8.0000000000000071E-2</v>
      </c>
      <c r="K174" s="259"/>
    </row>
    <row r="175" spans="1:11" s="2" customFormat="1" ht="49.5" customHeight="1" thickBot="1" x14ac:dyDescent="0.4">
      <c r="A175" s="344"/>
      <c r="B175" s="40"/>
      <c r="C175" s="41" t="s">
        <v>870</v>
      </c>
      <c r="D175" s="323" t="s">
        <v>891</v>
      </c>
      <c r="E175" s="324"/>
      <c r="F175" s="325"/>
      <c r="G175" s="42" t="s">
        <v>750</v>
      </c>
      <c r="H175" s="16">
        <v>225</v>
      </c>
      <c r="I175" s="218">
        <f>H175*1.08</f>
        <v>243.00000000000003</v>
      </c>
      <c r="J175" s="252">
        <f t="shared" ref="J175:J176" si="27">-1+(I175/H175)</f>
        <v>8.0000000000000071E-2</v>
      </c>
      <c r="K175" s="259"/>
    </row>
    <row r="176" spans="1:11" s="2" customFormat="1" ht="53.5" customHeight="1" thickBot="1" x14ac:dyDescent="0.4">
      <c r="A176" s="344"/>
      <c r="B176" s="40" t="s">
        <v>751</v>
      </c>
      <c r="C176" s="41"/>
      <c r="D176" s="323" t="s">
        <v>873</v>
      </c>
      <c r="E176" s="324"/>
      <c r="F176" s="325"/>
      <c r="G176" s="42" t="s">
        <v>750</v>
      </c>
      <c r="H176" s="16">
        <v>400</v>
      </c>
      <c r="I176" s="218">
        <f>H176*1.08</f>
        <v>432</v>
      </c>
      <c r="J176" s="252">
        <f t="shared" si="27"/>
        <v>8.0000000000000071E-2</v>
      </c>
      <c r="K176" s="259"/>
    </row>
    <row r="177" spans="1:11" s="2" customFormat="1" ht="53.5" customHeight="1" thickBot="1" x14ac:dyDescent="0.4">
      <c r="A177" s="344"/>
      <c r="B177" s="40"/>
      <c r="C177" s="41" t="s">
        <v>871</v>
      </c>
      <c r="D177" s="323" t="s">
        <v>872</v>
      </c>
      <c r="E177" s="324"/>
      <c r="F177" s="325"/>
      <c r="G177" s="42" t="s">
        <v>750</v>
      </c>
      <c r="H177" s="16">
        <v>325</v>
      </c>
      <c r="I177" s="218">
        <f>H177*1.08</f>
        <v>351</v>
      </c>
      <c r="J177" s="252">
        <f t="shared" ref="J177:J178" si="28">-1+(I177/H177)</f>
        <v>8.0000000000000071E-2</v>
      </c>
      <c r="K177" s="259"/>
    </row>
    <row r="178" spans="1:11" s="2" customFormat="1" ht="40.5" customHeight="1" thickBot="1" x14ac:dyDescent="0.4">
      <c r="A178" s="344"/>
      <c r="B178" s="40" t="s">
        <v>752</v>
      </c>
      <c r="C178" s="41"/>
      <c r="D178" s="328" t="s">
        <v>753</v>
      </c>
      <c r="E178" s="329"/>
      <c r="F178" s="330"/>
      <c r="G178" s="42" t="s">
        <v>712</v>
      </c>
      <c r="H178" s="16">
        <v>12</v>
      </c>
      <c r="I178" s="218">
        <f>H178*1.08</f>
        <v>12.96</v>
      </c>
      <c r="J178" s="252">
        <f t="shared" si="28"/>
        <v>8.0000000000000071E-2</v>
      </c>
      <c r="K178" s="259"/>
    </row>
    <row r="179" spans="1:11" s="2" customFormat="1" ht="92" customHeight="1" thickBot="1" x14ac:dyDescent="0.4">
      <c r="A179" s="326" t="s">
        <v>357</v>
      </c>
      <c r="B179" s="40"/>
      <c r="C179" s="41"/>
      <c r="D179" s="374" t="s">
        <v>963</v>
      </c>
      <c r="E179" s="375"/>
      <c r="F179" s="376"/>
      <c r="G179" s="42"/>
      <c r="H179" s="16"/>
      <c r="I179" s="218"/>
      <c r="J179" s="218"/>
      <c r="K179" s="259"/>
    </row>
    <row r="180" spans="1:11" s="2" customFormat="1" ht="16" thickBot="1" x14ac:dyDescent="0.4">
      <c r="A180" s="327"/>
      <c r="B180" s="40" t="s">
        <v>358</v>
      </c>
      <c r="C180" s="41"/>
      <c r="D180" s="328" t="s">
        <v>947</v>
      </c>
      <c r="E180" s="329"/>
      <c r="F180" s="330"/>
      <c r="G180" s="42" t="s">
        <v>712</v>
      </c>
      <c r="H180" s="16">
        <v>20</v>
      </c>
      <c r="I180" s="218">
        <f t="shared" ref="I180:I181" si="29">H180*1.08</f>
        <v>21.6</v>
      </c>
      <c r="J180" s="252">
        <f t="shared" ref="J180:J181" si="30">-1+(I180/H180)</f>
        <v>8.0000000000000071E-2</v>
      </c>
      <c r="K180" s="259"/>
    </row>
    <row r="181" spans="1:11" s="2" customFormat="1" ht="16" thickBot="1" x14ac:dyDescent="0.4">
      <c r="A181" s="327"/>
      <c r="B181" s="40" t="s">
        <v>359</v>
      </c>
      <c r="C181" s="41"/>
      <c r="D181" s="328" t="s">
        <v>948</v>
      </c>
      <c r="E181" s="329"/>
      <c r="F181" s="330"/>
      <c r="G181" s="42" t="s">
        <v>712</v>
      </c>
      <c r="H181" s="16">
        <v>36</v>
      </c>
      <c r="I181" s="218">
        <f t="shared" si="29"/>
        <v>38.880000000000003</v>
      </c>
      <c r="J181" s="252">
        <f t="shared" si="30"/>
        <v>8.0000000000000071E-2</v>
      </c>
      <c r="K181" s="259"/>
    </row>
    <row r="182" spans="1:11" s="2" customFormat="1" ht="16" thickBot="1" x14ac:dyDescent="0.4">
      <c r="A182" s="327"/>
      <c r="B182" s="123" t="s">
        <v>360</v>
      </c>
      <c r="C182" s="41"/>
      <c r="D182" s="328" t="s">
        <v>755</v>
      </c>
      <c r="E182" s="329"/>
      <c r="F182" s="330"/>
      <c r="G182" s="42" t="s">
        <v>397</v>
      </c>
      <c r="H182" s="16" t="s">
        <v>407</v>
      </c>
      <c r="I182" s="218"/>
      <c r="J182" s="218"/>
      <c r="K182" s="259"/>
    </row>
    <row r="183" spans="1:11" s="2" customFormat="1" ht="16.5" customHeight="1" thickBot="1" x14ac:dyDescent="0.4">
      <c r="A183" s="168"/>
      <c r="B183" s="124" t="s">
        <v>1238</v>
      </c>
      <c r="C183" s="41"/>
      <c r="D183" s="64" t="s">
        <v>1239</v>
      </c>
      <c r="E183" s="132"/>
      <c r="F183" s="133"/>
      <c r="G183" s="45"/>
      <c r="H183" s="16" t="s">
        <v>407</v>
      </c>
      <c r="I183" s="218"/>
      <c r="J183" s="218"/>
      <c r="K183" s="259"/>
    </row>
    <row r="184" spans="1:11" s="2" customFormat="1" ht="44" customHeight="1" thickBot="1" x14ac:dyDescent="0.4">
      <c r="A184" s="326" t="s">
        <v>361</v>
      </c>
      <c r="B184" s="40"/>
      <c r="C184" s="41"/>
      <c r="D184" s="374" t="s">
        <v>1298</v>
      </c>
      <c r="E184" s="375"/>
      <c r="F184" s="376"/>
      <c r="G184" s="42" t="s">
        <v>397</v>
      </c>
      <c r="H184" s="16">
        <v>706.2</v>
      </c>
      <c r="I184" s="218">
        <v>1387</v>
      </c>
      <c r="J184" s="252">
        <f t="shared" ref="J184" si="31">-1+(I184/H184)</f>
        <v>0.964032851883319</v>
      </c>
      <c r="K184" s="259" t="s">
        <v>1380</v>
      </c>
    </row>
    <row r="185" spans="1:11" s="2" customFormat="1" ht="43" customHeight="1" thickBot="1" x14ac:dyDescent="0.4">
      <c r="A185" s="334"/>
      <c r="B185" s="40" t="s">
        <v>754</v>
      </c>
      <c r="C185" s="41"/>
      <c r="D185" s="328" t="s">
        <v>1379</v>
      </c>
      <c r="E185" s="329"/>
      <c r="F185" s="330"/>
      <c r="G185" s="42" t="s">
        <v>532</v>
      </c>
      <c r="H185" s="16" t="s">
        <v>407</v>
      </c>
      <c r="I185" s="218"/>
      <c r="J185" s="218"/>
      <c r="K185" s="259"/>
    </row>
    <row r="186" spans="1:11" s="2" customFormat="1" ht="46" customHeight="1" thickBot="1" x14ac:dyDescent="0.4">
      <c r="A186" s="47" t="s">
        <v>362</v>
      </c>
      <c r="B186" s="40" t="s">
        <v>574</v>
      </c>
      <c r="C186" s="41"/>
      <c r="D186" s="374" t="s">
        <v>1278</v>
      </c>
      <c r="E186" s="375"/>
      <c r="F186" s="376"/>
      <c r="G186" s="42" t="s">
        <v>397</v>
      </c>
      <c r="H186" s="16">
        <v>642</v>
      </c>
      <c r="I186" s="218">
        <v>1387</v>
      </c>
      <c r="J186" s="252">
        <f t="shared" ref="J186" si="32">-1+(I186/H186)</f>
        <v>1.1604361370716512</v>
      </c>
      <c r="K186" s="259" t="s">
        <v>1380</v>
      </c>
    </row>
    <row r="187" spans="1:11" s="2" customFormat="1" ht="16" thickBot="1" x14ac:dyDescent="0.4">
      <c r="A187" s="326" t="s">
        <v>363</v>
      </c>
      <c r="B187" s="40"/>
      <c r="C187" s="41"/>
      <c r="D187" s="374" t="s">
        <v>17</v>
      </c>
      <c r="E187" s="375"/>
      <c r="F187" s="376"/>
      <c r="G187" s="42"/>
      <c r="H187" s="16"/>
      <c r="I187" s="218"/>
      <c r="J187" s="218"/>
      <c r="K187" s="259"/>
    </row>
    <row r="188" spans="1:11" s="2" customFormat="1" ht="16" thickBot="1" x14ac:dyDescent="0.4">
      <c r="A188" s="327"/>
      <c r="B188" s="341" t="s">
        <v>18</v>
      </c>
      <c r="C188" s="41"/>
      <c r="D188" s="328" t="s">
        <v>19</v>
      </c>
      <c r="E188" s="329"/>
      <c r="F188" s="330"/>
      <c r="G188" s="42"/>
      <c r="H188" s="16"/>
      <c r="I188" s="218"/>
      <c r="J188" s="218"/>
      <c r="K188" s="259"/>
    </row>
    <row r="189" spans="1:11" s="2" customFormat="1" ht="16" thickBot="1" x14ac:dyDescent="0.4">
      <c r="A189" s="327"/>
      <c r="B189" s="342"/>
      <c r="C189" s="41" t="s">
        <v>20</v>
      </c>
      <c r="D189" s="328" t="s">
        <v>313</v>
      </c>
      <c r="E189" s="329"/>
      <c r="F189" s="330"/>
      <c r="G189" s="42" t="s">
        <v>405</v>
      </c>
      <c r="H189" s="16">
        <v>1064.6500000000001</v>
      </c>
      <c r="I189" s="218">
        <f t="shared" ref="I189:I191" si="33">H189*1.08</f>
        <v>1149.8220000000001</v>
      </c>
      <c r="J189" s="252">
        <f t="shared" ref="J189:J191" si="34">-1+(I189/H189)</f>
        <v>8.0000000000000071E-2</v>
      </c>
      <c r="K189" s="259"/>
    </row>
    <row r="190" spans="1:11" s="2" customFormat="1" ht="16" thickBot="1" x14ac:dyDescent="0.4">
      <c r="A190" s="327"/>
      <c r="B190" s="342"/>
      <c r="C190" s="41" t="s">
        <v>21</v>
      </c>
      <c r="D190" s="328" t="s">
        <v>152</v>
      </c>
      <c r="E190" s="329"/>
      <c r="F190" s="330"/>
      <c r="G190" s="42" t="s">
        <v>397</v>
      </c>
      <c r="H190" s="16">
        <v>1685.25</v>
      </c>
      <c r="I190" s="218">
        <f t="shared" si="33"/>
        <v>1820.0700000000002</v>
      </c>
      <c r="J190" s="252">
        <f t="shared" si="34"/>
        <v>8.0000000000000071E-2</v>
      </c>
      <c r="K190" s="259"/>
    </row>
    <row r="191" spans="1:11" s="2" customFormat="1" ht="16" thickBot="1" x14ac:dyDescent="0.4">
      <c r="A191" s="327"/>
      <c r="B191" s="343"/>
      <c r="C191" s="41" t="s">
        <v>314</v>
      </c>
      <c r="D191" s="328" t="s">
        <v>316</v>
      </c>
      <c r="E191" s="329"/>
      <c r="F191" s="330"/>
      <c r="G191" s="42" t="s">
        <v>697</v>
      </c>
      <c r="H191" s="16">
        <v>668.75</v>
      </c>
      <c r="I191" s="218">
        <f t="shared" si="33"/>
        <v>722.25</v>
      </c>
      <c r="J191" s="252">
        <f t="shared" si="34"/>
        <v>8.0000000000000071E-2</v>
      </c>
      <c r="K191" s="259"/>
    </row>
    <row r="192" spans="1:11" s="2" customFormat="1" ht="16" thickBot="1" x14ac:dyDescent="0.4">
      <c r="A192" s="327"/>
      <c r="B192" s="341" t="s">
        <v>22</v>
      </c>
      <c r="C192" s="41"/>
      <c r="D192" s="328" t="s">
        <v>893</v>
      </c>
      <c r="E192" s="329"/>
      <c r="F192" s="330"/>
      <c r="G192" s="42"/>
      <c r="H192" s="16"/>
      <c r="I192" s="218"/>
      <c r="J192" s="218"/>
      <c r="K192" s="259"/>
    </row>
    <row r="193" spans="1:11" s="2" customFormat="1" ht="16" thickBot="1" x14ac:dyDescent="0.4">
      <c r="A193" s="327"/>
      <c r="B193" s="342"/>
      <c r="C193" s="41" t="s">
        <v>23</v>
      </c>
      <c r="D193" s="368" t="s">
        <v>313</v>
      </c>
      <c r="E193" s="369"/>
      <c r="F193" s="370"/>
      <c r="G193" s="42" t="s">
        <v>405</v>
      </c>
      <c r="H193" s="16">
        <v>1337.5</v>
      </c>
      <c r="I193" s="218">
        <f>H193*1.35</f>
        <v>1805.6250000000002</v>
      </c>
      <c r="J193" s="252">
        <f t="shared" ref="J193:J194" si="35">-1+(I193/H193)</f>
        <v>0.35000000000000009</v>
      </c>
      <c r="K193" s="259"/>
    </row>
    <row r="194" spans="1:11" s="2" customFormat="1" ht="16" thickBot="1" x14ac:dyDescent="0.4">
      <c r="A194" s="327"/>
      <c r="B194" s="342"/>
      <c r="C194" s="41" t="s">
        <v>24</v>
      </c>
      <c r="D194" s="368" t="s">
        <v>152</v>
      </c>
      <c r="E194" s="369"/>
      <c r="F194" s="370"/>
      <c r="G194" s="42" t="s">
        <v>397</v>
      </c>
      <c r="H194" s="16">
        <v>2568</v>
      </c>
      <c r="I194" s="218">
        <f t="shared" ref="I194:I195" si="36">H194*1.35</f>
        <v>3466.8</v>
      </c>
      <c r="J194" s="252">
        <f t="shared" si="35"/>
        <v>0.35000000000000009</v>
      </c>
      <c r="K194" s="259"/>
    </row>
    <row r="195" spans="1:11" s="2" customFormat="1" ht="16" thickBot="1" x14ac:dyDescent="0.4">
      <c r="A195" s="327"/>
      <c r="B195" s="342"/>
      <c r="C195" s="41" t="s">
        <v>315</v>
      </c>
      <c r="D195" s="368" t="s">
        <v>316</v>
      </c>
      <c r="E195" s="369"/>
      <c r="F195" s="370"/>
      <c r="G195" s="42" t="s">
        <v>697</v>
      </c>
      <c r="H195" s="16">
        <v>1070</v>
      </c>
      <c r="I195" s="218">
        <f t="shared" si="36"/>
        <v>1444.5</v>
      </c>
      <c r="J195" s="252">
        <f t="shared" ref="J195" si="37">-1+(I195/H195)</f>
        <v>0.35000000000000009</v>
      </c>
      <c r="K195" s="259"/>
    </row>
    <row r="196" spans="1:11" s="2" customFormat="1" ht="16" thickBot="1" x14ac:dyDescent="0.4">
      <c r="A196" s="126"/>
      <c r="B196" s="124"/>
      <c r="C196" s="41"/>
      <c r="D196" s="64"/>
      <c r="E196" s="132"/>
      <c r="F196" s="133"/>
      <c r="G196" s="42"/>
      <c r="H196" s="16"/>
      <c r="I196" s="218"/>
      <c r="J196" s="218"/>
      <c r="K196" s="259"/>
    </row>
    <row r="197" spans="1:11" s="2" customFormat="1" ht="37" customHeight="1" thickBot="1" x14ac:dyDescent="0.4">
      <c r="A197" s="47" t="s">
        <v>364</v>
      </c>
      <c r="B197" s="40"/>
      <c r="C197" s="36"/>
      <c r="D197" s="377" t="s">
        <v>1279</v>
      </c>
      <c r="E197" s="378"/>
      <c r="F197" s="379"/>
      <c r="G197" s="42" t="s">
        <v>534</v>
      </c>
      <c r="H197" s="16">
        <v>3100</v>
      </c>
      <c r="I197" s="218">
        <f>H197*1.35</f>
        <v>4185</v>
      </c>
      <c r="J197" s="252">
        <f t="shared" ref="J197" si="38">-1+(I197/H197)</f>
        <v>0.35000000000000009</v>
      </c>
      <c r="K197" s="259"/>
    </row>
    <row r="198" spans="1:11" s="2" customFormat="1" ht="37" customHeight="1" thickBot="1" x14ac:dyDescent="0.4">
      <c r="A198" s="47" t="s">
        <v>894</v>
      </c>
      <c r="B198" s="40"/>
      <c r="C198" s="36"/>
      <c r="D198" s="377" t="s">
        <v>1385</v>
      </c>
      <c r="E198" s="378"/>
      <c r="F198" s="379"/>
      <c r="G198" s="42" t="s">
        <v>534</v>
      </c>
      <c r="H198" s="16">
        <v>2675</v>
      </c>
      <c r="I198" s="218">
        <v>2675</v>
      </c>
      <c r="J198" s="252">
        <f t="shared" ref="J198" si="39">-1+(I198/H198)</f>
        <v>0</v>
      </c>
      <c r="K198" s="259"/>
    </row>
    <row r="199" spans="1:11" s="2" customFormat="1" ht="16" thickBot="1" x14ac:dyDescent="0.4">
      <c r="A199" s="318" t="s">
        <v>1383</v>
      </c>
      <c r="B199" s="51"/>
      <c r="C199" s="52"/>
      <c r="D199" s="398" t="s">
        <v>1381</v>
      </c>
      <c r="E199" s="399"/>
      <c r="F199" s="400"/>
      <c r="G199" s="38" t="s">
        <v>1384</v>
      </c>
      <c r="H199" s="218">
        <v>1040</v>
      </c>
      <c r="I199" s="218" t="s">
        <v>1332</v>
      </c>
      <c r="J199" s="285" t="s">
        <v>1332</v>
      </c>
      <c r="K199" s="259" t="s">
        <v>1382</v>
      </c>
    </row>
    <row r="200" spans="1:11" s="65" customFormat="1" ht="16.5" thickTop="1" thickBot="1" x14ac:dyDescent="0.4">
      <c r="A200" s="158"/>
      <c r="B200" s="158"/>
      <c r="D200" s="395"/>
      <c r="E200" s="396"/>
      <c r="F200" s="397"/>
      <c r="G200" s="38"/>
      <c r="H200" s="218"/>
      <c r="I200" s="218"/>
      <c r="J200" s="285"/>
      <c r="K200" s="259"/>
    </row>
    <row r="201" spans="1:11" s="2" customFormat="1" ht="16.5" thickTop="1" thickBot="1" x14ac:dyDescent="0.4">
      <c r="A201" s="181" t="s">
        <v>1171</v>
      </c>
      <c r="B201" s="4"/>
      <c r="C201" s="10"/>
      <c r="D201" s="365" t="s">
        <v>1251</v>
      </c>
      <c r="E201" s="366"/>
      <c r="F201" s="367"/>
      <c r="G201" s="7"/>
      <c r="H201" s="8"/>
      <c r="I201" s="223"/>
      <c r="J201" s="223"/>
      <c r="K201" s="263"/>
    </row>
    <row r="202" spans="1:11" s="2" customFormat="1" ht="78.5" customHeight="1" thickBot="1" x14ac:dyDescent="0.4">
      <c r="A202" s="326">
        <v>10.1</v>
      </c>
      <c r="B202" s="40"/>
      <c r="C202" s="41"/>
      <c r="D202" s="374" t="s">
        <v>1364</v>
      </c>
      <c r="E202" s="375"/>
      <c r="F202" s="376"/>
      <c r="G202" s="42"/>
      <c r="H202" s="42"/>
      <c r="I202" s="38"/>
      <c r="J202" s="38"/>
      <c r="K202" s="259"/>
    </row>
    <row r="203" spans="1:11" s="43" customFormat="1" ht="16" thickBot="1" x14ac:dyDescent="0.4">
      <c r="A203" s="327"/>
      <c r="B203" s="40" t="s">
        <v>409</v>
      </c>
      <c r="C203" s="41"/>
      <c r="D203" s="328" t="s">
        <v>380</v>
      </c>
      <c r="E203" s="329"/>
      <c r="F203" s="330"/>
      <c r="G203" s="42" t="s">
        <v>733</v>
      </c>
      <c r="H203" s="16">
        <v>360</v>
      </c>
      <c r="I203" s="218">
        <f>H203*1.08</f>
        <v>388.8</v>
      </c>
      <c r="J203" s="252">
        <f t="shared" ref="J203:J208" si="40">-1+(I203/H203)</f>
        <v>8.0000000000000071E-2</v>
      </c>
      <c r="K203" s="259"/>
    </row>
    <row r="204" spans="1:11" s="2" customFormat="1" ht="16" thickBot="1" x14ac:dyDescent="0.4">
      <c r="A204" s="334"/>
      <c r="B204" s="40" t="s">
        <v>410</v>
      </c>
      <c r="C204" s="41"/>
      <c r="D204" s="328" t="s">
        <v>381</v>
      </c>
      <c r="E204" s="329"/>
      <c r="F204" s="330"/>
      <c r="G204" s="42" t="s">
        <v>733</v>
      </c>
      <c r="H204" s="16">
        <v>480</v>
      </c>
      <c r="I204" s="218">
        <f>H204*1.08</f>
        <v>518.40000000000009</v>
      </c>
      <c r="J204" s="252">
        <f t="shared" si="40"/>
        <v>8.0000000000000293E-2</v>
      </c>
      <c r="K204" s="259"/>
    </row>
    <row r="205" spans="1:11" s="2" customFormat="1" ht="16" thickBot="1" x14ac:dyDescent="0.4">
      <c r="A205" s="47">
        <v>10.199999999999999</v>
      </c>
      <c r="B205" s="40"/>
      <c r="C205" s="41"/>
      <c r="D205" s="374" t="s">
        <v>382</v>
      </c>
      <c r="E205" s="375"/>
      <c r="F205" s="376"/>
      <c r="G205" s="42" t="s">
        <v>547</v>
      </c>
      <c r="H205" s="16">
        <v>104</v>
      </c>
      <c r="I205" s="218">
        <v>240</v>
      </c>
      <c r="J205" s="252">
        <f t="shared" si="40"/>
        <v>1.3076923076923075</v>
      </c>
      <c r="K205" s="267"/>
    </row>
    <row r="206" spans="1:11" s="2" customFormat="1" ht="16" thickBot="1" x14ac:dyDescent="0.4">
      <c r="A206" s="47">
        <v>10.3</v>
      </c>
      <c r="B206" s="40"/>
      <c r="C206" s="41"/>
      <c r="D206" s="374" t="s">
        <v>383</v>
      </c>
      <c r="E206" s="375"/>
      <c r="F206" s="376"/>
      <c r="G206" s="42" t="s">
        <v>547</v>
      </c>
      <c r="H206" s="16">
        <v>104.004</v>
      </c>
      <c r="I206" s="218">
        <v>240</v>
      </c>
      <c r="J206" s="252">
        <f t="shared" si="40"/>
        <v>1.3076035537094728</v>
      </c>
      <c r="K206" s="267"/>
    </row>
    <row r="207" spans="1:11" s="2" customFormat="1" ht="16" thickBot="1" x14ac:dyDescent="0.4">
      <c r="A207" s="47">
        <v>10.4</v>
      </c>
      <c r="B207" s="40"/>
      <c r="C207" s="41"/>
      <c r="D207" s="374" t="s">
        <v>384</v>
      </c>
      <c r="E207" s="375"/>
      <c r="F207" s="376"/>
      <c r="G207" s="42" t="s">
        <v>547</v>
      </c>
      <c r="H207" s="16">
        <v>321</v>
      </c>
      <c r="I207" s="218">
        <f t="shared" ref="I207:I208" si="41">H207*1.08</f>
        <v>346.68</v>
      </c>
      <c r="J207" s="252">
        <f t="shared" si="40"/>
        <v>8.0000000000000071E-2</v>
      </c>
      <c r="K207" s="259"/>
    </row>
    <row r="208" spans="1:11" s="43" customFormat="1" ht="16" thickBot="1" x14ac:dyDescent="0.4">
      <c r="A208" s="47">
        <v>10.5</v>
      </c>
      <c r="B208" s="40"/>
      <c r="C208" s="41"/>
      <c r="D208" s="374" t="s">
        <v>385</v>
      </c>
      <c r="E208" s="375"/>
      <c r="F208" s="376"/>
      <c r="G208" s="42" t="s">
        <v>547</v>
      </c>
      <c r="H208" s="16">
        <v>365.94</v>
      </c>
      <c r="I208" s="218">
        <f t="shared" si="41"/>
        <v>395.21520000000004</v>
      </c>
      <c r="J208" s="252">
        <f t="shared" si="40"/>
        <v>8.0000000000000071E-2</v>
      </c>
      <c r="K208" s="259"/>
    </row>
    <row r="209" spans="1:11" s="65" customFormat="1" ht="16" thickBot="1" x14ac:dyDescent="0.4">
      <c r="A209" s="158"/>
      <c r="B209" s="158"/>
      <c r="I209" s="212"/>
      <c r="J209" s="286"/>
      <c r="K209" s="266"/>
    </row>
    <row r="210" spans="1:11" s="2" customFormat="1" ht="16.5" thickTop="1" thickBot="1" x14ac:dyDescent="0.4">
      <c r="A210" s="181" t="s">
        <v>1170</v>
      </c>
      <c r="B210" s="4"/>
      <c r="C210" s="10"/>
      <c r="D210" s="365" t="s">
        <v>1252</v>
      </c>
      <c r="E210" s="366"/>
      <c r="F210" s="367"/>
      <c r="G210" s="7"/>
      <c r="H210" s="8"/>
      <c r="I210" s="223"/>
      <c r="J210" s="223"/>
      <c r="K210" s="263"/>
    </row>
    <row r="211" spans="1:11" s="2" customFormat="1" ht="145" customHeight="1" thickBot="1" x14ac:dyDescent="0.4">
      <c r="A211" s="326">
        <v>11.1</v>
      </c>
      <c r="B211" s="40"/>
      <c r="C211" s="41"/>
      <c r="D211" s="374" t="s">
        <v>1342</v>
      </c>
      <c r="E211" s="375"/>
      <c r="F211" s="376"/>
      <c r="G211" s="42"/>
      <c r="H211" s="42"/>
      <c r="I211" s="38"/>
      <c r="J211" s="38"/>
      <c r="K211" s="265" t="s">
        <v>1343</v>
      </c>
    </row>
    <row r="212" spans="1:11" s="2" customFormat="1" ht="16" thickBot="1" x14ac:dyDescent="0.4">
      <c r="A212" s="327"/>
      <c r="B212" s="40" t="s">
        <v>1052</v>
      </c>
      <c r="C212" s="41"/>
      <c r="D212" s="328" t="s">
        <v>1391</v>
      </c>
      <c r="E212" s="329"/>
      <c r="F212" s="330"/>
      <c r="G212" s="42" t="s">
        <v>318</v>
      </c>
      <c r="H212" s="16">
        <v>454.75</v>
      </c>
      <c r="I212" s="218">
        <v>750</v>
      </c>
      <c r="J212" s="252">
        <f t="shared" ref="J212:J213" si="42">-1+(I212/H212)</f>
        <v>0.64925783397471148</v>
      </c>
      <c r="K212" s="259"/>
    </row>
    <row r="213" spans="1:11" s="2" customFormat="1" ht="16" thickBot="1" x14ac:dyDescent="0.4">
      <c r="A213" s="327"/>
      <c r="B213" s="123" t="s">
        <v>1053</v>
      </c>
      <c r="C213" s="41"/>
      <c r="D213" s="328" t="s">
        <v>1054</v>
      </c>
      <c r="E213" s="329"/>
      <c r="F213" s="330"/>
      <c r="G213" s="42" t="s">
        <v>750</v>
      </c>
      <c r="H213" s="16">
        <v>31</v>
      </c>
      <c r="I213" s="218">
        <f t="shared" ref="I213" si="43">H213*1.08</f>
        <v>33.480000000000004</v>
      </c>
      <c r="J213" s="252">
        <f t="shared" si="42"/>
        <v>8.0000000000000071E-2</v>
      </c>
      <c r="K213" s="259"/>
    </row>
    <row r="214" spans="1:11" s="2" customFormat="1" ht="35" customHeight="1" thickBot="1" x14ac:dyDescent="0.4">
      <c r="A214" s="327"/>
      <c r="B214" s="123" t="s">
        <v>987</v>
      </c>
      <c r="C214" s="36"/>
      <c r="D214" s="323" t="s">
        <v>1389</v>
      </c>
      <c r="E214" s="324"/>
      <c r="F214" s="325"/>
      <c r="G214" s="42" t="s">
        <v>750</v>
      </c>
      <c r="H214" s="16">
        <v>68.48</v>
      </c>
      <c r="I214" s="218">
        <v>101</v>
      </c>
      <c r="J214" s="252">
        <f t="shared" ref="J214" si="44">-1+(I214/H214)</f>
        <v>0.47488317757009346</v>
      </c>
      <c r="K214" s="259"/>
    </row>
    <row r="215" spans="1:11" s="2" customFormat="1" ht="37" customHeight="1" thickBot="1" x14ac:dyDescent="0.4">
      <c r="A215" s="327"/>
      <c r="B215" s="319" t="s">
        <v>988</v>
      </c>
      <c r="C215" s="36"/>
      <c r="D215" s="319" t="s">
        <v>1209</v>
      </c>
      <c r="E215" s="319"/>
      <c r="F215" s="319"/>
      <c r="G215" s="319" t="s">
        <v>750</v>
      </c>
      <c r="H215" s="319">
        <v>74.365000000000009</v>
      </c>
      <c r="I215" s="218"/>
      <c r="J215" s="218"/>
      <c r="K215" s="259" t="s">
        <v>1387</v>
      </c>
    </row>
    <row r="216" spans="1:11" s="2" customFormat="1" ht="16" thickBot="1" x14ac:dyDescent="0.4">
      <c r="A216" s="327"/>
      <c r="B216" s="40" t="s">
        <v>989</v>
      </c>
      <c r="C216" s="44"/>
      <c r="D216" s="328" t="s">
        <v>990</v>
      </c>
      <c r="E216" s="329"/>
      <c r="F216" s="330"/>
      <c r="G216" s="42" t="s">
        <v>750</v>
      </c>
      <c r="H216" s="16">
        <v>64.2</v>
      </c>
      <c r="I216" s="218">
        <f t="shared" ref="I216:I217" si="45">H216*1.08</f>
        <v>69.336000000000013</v>
      </c>
      <c r="J216" s="252">
        <f t="shared" ref="J216:J221" si="46">-1+(I216/H216)</f>
        <v>8.0000000000000071E-2</v>
      </c>
      <c r="K216" s="259"/>
    </row>
    <row r="217" spans="1:11" s="2" customFormat="1" ht="16" thickBot="1" x14ac:dyDescent="0.4">
      <c r="A217" s="327"/>
      <c r="B217" s="40" t="s">
        <v>991</v>
      </c>
      <c r="C217" s="44"/>
      <c r="D217" s="328" t="s">
        <v>992</v>
      </c>
      <c r="E217" s="329"/>
      <c r="F217" s="330"/>
      <c r="G217" s="42" t="s">
        <v>993</v>
      </c>
      <c r="H217" s="16">
        <v>42.800000000000004</v>
      </c>
      <c r="I217" s="218">
        <f t="shared" si="45"/>
        <v>46.224000000000011</v>
      </c>
      <c r="J217" s="252">
        <f t="shared" si="46"/>
        <v>8.0000000000000071E-2</v>
      </c>
      <c r="K217" s="259"/>
    </row>
    <row r="218" spans="1:11" s="2" customFormat="1" ht="36.5" customHeight="1" thickBot="1" x14ac:dyDescent="0.4">
      <c r="A218" s="327"/>
      <c r="B218" s="40" t="s">
        <v>142</v>
      </c>
      <c r="C218" s="36"/>
      <c r="D218" s="328" t="s">
        <v>1392</v>
      </c>
      <c r="E218" s="329"/>
      <c r="F218" s="330"/>
      <c r="G218" s="42" t="s">
        <v>750</v>
      </c>
      <c r="H218" s="16">
        <v>25</v>
      </c>
      <c r="I218" s="218">
        <v>30</v>
      </c>
      <c r="J218" s="252">
        <f t="shared" si="46"/>
        <v>0.19999999999999996</v>
      </c>
      <c r="K218" s="259"/>
    </row>
    <row r="219" spans="1:11" s="2" customFormat="1" ht="31" customHeight="1" thickBot="1" x14ac:dyDescent="0.4">
      <c r="A219" s="327"/>
      <c r="B219" s="123" t="s">
        <v>143</v>
      </c>
      <c r="C219" s="36"/>
      <c r="D219" s="323" t="s">
        <v>1390</v>
      </c>
      <c r="E219" s="324"/>
      <c r="F219" s="325"/>
      <c r="G219" s="42" t="s">
        <v>750</v>
      </c>
      <c r="H219" s="16">
        <v>81.855000000000004</v>
      </c>
      <c r="I219" s="218">
        <f>107*1.08</f>
        <v>115.56</v>
      </c>
      <c r="J219" s="252">
        <f t="shared" si="46"/>
        <v>0.41176470588235281</v>
      </c>
      <c r="K219" s="259"/>
    </row>
    <row r="220" spans="1:11" s="2" customFormat="1" ht="44.5" customHeight="1" thickBot="1" x14ac:dyDescent="0.4">
      <c r="A220" s="327"/>
      <c r="B220" s="319" t="s">
        <v>144</v>
      </c>
      <c r="C220" s="319"/>
      <c r="D220" s="319" t="s">
        <v>1210</v>
      </c>
      <c r="E220" s="319"/>
      <c r="F220" s="319"/>
      <c r="G220" s="319" t="s">
        <v>750</v>
      </c>
      <c r="H220" s="319">
        <v>107.53500000000001</v>
      </c>
      <c r="I220" s="218"/>
      <c r="J220" s="218"/>
      <c r="K220" s="259" t="s">
        <v>1388</v>
      </c>
    </row>
    <row r="221" spans="1:11" s="2" customFormat="1" ht="41" customHeight="1" thickBot="1" x14ac:dyDescent="0.4">
      <c r="A221" s="47" t="s">
        <v>365</v>
      </c>
      <c r="B221" s="159"/>
      <c r="C221" s="68"/>
      <c r="D221" s="377" t="s">
        <v>1393</v>
      </c>
      <c r="E221" s="378"/>
      <c r="F221" s="379"/>
      <c r="G221" s="42" t="s">
        <v>1184</v>
      </c>
      <c r="H221" s="16">
        <v>80</v>
      </c>
      <c r="I221" s="218">
        <v>86</v>
      </c>
      <c r="J221" s="252">
        <f t="shared" si="46"/>
        <v>7.4999999999999956E-2</v>
      </c>
      <c r="K221" s="259"/>
    </row>
    <row r="222" spans="1:11" s="2" customFormat="1" ht="16" thickBot="1" x14ac:dyDescent="0.4">
      <c r="A222" s="47" t="s">
        <v>366</v>
      </c>
      <c r="B222" s="124"/>
      <c r="C222" s="69"/>
      <c r="D222" s="374" t="s">
        <v>1050</v>
      </c>
      <c r="E222" s="375"/>
      <c r="F222" s="376"/>
      <c r="G222" s="42" t="s">
        <v>733</v>
      </c>
      <c r="H222" s="16">
        <v>10</v>
      </c>
      <c r="I222" s="218">
        <v>12</v>
      </c>
      <c r="J222" s="252">
        <f t="shared" ref="J222" si="47">-1+(I222/H222)</f>
        <v>0.19999999999999996</v>
      </c>
      <c r="K222" s="259"/>
    </row>
    <row r="223" spans="1:11" s="2" customFormat="1" ht="16" thickBot="1" x14ac:dyDescent="0.4">
      <c r="A223" s="326" t="s">
        <v>367</v>
      </c>
      <c r="B223" s="40"/>
      <c r="C223" s="41"/>
      <c r="D223" s="374" t="s">
        <v>1051</v>
      </c>
      <c r="E223" s="375"/>
      <c r="F223" s="376"/>
      <c r="G223" s="42"/>
      <c r="H223" s="16"/>
      <c r="I223" s="218"/>
      <c r="J223" s="218"/>
      <c r="K223" s="259"/>
    </row>
    <row r="224" spans="1:11" s="2" customFormat="1" ht="16" thickBot="1" x14ac:dyDescent="0.4">
      <c r="A224" s="327"/>
      <c r="B224" s="40" t="s">
        <v>368</v>
      </c>
      <c r="C224" s="41"/>
      <c r="D224" s="328" t="s">
        <v>977</v>
      </c>
      <c r="E224" s="329"/>
      <c r="F224" s="330"/>
      <c r="G224" s="42" t="s">
        <v>697</v>
      </c>
      <c r="H224" s="16">
        <v>2400</v>
      </c>
      <c r="I224" s="218">
        <f t="shared" ref="I224" si="48">H224*1.08</f>
        <v>2592</v>
      </c>
      <c r="J224" s="252">
        <f t="shared" ref="J224" si="49">-1+(I224/H224)</f>
        <v>8.0000000000000071E-2</v>
      </c>
      <c r="K224" s="259"/>
    </row>
    <row r="225" spans="1:11" s="2" customFormat="1" ht="16" thickBot="1" x14ac:dyDescent="0.4">
      <c r="A225" s="327"/>
      <c r="B225" s="40" t="s">
        <v>369</v>
      </c>
      <c r="C225" s="41"/>
      <c r="D225" s="328" t="s">
        <v>978</v>
      </c>
      <c r="E225" s="329"/>
      <c r="F225" s="330"/>
      <c r="G225" s="42" t="s">
        <v>532</v>
      </c>
      <c r="H225" s="16" t="s">
        <v>407</v>
      </c>
      <c r="I225" s="218"/>
      <c r="J225" s="218"/>
      <c r="K225" s="259"/>
    </row>
    <row r="226" spans="1:11" s="2" customFormat="1" ht="16" thickBot="1" x14ac:dyDescent="0.4">
      <c r="A226" s="349"/>
      <c r="B226" s="40" t="s">
        <v>370</v>
      </c>
      <c r="C226" s="41"/>
      <c r="D226" s="328" t="s">
        <v>979</v>
      </c>
      <c r="E226" s="329"/>
      <c r="F226" s="330"/>
      <c r="G226" s="42" t="s">
        <v>697</v>
      </c>
      <c r="H226" s="16">
        <v>540</v>
      </c>
      <c r="I226" s="218">
        <f t="shared" ref="I226:I227" si="50">H226*1.08</f>
        <v>583.20000000000005</v>
      </c>
      <c r="J226" s="252">
        <f t="shared" ref="J226:J228" si="51">-1+(I226/H226)</f>
        <v>8.0000000000000071E-2</v>
      </c>
      <c r="K226" s="259"/>
    </row>
    <row r="227" spans="1:11" s="2" customFormat="1" ht="16" thickBot="1" x14ac:dyDescent="0.4">
      <c r="A227" s="47" t="s">
        <v>371</v>
      </c>
      <c r="B227" s="40"/>
      <c r="C227" s="41"/>
      <c r="D227" s="374" t="s">
        <v>980</v>
      </c>
      <c r="E227" s="375"/>
      <c r="F227" s="376"/>
      <c r="G227" s="42" t="s">
        <v>993</v>
      </c>
      <c r="H227" s="16">
        <v>70.62</v>
      </c>
      <c r="I227" s="218">
        <f t="shared" si="50"/>
        <v>76.269600000000011</v>
      </c>
      <c r="J227" s="252">
        <f t="shared" si="51"/>
        <v>8.0000000000000071E-2</v>
      </c>
      <c r="K227" s="259"/>
    </row>
    <row r="228" spans="1:11" s="2" customFormat="1" ht="54" customHeight="1" thickBot="1" x14ac:dyDescent="0.4">
      <c r="A228" s="63" t="s">
        <v>372</v>
      </c>
      <c r="B228" s="51"/>
      <c r="C228" s="70"/>
      <c r="D228" s="389" t="s">
        <v>1340</v>
      </c>
      <c r="E228" s="390"/>
      <c r="F228" s="391"/>
      <c r="G228" s="53" t="s">
        <v>895</v>
      </c>
      <c r="H228" s="26">
        <v>75</v>
      </c>
      <c r="I228" s="218">
        <v>100</v>
      </c>
      <c r="J228" s="252">
        <f t="shared" si="51"/>
        <v>0.33333333333333326</v>
      </c>
      <c r="K228" s="261"/>
    </row>
    <row r="229" spans="1:11" ht="16.5" thickTop="1" thickBot="1" x14ac:dyDescent="0.4">
      <c r="A229" s="167"/>
      <c r="B229" s="157"/>
      <c r="C229" s="72"/>
      <c r="D229" s="172"/>
      <c r="E229" s="73"/>
      <c r="F229" s="73"/>
      <c r="G229" s="74"/>
      <c r="H229" s="61"/>
      <c r="I229" s="224"/>
      <c r="J229" s="224"/>
      <c r="K229" s="258"/>
    </row>
    <row r="230" spans="1:11" s="2" customFormat="1" ht="16.5" thickTop="1" thickBot="1" x14ac:dyDescent="0.4">
      <c r="A230" s="181" t="s">
        <v>1169</v>
      </c>
      <c r="B230" s="4"/>
      <c r="C230" s="10"/>
      <c r="D230" s="365" t="s">
        <v>981</v>
      </c>
      <c r="E230" s="366"/>
      <c r="F230" s="367"/>
      <c r="G230" s="7"/>
      <c r="H230" s="8"/>
      <c r="I230" s="223"/>
      <c r="J230" s="223"/>
      <c r="K230" s="263"/>
    </row>
    <row r="231" spans="1:11" s="2" customFormat="1" ht="262" customHeight="1" thickBot="1" x14ac:dyDescent="0.4">
      <c r="A231" s="326">
        <v>12.1</v>
      </c>
      <c r="B231" s="40"/>
      <c r="C231" s="41"/>
      <c r="D231" s="374" t="s">
        <v>222</v>
      </c>
      <c r="E231" s="375"/>
      <c r="F231" s="376"/>
      <c r="G231" s="42"/>
      <c r="H231" s="16"/>
      <c r="I231" s="218"/>
      <c r="J231" s="218"/>
      <c r="K231" s="259"/>
    </row>
    <row r="232" spans="1:11" s="2" customFormat="1" ht="16" thickBot="1" x14ac:dyDescent="0.4">
      <c r="A232" s="327"/>
      <c r="B232" s="40" t="s">
        <v>666</v>
      </c>
      <c r="C232" s="41"/>
      <c r="D232" s="328" t="s">
        <v>667</v>
      </c>
      <c r="E232" s="329"/>
      <c r="F232" s="330"/>
      <c r="G232" s="42"/>
      <c r="H232" s="16"/>
      <c r="I232" s="218"/>
      <c r="J232" s="218"/>
      <c r="K232" s="259"/>
    </row>
    <row r="233" spans="1:11" s="2" customFormat="1" ht="16" thickBot="1" x14ac:dyDescent="0.4">
      <c r="A233" s="327"/>
      <c r="B233" s="341"/>
      <c r="C233" s="41" t="s">
        <v>668</v>
      </c>
      <c r="D233" s="368" t="s">
        <v>669</v>
      </c>
      <c r="E233" s="369"/>
      <c r="F233" s="370"/>
      <c r="G233" s="42" t="s">
        <v>534</v>
      </c>
      <c r="H233" s="16">
        <v>2889</v>
      </c>
      <c r="I233" s="218">
        <f t="shared" ref="I233:I236" si="52">H233*1.08</f>
        <v>3120.1200000000003</v>
      </c>
      <c r="J233" s="252">
        <f t="shared" ref="J233:J236" si="53">-1+(I233/H233)</f>
        <v>8.0000000000000071E-2</v>
      </c>
      <c r="K233" s="259"/>
    </row>
    <row r="234" spans="1:11" s="2" customFormat="1" ht="16" thickBot="1" x14ac:dyDescent="0.4">
      <c r="A234" s="327"/>
      <c r="B234" s="342"/>
      <c r="C234" s="41" t="s">
        <v>670</v>
      </c>
      <c r="D234" s="368" t="s">
        <v>671</v>
      </c>
      <c r="E234" s="369"/>
      <c r="F234" s="370"/>
      <c r="G234" s="42" t="s">
        <v>534</v>
      </c>
      <c r="H234" s="16">
        <v>3745</v>
      </c>
      <c r="I234" s="218">
        <f t="shared" si="52"/>
        <v>4044.6000000000004</v>
      </c>
      <c r="J234" s="252">
        <f t="shared" si="53"/>
        <v>8.0000000000000071E-2</v>
      </c>
      <c r="K234" s="259"/>
    </row>
    <row r="235" spans="1:11" s="2" customFormat="1" ht="16" thickBot="1" x14ac:dyDescent="0.4">
      <c r="A235" s="327"/>
      <c r="B235" s="342"/>
      <c r="C235" s="41" t="s">
        <v>672</v>
      </c>
      <c r="D235" s="368" t="s">
        <v>673</v>
      </c>
      <c r="E235" s="369"/>
      <c r="F235" s="370"/>
      <c r="G235" s="42" t="s">
        <v>534</v>
      </c>
      <c r="H235" s="16">
        <v>5778</v>
      </c>
      <c r="I235" s="218">
        <f t="shared" si="52"/>
        <v>6240.2400000000007</v>
      </c>
      <c r="J235" s="252">
        <f t="shared" si="53"/>
        <v>8.0000000000000071E-2</v>
      </c>
      <c r="K235" s="259"/>
    </row>
    <row r="236" spans="1:11" s="2" customFormat="1" ht="16" thickBot="1" x14ac:dyDescent="0.4">
      <c r="A236" s="350"/>
      <c r="B236" s="440"/>
      <c r="C236" s="52" t="s">
        <v>674</v>
      </c>
      <c r="D236" s="383" t="s">
        <v>675</v>
      </c>
      <c r="E236" s="384"/>
      <c r="F236" s="385"/>
      <c r="G236" s="53" t="s">
        <v>534</v>
      </c>
      <c r="H236" s="26">
        <v>10486</v>
      </c>
      <c r="I236" s="218">
        <f t="shared" si="52"/>
        <v>11324.880000000001</v>
      </c>
      <c r="J236" s="252">
        <f t="shared" si="53"/>
        <v>8.0000000000000071E-2</v>
      </c>
      <c r="K236" s="261"/>
    </row>
    <row r="237" spans="1:11" ht="16.5" thickTop="1" thickBot="1" x14ac:dyDescent="0.4">
      <c r="A237" s="82"/>
      <c r="B237" s="83"/>
      <c r="C237" s="27"/>
      <c r="D237" s="127"/>
      <c r="E237" s="28"/>
      <c r="F237" s="28"/>
      <c r="G237" s="29"/>
      <c r="H237" s="30"/>
      <c r="I237" s="220"/>
      <c r="J237" s="220"/>
      <c r="K237" s="262"/>
    </row>
    <row r="238" spans="1:11" s="2" customFormat="1" ht="16.5" thickTop="1" thickBot="1" x14ac:dyDescent="0.4">
      <c r="A238" s="181" t="s">
        <v>1168</v>
      </c>
      <c r="B238" s="4"/>
      <c r="C238" s="10"/>
      <c r="D238" s="365" t="s">
        <v>1299</v>
      </c>
      <c r="E238" s="366"/>
      <c r="F238" s="367"/>
      <c r="G238" s="7"/>
      <c r="H238" s="8"/>
      <c r="I238" s="223"/>
      <c r="J238" s="223"/>
      <c r="K238" s="263"/>
    </row>
    <row r="239" spans="1:11" s="2" customFormat="1" ht="16" thickBot="1" x14ac:dyDescent="0.4">
      <c r="A239" s="326">
        <v>13.1</v>
      </c>
      <c r="B239" s="40" t="s">
        <v>574</v>
      </c>
      <c r="C239" s="41"/>
      <c r="D239" s="374" t="s">
        <v>962</v>
      </c>
      <c r="E239" s="375"/>
      <c r="F239" s="376"/>
      <c r="G239" s="42"/>
      <c r="H239" s="42"/>
      <c r="I239" s="38"/>
      <c r="J239" s="38"/>
      <c r="K239" s="265"/>
    </row>
    <row r="240" spans="1:11" s="2" customFormat="1" ht="16" thickBot="1" x14ac:dyDescent="0.4">
      <c r="A240" s="327"/>
      <c r="B240" s="40" t="s">
        <v>676</v>
      </c>
      <c r="C240" s="41"/>
      <c r="D240" s="328" t="s">
        <v>925</v>
      </c>
      <c r="E240" s="329"/>
      <c r="F240" s="330"/>
      <c r="G240" s="42" t="s">
        <v>397</v>
      </c>
      <c r="H240" s="16">
        <v>2461</v>
      </c>
      <c r="I240" s="218">
        <f t="shared" ref="I240:I241" si="54">H240*1.08</f>
        <v>2657.88</v>
      </c>
      <c r="J240" s="252">
        <f t="shared" ref="J240:J241" si="55">-1+(I240/H240)</f>
        <v>8.0000000000000071E-2</v>
      </c>
      <c r="K240" s="259"/>
    </row>
    <row r="241" spans="1:11" s="2" customFormat="1" ht="16" thickBot="1" x14ac:dyDescent="0.4">
      <c r="A241" s="350"/>
      <c r="B241" s="51" t="s">
        <v>579</v>
      </c>
      <c r="C241" s="52"/>
      <c r="D241" s="392" t="s">
        <v>926</v>
      </c>
      <c r="E241" s="393"/>
      <c r="F241" s="394"/>
      <c r="G241" s="53" t="s">
        <v>397</v>
      </c>
      <c r="H241" s="26">
        <v>1498</v>
      </c>
      <c r="I241" s="218">
        <f t="shared" si="54"/>
        <v>1617.8400000000001</v>
      </c>
      <c r="J241" s="252">
        <f t="shared" si="55"/>
        <v>8.0000000000000071E-2</v>
      </c>
      <c r="K241" s="261"/>
    </row>
    <row r="242" spans="1:11" ht="16.5" thickTop="1" thickBot="1" x14ac:dyDescent="0.4">
      <c r="A242" s="82"/>
      <c r="B242" s="83"/>
      <c r="C242" s="27"/>
      <c r="D242" s="127"/>
      <c r="E242" s="28"/>
      <c r="F242" s="28"/>
      <c r="G242" s="29"/>
      <c r="H242" s="30"/>
      <c r="I242" s="220"/>
      <c r="J242" s="220"/>
      <c r="K242" s="262"/>
    </row>
    <row r="243" spans="1:11" s="2" customFormat="1" ht="16.5" thickTop="1" thickBot="1" x14ac:dyDescent="0.4">
      <c r="A243" s="181" t="s">
        <v>1167</v>
      </c>
      <c r="B243" s="4"/>
      <c r="C243" s="10"/>
      <c r="D243" s="365" t="s">
        <v>1233</v>
      </c>
      <c r="E243" s="366"/>
      <c r="F243" s="367"/>
      <c r="G243" s="7"/>
      <c r="H243" s="8"/>
      <c r="I243" s="223"/>
      <c r="J243" s="223"/>
      <c r="K243" s="263"/>
    </row>
    <row r="244" spans="1:11" s="2" customFormat="1" ht="208" customHeight="1" thickBot="1" x14ac:dyDescent="0.4">
      <c r="A244" s="326">
        <v>14.1</v>
      </c>
      <c r="B244" s="40"/>
      <c r="C244" s="41"/>
      <c r="D244" s="374" t="s">
        <v>889</v>
      </c>
      <c r="E244" s="375"/>
      <c r="F244" s="376"/>
      <c r="G244" s="42"/>
      <c r="H244" s="16"/>
      <c r="I244" s="218"/>
      <c r="J244" s="218"/>
      <c r="K244" s="259"/>
    </row>
    <row r="245" spans="1:11" s="2" customFormat="1" ht="16" thickBot="1" x14ac:dyDescent="0.4">
      <c r="A245" s="327"/>
      <c r="B245" s="40" t="s">
        <v>167</v>
      </c>
      <c r="C245" s="41"/>
      <c r="D245" s="328" t="s">
        <v>984</v>
      </c>
      <c r="E245" s="329"/>
      <c r="F245" s="330"/>
      <c r="G245" s="42" t="s">
        <v>534</v>
      </c>
      <c r="H245" s="16">
        <v>4927.3500000000004</v>
      </c>
      <c r="I245" s="218">
        <f t="shared" ref="I245:I248" si="56">H245*1.08</f>
        <v>5321.5380000000005</v>
      </c>
      <c r="J245" s="252">
        <f t="shared" ref="J245:J248" si="57">-1+(I245/H245)</f>
        <v>8.0000000000000071E-2</v>
      </c>
      <c r="K245" s="259"/>
    </row>
    <row r="246" spans="1:11" s="2" customFormat="1" ht="16" thickBot="1" x14ac:dyDescent="0.4">
      <c r="A246" s="327"/>
      <c r="B246" s="40" t="s">
        <v>575</v>
      </c>
      <c r="C246" s="41" t="s">
        <v>574</v>
      </c>
      <c r="D246" s="328" t="s">
        <v>985</v>
      </c>
      <c r="E246" s="329"/>
      <c r="F246" s="330"/>
      <c r="G246" s="42" t="s">
        <v>534</v>
      </c>
      <c r="H246" s="16">
        <v>6163.2000000000007</v>
      </c>
      <c r="I246" s="218">
        <f t="shared" si="56"/>
        <v>6656.2560000000012</v>
      </c>
      <c r="J246" s="252">
        <f t="shared" si="57"/>
        <v>8.0000000000000071E-2</v>
      </c>
      <c r="K246" s="259"/>
    </row>
    <row r="247" spans="1:11" s="2" customFormat="1" ht="16" thickBot="1" x14ac:dyDescent="0.4">
      <c r="A247" s="327"/>
      <c r="B247" s="40" t="s">
        <v>576</v>
      </c>
      <c r="C247" s="41"/>
      <c r="D247" s="328" t="s">
        <v>986</v>
      </c>
      <c r="E247" s="329"/>
      <c r="F247" s="330"/>
      <c r="G247" s="42" t="s">
        <v>534</v>
      </c>
      <c r="H247" s="16">
        <v>5184.1500000000005</v>
      </c>
      <c r="I247" s="218">
        <f t="shared" si="56"/>
        <v>5598.8820000000005</v>
      </c>
      <c r="J247" s="252">
        <f t="shared" si="57"/>
        <v>8.0000000000000071E-2</v>
      </c>
      <c r="K247" s="259"/>
    </row>
    <row r="248" spans="1:11" s="2" customFormat="1" ht="16" thickBot="1" x14ac:dyDescent="0.4">
      <c r="A248" s="350"/>
      <c r="B248" s="51" t="s">
        <v>373</v>
      </c>
      <c r="C248" s="52" t="s">
        <v>574</v>
      </c>
      <c r="D248" s="392" t="s">
        <v>317</v>
      </c>
      <c r="E248" s="393"/>
      <c r="F248" s="394"/>
      <c r="G248" s="53" t="s">
        <v>534</v>
      </c>
      <c r="H248" s="26">
        <v>3750.3500000000004</v>
      </c>
      <c r="I248" s="218">
        <f t="shared" si="56"/>
        <v>4050.3780000000006</v>
      </c>
      <c r="J248" s="252">
        <f t="shared" si="57"/>
        <v>8.0000000000000071E-2</v>
      </c>
      <c r="K248" s="261"/>
    </row>
    <row r="249" spans="1:11" ht="16.5" thickTop="1" thickBot="1" x14ac:dyDescent="0.4">
      <c r="A249" s="82"/>
      <c r="B249" s="83"/>
      <c r="C249" s="27"/>
      <c r="D249" s="127"/>
      <c r="E249" s="28"/>
      <c r="F249" s="28"/>
      <c r="G249" s="29"/>
      <c r="H249" s="30"/>
      <c r="I249" s="220"/>
      <c r="J249" s="220"/>
      <c r="K249" s="262"/>
    </row>
    <row r="250" spans="1:11" s="2" customFormat="1" ht="16.5" thickTop="1" thickBot="1" x14ac:dyDescent="0.4">
      <c r="A250" s="181" t="s">
        <v>1166</v>
      </c>
      <c r="B250" s="4"/>
      <c r="C250" s="10"/>
      <c r="D250" s="365" t="s">
        <v>1253</v>
      </c>
      <c r="E250" s="366"/>
      <c r="F250" s="367"/>
      <c r="G250" s="7"/>
      <c r="H250" s="8"/>
      <c r="I250" s="223"/>
      <c r="J250" s="223"/>
      <c r="K250" s="263"/>
    </row>
    <row r="251" spans="1:11" s="2" customFormat="1" ht="16" thickBot="1" x14ac:dyDescent="0.4">
      <c r="A251" s="326">
        <v>15.1</v>
      </c>
      <c r="B251" s="40"/>
      <c r="C251" s="41"/>
      <c r="D251" s="374" t="s">
        <v>767</v>
      </c>
      <c r="E251" s="375"/>
      <c r="F251" s="376"/>
      <c r="G251" s="42"/>
      <c r="H251" s="42"/>
      <c r="I251" s="38"/>
      <c r="J251" s="38"/>
      <c r="K251" s="265"/>
    </row>
    <row r="252" spans="1:11" s="2" customFormat="1" ht="16" thickBot="1" x14ac:dyDescent="0.4">
      <c r="A252" s="327"/>
      <c r="B252" s="40" t="s">
        <v>577</v>
      </c>
      <c r="C252" s="41"/>
      <c r="D252" s="328" t="s">
        <v>578</v>
      </c>
      <c r="E252" s="329"/>
      <c r="F252" s="330"/>
      <c r="G252" s="42" t="s">
        <v>534</v>
      </c>
      <c r="H252" s="16">
        <v>513.6</v>
      </c>
      <c r="I252" s="218">
        <f t="shared" ref="I252:I253" si="58">H252*1.08</f>
        <v>554.6880000000001</v>
      </c>
      <c r="J252" s="252">
        <f t="shared" ref="J252:J253" si="59">-1+(I252/H252)</f>
        <v>8.0000000000000071E-2</v>
      </c>
      <c r="K252" s="259"/>
    </row>
    <row r="253" spans="1:11" s="2" customFormat="1" ht="16" thickBot="1" x14ac:dyDescent="0.4">
      <c r="A253" s="350"/>
      <c r="B253" s="51" t="s">
        <v>955</v>
      </c>
      <c r="C253" s="52"/>
      <c r="D253" s="392" t="s">
        <v>956</v>
      </c>
      <c r="E253" s="393"/>
      <c r="F253" s="394"/>
      <c r="G253" s="53" t="s">
        <v>534</v>
      </c>
      <c r="H253" s="26">
        <v>192.60000000000002</v>
      </c>
      <c r="I253" s="218">
        <f t="shared" si="58"/>
        <v>208.00800000000004</v>
      </c>
      <c r="J253" s="252">
        <f t="shared" si="59"/>
        <v>8.0000000000000071E-2</v>
      </c>
      <c r="K253" s="261"/>
    </row>
    <row r="254" spans="1:11" ht="16.5" thickTop="1" thickBot="1" x14ac:dyDescent="0.4">
      <c r="A254" s="82"/>
      <c r="B254" s="83"/>
      <c r="C254" s="27"/>
      <c r="D254" s="127"/>
      <c r="E254" s="28"/>
      <c r="F254" s="28"/>
      <c r="G254" s="29"/>
      <c r="H254" s="30"/>
      <c r="I254" s="220"/>
      <c r="J254" s="220"/>
      <c r="K254" s="262"/>
    </row>
    <row r="255" spans="1:11" s="2" customFormat="1" ht="16.5" thickTop="1" thickBot="1" x14ac:dyDescent="0.4">
      <c r="A255" s="181" t="s">
        <v>1165</v>
      </c>
      <c r="B255" s="4"/>
      <c r="C255" s="10"/>
      <c r="D255" s="365" t="s">
        <v>762</v>
      </c>
      <c r="E255" s="366"/>
      <c r="F255" s="367"/>
      <c r="G255" s="7"/>
      <c r="H255" s="8"/>
      <c r="I255" s="223"/>
      <c r="J255" s="223"/>
      <c r="K255" s="263"/>
    </row>
    <row r="256" spans="1:11" s="2" customFormat="1" ht="16" thickBot="1" x14ac:dyDescent="0.4">
      <c r="A256" s="47" t="s">
        <v>764</v>
      </c>
      <c r="B256" s="40" t="s">
        <v>574</v>
      </c>
      <c r="C256" s="41"/>
      <c r="D256" s="374" t="s">
        <v>766</v>
      </c>
      <c r="E256" s="375"/>
      <c r="F256" s="376"/>
      <c r="G256" s="42" t="s">
        <v>534</v>
      </c>
      <c r="H256" s="16">
        <v>385.20000000000005</v>
      </c>
      <c r="I256" s="218">
        <f t="shared" ref="I256:I257" si="60">H256*1.08</f>
        <v>416.01600000000008</v>
      </c>
      <c r="J256" s="252">
        <f t="shared" ref="J256:J257" si="61">-1+(I256/H256)</f>
        <v>8.0000000000000071E-2</v>
      </c>
      <c r="K256" s="259"/>
    </row>
    <row r="257" spans="1:11" s="2" customFormat="1" ht="16" thickBot="1" x14ac:dyDescent="0.4">
      <c r="A257" s="63" t="s">
        <v>765</v>
      </c>
      <c r="B257" s="51"/>
      <c r="C257" s="52"/>
      <c r="D257" s="371" t="s">
        <v>763</v>
      </c>
      <c r="E257" s="372"/>
      <c r="F257" s="373"/>
      <c r="G257" s="53" t="s">
        <v>733</v>
      </c>
      <c r="H257" s="26">
        <v>3852</v>
      </c>
      <c r="I257" s="218">
        <f t="shared" si="60"/>
        <v>4160.16</v>
      </c>
      <c r="J257" s="252">
        <f t="shared" si="61"/>
        <v>8.0000000000000071E-2</v>
      </c>
      <c r="K257" s="261"/>
    </row>
    <row r="258" spans="1:11" ht="16.5" thickTop="1" thickBot="1" x14ac:dyDescent="0.4">
      <c r="A258" s="82"/>
      <c r="B258" s="83"/>
      <c r="C258" s="27"/>
      <c r="D258" s="127"/>
      <c r="E258" s="28"/>
      <c r="F258" s="28"/>
      <c r="G258" s="29"/>
      <c r="H258" s="30"/>
      <c r="I258" s="220"/>
      <c r="J258" s="220"/>
      <c r="K258" s="262"/>
    </row>
    <row r="259" spans="1:11" s="2" customFormat="1" ht="16.5" thickTop="1" thickBot="1" x14ac:dyDescent="0.4">
      <c r="A259" s="181" t="s">
        <v>1164</v>
      </c>
      <c r="B259" s="4"/>
      <c r="C259" s="10"/>
      <c r="D259" s="365" t="s">
        <v>28</v>
      </c>
      <c r="E259" s="366"/>
      <c r="F259" s="367"/>
      <c r="G259" s="7"/>
      <c r="H259" s="8"/>
      <c r="I259" s="223"/>
      <c r="J259" s="223"/>
      <c r="K259" s="263"/>
    </row>
    <row r="260" spans="1:11" s="2" customFormat="1" ht="46" customHeight="1" thickBot="1" x14ac:dyDescent="0.4">
      <c r="A260" s="326">
        <v>17.100000000000001</v>
      </c>
      <c r="B260" s="40"/>
      <c r="C260" s="41"/>
      <c r="D260" s="374" t="s">
        <v>223</v>
      </c>
      <c r="E260" s="375"/>
      <c r="F260" s="376"/>
      <c r="G260" s="42"/>
      <c r="H260" s="42"/>
      <c r="I260" s="38"/>
      <c r="J260" s="38"/>
      <c r="K260" s="265"/>
    </row>
    <row r="261" spans="1:11" s="2" customFormat="1" ht="16" thickBot="1" x14ac:dyDescent="0.4">
      <c r="A261" s="327"/>
      <c r="B261" s="341" t="s">
        <v>29</v>
      </c>
      <c r="C261" s="41"/>
      <c r="D261" s="386" t="s">
        <v>769</v>
      </c>
      <c r="E261" s="387"/>
      <c r="F261" s="388"/>
      <c r="G261" s="42"/>
      <c r="H261" s="16"/>
      <c r="I261" s="218"/>
      <c r="J261" s="218"/>
      <c r="K261" s="259"/>
    </row>
    <row r="262" spans="1:11" s="2" customFormat="1" ht="16" thickBot="1" x14ac:dyDescent="0.4">
      <c r="A262" s="327"/>
      <c r="B262" s="342"/>
      <c r="C262" s="41" t="s">
        <v>30</v>
      </c>
      <c r="D262" s="368" t="s">
        <v>31</v>
      </c>
      <c r="E262" s="369"/>
      <c r="F262" s="370"/>
      <c r="G262" s="42" t="s">
        <v>733</v>
      </c>
      <c r="H262" s="16">
        <v>535</v>
      </c>
      <c r="I262" s="218">
        <f t="shared" ref="I262:I267" si="62">H262*1.08</f>
        <v>577.80000000000007</v>
      </c>
      <c r="J262" s="252">
        <f t="shared" ref="J262:J267" si="63">-1+(I262/H262)</f>
        <v>8.0000000000000071E-2</v>
      </c>
      <c r="K262" s="259"/>
    </row>
    <row r="263" spans="1:11" s="2" customFormat="1" ht="19" thickBot="1" x14ac:dyDescent="0.4">
      <c r="A263" s="327"/>
      <c r="B263" s="342"/>
      <c r="C263" s="41" t="s">
        <v>413</v>
      </c>
      <c r="D263" s="368" t="s">
        <v>770</v>
      </c>
      <c r="E263" s="369"/>
      <c r="F263" s="370"/>
      <c r="G263" s="42" t="s">
        <v>733</v>
      </c>
      <c r="H263" s="16">
        <v>2675</v>
      </c>
      <c r="I263" s="218">
        <v>5000</v>
      </c>
      <c r="J263" s="252">
        <f t="shared" si="63"/>
        <v>0.86915887850467288</v>
      </c>
      <c r="K263" s="294" t="s">
        <v>1394</v>
      </c>
    </row>
    <row r="264" spans="1:11" s="2" customFormat="1" ht="16" thickBot="1" x14ac:dyDescent="0.4">
      <c r="A264" s="327"/>
      <c r="B264" s="342"/>
      <c r="C264" s="41" t="s">
        <v>414</v>
      </c>
      <c r="D264" s="368" t="s">
        <v>415</v>
      </c>
      <c r="E264" s="369"/>
      <c r="F264" s="370"/>
      <c r="G264" s="42" t="s">
        <v>733</v>
      </c>
      <c r="H264" s="16">
        <v>1797.6000000000001</v>
      </c>
      <c r="I264" s="218">
        <f t="shared" si="62"/>
        <v>1941.4080000000004</v>
      </c>
      <c r="J264" s="252">
        <f t="shared" si="63"/>
        <v>8.0000000000000071E-2</v>
      </c>
      <c r="K264" s="259"/>
    </row>
    <row r="265" spans="1:11" s="2" customFormat="1" ht="16" thickBot="1" x14ac:dyDescent="0.4">
      <c r="A265" s="327"/>
      <c r="B265" s="342"/>
      <c r="C265" s="41" t="s">
        <v>768</v>
      </c>
      <c r="D265" s="368" t="s">
        <v>63</v>
      </c>
      <c r="E265" s="369"/>
      <c r="F265" s="370"/>
      <c r="G265" s="42" t="s">
        <v>733</v>
      </c>
      <c r="H265" s="16">
        <v>2311.2000000000003</v>
      </c>
      <c r="I265" s="218">
        <f t="shared" si="62"/>
        <v>2496.0960000000005</v>
      </c>
      <c r="J265" s="252">
        <f t="shared" si="63"/>
        <v>8.0000000000000071E-2</v>
      </c>
      <c r="K265" s="259"/>
    </row>
    <row r="266" spans="1:11" s="2" customFormat="1" ht="16" thickBot="1" x14ac:dyDescent="0.4">
      <c r="A266" s="327"/>
      <c r="B266" s="342"/>
      <c r="C266" s="41" t="s">
        <v>771</v>
      </c>
      <c r="D266" s="368" t="s">
        <v>70</v>
      </c>
      <c r="E266" s="369"/>
      <c r="F266" s="370"/>
      <c r="G266" s="42" t="s">
        <v>733</v>
      </c>
      <c r="H266" s="16">
        <v>1070</v>
      </c>
      <c r="I266" s="218">
        <f t="shared" si="62"/>
        <v>1155.6000000000001</v>
      </c>
      <c r="J266" s="252">
        <f t="shared" si="63"/>
        <v>8.0000000000000071E-2</v>
      </c>
      <c r="K266" s="259"/>
    </row>
    <row r="267" spans="1:11" s="2" customFormat="1" ht="16" thickBot="1" x14ac:dyDescent="0.4">
      <c r="A267" s="327"/>
      <c r="B267" s="342"/>
      <c r="C267" s="41" t="s">
        <v>772</v>
      </c>
      <c r="D267" s="368" t="s">
        <v>785</v>
      </c>
      <c r="E267" s="369"/>
      <c r="F267" s="370"/>
      <c r="G267" s="42" t="s">
        <v>733</v>
      </c>
      <c r="H267" s="16">
        <v>1027.2</v>
      </c>
      <c r="I267" s="218">
        <f t="shared" si="62"/>
        <v>1109.3760000000002</v>
      </c>
      <c r="J267" s="252">
        <f t="shared" si="63"/>
        <v>8.0000000000000071E-2</v>
      </c>
      <c r="K267" s="259"/>
    </row>
    <row r="268" spans="1:11" s="2" customFormat="1" ht="16" thickBot="1" x14ac:dyDescent="0.4">
      <c r="A268" s="327"/>
      <c r="B268" s="342"/>
      <c r="C268" s="41" t="s">
        <v>773</v>
      </c>
      <c r="D268" s="368" t="s">
        <v>774</v>
      </c>
      <c r="E268" s="369"/>
      <c r="F268" s="370"/>
      <c r="G268" s="42"/>
      <c r="H268" s="16"/>
      <c r="I268" s="218"/>
      <c r="J268" s="218"/>
      <c r="K268" s="259"/>
    </row>
    <row r="269" spans="1:11" s="2" customFormat="1" ht="16" thickBot="1" x14ac:dyDescent="0.4">
      <c r="A269" s="327"/>
      <c r="B269" s="342"/>
      <c r="C269" s="41" t="s">
        <v>775</v>
      </c>
      <c r="D269" s="380" t="s">
        <v>4</v>
      </c>
      <c r="E269" s="381"/>
      <c r="F269" s="382"/>
      <c r="G269" s="42" t="s">
        <v>733</v>
      </c>
      <c r="H269" s="16">
        <v>444.05</v>
      </c>
      <c r="I269" s="218">
        <f t="shared" ref="I269:I271" si="64">H269*1.08</f>
        <v>479.57400000000007</v>
      </c>
      <c r="J269" s="252">
        <f t="shared" ref="J269:J272" si="65">-1+(I269/H269)</f>
        <v>8.0000000000000071E-2</v>
      </c>
      <c r="K269" s="259"/>
    </row>
    <row r="270" spans="1:11" s="2" customFormat="1" ht="16" thickBot="1" x14ac:dyDescent="0.4">
      <c r="A270" s="327"/>
      <c r="B270" s="342"/>
      <c r="C270" s="41" t="s">
        <v>776</v>
      </c>
      <c r="D270" s="380" t="s">
        <v>5</v>
      </c>
      <c r="E270" s="381"/>
      <c r="F270" s="382"/>
      <c r="G270" s="42" t="s">
        <v>733</v>
      </c>
      <c r="H270" s="16">
        <v>353.1</v>
      </c>
      <c r="I270" s="218">
        <f t="shared" si="64"/>
        <v>381.34800000000007</v>
      </c>
      <c r="J270" s="252">
        <f t="shared" si="65"/>
        <v>8.0000000000000071E-2</v>
      </c>
      <c r="K270" s="259"/>
    </row>
    <row r="271" spans="1:11" s="2" customFormat="1" ht="16" thickBot="1" x14ac:dyDescent="0.4">
      <c r="A271" s="327"/>
      <c r="B271" s="342"/>
      <c r="C271" s="41" t="s">
        <v>777</v>
      </c>
      <c r="D271" s="380" t="s">
        <v>6</v>
      </c>
      <c r="E271" s="381"/>
      <c r="F271" s="382"/>
      <c r="G271" s="42" t="s">
        <v>733</v>
      </c>
      <c r="H271" s="16">
        <v>444.05</v>
      </c>
      <c r="I271" s="218">
        <f t="shared" si="64"/>
        <v>479.57400000000007</v>
      </c>
      <c r="J271" s="252">
        <f t="shared" si="65"/>
        <v>8.0000000000000071E-2</v>
      </c>
      <c r="K271" s="259"/>
    </row>
    <row r="272" spans="1:11" s="2" customFormat="1" ht="135.5" customHeight="1" thickBot="1" x14ac:dyDescent="0.4">
      <c r="A272" s="327"/>
      <c r="B272" s="342"/>
      <c r="C272" s="41" t="s">
        <v>778</v>
      </c>
      <c r="D272" s="368" t="s">
        <v>1402</v>
      </c>
      <c r="E272" s="369"/>
      <c r="F272" s="370"/>
      <c r="G272" s="42" t="s">
        <v>397</v>
      </c>
      <c r="H272" s="16">
        <v>2500</v>
      </c>
      <c r="I272" s="218">
        <v>3900</v>
      </c>
      <c r="J272" s="252">
        <f t="shared" si="65"/>
        <v>0.56000000000000005</v>
      </c>
      <c r="K272" s="259" t="s">
        <v>1395</v>
      </c>
    </row>
    <row r="273" spans="1:11" s="2" customFormat="1" ht="38.5" customHeight="1" thickBot="1" x14ac:dyDescent="0.4">
      <c r="A273" s="327"/>
      <c r="B273" s="343"/>
      <c r="C273" s="44" t="s">
        <v>779</v>
      </c>
      <c r="D273" s="482" t="s">
        <v>780</v>
      </c>
      <c r="E273" s="483"/>
      <c r="F273" s="484"/>
      <c r="G273" s="45" t="s">
        <v>397</v>
      </c>
      <c r="H273" s="242">
        <v>2500</v>
      </c>
      <c r="I273" s="242"/>
      <c r="J273" s="491"/>
      <c r="K273" s="259" t="s">
        <v>1401</v>
      </c>
    </row>
    <row r="274" spans="1:11" s="2" customFormat="1" ht="16" thickBot="1" x14ac:dyDescent="0.4">
      <c r="A274" s="327"/>
      <c r="B274" s="40" t="s">
        <v>62</v>
      </c>
      <c r="C274" s="41"/>
      <c r="D274" s="328" t="s">
        <v>67</v>
      </c>
      <c r="E274" s="329"/>
      <c r="F274" s="330"/>
      <c r="G274" s="42" t="s">
        <v>733</v>
      </c>
      <c r="H274" s="16">
        <v>856</v>
      </c>
      <c r="I274" s="218">
        <f t="shared" ref="I274:I279" si="66">H274*1.08</f>
        <v>924.48</v>
      </c>
      <c r="J274" s="252">
        <f t="shared" ref="J273:J279" si="67">-1+(I274/H274)</f>
        <v>8.0000000000000071E-2</v>
      </c>
      <c r="K274" s="259"/>
    </row>
    <row r="275" spans="1:11" s="2" customFormat="1" ht="34" customHeight="1" thickBot="1" x14ac:dyDescent="0.4">
      <c r="A275" s="327"/>
      <c r="B275" s="40" t="s">
        <v>64</v>
      </c>
      <c r="C275" s="41"/>
      <c r="D275" s="328" t="s">
        <v>69</v>
      </c>
      <c r="E275" s="329"/>
      <c r="F275" s="330"/>
      <c r="G275" s="42" t="s">
        <v>733</v>
      </c>
      <c r="H275" s="16">
        <v>4365.6000000000004</v>
      </c>
      <c r="I275" s="218">
        <f t="shared" si="66"/>
        <v>4714.8480000000009</v>
      </c>
      <c r="J275" s="252">
        <f t="shared" si="67"/>
        <v>8.0000000000000071E-2</v>
      </c>
      <c r="K275" s="259"/>
    </row>
    <row r="276" spans="1:11" s="2" customFormat="1" ht="16" thickBot="1" x14ac:dyDescent="0.4">
      <c r="A276" s="327"/>
      <c r="B276" s="341" t="s">
        <v>65</v>
      </c>
      <c r="C276" s="41"/>
      <c r="D276" s="328" t="s">
        <v>1280</v>
      </c>
      <c r="E276" s="329"/>
      <c r="F276" s="330"/>
      <c r="G276" s="42" t="s">
        <v>733</v>
      </c>
      <c r="H276" s="16">
        <v>770.40000000000009</v>
      </c>
      <c r="I276" s="218">
        <f t="shared" si="66"/>
        <v>832.03200000000015</v>
      </c>
      <c r="J276" s="252">
        <f t="shared" si="67"/>
        <v>8.0000000000000071E-2</v>
      </c>
      <c r="K276" s="259"/>
    </row>
    <row r="277" spans="1:11" s="2" customFormat="1" ht="29" customHeight="1" thickBot="1" x14ac:dyDescent="0.4">
      <c r="A277" s="327"/>
      <c r="B277" s="343"/>
      <c r="C277" s="41" t="s">
        <v>782</v>
      </c>
      <c r="D277" s="368" t="s">
        <v>73</v>
      </c>
      <c r="E277" s="369"/>
      <c r="F277" s="370"/>
      <c r="G277" s="42" t="s">
        <v>733</v>
      </c>
      <c r="H277" s="16">
        <v>1284</v>
      </c>
      <c r="I277" s="218">
        <f t="shared" si="66"/>
        <v>1386.72</v>
      </c>
      <c r="J277" s="252">
        <f t="shared" si="67"/>
        <v>8.0000000000000071E-2</v>
      </c>
      <c r="K277" s="259"/>
    </row>
    <row r="278" spans="1:11" s="2" customFormat="1" ht="16" thickBot="1" x14ac:dyDescent="0.4">
      <c r="A278" s="327"/>
      <c r="B278" s="40" t="s">
        <v>66</v>
      </c>
      <c r="C278" s="41"/>
      <c r="D278" s="328" t="s">
        <v>781</v>
      </c>
      <c r="E278" s="329"/>
      <c r="F278" s="330"/>
      <c r="G278" s="42" t="s">
        <v>733</v>
      </c>
      <c r="H278" s="16">
        <v>256.8</v>
      </c>
      <c r="I278" s="218">
        <f t="shared" si="66"/>
        <v>277.34400000000005</v>
      </c>
      <c r="J278" s="252">
        <f t="shared" si="67"/>
        <v>8.0000000000000071E-2</v>
      </c>
      <c r="K278" s="259"/>
    </row>
    <row r="279" spans="1:11" s="2" customFormat="1" ht="16" thickBot="1" x14ac:dyDescent="0.4">
      <c r="A279" s="350"/>
      <c r="B279" s="51" t="s">
        <v>68</v>
      </c>
      <c r="C279" s="52"/>
      <c r="D279" s="392" t="s">
        <v>74</v>
      </c>
      <c r="E279" s="393"/>
      <c r="F279" s="394"/>
      <c r="G279" s="53" t="s">
        <v>733</v>
      </c>
      <c r="H279" s="26">
        <v>428</v>
      </c>
      <c r="I279" s="218">
        <f t="shared" si="66"/>
        <v>462.24</v>
      </c>
      <c r="J279" s="252">
        <f t="shared" si="67"/>
        <v>8.0000000000000071E-2</v>
      </c>
      <c r="K279" s="261"/>
    </row>
    <row r="280" spans="1:11" ht="16.5" thickTop="1" thickBot="1" x14ac:dyDescent="0.4">
      <c r="A280" s="82"/>
      <c r="B280" s="83"/>
      <c r="C280" s="27"/>
      <c r="D280" s="127"/>
      <c r="E280" s="28"/>
      <c r="F280" s="28"/>
      <c r="G280" s="29"/>
      <c r="H280" s="30"/>
      <c r="I280" s="220"/>
      <c r="J280" s="220"/>
      <c r="K280" s="262"/>
    </row>
    <row r="281" spans="1:11" s="2" customFormat="1" ht="215" customHeight="1" thickTop="1" thickBot="1" x14ac:dyDescent="0.4">
      <c r="A281" s="181" t="s">
        <v>1163</v>
      </c>
      <c r="B281" s="4"/>
      <c r="C281" s="10"/>
      <c r="D281" s="365" t="s">
        <v>890</v>
      </c>
      <c r="E281" s="366"/>
      <c r="F281" s="367"/>
      <c r="G281" s="7"/>
      <c r="H281" s="8"/>
      <c r="I281" s="223"/>
      <c r="J281" s="223"/>
      <c r="K281" s="263"/>
    </row>
    <row r="282" spans="1:11" s="2" customFormat="1" ht="33.5" customHeight="1" thickBot="1" x14ac:dyDescent="0.4">
      <c r="A282" s="126">
        <v>18.100000000000001</v>
      </c>
      <c r="B282" s="40"/>
      <c r="C282" s="41"/>
      <c r="D282" s="374" t="s">
        <v>910</v>
      </c>
      <c r="E282" s="375"/>
      <c r="F282" s="376"/>
      <c r="G282" s="42" t="s">
        <v>397</v>
      </c>
      <c r="H282" s="16">
        <v>1284</v>
      </c>
      <c r="I282" s="218">
        <f t="shared" ref="I282:I284" si="68">H282*1.08</f>
        <v>1386.72</v>
      </c>
      <c r="J282" s="252">
        <f t="shared" ref="J282:J284" si="69">-1+(I282/H282)</f>
        <v>8.0000000000000071E-2</v>
      </c>
      <c r="K282" s="259"/>
    </row>
    <row r="283" spans="1:11" s="2" customFormat="1" ht="35" customHeight="1" thickBot="1" x14ac:dyDescent="0.4">
      <c r="A283" s="47">
        <v>18.2</v>
      </c>
      <c r="B283" s="40"/>
      <c r="C283" s="41"/>
      <c r="D283" s="374" t="s">
        <v>269</v>
      </c>
      <c r="E283" s="375"/>
      <c r="F283" s="376"/>
      <c r="G283" s="42" t="s">
        <v>405</v>
      </c>
      <c r="H283" s="16">
        <v>963</v>
      </c>
      <c r="I283" s="218">
        <f t="shared" si="68"/>
        <v>1040.04</v>
      </c>
      <c r="J283" s="252">
        <f t="shared" si="69"/>
        <v>8.0000000000000071E-2</v>
      </c>
      <c r="K283" s="259"/>
    </row>
    <row r="284" spans="1:11" s="2" customFormat="1" ht="85.5" customHeight="1" thickBot="1" x14ac:dyDescent="0.4">
      <c r="A284" s="47">
        <v>18.3</v>
      </c>
      <c r="B284" s="40"/>
      <c r="C284" s="41"/>
      <c r="D284" s="374" t="s">
        <v>1398</v>
      </c>
      <c r="E284" s="375"/>
      <c r="F284" s="376"/>
      <c r="G284" s="42" t="s">
        <v>1396</v>
      </c>
      <c r="H284" s="16">
        <v>2568</v>
      </c>
      <c r="I284" s="218">
        <v>4515</v>
      </c>
      <c r="J284" s="252">
        <f t="shared" si="69"/>
        <v>0.75817757009345788</v>
      </c>
      <c r="K284" s="294" t="s">
        <v>1397</v>
      </c>
    </row>
    <row r="285" spans="1:11" s="2" customFormat="1" ht="68.5" customHeight="1" thickBot="1" x14ac:dyDescent="0.4">
      <c r="A285" s="47">
        <v>18.399999999999999</v>
      </c>
      <c r="B285" s="40"/>
      <c r="C285" s="41"/>
      <c r="D285" s="374" t="s">
        <v>227</v>
      </c>
      <c r="E285" s="375"/>
      <c r="F285" s="376"/>
      <c r="G285" s="42" t="s">
        <v>532</v>
      </c>
      <c r="H285" s="16" t="s">
        <v>407</v>
      </c>
      <c r="I285" s="218"/>
      <c r="J285" s="218"/>
      <c r="K285" s="259"/>
    </row>
    <row r="286" spans="1:11" s="2" customFormat="1" ht="52" customHeight="1" thickBot="1" x14ac:dyDescent="0.4">
      <c r="A286" s="326" t="s">
        <v>374</v>
      </c>
      <c r="B286" s="40"/>
      <c r="C286" s="41"/>
      <c r="D286" s="374" t="s">
        <v>1399</v>
      </c>
      <c r="E286" s="375"/>
      <c r="F286" s="376"/>
      <c r="G286" s="38" t="s">
        <v>532</v>
      </c>
      <c r="H286" s="218" t="s">
        <v>407</v>
      </c>
      <c r="I286" s="218"/>
      <c r="J286" s="218"/>
      <c r="K286" s="259"/>
    </row>
    <row r="287" spans="1:11" s="2" customFormat="1" ht="47" thickBot="1" x14ac:dyDescent="0.4">
      <c r="A287" s="348"/>
      <c r="B287" s="297" t="s">
        <v>520</v>
      </c>
      <c r="C287" s="44"/>
      <c r="D287" s="465" t="s">
        <v>34</v>
      </c>
      <c r="E287" s="466"/>
      <c r="F287" s="467"/>
      <c r="G287" s="45" t="s">
        <v>35</v>
      </c>
      <c r="H287" s="478">
        <v>7687.5</v>
      </c>
      <c r="I287" s="227"/>
      <c r="J287" s="227"/>
      <c r="K287" s="267" t="s">
        <v>1432</v>
      </c>
    </row>
    <row r="288" spans="1:11" s="2" customFormat="1" ht="16" thickBot="1" x14ac:dyDescent="0.4">
      <c r="A288" s="348"/>
      <c r="B288" s="297" t="s">
        <v>521</v>
      </c>
      <c r="C288" s="44"/>
      <c r="D288" s="465" t="s">
        <v>36</v>
      </c>
      <c r="E288" s="466"/>
      <c r="F288" s="467"/>
      <c r="G288" s="45" t="s">
        <v>35</v>
      </c>
      <c r="H288" s="242">
        <v>7775</v>
      </c>
      <c r="I288" s="218"/>
      <c r="J288" s="218"/>
      <c r="K288" s="259"/>
    </row>
    <row r="289" spans="1:11" s="2" customFormat="1" ht="16" thickBot="1" x14ac:dyDescent="0.4">
      <c r="A289" s="348"/>
      <c r="B289" s="297" t="s">
        <v>522</v>
      </c>
      <c r="C289" s="44"/>
      <c r="D289" s="465" t="s">
        <v>37</v>
      </c>
      <c r="E289" s="466"/>
      <c r="F289" s="467"/>
      <c r="G289" s="45" t="s">
        <v>35</v>
      </c>
      <c r="H289" s="478">
        <v>8312.5</v>
      </c>
      <c r="I289" s="227"/>
      <c r="J289" s="227"/>
      <c r="K289" s="267"/>
    </row>
    <row r="290" spans="1:11" s="2" customFormat="1" ht="16" thickBot="1" x14ac:dyDescent="0.4">
      <c r="A290" s="348"/>
      <c r="B290" s="297" t="s">
        <v>523</v>
      </c>
      <c r="C290" s="44"/>
      <c r="D290" s="465" t="s">
        <v>38</v>
      </c>
      <c r="E290" s="466"/>
      <c r="F290" s="467"/>
      <c r="G290" s="45" t="s">
        <v>35</v>
      </c>
      <c r="H290" s="478">
        <v>8718.75</v>
      </c>
      <c r="I290" s="227"/>
      <c r="J290" s="227"/>
      <c r="K290" s="267"/>
    </row>
    <row r="291" spans="1:11" s="2" customFormat="1" ht="16" thickBot="1" x14ac:dyDescent="0.4">
      <c r="A291" s="348"/>
      <c r="B291" s="297" t="s">
        <v>524</v>
      </c>
      <c r="C291" s="44"/>
      <c r="D291" s="465" t="s">
        <v>39</v>
      </c>
      <c r="E291" s="466"/>
      <c r="F291" s="467"/>
      <c r="G291" s="45" t="s">
        <v>35</v>
      </c>
      <c r="H291" s="478">
        <v>8968.75</v>
      </c>
      <c r="I291" s="227"/>
      <c r="J291" s="227"/>
      <c r="K291" s="267"/>
    </row>
    <row r="292" spans="1:11" s="2" customFormat="1" ht="16" thickBot="1" x14ac:dyDescent="0.4">
      <c r="A292" s="348"/>
      <c r="B292" s="297" t="s">
        <v>525</v>
      </c>
      <c r="C292" s="44"/>
      <c r="D292" s="465" t="s">
        <v>40</v>
      </c>
      <c r="E292" s="466"/>
      <c r="F292" s="467"/>
      <c r="G292" s="45" t="s">
        <v>35</v>
      </c>
      <c r="H292" s="478">
        <v>9218.75</v>
      </c>
      <c r="I292" s="227"/>
      <c r="J292" s="227"/>
      <c r="K292" s="267"/>
    </row>
    <row r="293" spans="1:11" s="2" customFormat="1" ht="16" thickBot="1" x14ac:dyDescent="0.4">
      <c r="A293" s="348"/>
      <c r="B293" s="297" t="s">
        <v>526</v>
      </c>
      <c r="C293" s="44"/>
      <c r="D293" s="465" t="s">
        <v>41</v>
      </c>
      <c r="E293" s="466"/>
      <c r="F293" s="467"/>
      <c r="G293" s="45" t="s">
        <v>35</v>
      </c>
      <c r="H293" s="242">
        <v>10475</v>
      </c>
      <c r="I293" s="218"/>
      <c r="J293" s="218"/>
      <c r="K293" s="259"/>
    </row>
    <row r="294" spans="1:11" s="2" customFormat="1" ht="16" thickBot="1" x14ac:dyDescent="0.4">
      <c r="A294" s="348"/>
      <c r="B294" s="297" t="s">
        <v>527</v>
      </c>
      <c r="C294" s="44"/>
      <c r="D294" s="465" t="s">
        <v>42</v>
      </c>
      <c r="E294" s="466"/>
      <c r="F294" s="467"/>
      <c r="G294" s="45" t="s">
        <v>35</v>
      </c>
      <c r="H294" s="242">
        <v>10850</v>
      </c>
      <c r="I294" s="218"/>
      <c r="J294" s="218"/>
      <c r="K294" s="259"/>
    </row>
    <row r="295" spans="1:11" s="2" customFormat="1" ht="16" thickBot="1" x14ac:dyDescent="0.4">
      <c r="A295" s="348"/>
      <c r="B295" s="297" t="s">
        <v>528</v>
      </c>
      <c r="C295" s="44"/>
      <c r="D295" s="465" t="s">
        <v>43</v>
      </c>
      <c r="E295" s="466"/>
      <c r="F295" s="467"/>
      <c r="G295" s="45" t="s">
        <v>35</v>
      </c>
      <c r="H295" s="242">
        <v>12675</v>
      </c>
      <c r="I295" s="218"/>
      <c r="J295" s="218"/>
      <c r="K295" s="259"/>
    </row>
    <row r="296" spans="1:11" s="2" customFormat="1" ht="16" thickBot="1" x14ac:dyDescent="0.4">
      <c r="A296" s="348"/>
      <c r="B296" s="297" t="s">
        <v>529</v>
      </c>
      <c r="C296" s="44"/>
      <c r="D296" s="465" t="s">
        <v>44</v>
      </c>
      <c r="E296" s="466"/>
      <c r="F296" s="467"/>
      <c r="G296" s="45" t="s">
        <v>35</v>
      </c>
      <c r="H296" s="242">
        <v>13150</v>
      </c>
      <c r="I296" s="218"/>
      <c r="J296" s="218"/>
      <c r="K296" s="259"/>
    </row>
    <row r="297" spans="1:11" s="2" customFormat="1" ht="16" thickBot="1" x14ac:dyDescent="0.4">
      <c r="A297" s="348"/>
      <c r="B297" s="297" t="s">
        <v>271</v>
      </c>
      <c r="C297" s="44"/>
      <c r="D297" s="465" t="s">
        <v>45</v>
      </c>
      <c r="E297" s="466"/>
      <c r="F297" s="467"/>
      <c r="G297" s="45"/>
      <c r="H297" s="45"/>
      <c r="I297" s="38"/>
      <c r="J297" s="38"/>
      <c r="K297" s="265"/>
    </row>
    <row r="298" spans="1:11" s="2" customFormat="1" ht="16" thickBot="1" x14ac:dyDescent="0.4">
      <c r="A298" s="348"/>
      <c r="B298" s="297"/>
      <c r="C298" s="44" t="s">
        <v>272</v>
      </c>
      <c r="D298" s="479" t="s">
        <v>46</v>
      </c>
      <c r="E298" s="480"/>
      <c r="F298" s="481"/>
      <c r="G298" s="45"/>
      <c r="H298" s="45"/>
      <c r="I298" s="38"/>
      <c r="J298" s="38"/>
      <c r="K298" s="265"/>
    </row>
    <row r="299" spans="1:11" s="2" customFormat="1" ht="16" thickBot="1" x14ac:dyDescent="0.4">
      <c r="A299" s="348"/>
      <c r="B299" s="297"/>
      <c r="C299" s="44" t="s">
        <v>273</v>
      </c>
      <c r="D299" s="482" t="s">
        <v>47</v>
      </c>
      <c r="E299" s="483"/>
      <c r="F299" s="484"/>
      <c r="G299" s="45" t="s">
        <v>48</v>
      </c>
      <c r="H299" s="478">
        <v>10</v>
      </c>
      <c r="I299" s="227"/>
      <c r="J299" s="227"/>
      <c r="K299" s="267"/>
    </row>
    <row r="300" spans="1:11" s="2" customFormat="1" ht="16" thickBot="1" x14ac:dyDescent="0.4">
      <c r="A300" s="348"/>
      <c r="B300" s="297"/>
      <c r="C300" s="44" t="s">
        <v>274</v>
      </c>
      <c r="D300" s="482" t="s">
        <v>49</v>
      </c>
      <c r="E300" s="483"/>
      <c r="F300" s="484"/>
      <c r="G300" s="45" t="s">
        <v>48</v>
      </c>
      <c r="H300" s="478">
        <v>7.25</v>
      </c>
      <c r="I300" s="227"/>
      <c r="J300" s="227"/>
      <c r="K300" s="267"/>
    </row>
    <row r="301" spans="1:11" s="2" customFormat="1" ht="16" thickBot="1" x14ac:dyDescent="0.4">
      <c r="A301" s="348"/>
      <c r="B301" s="297"/>
      <c r="C301" s="44" t="s">
        <v>275</v>
      </c>
      <c r="D301" s="482" t="s">
        <v>50</v>
      </c>
      <c r="E301" s="483"/>
      <c r="F301" s="484"/>
      <c r="G301" s="45" t="s">
        <v>48</v>
      </c>
      <c r="H301" s="478">
        <v>6</v>
      </c>
      <c r="I301" s="227"/>
      <c r="J301" s="227"/>
      <c r="K301" s="267"/>
    </row>
    <row r="302" spans="1:11" s="2" customFormat="1" ht="16" thickBot="1" x14ac:dyDescent="0.4">
      <c r="A302" s="348"/>
      <c r="B302" s="297"/>
      <c r="C302" s="44" t="s">
        <v>276</v>
      </c>
      <c r="D302" s="482" t="s">
        <v>51</v>
      </c>
      <c r="E302" s="483"/>
      <c r="F302" s="484"/>
      <c r="G302" s="45" t="s">
        <v>48</v>
      </c>
      <c r="H302" s="478">
        <v>5</v>
      </c>
      <c r="I302" s="227"/>
      <c r="J302" s="227"/>
      <c r="K302" s="267"/>
    </row>
    <row r="303" spans="1:11" s="2" customFormat="1" ht="16" thickBot="1" x14ac:dyDescent="0.4">
      <c r="A303" s="348"/>
      <c r="B303" s="297"/>
      <c r="C303" s="44" t="s">
        <v>277</v>
      </c>
      <c r="D303" s="482" t="s">
        <v>52</v>
      </c>
      <c r="E303" s="483"/>
      <c r="F303" s="484"/>
      <c r="G303" s="45" t="s">
        <v>48</v>
      </c>
      <c r="H303" s="478">
        <v>4.75</v>
      </c>
      <c r="I303" s="227"/>
      <c r="J303" s="227"/>
      <c r="K303" s="267"/>
    </row>
    <row r="304" spans="1:11" s="2" customFormat="1" ht="16" thickBot="1" x14ac:dyDescent="0.4">
      <c r="A304" s="348"/>
      <c r="B304" s="297"/>
      <c r="C304" s="44" t="s">
        <v>278</v>
      </c>
      <c r="D304" s="479" t="s">
        <v>53</v>
      </c>
      <c r="E304" s="480"/>
      <c r="F304" s="481"/>
      <c r="G304" s="45" t="s">
        <v>54</v>
      </c>
      <c r="H304" s="242">
        <v>17.5</v>
      </c>
      <c r="I304" s="218"/>
      <c r="J304" s="218"/>
      <c r="K304" s="259"/>
    </row>
    <row r="305" spans="1:11" s="2" customFormat="1" ht="16" thickBot="1" x14ac:dyDescent="0.4">
      <c r="A305" s="348"/>
      <c r="B305" s="297"/>
      <c r="C305" s="44" t="s">
        <v>279</v>
      </c>
      <c r="D305" s="479" t="s">
        <v>55</v>
      </c>
      <c r="E305" s="480"/>
      <c r="F305" s="481"/>
      <c r="G305" s="45" t="s">
        <v>54</v>
      </c>
      <c r="H305" s="242">
        <v>30</v>
      </c>
      <c r="I305" s="218"/>
      <c r="J305" s="218"/>
      <c r="K305" s="259"/>
    </row>
    <row r="306" spans="1:11" s="2" customFormat="1" ht="16" thickBot="1" x14ac:dyDescent="0.4">
      <c r="A306" s="348"/>
      <c r="B306" s="297" t="s">
        <v>280</v>
      </c>
      <c r="C306" s="44"/>
      <c r="D306" s="465" t="s">
        <v>1281</v>
      </c>
      <c r="E306" s="466"/>
      <c r="F306" s="467"/>
      <c r="G306" s="45"/>
      <c r="H306" s="242"/>
      <c r="I306" s="218"/>
      <c r="J306" s="218"/>
      <c r="K306" s="259"/>
    </row>
    <row r="307" spans="1:11" s="2" customFormat="1" ht="16" thickBot="1" x14ac:dyDescent="0.4">
      <c r="A307" s="348"/>
      <c r="B307" s="297"/>
      <c r="C307" s="44" t="s">
        <v>281</v>
      </c>
      <c r="D307" s="479" t="s">
        <v>56</v>
      </c>
      <c r="E307" s="480"/>
      <c r="F307" s="481"/>
      <c r="G307" s="45" t="s">
        <v>54</v>
      </c>
      <c r="H307" s="242" t="s">
        <v>407</v>
      </c>
      <c r="I307" s="218"/>
      <c r="J307" s="218"/>
      <c r="K307" s="259"/>
    </row>
    <row r="308" spans="1:11" s="2" customFormat="1" ht="16" thickBot="1" x14ac:dyDescent="0.4">
      <c r="A308" s="348"/>
      <c r="B308" s="297"/>
      <c r="C308" s="44" t="s">
        <v>282</v>
      </c>
      <c r="D308" s="479" t="s">
        <v>57</v>
      </c>
      <c r="E308" s="480"/>
      <c r="F308" s="481"/>
      <c r="G308" s="45" t="s">
        <v>54</v>
      </c>
      <c r="H308" s="242" t="s">
        <v>407</v>
      </c>
      <c r="I308" s="218"/>
      <c r="J308" s="218"/>
      <c r="K308" s="259"/>
    </row>
    <row r="309" spans="1:11" s="2" customFormat="1" ht="16" thickBot="1" x14ac:dyDescent="0.4">
      <c r="A309" s="403"/>
      <c r="B309" s="248"/>
      <c r="C309" s="485" t="s">
        <v>283</v>
      </c>
      <c r="D309" s="486" t="s">
        <v>58</v>
      </c>
      <c r="E309" s="487"/>
      <c r="F309" s="488"/>
      <c r="G309" s="489" t="s">
        <v>54</v>
      </c>
      <c r="H309" s="490" t="s">
        <v>407</v>
      </c>
      <c r="I309" s="219"/>
      <c r="J309" s="219"/>
      <c r="K309" s="261"/>
    </row>
    <row r="310" spans="1:11" ht="16.5" thickTop="1" thickBot="1" x14ac:dyDescent="0.4">
      <c r="A310" s="82"/>
      <c r="B310" s="83"/>
      <c r="C310" s="27"/>
      <c r="D310" s="127"/>
      <c r="E310" s="28"/>
      <c r="F310" s="28"/>
      <c r="G310" s="29"/>
      <c r="H310" s="30"/>
      <c r="I310" s="220"/>
      <c r="J310" s="220"/>
      <c r="K310" s="262"/>
    </row>
    <row r="311" spans="1:11" s="2" customFormat="1" ht="16.5" thickTop="1" thickBot="1" x14ac:dyDescent="0.4">
      <c r="A311" s="181" t="s">
        <v>1162</v>
      </c>
      <c r="B311" s="4"/>
      <c r="C311" s="10"/>
      <c r="D311" s="365" t="s">
        <v>692</v>
      </c>
      <c r="E311" s="366"/>
      <c r="F311" s="367"/>
      <c r="G311" s="7"/>
      <c r="H311" s="8"/>
      <c r="I311" s="223"/>
      <c r="J311" s="223"/>
      <c r="K311" s="263"/>
    </row>
    <row r="312" spans="1:11" s="2" customFormat="1" ht="81.5" customHeight="1" thickBot="1" x14ac:dyDescent="0.4">
      <c r="A312" s="47">
        <v>20.100000000000001</v>
      </c>
      <c r="B312" s="40"/>
      <c r="C312" s="41"/>
      <c r="D312" s="374" t="s">
        <v>220</v>
      </c>
      <c r="E312" s="375"/>
      <c r="F312" s="376"/>
      <c r="G312" s="42" t="s">
        <v>171</v>
      </c>
      <c r="H312" s="16">
        <v>642</v>
      </c>
      <c r="I312" s="218"/>
      <c r="J312" s="218"/>
      <c r="K312" s="259"/>
    </row>
    <row r="313" spans="1:11" s="2" customFormat="1" ht="59" customHeight="1" thickBot="1" x14ac:dyDescent="0.4">
      <c r="A313" s="47">
        <v>20.2</v>
      </c>
      <c r="B313" s="40"/>
      <c r="C313" s="41"/>
      <c r="D313" s="377" t="s">
        <v>896</v>
      </c>
      <c r="E313" s="378"/>
      <c r="F313" s="379"/>
      <c r="G313" s="42" t="s">
        <v>532</v>
      </c>
      <c r="H313" s="16" t="s">
        <v>407</v>
      </c>
      <c r="I313" s="218"/>
      <c r="J313" s="218"/>
      <c r="K313" s="259"/>
    </row>
    <row r="314" spans="1:11" s="2" customFormat="1" ht="90.5" customHeight="1" thickBot="1" x14ac:dyDescent="0.4">
      <c r="A314" s="47" t="s">
        <v>172</v>
      </c>
      <c r="B314" s="40"/>
      <c r="C314" s="41"/>
      <c r="D314" s="377" t="s">
        <v>1314</v>
      </c>
      <c r="E314" s="378"/>
      <c r="F314" s="379"/>
      <c r="G314" s="42" t="s">
        <v>397</v>
      </c>
      <c r="H314" s="16">
        <v>1600</v>
      </c>
      <c r="I314" s="218"/>
      <c r="J314" s="218"/>
      <c r="K314" s="259"/>
    </row>
    <row r="315" spans="1:11" s="2" customFormat="1" ht="59" customHeight="1" thickBot="1" x14ac:dyDescent="0.4">
      <c r="A315" s="63" t="s">
        <v>173</v>
      </c>
      <c r="B315" s="75"/>
      <c r="C315" s="76"/>
      <c r="D315" s="389" t="s">
        <v>1315</v>
      </c>
      <c r="E315" s="390"/>
      <c r="F315" s="391"/>
      <c r="G315" s="53" t="s">
        <v>532</v>
      </c>
      <c r="H315" s="26" t="s">
        <v>407</v>
      </c>
      <c r="I315" s="219"/>
      <c r="J315" s="219"/>
      <c r="K315" s="261"/>
    </row>
    <row r="316" spans="1:11" ht="16.5" thickTop="1" thickBot="1" x14ac:dyDescent="0.4">
      <c r="A316" s="82"/>
      <c r="B316" s="83"/>
      <c r="C316" s="27"/>
      <c r="D316" s="127"/>
      <c r="E316" s="28"/>
      <c r="F316" s="28"/>
      <c r="G316" s="29"/>
      <c r="H316" s="30"/>
      <c r="I316" s="220"/>
      <c r="J316" s="220"/>
      <c r="K316" s="262"/>
    </row>
    <row r="317" spans="1:11" s="2" customFormat="1" ht="16.5" thickTop="1" thickBot="1" x14ac:dyDescent="0.4">
      <c r="A317" s="181" t="s">
        <v>1161</v>
      </c>
      <c r="B317" s="4"/>
      <c r="C317" s="10"/>
      <c r="D317" s="365" t="s">
        <v>1282</v>
      </c>
      <c r="E317" s="366"/>
      <c r="F317" s="367"/>
      <c r="G317" s="7"/>
      <c r="H317" s="8"/>
      <c r="I317" s="223"/>
      <c r="J317" s="223"/>
      <c r="K317" s="263"/>
    </row>
    <row r="318" spans="1:11" s="2" customFormat="1" ht="46" customHeight="1" thickBot="1" x14ac:dyDescent="0.4">
      <c r="A318" s="122" t="s">
        <v>375</v>
      </c>
      <c r="B318" s="40" t="s">
        <v>574</v>
      </c>
      <c r="C318" s="41"/>
      <c r="D318" s="374" t="s">
        <v>994</v>
      </c>
      <c r="E318" s="375"/>
      <c r="F318" s="376"/>
      <c r="G318" s="42" t="s">
        <v>534</v>
      </c>
      <c r="H318" s="16">
        <v>12840</v>
      </c>
      <c r="I318" s="218"/>
      <c r="J318" s="218"/>
      <c r="K318" s="259"/>
    </row>
    <row r="319" spans="1:11" s="2" customFormat="1" ht="44" customHeight="1" thickBot="1" x14ac:dyDescent="0.4">
      <c r="A319" s="47" t="s">
        <v>376</v>
      </c>
      <c r="B319" s="40"/>
      <c r="C319" s="41" t="s">
        <v>574</v>
      </c>
      <c r="D319" s="386" t="s">
        <v>810</v>
      </c>
      <c r="E319" s="387"/>
      <c r="F319" s="388"/>
      <c r="G319" s="42" t="s">
        <v>534</v>
      </c>
      <c r="H319" s="16">
        <v>3852</v>
      </c>
      <c r="I319" s="218"/>
      <c r="J319" s="218"/>
      <c r="K319" s="259"/>
    </row>
    <row r="320" spans="1:11" s="2" customFormat="1" ht="16" thickBot="1" x14ac:dyDescent="0.4">
      <c r="A320" s="47" t="s">
        <v>221</v>
      </c>
      <c r="B320" s="40" t="s">
        <v>574</v>
      </c>
      <c r="C320" s="41"/>
      <c r="D320" s="374" t="s">
        <v>995</v>
      </c>
      <c r="E320" s="375"/>
      <c r="F320" s="376"/>
      <c r="G320" s="42" t="s">
        <v>397</v>
      </c>
      <c r="H320" s="16">
        <v>1712</v>
      </c>
      <c r="I320" s="218"/>
      <c r="J320" s="218"/>
      <c r="K320" s="259"/>
    </row>
    <row r="321" spans="1:11" s="2" customFormat="1" ht="69.5" customHeight="1" thickBot="1" x14ac:dyDescent="0.4">
      <c r="A321" s="63" t="s">
        <v>377</v>
      </c>
      <c r="B321" s="51" t="s">
        <v>574</v>
      </c>
      <c r="C321" s="52" t="s">
        <v>574</v>
      </c>
      <c r="D321" s="389" t="s">
        <v>1283</v>
      </c>
      <c r="E321" s="390"/>
      <c r="F321" s="391"/>
      <c r="G321" s="53" t="s">
        <v>532</v>
      </c>
      <c r="H321" s="26" t="s">
        <v>407</v>
      </c>
      <c r="I321" s="219"/>
      <c r="J321" s="219"/>
      <c r="K321" s="261"/>
    </row>
    <row r="322" spans="1:11" s="2" customFormat="1" ht="16.5" thickTop="1" thickBot="1" x14ac:dyDescent="0.4">
      <c r="A322" s="141"/>
      <c r="B322" s="142"/>
      <c r="C322" s="143"/>
      <c r="D322" s="174"/>
      <c r="E322" s="89"/>
      <c r="F322" s="176"/>
      <c r="G322" s="144"/>
      <c r="H322" s="145"/>
      <c r="I322" s="228"/>
      <c r="J322" s="228"/>
      <c r="K322" s="268"/>
    </row>
    <row r="323" spans="1:11" s="2" customFormat="1" ht="16.5" thickTop="1" thickBot="1" x14ac:dyDescent="0.4">
      <c r="A323" s="181" t="s">
        <v>1160</v>
      </c>
      <c r="B323" s="4"/>
      <c r="C323" s="10"/>
      <c r="D323" s="365" t="s">
        <v>996</v>
      </c>
      <c r="E323" s="366"/>
      <c r="F323" s="367"/>
      <c r="G323" s="7"/>
      <c r="H323" s="8"/>
      <c r="I323" s="223"/>
      <c r="J323" s="223"/>
      <c r="K323" s="263"/>
    </row>
    <row r="324" spans="1:11" s="2" customFormat="1" ht="151" customHeight="1" thickBot="1" x14ac:dyDescent="0.4">
      <c r="A324" s="326">
        <v>23.1</v>
      </c>
      <c r="B324" s="40"/>
      <c r="C324" s="41"/>
      <c r="D324" s="374" t="s">
        <v>224</v>
      </c>
      <c r="E324" s="375"/>
      <c r="F324" s="376"/>
      <c r="G324" s="42" t="s">
        <v>574</v>
      </c>
      <c r="H324" s="16" t="s">
        <v>574</v>
      </c>
      <c r="I324" s="218"/>
      <c r="J324" s="218"/>
      <c r="K324" s="259"/>
    </row>
    <row r="325" spans="1:11" s="2" customFormat="1" ht="56" customHeight="1" thickBot="1" x14ac:dyDescent="0.4">
      <c r="A325" s="327"/>
      <c r="B325" s="40" t="s">
        <v>997</v>
      </c>
      <c r="C325" s="41"/>
      <c r="D325" s="328" t="s">
        <v>786</v>
      </c>
      <c r="E325" s="329"/>
      <c r="F325" s="330"/>
      <c r="G325" s="42" t="s">
        <v>397</v>
      </c>
      <c r="H325" s="16">
        <v>1284</v>
      </c>
      <c r="I325" s="218"/>
      <c r="J325" s="218"/>
      <c r="K325" s="259"/>
    </row>
    <row r="326" spans="1:11" s="2" customFormat="1" ht="62" customHeight="1" thickBot="1" x14ac:dyDescent="0.4">
      <c r="A326" s="327"/>
      <c r="B326" s="40" t="s">
        <v>998</v>
      </c>
      <c r="C326" s="41"/>
      <c r="D326" s="328" t="s">
        <v>787</v>
      </c>
      <c r="E326" s="329"/>
      <c r="F326" s="330"/>
      <c r="G326" s="42" t="s">
        <v>405</v>
      </c>
      <c r="H326" s="16">
        <v>963</v>
      </c>
      <c r="I326" s="218"/>
      <c r="J326" s="218"/>
      <c r="K326" s="259"/>
    </row>
    <row r="327" spans="1:11" s="2" customFormat="1" ht="61" customHeight="1" thickBot="1" x14ac:dyDescent="0.4">
      <c r="A327" s="327"/>
      <c r="B327" s="40" t="s">
        <v>819</v>
      </c>
      <c r="C327" s="41"/>
      <c r="D327" s="328" t="s">
        <v>253</v>
      </c>
      <c r="E327" s="329"/>
      <c r="F327" s="330"/>
      <c r="G327" s="42" t="s">
        <v>547</v>
      </c>
      <c r="H327" s="16">
        <v>65</v>
      </c>
      <c r="I327" s="218"/>
      <c r="J327" s="218"/>
      <c r="K327" s="259"/>
    </row>
    <row r="328" spans="1:11" s="77" customFormat="1" ht="51.5" customHeight="1" thickBot="1" x14ac:dyDescent="0.4">
      <c r="A328" s="334"/>
      <c r="B328" s="40" t="s">
        <v>820</v>
      </c>
      <c r="C328" s="41"/>
      <c r="D328" s="328" t="s">
        <v>862</v>
      </c>
      <c r="E328" s="329"/>
      <c r="F328" s="330"/>
      <c r="G328" s="42" t="s">
        <v>532</v>
      </c>
      <c r="H328" s="16" t="s">
        <v>407</v>
      </c>
      <c r="I328" s="218"/>
      <c r="J328" s="218"/>
      <c r="K328" s="259"/>
    </row>
    <row r="329" spans="1:11" s="2" customFormat="1" ht="16" thickBot="1" x14ac:dyDescent="0.4">
      <c r="A329" s="47">
        <v>23.2</v>
      </c>
      <c r="B329" s="40"/>
      <c r="C329" s="41"/>
      <c r="D329" s="374" t="s">
        <v>1049</v>
      </c>
      <c r="E329" s="375"/>
      <c r="F329" s="376"/>
      <c r="G329" s="42" t="s">
        <v>532</v>
      </c>
      <c r="H329" s="16" t="s">
        <v>407</v>
      </c>
      <c r="I329" s="218"/>
      <c r="J329" s="218"/>
      <c r="K329" s="259"/>
    </row>
    <row r="330" spans="1:11" s="2" customFormat="1" ht="30.5" customHeight="1" thickBot="1" x14ac:dyDescent="0.4">
      <c r="A330" s="122">
        <v>23.3</v>
      </c>
      <c r="B330" s="78"/>
      <c r="C330" s="42"/>
      <c r="D330" s="377" t="s">
        <v>1229</v>
      </c>
      <c r="E330" s="378"/>
      <c r="F330" s="379"/>
      <c r="G330" s="16" t="s">
        <v>534</v>
      </c>
      <c r="H330" s="16">
        <v>8560</v>
      </c>
      <c r="I330" s="218"/>
      <c r="J330" s="218"/>
      <c r="K330" s="259"/>
    </row>
    <row r="331" spans="1:11" s="43" customFormat="1" ht="16" thickBot="1" x14ac:dyDescent="0.4">
      <c r="A331" s="326" t="s">
        <v>378</v>
      </c>
      <c r="B331" s="40"/>
      <c r="C331" s="41" t="s">
        <v>574</v>
      </c>
      <c r="D331" s="374" t="s">
        <v>1284</v>
      </c>
      <c r="E331" s="375"/>
      <c r="F331" s="376"/>
      <c r="G331" s="42"/>
      <c r="H331" s="16"/>
      <c r="I331" s="218"/>
      <c r="J331" s="218"/>
      <c r="K331" s="259"/>
    </row>
    <row r="332" spans="1:11" s="2" customFormat="1" ht="16" thickBot="1" x14ac:dyDescent="0.4">
      <c r="A332" s="327"/>
      <c r="B332" s="40" t="s">
        <v>646</v>
      </c>
      <c r="C332" s="41" t="s">
        <v>574</v>
      </c>
      <c r="D332" s="328" t="s">
        <v>648</v>
      </c>
      <c r="E332" s="329"/>
      <c r="F332" s="330"/>
      <c r="G332" s="42" t="s">
        <v>532</v>
      </c>
      <c r="H332" s="16" t="s">
        <v>407</v>
      </c>
      <c r="I332" s="218"/>
      <c r="J332" s="218"/>
      <c r="K332" s="259"/>
    </row>
    <row r="333" spans="1:11" s="2" customFormat="1" ht="16" thickBot="1" x14ac:dyDescent="0.4">
      <c r="A333" s="327"/>
      <c r="B333" s="40" t="s">
        <v>647</v>
      </c>
      <c r="C333" s="41" t="s">
        <v>574</v>
      </c>
      <c r="D333" s="328" t="s">
        <v>228</v>
      </c>
      <c r="E333" s="329"/>
      <c r="F333" s="330"/>
      <c r="G333" s="42" t="s">
        <v>532</v>
      </c>
      <c r="H333" s="16" t="s">
        <v>407</v>
      </c>
      <c r="I333" s="218"/>
      <c r="J333" s="218"/>
      <c r="K333" s="259"/>
    </row>
    <row r="334" spans="1:11" s="2" customFormat="1" ht="16" thickBot="1" x14ac:dyDescent="0.4">
      <c r="A334" s="326" t="s">
        <v>379</v>
      </c>
      <c r="B334" s="40" t="s">
        <v>574</v>
      </c>
      <c r="C334" s="41"/>
      <c r="D334" s="374" t="s">
        <v>649</v>
      </c>
      <c r="E334" s="375"/>
      <c r="F334" s="376"/>
      <c r="G334" s="42"/>
      <c r="H334" s="16"/>
      <c r="I334" s="218"/>
      <c r="J334" s="218"/>
      <c r="K334" s="259"/>
    </row>
    <row r="335" spans="1:11" s="2" customFormat="1" ht="34" customHeight="1" thickBot="1" x14ac:dyDescent="0.4">
      <c r="A335" s="327"/>
      <c r="B335" s="40" t="s">
        <v>650</v>
      </c>
      <c r="C335" s="41" t="s">
        <v>574</v>
      </c>
      <c r="D335" s="323" t="s">
        <v>1256</v>
      </c>
      <c r="E335" s="324"/>
      <c r="F335" s="325"/>
      <c r="G335" s="42" t="s">
        <v>532</v>
      </c>
      <c r="H335" s="16" t="s">
        <v>407</v>
      </c>
      <c r="I335" s="218"/>
      <c r="J335" s="218"/>
      <c r="K335" s="259"/>
    </row>
    <row r="336" spans="1:11" s="2" customFormat="1" ht="16" thickBot="1" x14ac:dyDescent="0.4">
      <c r="A336" s="327"/>
      <c r="B336" s="40" t="s">
        <v>821</v>
      </c>
      <c r="C336" s="41"/>
      <c r="D336" s="320" t="s">
        <v>1301</v>
      </c>
      <c r="E336" s="321"/>
      <c r="F336" s="322"/>
      <c r="G336" s="42" t="s">
        <v>532</v>
      </c>
      <c r="H336" s="16" t="s">
        <v>407</v>
      </c>
      <c r="I336" s="218"/>
      <c r="J336" s="218"/>
      <c r="K336" s="259"/>
    </row>
    <row r="337" spans="1:11" s="2" customFormat="1" ht="16" thickBot="1" x14ac:dyDescent="0.4">
      <c r="A337" s="326" t="s">
        <v>292</v>
      </c>
      <c r="B337" s="40" t="s">
        <v>574</v>
      </c>
      <c r="C337" s="41"/>
      <c r="D337" s="374" t="s">
        <v>651</v>
      </c>
      <c r="E337" s="375"/>
      <c r="F337" s="376"/>
      <c r="G337" s="42"/>
      <c r="H337" s="16"/>
      <c r="I337" s="218"/>
      <c r="J337" s="218"/>
      <c r="K337" s="259"/>
    </row>
    <row r="338" spans="1:11" s="2" customFormat="1" ht="16" thickBot="1" x14ac:dyDescent="0.4">
      <c r="A338" s="348"/>
      <c r="B338" s="40" t="s">
        <v>293</v>
      </c>
      <c r="C338" s="41" t="s">
        <v>574</v>
      </c>
      <c r="D338" s="328" t="s">
        <v>652</v>
      </c>
      <c r="E338" s="329"/>
      <c r="F338" s="330"/>
      <c r="G338" s="42" t="s">
        <v>653</v>
      </c>
      <c r="H338" s="67">
        <v>1.9260000000000002</v>
      </c>
      <c r="I338" s="227"/>
      <c r="J338" s="227"/>
      <c r="K338" s="267"/>
    </row>
    <row r="339" spans="1:11" s="2" customFormat="1" ht="16" thickBot="1" x14ac:dyDescent="0.4">
      <c r="A339" s="348"/>
      <c r="B339" s="40" t="s">
        <v>294</v>
      </c>
      <c r="C339" s="41" t="s">
        <v>574</v>
      </c>
      <c r="D339" s="328" t="s">
        <v>654</v>
      </c>
      <c r="E339" s="329"/>
      <c r="F339" s="330"/>
      <c r="G339" s="42" t="s">
        <v>653</v>
      </c>
      <c r="H339" s="67">
        <v>2.2470000000000003</v>
      </c>
      <c r="I339" s="227"/>
      <c r="J339" s="227"/>
      <c r="K339" s="267"/>
    </row>
    <row r="340" spans="1:11" s="2" customFormat="1" ht="16" thickBot="1" x14ac:dyDescent="0.4">
      <c r="A340" s="348"/>
      <c r="B340" s="40" t="s">
        <v>295</v>
      </c>
      <c r="C340" s="41" t="s">
        <v>574</v>
      </c>
      <c r="D340" s="328" t="s">
        <v>655</v>
      </c>
      <c r="E340" s="329"/>
      <c r="F340" s="330"/>
      <c r="G340" s="42" t="s">
        <v>653</v>
      </c>
      <c r="H340" s="67">
        <v>11.235000000000001</v>
      </c>
      <c r="I340" s="227"/>
      <c r="J340" s="227"/>
      <c r="K340" s="267"/>
    </row>
    <row r="341" spans="1:11" s="2" customFormat="1" ht="31.5" thickBot="1" x14ac:dyDescent="0.4">
      <c r="A341" s="348"/>
      <c r="B341" s="341" t="s">
        <v>296</v>
      </c>
      <c r="C341" s="41" t="s">
        <v>574</v>
      </c>
      <c r="D341" s="328" t="s">
        <v>656</v>
      </c>
      <c r="E341" s="329"/>
      <c r="F341" s="330"/>
      <c r="G341" s="42" t="s">
        <v>659</v>
      </c>
      <c r="H341" s="16">
        <v>256.8</v>
      </c>
      <c r="I341" s="218"/>
      <c r="J341" s="218"/>
      <c r="K341" s="259"/>
    </row>
    <row r="342" spans="1:11" s="2" customFormat="1" ht="16" thickBot="1" x14ac:dyDescent="0.4">
      <c r="A342" s="348"/>
      <c r="B342" s="343"/>
      <c r="C342" s="41" t="s">
        <v>254</v>
      </c>
      <c r="D342" s="320" t="s">
        <v>657</v>
      </c>
      <c r="E342" s="321"/>
      <c r="F342" s="322"/>
      <c r="G342" s="42" t="s">
        <v>697</v>
      </c>
      <c r="H342" s="16">
        <v>385.20000000000005</v>
      </c>
      <c r="I342" s="218"/>
      <c r="J342" s="218"/>
      <c r="K342" s="259"/>
    </row>
    <row r="343" spans="1:11" s="2" customFormat="1" ht="31.5" thickBot="1" x14ac:dyDescent="0.4">
      <c r="A343" s="348"/>
      <c r="B343" s="341" t="s">
        <v>255</v>
      </c>
      <c r="C343" s="41" t="s">
        <v>574</v>
      </c>
      <c r="D343" s="328" t="s">
        <v>658</v>
      </c>
      <c r="E343" s="329"/>
      <c r="F343" s="330"/>
      <c r="G343" s="42" t="s">
        <v>659</v>
      </c>
      <c r="H343" s="16">
        <v>1440</v>
      </c>
      <c r="I343" s="218"/>
      <c r="J343" s="218"/>
      <c r="K343" s="259"/>
    </row>
    <row r="344" spans="1:11" s="2" customFormat="1" ht="16" thickBot="1" x14ac:dyDescent="0.4">
      <c r="A344" s="348"/>
      <c r="B344" s="343"/>
      <c r="C344" s="41" t="s">
        <v>256</v>
      </c>
      <c r="D344" s="320" t="s">
        <v>657</v>
      </c>
      <c r="E344" s="321"/>
      <c r="F344" s="322"/>
      <c r="G344" s="42" t="s">
        <v>697</v>
      </c>
      <c r="H344" s="16">
        <v>1200</v>
      </c>
      <c r="I344" s="218"/>
      <c r="J344" s="218"/>
      <c r="K344" s="259"/>
    </row>
    <row r="345" spans="1:11" s="2" customFormat="1" ht="31.5" thickBot="1" x14ac:dyDescent="0.4">
      <c r="A345" s="348"/>
      <c r="B345" s="341" t="s">
        <v>297</v>
      </c>
      <c r="C345" s="79" t="s">
        <v>574</v>
      </c>
      <c r="D345" s="328" t="s">
        <v>660</v>
      </c>
      <c r="E345" s="329"/>
      <c r="F345" s="330"/>
      <c r="G345" s="42" t="s">
        <v>659</v>
      </c>
      <c r="H345" s="16">
        <v>160.5</v>
      </c>
      <c r="I345" s="218"/>
      <c r="J345" s="218"/>
      <c r="K345" s="259"/>
    </row>
    <row r="346" spans="1:11" s="2" customFormat="1" ht="16" thickBot="1" x14ac:dyDescent="0.4">
      <c r="A346" s="403"/>
      <c r="B346" s="447"/>
      <c r="C346" s="52" t="s">
        <v>257</v>
      </c>
      <c r="D346" s="450" t="s">
        <v>657</v>
      </c>
      <c r="E346" s="451"/>
      <c r="F346" s="452"/>
      <c r="G346" s="53" t="s">
        <v>697</v>
      </c>
      <c r="H346" s="26">
        <v>385.20000000000005</v>
      </c>
      <c r="I346" s="219"/>
      <c r="J346" s="219"/>
      <c r="K346" s="261"/>
    </row>
    <row r="347" spans="1:11" s="81" customFormat="1" ht="16.5" thickTop="1" thickBot="1" x14ac:dyDescent="0.4">
      <c r="A347" s="80"/>
      <c r="B347" s="40">
        <v>23.7</v>
      </c>
      <c r="C347" s="41"/>
      <c r="D347" s="149" t="s">
        <v>1305</v>
      </c>
      <c r="E347" s="128"/>
      <c r="F347" s="129"/>
      <c r="G347" s="42" t="s">
        <v>1230</v>
      </c>
      <c r="H347" s="16">
        <v>1300</v>
      </c>
      <c r="I347" s="218"/>
      <c r="J347" s="218"/>
      <c r="K347" s="259"/>
    </row>
    <row r="348" spans="1:11" ht="16.5" thickTop="1" thickBot="1" x14ac:dyDescent="0.4">
      <c r="A348" s="82"/>
      <c r="B348" s="160"/>
      <c r="C348" s="27"/>
      <c r="D348" s="127"/>
      <c r="E348" s="28"/>
      <c r="F348" s="28"/>
      <c r="G348" s="29"/>
      <c r="H348" s="30"/>
      <c r="I348" s="220"/>
      <c r="J348" s="220"/>
      <c r="K348" s="262"/>
    </row>
    <row r="349" spans="1:11" s="2" customFormat="1" ht="131.5" customHeight="1" thickTop="1" thickBot="1" x14ac:dyDescent="0.4">
      <c r="A349" s="181" t="s">
        <v>1159</v>
      </c>
      <c r="B349" s="4"/>
      <c r="C349" s="10"/>
      <c r="D349" s="365" t="s">
        <v>1303</v>
      </c>
      <c r="E349" s="366"/>
      <c r="F349" s="367"/>
      <c r="G349" s="7"/>
      <c r="H349" s="8"/>
      <c r="I349" s="223"/>
      <c r="J349" s="223"/>
      <c r="K349" s="259"/>
    </row>
    <row r="350" spans="1:11" s="2" customFormat="1" ht="16" thickBot="1" x14ac:dyDescent="0.4">
      <c r="A350" s="433">
        <v>24.1</v>
      </c>
      <c r="B350" s="55"/>
      <c r="C350" s="56"/>
      <c r="D350" s="374" t="s">
        <v>1234</v>
      </c>
      <c r="E350" s="375"/>
      <c r="F350" s="376"/>
      <c r="G350" s="20"/>
      <c r="H350" s="20"/>
      <c r="I350" s="38"/>
      <c r="J350" s="38"/>
      <c r="K350" s="265"/>
    </row>
    <row r="351" spans="1:11" s="2" customFormat="1" ht="53" customHeight="1" thickBot="1" x14ac:dyDescent="0.4">
      <c r="A351" s="348"/>
      <c r="B351" s="341" t="s">
        <v>538</v>
      </c>
      <c r="C351" s="41"/>
      <c r="D351" s="328" t="s">
        <v>959</v>
      </c>
      <c r="E351" s="329"/>
      <c r="F351" s="330"/>
      <c r="G351" s="42"/>
      <c r="H351" s="42"/>
      <c r="I351" s="38"/>
      <c r="J351" s="38"/>
      <c r="K351" s="265"/>
    </row>
    <row r="352" spans="1:11" s="2" customFormat="1" ht="16" thickBot="1" x14ac:dyDescent="0.4">
      <c r="A352" s="348"/>
      <c r="B352" s="342"/>
      <c r="C352" s="41" t="s">
        <v>539</v>
      </c>
      <c r="D352" s="368" t="s">
        <v>540</v>
      </c>
      <c r="E352" s="369"/>
      <c r="F352" s="370"/>
      <c r="G352" s="42" t="s">
        <v>541</v>
      </c>
      <c r="H352" s="16">
        <v>353.1</v>
      </c>
      <c r="I352" s="218">
        <f t="shared" ref="I352:I353" si="70">H352*1.08</f>
        <v>381.34800000000007</v>
      </c>
      <c r="J352" s="252">
        <f t="shared" ref="J352:J353" si="71">-1+(I352/H352)</f>
        <v>8.0000000000000071E-2</v>
      </c>
      <c r="K352" s="259"/>
    </row>
    <row r="353" spans="1:11" s="2" customFormat="1" ht="16" thickBot="1" x14ac:dyDescent="0.4">
      <c r="A353" s="348"/>
      <c r="B353" s="343"/>
      <c r="C353" s="41" t="s">
        <v>542</v>
      </c>
      <c r="D353" s="368" t="s">
        <v>543</v>
      </c>
      <c r="E353" s="369"/>
      <c r="F353" s="370"/>
      <c r="G353" s="42" t="s">
        <v>541</v>
      </c>
      <c r="H353" s="16">
        <v>315.65000000000003</v>
      </c>
      <c r="I353" s="218">
        <f t="shared" si="70"/>
        <v>340.90200000000004</v>
      </c>
      <c r="J353" s="252">
        <f t="shared" si="71"/>
        <v>8.0000000000000071E-2</v>
      </c>
      <c r="K353" s="259"/>
    </row>
    <row r="354" spans="1:11" s="2" customFormat="1" ht="44.5" customHeight="1" thickBot="1" x14ac:dyDescent="0.4">
      <c r="A354" s="348"/>
      <c r="B354" s="341" t="s">
        <v>544</v>
      </c>
      <c r="C354" s="41"/>
      <c r="D354" s="328" t="s">
        <v>1285</v>
      </c>
      <c r="E354" s="329"/>
      <c r="F354" s="330"/>
      <c r="G354" s="42"/>
      <c r="H354" s="42"/>
      <c r="I354" s="38"/>
      <c r="J354" s="38"/>
      <c r="K354" s="265"/>
    </row>
    <row r="355" spans="1:11" s="2" customFormat="1" ht="16" thickBot="1" x14ac:dyDescent="0.4">
      <c r="A355" s="348"/>
      <c r="B355" s="342"/>
      <c r="C355" s="41" t="s">
        <v>545</v>
      </c>
      <c r="D355" s="368" t="s">
        <v>879</v>
      </c>
      <c r="E355" s="369"/>
      <c r="F355" s="370"/>
      <c r="G355" s="42" t="s">
        <v>733</v>
      </c>
      <c r="H355" s="16">
        <v>417.3</v>
      </c>
      <c r="I355" s="218">
        <f t="shared" ref="I355:I356" si="72">H355*1.08</f>
        <v>450.68400000000003</v>
      </c>
      <c r="J355" s="252">
        <f t="shared" ref="J355:J356" si="73">-1+(I355/H355)</f>
        <v>8.0000000000000071E-2</v>
      </c>
      <c r="K355" s="259"/>
    </row>
    <row r="356" spans="1:11" s="2" customFormat="1" ht="16" thickBot="1" x14ac:dyDescent="0.4">
      <c r="A356" s="348"/>
      <c r="B356" s="343"/>
      <c r="C356" s="41" t="s">
        <v>698</v>
      </c>
      <c r="D356" s="368" t="s">
        <v>880</v>
      </c>
      <c r="E356" s="369"/>
      <c r="F356" s="370"/>
      <c r="G356" s="42" t="s">
        <v>733</v>
      </c>
      <c r="H356" s="16">
        <v>385.20000000000005</v>
      </c>
      <c r="I356" s="218">
        <f t="shared" si="72"/>
        <v>416.01600000000008</v>
      </c>
      <c r="J356" s="252">
        <f t="shared" si="73"/>
        <v>8.0000000000000071E-2</v>
      </c>
      <c r="K356" s="259"/>
    </row>
    <row r="357" spans="1:11" s="2" customFormat="1" ht="40" customHeight="1" thickBot="1" x14ac:dyDescent="0.4">
      <c r="A357" s="348"/>
      <c r="B357" s="341" t="s">
        <v>699</v>
      </c>
      <c r="C357" s="41"/>
      <c r="D357" s="328" t="s">
        <v>882</v>
      </c>
      <c r="E357" s="329"/>
      <c r="F357" s="330"/>
      <c r="G357" s="42"/>
      <c r="H357" s="42"/>
      <c r="I357" s="38"/>
      <c r="J357" s="38"/>
      <c r="K357" s="265"/>
    </row>
    <row r="358" spans="1:11" s="2" customFormat="1" ht="16" thickBot="1" x14ac:dyDescent="0.4">
      <c r="A358" s="348"/>
      <c r="B358" s="342"/>
      <c r="C358" s="41" t="s">
        <v>701</v>
      </c>
      <c r="D358" s="368" t="s">
        <v>881</v>
      </c>
      <c r="E358" s="369"/>
      <c r="F358" s="370"/>
      <c r="G358" s="42" t="s">
        <v>532</v>
      </c>
      <c r="H358" s="16" t="s">
        <v>407</v>
      </c>
      <c r="I358" s="218"/>
      <c r="J358" s="218"/>
      <c r="K358" s="259"/>
    </row>
    <row r="359" spans="1:11" s="2" customFormat="1" ht="16" thickBot="1" x14ac:dyDescent="0.4">
      <c r="A359" s="348"/>
      <c r="B359" s="341" t="s">
        <v>705</v>
      </c>
      <c r="C359" s="41"/>
      <c r="D359" s="328" t="s">
        <v>700</v>
      </c>
      <c r="E359" s="329"/>
      <c r="F359" s="330"/>
      <c r="G359" s="42"/>
      <c r="H359" s="42"/>
      <c r="I359" s="38"/>
      <c r="J359" s="38"/>
      <c r="K359" s="265"/>
    </row>
    <row r="360" spans="1:11" s="2" customFormat="1" ht="16" thickBot="1" x14ac:dyDescent="0.4">
      <c r="A360" s="348"/>
      <c r="B360" s="342"/>
      <c r="C360" s="41" t="s">
        <v>707</v>
      </c>
      <c r="D360" s="368" t="s">
        <v>702</v>
      </c>
      <c r="E360" s="369"/>
      <c r="F360" s="370"/>
      <c r="G360" s="42" t="s">
        <v>733</v>
      </c>
      <c r="H360" s="16">
        <v>20</v>
      </c>
      <c r="I360" s="218">
        <f t="shared" ref="I360:I362" si="74">H360*1.08</f>
        <v>21.6</v>
      </c>
      <c r="J360" s="252">
        <f t="shared" ref="J360:J362" si="75">-1+(I360/H360)</f>
        <v>8.0000000000000071E-2</v>
      </c>
      <c r="K360" s="259"/>
    </row>
    <row r="361" spans="1:11" s="2" customFormat="1" ht="16" thickBot="1" x14ac:dyDescent="0.4">
      <c r="A361" s="348"/>
      <c r="B361" s="342"/>
      <c r="C361" s="41" t="s">
        <v>661</v>
      </c>
      <c r="D361" s="368" t="s">
        <v>703</v>
      </c>
      <c r="E361" s="369"/>
      <c r="F361" s="370"/>
      <c r="G361" s="42" t="s">
        <v>733</v>
      </c>
      <c r="H361" s="16">
        <v>30</v>
      </c>
      <c r="I361" s="218">
        <f t="shared" si="74"/>
        <v>32.400000000000006</v>
      </c>
      <c r="J361" s="252">
        <f t="shared" si="75"/>
        <v>8.0000000000000293E-2</v>
      </c>
      <c r="K361" s="259"/>
    </row>
    <row r="362" spans="1:11" s="2" customFormat="1" ht="16" thickBot="1" x14ac:dyDescent="0.4">
      <c r="A362" s="348"/>
      <c r="B362" s="343"/>
      <c r="C362" s="41" t="s">
        <v>662</v>
      </c>
      <c r="D362" s="368" t="s">
        <v>704</v>
      </c>
      <c r="E362" s="369"/>
      <c r="F362" s="370"/>
      <c r="G362" s="42" t="s">
        <v>733</v>
      </c>
      <c r="H362" s="16">
        <v>40</v>
      </c>
      <c r="I362" s="218">
        <f t="shared" si="74"/>
        <v>43.2</v>
      </c>
      <c r="J362" s="252">
        <f t="shared" si="75"/>
        <v>8.0000000000000071E-2</v>
      </c>
      <c r="K362" s="259"/>
    </row>
    <row r="363" spans="1:11" s="2" customFormat="1" ht="16" thickBot="1" x14ac:dyDescent="0.4">
      <c r="A363" s="348"/>
      <c r="B363" s="341" t="s">
        <v>874</v>
      </c>
      <c r="C363" s="41"/>
      <c r="D363" s="328" t="s">
        <v>706</v>
      </c>
      <c r="E363" s="329"/>
      <c r="F363" s="330"/>
      <c r="G363" s="42"/>
      <c r="H363" s="42"/>
      <c r="I363" s="218"/>
      <c r="J363" s="218"/>
      <c r="K363" s="259"/>
    </row>
    <row r="364" spans="1:11" s="2" customFormat="1" ht="16" thickBot="1" x14ac:dyDescent="0.4">
      <c r="A364" s="348"/>
      <c r="B364" s="342"/>
      <c r="C364" s="41" t="s">
        <v>875</v>
      </c>
      <c r="D364" s="368" t="s">
        <v>703</v>
      </c>
      <c r="E364" s="369"/>
      <c r="F364" s="370"/>
      <c r="G364" s="42" t="s">
        <v>733</v>
      </c>
      <c r="H364" s="16">
        <v>30</v>
      </c>
      <c r="I364" s="218">
        <f t="shared" ref="I364:I368" si="76">H364*1.08</f>
        <v>32.400000000000006</v>
      </c>
      <c r="J364" s="252">
        <f t="shared" ref="J364:J368" si="77">-1+(I364/H364)</f>
        <v>8.0000000000000293E-2</v>
      </c>
      <c r="K364" s="259"/>
    </row>
    <row r="365" spans="1:11" s="2" customFormat="1" ht="16" thickBot="1" x14ac:dyDescent="0.4">
      <c r="A365" s="348"/>
      <c r="B365" s="342"/>
      <c r="C365" s="41" t="s">
        <v>876</v>
      </c>
      <c r="D365" s="368" t="s">
        <v>704</v>
      </c>
      <c r="E365" s="369"/>
      <c r="F365" s="370"/>
      <c r="G365" s="42" t="s">
        <v>733</v>
      </c>
      <c r="H365" s="16">
        <v>35</v>
      </c>
      <c r="I365" s="218">
        <f t="shared" si="76"/>
        <v>37.800000000000004</v>
      </c>
      <c r="J365" s="252">
        <f t="shared" si="77"/>
        <v>8.0000000000000071E-2</v>
      </c>
      <c r="K365" s="259"/>
    </row>
    <row r="366" spans="1:11" s="2" customFormat="1" ht="16" thickBot="1" x14ac:dyDescent="0.4">
      <c r="A366" s="348"/>
      <c r="B366" s="342"/>
      <c r="C366" s="41" t="s">
        <v>877</v>
      </c>
      <c r="D366" s="368" t="s">
        <v>663</v>
      </c>
      <c r="E366" s="369"/>
      <c r="F366" s="370"/>
      <c r="G366" s="42" t="s">
        <v>733</v>
      </c>
      <c r="H366" s="16">
        <v>38</v>
      </c>
      <c r="I366" s="218">
        <f t="shared" si="76"/>
        <v>41.040000000000006</v>
      </c>
      <c r="J366" s="252">
        <f t="shared" si="77"/>
        <v>8.0000000000000071E-2</v>
      </c>
      <c r="K366" s="259"/>
    </row>
    <row r="367" spans="1:11" s="2" customFormat="1" ht="16" thickBot="1" x14ac:dyDescent="0.4">
      <c r="A367" s="348"/>
      <c r="B367" s="342"/>
      <c r="C367" s="52" t="s">
        <v>878</v>
      </c>
      <c r="D367" s="302" t="s">
        <v>664</v>
      </c>
      <c r="E367" s="303"/>
      <c r="F367" s="304"/>
      <c r="G367" s="53" t="s">
        <v>733</v>
      </c>
      <c r="H367" s="26">
        <v>55</v>
      </c>
      <c r="I367" s="218">
        <f t="shared" si="76"/>
        <v>59.400000000000006</v>
      </c>
      <c r="J367" s="252">
        <f t="shared" si="77"/>
        <v>8.0000000000000071E-2</v>
      </c>
      <c r="K367" s="259"/>
    </row>
    <row r="368" spans="1:11" s="2" customFormat="1" ht="16.5" thickTop="1" thickBot="1" x14ac:dyDescent="0.4">
      <c r="A368" s="348"/>
      <c r="B368" s="440"/>
      <c r="C368" s="52" t="s">
        <v>1235</v>
      </c>
      <c r="D368" s="474" t="s">
        <v>1323</v>
      </c>
      <c r="E368" s="475"/>
      <c r="F368" s="476"/>
      <c r="G368" s="53" t="s">
        <v>733</v>
      </c>
      <c r="H368" s="26">
        <v>50</v>
      </c>
      <c r="I368" s="218">
        <f t="shared" si="76"/>
        <v>54</v>
      </c>
      <c r="J368" s="252">
        <f t="shared" si="77"/>
        <v>8.0000000000000071E-2</v>
      </c>
      <c r="K368" s="259"/>
    </row>
    <row r="369" spans="1:12" s="2" customFormat="1" ht="16.5" customHeight="1" thickTop="1" thickBot="1" x14ac:dyDescent="0.4">
      <c r="A369" s="348"/>
      <c r="B369" s="448" t="s">
        <v>1365</v>
      </c>
      <c r="C369" s="312"/>
      <c r="D369" s="462" t="s">
        <v>503</v>
      </c>
      <c r="E369" s="463"/>
      <c r="F369" s="464"/>
      <c r="G369" s="38" t="s">
        <v>574</v>
      </c>
      <c r="H369" s="218" t="s">
        <v>574</v>
      </c>
      <c r="I369" s="218"/>
      <c r="J369" s="218"/>
      <c r="K369" s="16" t="s">
        <v>1368</v>
      </c>
      <c r="L369"/>
    </row>
    <row r="370" spans="1:12" s="2" customFormat="1" ht="16" customHeight="1" thickBot="1" x14ac:dyDescent="0.4">
      <c r="A370" s="348"/>
      <c r="B370" s="449"/>
      <c r="C370" s="37" t="s">
        <v>1366</v>
      </c>
      <c r="D370" s="317" t="s">
        <v>380</v>
      </c>
      <c r="E370" s="313"/>
      <c r="F370" s="314"/>
      <c r="G370" s="38" t="s">
        <v>733</v>
      </c>
      <c r="H370" s="218"/>
      <c r="I370" s="218">
        <v>389</v>
      </c>
      <c r="J370" s="218" t="s">
        <v>1332</v>
      </c>
      <c r="K370" s="259"/>
    </row>
    <row r="371" spans="1:12" s="2" customFormat="1" ht="16" customHeight="1" thickBot="1" x14ac:dyDescent="0.4">
      <c r="A371" s="348"/>
      <c r="B371" s="449"/>
      <c r="C371" s="37" t="s">
        <v>1367</v>
      </c>
      <c r="D371" s="317" t="s">
        <v>381</v>
      </c>
      <c r="E371" s="313"/>
      <c r="F371" s="314"/>
      <c r="G371" s="38" t="s">
        <v>733</v>
      </c>
      <c r="H371" s="218"/>
      <c r="I371" s="218">
        <v>518</v>
      </c>
      <c r="J371" s="218" t="s">
        <v>1332</v>
      </c>
      <c r="K371" s="259"/>
    </row>
    <row r="372" spans="1:12" ht="16.5" thickTop="1" thickBot="1" x14ac:dyDescent="0.4">
      <c r="A372" s="82"/>
      <c r="B372" s="83"/>
      <c r="C372" s="27"/>
      <c r="D372" s="127"/>
      <c r="E372" s="28"/>
      <c r="F372" s="28"/>
      <c r="G372" s="29"/>
      <c r="H372" s="30"/>
      <c r="I372" s="220"/>
      <c r="J372" s="220"/>
      <c r="K372" s="262"/>
    </row>
    <row r="373" spans="1:12" s="2" customFormat="1" ht="16.5" thickTop="1" thickBot="1" x14ac:dyDescent="0.4">
      <c r="A373" s="181" t="s">
        <v>1158</v>
      </c>
      <c r="B373" s="4"/>
      <c r="C373" s="10"/>
      <c r="D373" s="365" t="s">
        <v>665</v>
      </c>
      <c r="E373" s="366"/>
      <c r="F373" s="367"/>
      <c r="G373" s="7"/>
      <c r="H373" s="8"/>
      <c r="I373" s="223"/>
      <c r="J373" s="223"/>
      <c r="K373" s="259"/>
    </row>
    <row r="374" spans="1:12" s="2" customFormat="1" ht="28" customHeight="1" thickBot="1" x14ac:dyDescent="0.4">
      <c r="A374" s="326">
        <v>25.1</v>
      </c>
      <c r="B374" s="40"/>
      <c r="C374" s="41"/>
      <c r="D374" s="374" t="s">
        <v>503</v>
      </c>
      <c r="E374" s="375"/>
      <c r="F374" s="376"/>
      <c r="G374" s="42" t="s">
        <v>574</v>
      </c>
      <c r="H374" s="16" t="s">
        <v>574</v>
      </c>
      <c r="I374" s="218"/>
      <c r="J374" s="218"/>
    </row>
    <row r="375" spans="1:12" s="2" customFormat="1" ht="16" thickBot="1" x14ac:dyDescent="0.4">
      <c r="A375" s="327"/>
      <c r="B375" s="40" t="s">
        <v>504</v>
      </c>
      <c r="C375" s="41"/>
      <c r="D375" s="328" t="s">
        <v>380</v>
      </c>
      <c r="E375" s="329"/>
      <c r="F375" s="330"/>
      <c r="G375" s="42" t="s">
        <v>733</v>
      </c>
      <c r="H375" s="16">
        <v>360</v>
      </c>
      <c r="I375" s="218">
        <f>H375*1.08</f>
        <v>388.8</v>
      </c>
      <c r="J375" s="252">
        <f t="shared" ref="J375:J376" si="78">-1+(I375/H375)</f>
        <v>8.0000000000000071E-2</v>
      </c>
      <c r="K375" s="259"/>
    </row>
    <row r="376" spans="1:12" s="2" customFormat="1" ht="16" thickBot="1" x14ac:dyDescent="0.4">
      <c r="A376" s="334"/>
      <c r="B376" s="40" t="s">
        <v>505</v>
      </c>
      <c r="C376" s="41"/>
      <c r="D376" s="328" t="s">
        <v>381</v>
      </c>
      <c r="E376" s="329"/>
      <c r="F376" s="330"/>
      <c r="G376" s="42" t="s">
        <v>733</v>
      </c>
      <c r="H376" s="16">
        <v>480</v>
      </c>
      <c r="I376" s="218">
        <f t="shared" ref="I376" si="79">H376*1.08</f>
        <v>518.40000000000009</v>
      </c>
      <c r="J376" s="252">
        <f t="shared" si="78"/>
        <v>8.0000000000000293E-2</v>
      </c>
      <c r="K376" s="259"/>
    </row>
    <row r="377" spans="1:12" s="2" customFormat="1" ht="56" customHeight="1" thickBot="1" x14ac:dyDescent="0.4">
      <c r="A377" s="326" t="s">
        <v>883</v>
      </c>
      <c r="B377" s="40"/>
      <c r="C377" s="41"/>
      <c r="D377" s="374" t="s">
        <v>886</v>
      </c>
      <c r="E377" s="375"/>
      <c r="F377" s="376"/>
      <c r="G377" s="42"/>
      <c r="H377" s="16"/>
      <c r="I377" s="218"/>
      <c r="J377" s="218"/>
      <c r="K377" s="259"/>
    </row>
    <row r="378" spans="1:12" s="2" customFormat="1" ht="16" thickBot="1" x14ac:dyDescent="0.4">
      <c r="A378" s="327"/>
      <c r="B378" s="40" t="s">
        <v>884</v>
      </c>
      <c r="C378" s="41"/>
      <c r="D378" s="328" t="s">
        <v>152</v>
      </c>
      <c r="E378" s="329"/>
      <c r="F378" s="330"/>
      <c r="G378" s="42" t="s">
        <v>397</v>
      </c>
      <c r="H378" s="16">
        <v>1284</v>
      </c>
      <c r="I378" s="218"/>
      <c r="J378" s="218"/>
      <c r="K378" s="259"/>
    </row>
    <row r="379" spans="1:12" s="2" customFormat="1" ht="16" thickBot="1" x14ac:dyDescent="0.4">
      <c r="A379" s="334"/>
      <c r="B379" s="40" t="s">
        <v>885</v>
      </c>
      <c r="C379" s="41"/>
      <c r="D379" s="328" t="s">
        <v>154</v>
      </c>
      <c r="E379" s="329"/>
      <c r="F379" s="330"/>
      <c r="G379" s="42" t="s">
        <v>405</v>
      </c>
      <c r="H379" s="16">
        <v>963</v>
      </c>
      <c r="I379" s="218"/>
      <c r="J379" s="218"/>
      <c r="K379" s="259"/>
    </row>
    <row r="380" spans="1:12" s="2" customFormat="1" ht="16" thickBot="1" x14ac:dyDescent="0.4">
      <c r="A380" s="326">
        <v>25.3</v>
      </c>
      <c r="B380" s="40"/>
      <c r="C380" s="41"/>
      <c r="D380" s="374" t="s">
        <v>506</v>
      </c>
      <c r="E380" s="375"/>
      <c r="F380" s="376"/>
      <c r="G380" s="42"/>
      <c r="H380" s="42"/>
      <c r="I380" s="38"/>
      <c r="J380" s="38"/>
      <c r="K380" s="265"/>
    </row>
    <row r="381" spans="1:12" s="2" customFormat="1" ht="16" thickBot="1" x14ac:dyDescent="0.4">
      <c r="A381" s="327"/>
      <c r="B381" s="40" t="s">
        <v>507</v>
      </c>
      <c r="C381" s="41"/>
      <c r="D381" s="328" t="s">
        <v>508</v>
      </c>
      <c r="E381" s="329"/>
      <c r="F381" s="330"/>
      <c r="G381" s="42" t="s">
        <v>712</v>
      </c>
      <c r="H381" s="16">
        <v>17.25</v>
      </c>
      <c r="I381" s="218">
        <f t="shared" ref="I381:I384" si="80">H381*1.08</f>
        <v>18.630000000000003</v>
      </c>
      <c r="J381" s="252">
        <f t="shared" ref="J381:J384" si="81">-1+(I381/H381)</f>
        <v>8.0000000000000071E-2</v>
      </c>
      <c r="K381" s="259"/>
    </row>
    <row r="382" spans="1:12" s="2" customFormat="1" ht="16" thickBot="1" x14ac:dyDescent="0.4">
      <c r="A382" s="327"/>
      <c r="B382" s="40" t="s">
        <v>509</v>
      </c>
      <c r="C382" s="41"/>
      <c r="D382" s="328" t="s">
        <v>510</v>
      </c>
      <c r="E382" s="329"/>
      <c r="F382" s="330"/>
      <c r="G382" s="42" t="s">
        <v>712</v>
      </c>
      <c r="H382" s="16">
        <v>19.549999999999997</v>
      </c>
      <c r="I382" s="218">
        <f t="shared" si="80"/>
        <v>21.113999999999997</v>
      </c>
      <c r="J382" s="252">
        <f t="shared" si="81"/>
        <v>8.0000000000000071E-2</v>
      </c>
      <c r="K382" s="259"/>
    </row>
    <row r="383" spans="1:12" s="2" customFormat="1" ht="16" thickBot="1" x14ac:dyDescent="0.4">
      <c r="A383" s="327"/>
      <c r="B383" s="40" t="s">
        <v>511</v>
      </c>
      <c r="C383" s="41"/>
      <c r="D383" s="328" t="s">
        <v>512</v>
      </c>
      <c r="E383" s="329"/>
      <c r="F383" s="330"/>
      <c r="G383" s="42" t="s">
        <v>712</v>
      </c>
      <c r="H383" s="16">
        <v>23</v>
      </c>
      <c r="I383" s="218">
        <f t="shared" si="80"/>
        <v>24.840000000000003</v>
      </c>
      <c r="J383" s="252">
        <f t="shared" si="81"/>
        <v>8.0000000000000071E-2</v>
      </c>
      <c r="K383" s="259"/>
    </row>
    <row r="384" spans="1:12" s="2" customFormat="1" ht="16" thickBot="1" x14ac:dyDescent="0.4">
      <c r="A384" s="334"/>
      <c r="B384" s="40" t="s">
        <v>513</v>
      </c>
      <c r="C384" s="41"/>
      <c r="D384" s="328" t="s">
        <v>514</v>
      </c>
      <c r="E384" s="329"/>
      <c r="F384" s="330"/>
      <c r="G384" s="42" t="s">
        <v>712</v>
      </c>
      <c r="H384" s="16">
        <v>28.749999999999996</v>
      </c>
      <c r="I384" s="218">
        <f t="shared" si="80"/>
        <v>31.049999999999997</v>
      </c>
      <c r="J384" s="252">
        <f t="shared" si="81"/>
        <v>8.0000000000000071E-2</v>
      </c>
      <c r="K384" s="259"/>
    </row>
    <row r="385" spans="1:11" s="2" customFormat="1" ht="46" customHeight="1" thickBot="1" x14ac:dyDescent="0.4">
      <c r="A385" s="326">
        <v>25.4</v>
      </c>
      <c r="B385" s="40"/>
      <c r="C385" s="41"/>
      <c r="D385" s="374" t="s">
        <v>1369</v>
      </c>
      <c r="E385" s="375"/>
      <c r="F385" s="376"/>
      <c r="G385" s="42"/>
      <c r="H385" s="42"/>
      <c r="I385" s="38"/>
      <c r="J385" s="38"/>
      <c r="K385" s="265"/>
    </row>
    <row r="386" spans="1:11" s="2" customFormat="1" ht="16" thickBot="1" x14ac:dyDescent="0.4">
      <c r="A386" s="327"/>
      <c r="B386" s="40" t="s">
        <v>515</v>
      </c>
      <c r="C386" s="41"/>
      <c r="D386" s="328" t="s">
        <v>508</v>
      </c>
      <c r="E386" s="329"/>
      <c r="F386" s="330"/>
      <c r="G386" s="42" t="s">
        <v>712</v>
      </c>
      <c r="H386" s="16">
        <v>17.25</v>
      </c>
      <c r="I386" s="218">
        <f t="shared" ref="I386:I389" si="82">H386*1.08</f>
        <v>18.630000000000003</v>
      </c>
      <c r="J386" s="252">
        <f t="shared" ref="J386:J390" si="83">-1+(I386/H386)</f>
        <v>8.0000000000000071E-2</v>
      </c>
      <c r="K386" s="259"/>
    </row>
    <row r="387" spans="1:11" s="2" customFormat="1" ht="16" thickBot="1" x14ac:dyDescent="0.4">
      <c r="A387" s="327"/>
      <c r="B387" s="40" t="s">
        <v>516</v>
      </c>
      <c r="C387" s="41"/>
      <c r="D387" s="328" t="s">
        <v>510</v>
      </c>
      <c r="E387" s="329"/>
      <c r="F387" s="330"/>
      <c r="G387" s="42" t="s">
        <v>712</v>
      </c>
      <c r="H387" s="16">
        <v>23</v>
      </c>
      <c r="I387" s="218">
        <f t="shared" si="82"/>
        <v>24.840000000000003</v>
      </c>
      <c r="J387" s="252">
        <f t="shared" si="83"/>
        <v>8.0000000000000071E-2</v>
      </c>
      <c r="K387" s="259"/>
    </row>
    <row r="388" spans="1:11" s="2" customFormat="1" ht="16" thickBot="1" x14ac:dyDescent="0.4">
      <c r="A388" s="327"/>
      <c r="B388" s="40" t="s">
        <v>517</v>
      </c>
      <c r="C388" s="41"/>
      <c r="D388" s="328" t="s">
        <v>512</v>
      </c>
      <c r="E388" s="329"/>
      <c r="F388" s="330"/>
      <c r="G388" s="42" t="s">
        <v>712</v>
      </c>
      <c r="H388" s="16">
        <v>28.749999999999996</v>
      </c>
      <c r="I388" s="218">
        <f t="shared" si="82"/>
        <v>31.049999999999997</v>
      </c>
      <c r="J388" s="252">
        <f t="shared" si="83"/>
        <v>8.0000000000000071E-2</v>
      </c>
      <c r="K388" s="259"/>
    </row>
    <row r="389" spans="1:11" s="2" customFormat="1" ht="16" thickBot="1" x14ac:dyDescent="0.4">
      <c r="A389" s="334"/>
      <c r="B389" s="40" t="s">
        <v>518</v>
      </c>
      <c r="C389" s="41"/>
      <c r="D389" s="328" t="s">
        <v>514</v>
      </c>
      <c r="E389" s="329"/>
      <c r="F389" s="330"/>
      <c r="G389" s="42" t="s">
        <v>712</v>
      </c>
      <c r="H389" s="16">
        <v>34.5</v>
      </c>
      <c r="I389" s="218">
        <f t="shared" si="82"/>
        <v>37.260000000000005</v>
      </c>
      <c r="J389" s="252">
        <f t="shared" si="83"/>
        <v>8.0000000000000071E-2</v>
      </c>
      <c r="K389" s="259"/>
    </row>
    <row r="390" spans="1:11" s="2" customFormat="1" ht="31.5" thickBot="1" x14ac:dyDescent="0.4">
      <c r="A390" s="63">
        <v>25.5</v>
      </c>
      <c r="B390" s="51"/>
      <c r="C390" s="70"/>
      <c r="D390" s="389" t="s">
        <v>1211</v>
      </c>
      <c r="E390" s="390"/>
      <c r="F390" s="391"/>
      <c r="G390" s="226" t="s">
        <v>1370</v>
      </c>
      <c r="H390" s="26">
        <v>270</v>
      </c>
      <c r="I390" s="219">
        <v>120</v>
      </c>
      <c r="J390" s="285">
        <f t="shared" si="83"/>
        <v>-0.55555555555555558</v>
      </c>
      <c r="K390" s="261" t="s">
        <v>1371</v>
      </c>
    </row>
    <row r="391" spans="1:11" ht="16.5" thickTop="1" thickBot="1" x14ac:dyDescent="0.4">
      <c r="A391" s="82"/>
      <c r="B391" s="83"/>
      <c r="C391" s="84"/>
      <c r="D391" s="175"/>
      <c r="E391" s="85"/>
      <c r="F391" s="85"/>
      <c r="G391" s="29"/>
      <c r="H391" s="30"/>
      <c r="I391" s="220"/>
      <c r="J391" s="220"/>
      <c r="K391" s="262"/>
    </row>
    <row r="392" spans="1:11" s="2" customFormat="1" ht="16.5" thickTop="1" thickBot="1" x14ac:dyDescent="0.4">
      <c r="A392" s="181" t="s">
        <v>1157</v>
      </c>
      <c r="B392" s="4"/>
      <c r="C392" s="10"/>
      <c r="D392" s="365" t="s">
        <v>887</v>
      </c>
      <c r="E392" s="366"/>
      <c r="F392" s="367"/>
      <c r="G392" s="7"/>
      <c r="H392" s="8"/>
      <c r="I392" s="223"/>
      <c r="J392" s="223"/>
      <c r="K392" s="263"/>
    </row>
    <row r="393" spans="1:11" s="2" customFormat="1" ht="50" customHeight="1" thickBot="1" x14ac:dyDescent="0.4">
      <c r="A393" s="326">
        <v>26.1</v>
      </c>
      <c r="B393" s="40"/>
      <c r="C393" s="41"/>
      <c r="D393" s="374" t="s">
        <v>219</v>
      </c>
      <c r="E393" s="375"/>
      <c r="F393" s="376"/>
      <c r="G393" s="42" t="s">
        <v>574</v>
      </c>
      <c r="H393" s="67" t="s">
        <v>574</v>
      </c>
      <c r="I393" s="227"/>
      <c r="J393" s="227"/>
      <c r="K393" s="267"/>
    </row>
    <row r="394" spans="1:11" s="2" customFormat="1" ht="16" thickBot="1" x14ac:dyDescent="0.4">
      <c r="A394" s="327"/>
      <c r="B394" s="40" t="s">
        <v>813</v>
      </c>
      <c r="C394" s="41"/>
      <c r="D394" s="328" t="s">
        <v>814</v>
      </c>
      <c r="E394" s="329"/>
      <c r="F394" s="330"/>
      <c r="G394" s="42" t="s">
        <v>951</v>
      </c>
      <c r="H394" s="16">
        <v>326.35000000000002</v>
      </c>
      <c r="I394" s="218"/>
      <c r="J394" s="218"/>
      <c r="K394" s="259"/>
    </row>
    <row r="395" spans="1:11" s="2" customFormat="1" ht="16" thickBot="1" x14ac:dyDescent="0.4">
      <c r="A395" s="327"/>
      <c r="B395" s="40" t="s">
        <v>1139</v>
      </c>
      <c r="C395" s="41"/>
      <c r="D395" s="328" t="s">
        <v>1140</v>
      </c>
      <c r="E395" s="329"/>
      <c r="F395" s="330"/>
      <c r="G395" s="42" t="s">
        <v>951</v>
      </c>
      <c r="H395" s="16">
        <v>438.70000000000005</v>
      </c>
      <c r="I395" s="218"/>
      <c r="J395" s="218"/>
      <c r="K395" s="259"/>
    </row>
    <row r="396" spans="1:11" s="2" customFormat="1" ht="16" thickBot="1" x14ac:dyDescent="0.4">
      <c r="A396" s="327"/>
      <c r="B396" s="341" t="s">
        <v>1141</v>
      </c>
      <c r="C396" s="41"/>
      <c r="D396" s="328" t="s">
        <v>1142</v>
      </c>
      <c r="E396" s="329"/>
      <c r="F396" s="330"/>
      <c r="G396" s="42" t="s">
        <v>733</v>
      </c>
      <c r="H396" s="16">
        <v>1284</v>
      </c>
      <c r="I396" s="218"/>
      <c r="J396" s="218"/>
      <c r="K396" s="259"/>
    </row>
    <row r="397" spans="1:11" s="2" customFormat="1" ht="16" thickBot="1" x14ac:dyDescent="0.4">
      <c r="A397" s="327"/>
      <c r="B397" s="342"/>
      <c r="C397" s="41" t="s">
        <v>1143</v>
      </c>
      <c r="D397" s="368" t="s">
        <v>888</v>
      </c>
      <c r="E397" s="369"/>
      <c r="F397" s="370"/>
      <c r="G397" s="42" t="s">
        <v>951</v>
      </c>
      <c r="H397" s="16">
        <v>1284</v>
      </c>
      <c r="I397" s="218"/>
      <c r="J397" s="218"/>
      <c r="K397" s="259"/>
    </row>
    <row r="398" spans="1:11" s="2" customFormat="1" ht="16" thickBot="1" x14ac:dyDescent="0.4">
      <c r="A398" s="327"/>
      <c r="B398" s="342"/>
      <c r="C398" s="41" t="s">
        <v>1144</v>
      </c>
      <c r="D398" s="368" t="s">
        <v>1145</v>
      </c>
      <c r="E398" s="369"/>
      <c r="F398" s="370"/>
      <c r="G398" s="42" t="s">
        <v>951</v>
      </c>
      <c r="H398" s="16">
        <v>2311.2000000000003</v>
      </c>
      <c r="I398" s="218"/>
      <c r="J398" s="218"/>
      <c r="K398" s="259"/>
    </row>
    <row r="399" spans="1:11" s="2" customFormat="1" ht="16" thickBot="1" x14ac:dyDescent="0.4">
      <c r="A399" s="327"/>
      <c r="B399" s="343"/>
      <c r="C399" s="41" t="s">
        <v>1146</v>
      </c>
      <c r="D399" s="368" t="s">
        <v>1147</v>
      </c>
      <c r="E399" s="369"/>
      <c r="F399" s="370"/>
      <c r="G399" s="42" t="s">
        <v>951</v>
      </c>
      <c r="H399" s="16">
        <v>3210</v>
      </c>
      <c r="I399" s="218"/>
      <c r="J399" s="218"/>
      <c r="K399" s="259"/>
    </row>
    <row r="400" spans="1:11" s="2" customFormat="1" ht="16" thickBot="1" x14ac:dyDescent="0.4">
      <c r="A400" s="334"/>
      <c r="B400" s="40" t="s">
        <v>1148</v>
      </c>
      <c r="C400" s="41"/>
      <c r="D400" s="328" t="s">
        <v>1149</v>
      </c>
      <c r="E400" s="329"/>
      <c r="F400" s="330"/>
      <c r="G400" s="42" t="s">
        <v>534</v>
      </c>
      <c r="H400" s="16">
        <v>1284</v>
      </c>
      <c r="I400" s="218"/>
      <c r="J400" s="218"/>
      <c r="K400" s="259"/>
    </row>
    <row r="401" spans="1:11" s="2" customFormat="1" ht="16" thickBot="1" x14ac:dyDescent="0.4">
      <c r="A401" s="63" t="s">
        <v>950</v>
      </c>
      <c r="B401" s="51" t="s">
        <v>574</v>
      </c>
      <c r="C401" s="52"/>
      <c r="D401" s="371" t="s">
        <v>822</v>
      </c>
      <c r="E401" s="372"/>
      <c r="F401" s="373"/>
      <c r="G401" s="53" t="s">
        <v>952</v>
      </c>
      <c r="H401" s="26">
        <v>1284</v>
      </c>
      <c r="I401" s="219"/>
      <c r="J401" s="219"/>
      <c r="K401" s="261"/>
    </row>
    <row r="402" spans="1:11" s="2" customFormat="1" ht="16.5" thickTop="1" thickBot="1" x14ac:dyDescent="0.4">
      <c r="A402" s="141"/>
      <c r="B402" s="142"/>
      <c r="C402" s="143"/>
      <c r="D402" s="177"/>
      <c r="E402" s="171"/>
      <c r="F402" s="178"/>
      <c r="G402" s="144"/>
      <c r="H402" s="145"/>
      <c r="I402" s="228"/>
      <c r="J402" s="228"/>
      <c r="K402" s="268"/>
    </row>
    <row r="403" spans="1:11" s="2" customFormat="1" ht="16.5" thickTop="1" thickBot="1" x14ac:dyDescent="0.4">
      <c r="A403" s="441" t="s">
        <v>1156</v>
      </c>
      <c r="B403" s="442"/>
      <c r="C403" s="443"/>
      <c r="D403" s="360" t="s">
        <v>1150</v>
      </c>
      <c r="E403" s="362" t="s">
        <v>914</v>
      </c>
      <c r="F403" s="363"/>
      <c r="G403" s="354" t="s">
        <v>140</v>
      </c>
      <c r="H403" s="354" t="s">
        <v>141</v>
      </c>
      <c r="I403" s="229"/>
      <c r="J403" s="287"/>
      <c r="K403" s="269"/>
    </row>
    <row r="404" spans="1:11" s="2" customFormat="1" ht="16" thickBot="1" x14ac:dyDescent="0.4">
      <c r="A404" s="444"/>
      <c r="B404" s="445"/>
      <c r="C404" s="446"/>
      <c r="D404" s="361"/>
      <c r="E404" s="179" t="s">
        <v>2</v>
      </c>
      <c r="F404" s="180" t="s">
        <v>3</v>
      </c>
      <c r="G404" s="364"/>
      <c r="H404" s="355"/>
      <c r="I404" s="215"/>
      <c r="J404" s="288"/>
      <c r="K404" s="270"/>
    </row>
    <row r="405" spans="1:11" s="2" customFormat="1" ht="16" thickBot="1" x14ac:dyDescent="0.4">
      <c r="A405" s="326">
        <v>27.1</v>
      </c>
      <c r="B405" s="86"/>
      <c r="C405" s="41"/>
      <c r="D405" s="87" t="s">
        <v>1214</v>
      </c>
      <c r="E405" s="42" t="s">
        <v>574</v>
      </c>
      <c r="F405" s="88" t="s">
        <v>574</v>
      </c>
      <c r="G405" s="16"/>
      <c r="H405" s="16" t="s">
        <v>574</v>
      </c>
      <c r="I405" s="218"/>
      <c r="J405" s="218"/>
      <c r="K405" s="259"/>
    </row>
    <row r="406" spans="1:11" s="2" customFormat="1" ht="18.5" customHeight="1" thickBot="1" x14ac:dyDescent="0.4">
      <c r="A406" s="327"/>
      <c r="B406" s="40" t="s">
        <v>816</v>
      </c>
      <c r="C406" s="41"/>
      <c r="D406" s="90" t="s">
        <v>1264</v>
      </c>
      <c r="E406" s="42">
        <v>413.2</v>
      </c>
      <c r="F406" s="42" t="s">
        <v>817</v>
      </c>
      <c r="G406" s="42" t="s">
        <v>733</v>
      </c>
      <c r="H406" s="91">
        <v>57</v>
      </c>
      <c r="I406" s="230"/>
      <c r="J406" s="230"/>
      <c r="K406" s="271"/>
    </row>
    <row r="407" spans="1:11" s="2" customFormat="1" ht="16" thickBot="1" x14ac:dyDescent="0.4">
      <c r="A407" s="327"/>
      <c r="B407" s="40" t="s">
        <v>818</v>
      </c>
      <c r="C407" s="41"/>
      <c r="D407" s="90" t="s">
        <v>168</v>
      </c>
      <c r="E407" s="42">
        <v>150.1</v>
      </c>
      <c r="F407" s="42">
        <v>9045</v>
      </c>
      <c r="G407" s="42" t="s">
        <v>733</v>
      </c>
      <c r="H407" s="91">
        <v>14</v>
      </c>
      <c r="I407" s="230"/>
      <c r="J407" s="230"/>
      <c r="K407" s="271"/>
    </row>
    <row r="408" spans="1:11" s="2" customFormat="1" ht="21" customHeight="1" thickBot="1" x14ac:dyDescent="0.4">
      <c r="A408" s="327"/>
      <c r="B408" s="40" t="s">
        <v>864</v>
      </c>
      <c r="C408" s="41"/>
      <c r="D408" s="90" t="s">
        <v>169</v>
      </c>
      <c r="E408" s="42">
        <v>415.1</v>
      </c>
      <c r="F408" s="42" t="s">
        <v>174</v>
      </c>
      <c r="G408" s="42" t="s">
        <v>733</v>
      </c>
      <c r="H408" s="91">
        <v>45</v>
      </c>
      <c r="I408" s="230"/>
      <c r="J408" s="230"/>
      <c r="K408" s="271"/>
    </row>
    <row r="409" spans="1:11" s="2" customFormat="1" ht="16" thickBot="1" x14ac:dyDescent="0.4">
      <c r="A409" s="327"/>
      <c r="B409" s="341" t="s">
        <v>175</v>
      </c>
      <c r="C409" s="41"/>
      <c r="D409" s="90" t="s">
        <v>176</v>
      </c>
      <c r="E409" s="42">
        <v>180.1</v>
      </c>
      <c r="F409" s="93"/>
      <c r="G409" s="42" t="s">
        <v>733</v>
      </c>
      <c r="H409" s="91">
        <v>14</v>
      </c>
      <c r="I409" s="230"/>
      <c r="J409" s="230"/>
      <c r="K409" s="271"/>
    </row>
    <row r="410" spans="1:11" s="2" customFormat="1" ht="16" thickBot="1" x14ac:dyDescent="0.4">
      <c r="A410" s="327"/>
      <c r="B410" s="342"/>
      <c r="C410" s="41" t="s">
        <v>865</v>
      </c>
      <c r="D410" s="94" t="s">
        <v>1224</v>
      </c>
      <c r="E410" s="92"/>
      <c r="F410" s="93"/>
      <c r="G410" s="42" t="s">
        <v>733</v>
      </c>
      <c r="H410" s="91">
        <v>15</v>
      </c>
      <c r="I410" s="230"/>
      <c r="J410" s="230"/>
      <c r="K410" s="271"/>
    </row>
    <row r="411" spans="1:11" s="2" customFormat="1" ht="16" thickBot="1" x14ac:dyDescent="0.4">
      <c r="A411" s="327"/>
      <c r="B411" s="342"/>
      <c r="C411" s="41" t="s">
        <v>866</v>
      </c>
      <c r="D411" s="94" t="s">
        <v>1225</v>
      </c>
      <c r="E411" s="92"/>
      <c r="F411" s="93"/>
      <c r="G411" s="42" t="s">
        <v>733</v>
      </c>
      <c r="H411" s="91">
        <v>16</v>
      </c>
      <c r="I411" s="230"/>
      <c r="J411" s="230"/>
      <c r="K411" s="271"/>
    </row>
    <row r="412" spans="1:11" s="2" customFormat="1" ht="16" thickBot="1" x14ac:dyDescent="0.4">
      <c r="A412" s="327"/>
      <c r="B412" s="343"/>
      <c r="C412" s="41" t="s">
        <v>867</v>
      </c>
      <c r="D412" s="94" t="s">
        <v>1226</v>
      </c>
      <c r="E412" s="92"/>
      <c r="F412" s="93"/>
      <c r="G412" s="42" t="s">
        <v>733</v>
      </c>
      <c r="H412" s="91">
        <v>16</v>
      </c>
      <c r="I412" s="230"/>
      <c r="J412" s="230"/>
      <c r="K412" s="271"/>
    </row>
    <row r="413" spans="1:11" s="2" customFormat="1" ht="16" thickBot="1" x14ac:dyDescent="0.4">
      <c r="A413" s="327"/>
      <c r="B413" s="40" t="s">
        <v>178</v>
      </c>
      <c r="C413" s="41"/>
      <c r="D413" s="90" t="s">
        <v>179</v>
      </c>
      <c r="E413" s="42" t="s">
        <v>180</v>
      </c>
      <c r="F413" s="93"/>
      <c r="G413" s="42" t="s">
        <v>733</v>
      </c>
      <c r="H413" s="91">
        <v>17</v>
      </c>
      <c r="I413" s="230"/>
      <c r="J413" s="230"/>
      <c r="K413" s="271"/>
    </row>
    <row r="414" spans="1:11" s="2" customFormat="1" ht="16" thickBot="1" x14ac:dyDescent="0.4">
      <c r="A414" s="327"/>
      <c r="B414" s="40" t="s">
        <v>181</v>
      </c>
      <c r="C414" s="41"/>
      <c r="D414" s="90" t="s">
        <v>182</v>
      </c>
      <c r="E414" s="42">
        <v>351.2</v>
      </c>
      <c r="F414" s="93"/>
      <c r="G414" s="42" t="s">
        <v>733</v>
      </c>
      <c r="H414" s="91">
        <v>35</v>
      </c>
      <c r="I414" s="230"/>
      <c r="J414" s="230"/>
      <c r="K414" s="271"/>
    </row>
    <row r="415" spans="1:11" s="2" customFormat="1" ht="16" thickBot="1" x14ac:dyDescent="0.4">
      <c r="A415" s="327"/>
      <c r="B415" s="40" t="s">
        <v>183</v>
      </c>
      <c r="C415" s="41"/>
      <c r="D415" s="90" t="s">
        <v>184</v>
      </c>
      <c r="E415" s="42">
        <v>353.2</v>
      </c>
      <c r="F415" s="93"/>
      <c r="G415" s="42" t="s">
        <v>733</v>
      </c>
      <c r="H415" s="91">
        <v>18</v>
      </c>
      <c r="I415" s="230"/>
      <c r="J415" s="230"/>
      <c r="K415" s="271"/>
    </row>
    <row r="416" spans="1:11" s="2" customFormat="1" ht="16" thickBot="1" x14ac:dyDescent="0.4">
      <c r="A416" s="327"/>
      <c r="B416" s="40" t="s">
        <v>185</v>
      </c>
      <c r="C416" s="41"/>
      <c r="D416" s="90" t="s">
        <v>186</v>
      </c>
      <c r="E416" s="42">
        <v>353.2</v>
      </c>
      <c r="F416" s="93"/>
      <c r="G416" s="42" t="s">
        <v>733</v>
      </c>
      <c r="H416" s="91">
        <v>16</v>
      </c>
      <c r="I416" s="230"/>
      <c r="J416" s="230"/>
      <c r="K416" s="271"/>
    </row>
    <row r="417" spans="1:11" s="2" customFormat="1" ht="16" thickBot="1" x14ac:dyDescent="0.4">
      <c r="A417" s="327"/>
      <c r="B417" s="40" t="s">
        <v>187</v>
      </c>
      <c r="C417" s="41"/>
      <c r="D417" s="90" t="s">
        <v>188</v>
      </c>
      <c r="E417" s="42">
        <v>350.2</v>
      </c>
      <c r="F417" s="93"/>
      <c r="G417" s="42" t="s">
        <v>733</v>
      </c>
      <c r="H417" s="91">
        <v>22</v>
      </c>
      <c r="I417" s="230"/>
      <c r="J417" s="230"/>
      <c r="K417" s="271"/>
    </row>
    <row r="418" spans="1:11" s="2" customFormat="1" ht="16" thickBot="1" x14ac:dyDescent="0.4">
      <c r="A418" s="327"/>
      <c r="B418" s="40" t="s">
        <v>189</v>
      </c>
      <c r="C418" s="41"/>
      <c r="D418" s="90" t="s">
        <v>190</v>
      </c>
      <c r="E418" s="42">
        <v>365.3</v>
      </c>
      <c r="F418" s="93"/>
      <c r="G418" s="42" t="s">
        <v>733</v>
      </c>
      <c r="H418" s="91">
        <v>25</v>
      </c>
      <c r="I418" s="230"/>
      <c r="J418" s="230"/>
      <c r="K418" s="271"/>
    </row>
    <row r="419" spans="1:11" s="2" customFormat="1" ht="16" thickBot="1" x14ac:dyDescent="0.4">
      <c r="A419" s="327"/>
      <c r="B419" s="40" t="s">
        <v>191</v>
      </c>
      <c r="C419" s="41"/>
      <c r="D419" s="90" t="s">
        <v>192</v>
      </c>
      <c r="E419" s="42"/>
      <c r="F419" s="93"/>
      <c r="G419" s="42" t="s">
        <v>733</v>
      </c>
      <c r="H419" s="91">
        <v>11</v>
      </c>
      <c r="I419" s="230"/>
      <c r="J419" s="230"/>
      <c r="K419" s="271"/>
    </row>
    <row r="420" spans="1:11" s="2" customFormat="1" ht="16" thickBot="1" x14ac:dyDescent="0.4">
      <c r="A420" s="327"/>
      <c r="B420" s="40" t="s">
        <v>193</v>
      </c>
      <c r="C420" s="41"/>
      <c r="D420" s="90" t="s">
        <v>194</v>
      </c>
      <c r="E420" s="92"/>
      <c r="F420" s="93"/>
      <c r="G420" s="42" t="s">
        <v>733</v>
      </c>
      <c r="H420" s="91">
        <v>17</v>
      </c>
      <c r="I420" s="230"/>
      <c r="J420" s="230"/>
      <c r="K420" s="271"/>
    </row>
    <row r="421" spans="1:11" s="2" customFormat="1" ht="31.5" thickBot="1" x14ac:dyDescent="0.4">
      <c r="A421" s="327"/>
      <c r="B421" s="40" t="s">
        <v>195</v>
      </c>
      <c r="C421" s="41"/>
      <c r="D421" s="90" t="s">
        <v>196</v>
      </c>
      <c r="E421" s="92"/>
      <c r="F421" s="93"/>
      <c r="G421" s="42" t="s">
        <v>733</v>
      </c>
      <c r="H421" s="91">
        <v>16</v>
      </c>
      <c r="I421" s="230"/>
      <c r="J421" s="230"/>
      <c r="K421" s="271"/>
    </row>
    <row r="422" spans="1:11" s="2" customFormat="1" ht="16" thickBot="1" x14ac:dyDescent="0.4">
      <c r="A422" s="327"/>
      <c r="B422" s="40" t="s">
        <v>824</v>
      </c>
      <c r="C422" s="41"/>
      <c r="D422" s="90" t="s">
        <v>825</v>
      </c>
      <c r="E422" s="92"/>
      <c r="F422" s="93"/>
      <c r="G422" s="42" t="s">
        <v>733</v>
      </c>
      <c r="H422" s="91">
        <v>50</v>
      </c>
      <c r="I422" s="230"/>
      <c r="J422" s="230"/>
      <c r="K422" s="271"/>
    </row>
    <row r="423" spans="1:11" s="2" customFormat="1" ht="16" thickBot="1" x14ac:dyDescent="0.4">
      <c r="A423" s="327"/>
      <c r="B423" s="40" t="s">
        <v>1187</v>
      </c>
      <c r="C423" s="41"/>
      <c r="D423" s="90" t="s">
        <v>1188</v>
      </c>
      <c r="E423" s="42" t="s">
        <v>1200</v>
      </c>
      <c r="F423" s="93"/>
      <c r="G423" s="42" t="s">
        <v>733</v>
      </c>
      <c r="H423" s="91">
        <v>26</v>
      </c>
      <c r="I423" s="230"/>
      <c r="J423" s="230"/>
      <c r="K423" s="271"/>
    </row>
    <row r="424" spans="1:11" s="2" customFormat="1" ht="16" thickBot="1" x14ac:dyDescent="0.4">
      <c r="A424" s="327"/>
      <c r="B424" s="40" t="s">
        <v>1191</v>
      </c>
      <c r="C424" s="41"/>
      <c r="D424" s="90" t="s">
        <v>1192</v>
      </c>
      <c r="E424" s="42" t="s">
        <v>1199</v>
      </c>
      <c r="F424" s="93"/>
      <c r="G424" s="42" t="s">
        <v>733</v>
      </c>
      <c r="H424" s="91">
        <v>34</v>
      </c>
      <c r="I424" s="230"/>
      <c r="J424" s="230"/>
      <c r="K424" s="271"/>
    </row>
    <row r="425" spans="1:11" s="2" customFormat="1" ht="16" thickBot="1" x14ac:dyDescent="0.4">
      <c r="A425" s="327"/>
      <c r="B425" s="40" t="s">
        <v>1193</v>
      </c>
      <c r="C425" s="41"/>
      <c r="D425" s="90" t="s">
        <v>1194</v>
      </c>
      <c r="E425" s="42" t="s">
        <v>1198</v>
      </c>
      <c r="F425" s="93"/>
      <c r="G425" s="42" t="s">
        <v>733</v>
      </c>
      <c r="H425" s="91">
        <v>19</v>
      </c>
      <c r="I425" s="230"/>
      <c r="J425" s="230"/>
      <c r="K425" s="271"/>
    </row>
    <row r="426" spans="1:11" s="2" customFormat="1" ht="16" thickBot="1" x14ac:dyDescent="0.4">
      <c r="A426" s="125"/>
      <c r="B426" s="40" t="s">
        <v>1201</v>
      </c>
      <c r="C426" s="41"/>
      <c r="D426" s="90" t="s">
        <v>1202</v>
      </c>
      <c r="E426" s="42" t="s">
        <v>1203</v>
      </c>
      <c r="F426" s="93"/>
      <c r="G426" s="42" t="s">
        <v>733</v>
      </c>
      <c r="H426" s="91">
        <v>12</v>
      </c>
      <c r="I426" s="230"/>
      <c r="J426" s="230"/>
      <c r="K426" s="271"/>
    </row>
    <row r="427" spans="1:11" s="2" customFormat="1" ht="16" thickBot="1" x14ac:dyDescent="0.4">
      <c r="A427" s="125"/>
      <c r="B427" s="95" t="s">
        <v>1220</v>
      </c>
      <c r="C427" s="41"/>
      <c r="D427" s="95" t="s">
        <v>1221</v>
      </c>
      <c r="E427" s="95"/>
      <c r="F427" s="95"/>
      <c r="G427" s="42" t="s">
        <v>733</v>
      </c>
      <c r="H427" s="96">
        <v>132</v>
      </c>
      <c r="I427" s="231"/>
      <c r="J427" s="289"/>
      <c r="K427" s="272"/>
    </row>
    <row r="428" spans="1:11" s="2" customFormat="1" ht="16" thickBot="1" x14ac:dyDescent="0.4">
      <c r="A428" s="326">
        <v>27.2</v>
      </c>
      <c r="B428" s="86"/>
      <c r="C428" s="41"/>
      <c r="D428" s="87" t="s">
        <v>1215</v>
      </c>
      <c r="E428" s="42"/>
      <c r="F428" s="93"/>
      <c r="G428" s="42" t="s">
        <v>574</v>
      </c>
      <c r="H428" s="91"/>
      <c r="I428" s="230"/>
      <c r="J428" s="230"/>
      <c r="K428" s="271"/>
    </row>
    <row r="429" spans="1:11" s="2" customFormat="1" ht="16" thickBot="1" x14ac:dyDescent="0.4">
      <c r="A429" s="327"/>
      <c r="B429" s="341" t="s">
        <v>197</v>
      </c>
      <c r="C429" s="41"/>
      <c r="D429" s="90" t="s">
        <v>198</v>
      </c>
      <c r="E429" s="42"/>
      <c r="F429" s="93"/>
      <c r="G429" s="42" t="s">
        <v>574</v>
      </c>
      <c r="H429" s="91"/>
      <c r="I429" s="230"/>
      <c r="J429" s="230"/>
      <c r="K429" s="271"/>
    </row>
    <row r="430" spans="1:11" s="2" customFormat="1" ht="16" thickBot="1" x14ac:dyDescent="0.4">
      <c r="A430" s="327"/>
      <c r="B430" s="342"/>
      <c r="C430" s="41" t="s">
        <v>199</v>
      </c>
      <c r="D430" s="94" t="s">
        <v>1304</v>
      </c>
      <c r="E430" s="42"/>
      <c r="F430" s="93" t="s">
        <v>574</v>
      </c>
      <c r="G430" s="42" t="s">
        <v>733</v>
      </c>
      <c r="H430" s="91">
        <v>60</v>
      </c>
      <c r="I430" s="230"/>
      <c r="J430" s="230"/>
      <c r="K430" s="271"/>
    </row>
    <row r="431" spans="1:11" s="2" customFormat="1" ht="16" thickBot="1" x14ac:dyDescent="0.4">
      <c r="A431" s="327"/>
      <c r="B431" s="342"/>
      <c r="C431" s="41" t="s">
        <v>202</v>
      </c>
      <c r="D431" s="94" t="s">
        <v>203</v>
      </c>
      <c r="E431" s="42"/>
      <c r="F431" s="93" t="s">
        <v>574</v>
      </c>
      <c r="G431" s="42" t="s">
        <v>733</v>
      </c>
      <c r="H431" s="91">
        <v>108</v>
      </c>
      <c r="I431" s="230"/>
      <c r="J431" s="230"/>
      <c r="K431" s="271"/>
    </row>
    <row r="432" spans="1:11" s="2" customFormat="1" ht="16" thickBot="1" x14ac:dyDescent="0.4">
      <c r="A432" s="327"/>
      <c r="B432" s="342"/>
      <c r="C432" s="41" t="s">
        <v>829</v>
      </c>
      <c r="D432" s="94" t="s">
        <v>830</v>
      </c>
      <c r="E432" s="42"/>
      <c r="F432" s="93"/>
      <c r="G432" s="42" t="s">
        <v>733</v>
      </c>
      <c r="H432" s="91">
        <v>29</v>
      </c>
      <c r="I432" s="230"/>
      <c r="J432" s="230"/>
      <c r="K432" s="271"/>
    </row>
    <row r="433" spans="1:11" s="2" customFormat="1" ht="16" thickBot="1" x14ac:dyDescent="0.4">
      <c r="A433" s="327"/>
      <c r="B433" s="342"/>
      <c r="C433" s="41" t="s">
        <v>842</v>
      </c>
      <c r="D433" s="94" t="s">
        <v>831</v>
      </c>
      <c r="E433" s="42"/>
      <c r="F433" s="93"/>
      <c r="G433" s="42" t="s">
        <v>733</v>
      </c>
      <c r="H433" s="91">
        <v>25</v>
      </c>
      <c r="I433" s="230"/>
      <c r="J433" s="230"/>
      <c r="K433" s="271"/>
    </row>
    <row r="434" spans="1:11" s="2" customFormat="1" ht="16" thickBot="1" x14ac:dyDescent="0.4">
      <c r="A434" s="334"/>
      <c r="B434" s="343"/>
      <c r="C434" s="41" t="s">
        <v>229</v>
      </c>
      <c r="D434" s="94" t="s">
        <v>823</v>
      </c>
      <c r="E434" s="42"/>
      <c r="F434" s="42"/>
      <c r="G434" s="42" t="s">
        <v>733</v>
      </c>
      <c r="H434" s="91">
        <v>31</v>
      </c>
      <c r="I434" s="230"/>
      <c r="J434" s="230"/>
      <c r="K434" s="271"/>
    </row>
    <row r="435" spans="1:11" s="2" customFormat="1" ht="16" thickBot="1" x14ac:dyDescent="0.4">
      <c r="A435" s="326">
        <v>27.3</v>
      </c>
      <c r="B435" s="86"/>
      <c r="C435" s="41"/>
      <c r="D435" s="87" t="s">
        <v>1216</v>
      </c>
      <c r="E435" s="42"/>
      <c r="F435" s="93"/>
      <c r="G435" s="42" t="s">
        <v>574</v>
      </c>
      <c r="H435" s="91"/>
      <c r="I435" s="230"/>
      <c r="J435" s="230"/>
      <c r="K435" s="271"/>
    </row>
    <row r="436" spans="1:11" s="2" customFormat="1" ht="16" thickBot="1" x14ac:dyDescent="0.4">
      <c r="A436" s="348"/>
      <c r="B436" s="40" t="s">
        <v>204</v>
      </c>
      <c r="C436" s="41"/>
      <c r="D436" s="90" t="s">
        <v>205</v>
      </c>
      <c r="E436" s="42">
        <v>200.7</v>
      </c>
      <c r="F436" s="42">
        <v>6010</v>
      </c>
      <c r="G436" s="42" t="s">
        <v>733</v>
      </c>
      <c r="H436" s="91">
        <v>13</v>
      </c>
      <c r="I436" s="230"/>
      <c r="J436" s="230"/>
      <c r="K436" s="271"/>
    </row>
    <row r="437" spans="1:11" s="2" customFormat="1" ht="16" thickBot="1" x14ac:dyDescent="0.4">
      <c r="A437" s="348"/>
      <c r="B437" s="40" t="s">
        <v>206</v>
      </c>
      <c r="C437" s="41"/>
      <c r="D437" s="90" t="s">
        <v>207</v>
      </c>
      <c r="E437" s="42" t="s">
        <v>208</v>
      </c>
      <c r="F437" s="42" t="s">
        <v>209</v>
      </c>
      <c r="G437" s="42" t="s">
        <v>733</v>
      </c>
      <c r="H437" s="91">
        <v>13</v>
      </c>
      <c r="I437" s="230"/>
      <c r="J437" s="230"/>
      <c r="K437" s="271"/>
    </row>
    <row r="438" spans="1:11" s="2" customFormat="1" ht="16" thickBot="1" x14ac:dyDescent="0.4">
      <c r="A438" s="348"/>
      <c r="B438" s="40" t="s">
        <v>210</v>
      </c>
      <c r="C438" s="41"/>
      <c r="D438" s="90" t="s">
        <v>211</v>
      </c>
      <c r="E438" s="42" t="s">
        <v>212</v>
      </c>
      <c r="F438" s="42" t="s">
        <v>213</v>
      </c>
      <c r="G438" s="42" t="s">
        <v>733</v>
      </c>
      <c r="H438" s="91">
        <v>13</v>
      </c>
      <c r="I438" s="230"/>
      <c r="J438" s="230"/>
      <c r="K438" s="271"/>
    </row>
    <row r="439" spans="1:11" s="2" customFormat="1" ht="16" thickBot="1" x14ac:dyDescent="0.4">
      <c r="A439" s="348"/>
      <c r="B439" s="40" t="s">
        <v>214</v>
      </c>
      <c r="C439" s="41"/>
      <c r="D439" s="90" t="s">
        <v>791</v>
      </c>
      <c r="E439" s="42">
        <v>200.7</v>
      </c>
      <c r="F439" s="42">
        <v>6010</v>
      </c>
      <c r="G439" s="42" t="s">
        <v>733</v>
      </c>
      <c r="H439" s="91">
        <v>13</v>
      </c>
      <c r="I439" s="230"/>
      <c r="J439" s="230"/>
      <c r="K439" s="271"/>
    </row>
    <row r="440" spans="1:11" s="2" customFormat="1" ht="16" thickBot="1" x14ac:dyDescent="0.4">
      <c r="A440" s="348"/>
      <c r="B440" s="40" t="s">
        <v>792</v>
      </c>
      <c r="C440" s="41"/>
      <c r="D440" s="90" t="s">
        <v>793</v>
      </c>
      <c r="E440" s="42">
        <v>200.7</v>
      </c>
      <c r="F440" s="42">
        <v>6010</v>
      </c>
      <c r="G440" s="42" t="s">
        <v>733</v>
      </c>
      <c r="H440" s="91">
        <v>13</v>
      </c>
      <c r="I440" s="230"/>
      <c r="J440" s="230"/>
      <c r="K440" s="271"/>
    </row>
    <row r="441" spans="1:11" s="2" customFormat="1" ht="16" thickBot="1" x14ac:dyDescent="0.4">
      <c r="A441" s="348"/>
      <c r="B441" s="40" t="s">
        <v>794</v>
      </c>
      <c r="C441" s="41"/>
      <c r="D441" s="90" t="s">
        <v>795</v>
      </c>
      <c r="E441" s="42">
        <v>200.7</v>
      </c>
      <c r="F441" s="42">
        <v>6010</v>
      </c>
      <c r="G441" s="42" t="s">
        <v>733</v>
      </c>
      <c r="H441" s="91">
        <v>13</v>
      </c>
      <c r="I441" s="230"/>
      <c r="J441" s="230"/>
      <c r="K441" s="271"/>
    </row>
    <row r="442" spans="1:11" s="2" customFormat="1" ht="16" thickBot="1" x14ac:dyDescent="0.4">
      <c r="A442" s="348"/>
      <c r="B442" s="40" t="s">
        <v>796</v>
      </c>
      <c r="C442" s="41"/>
      <c r="D442" s="90" t="s">
        <v>797</v>
      </c>
      <c r="E442" s="42">
        <v>200.7</v>
      </c>
      <c r="F442" s="42">
        <v>6010</v>
      </c>
      <c r="G442" s="42" t="s">
        <v>733</v>
      </c>
      <c r="H442" s="91">
        <v>13</v>
      </c>
      <c r="I442" s="230"/>
      <c r="J442" s="230"/>
      <c r="K442" s="271"/>
    </row>
    <row r="443" spans="1:11" s="2" customFormat="1" ht="16" thickBot="1" x14ac:dyDescent="0.4">
      <c r="A443" s="348"/>
      <c r="B443" s="40" t="s">
        <v>798</v>
      </c>
      <c r="C443" s="41"/>
      <c r="D443" s="90" t="s">
        <v>799</v>
      </c>
      <c r="E443" s="42">
        <v>200.7</v>
      </c>
      <c r="F443" s="42">
        <v>6010</v>
      </c>
      <c r="G443" s="42" t="s">
        <v>733</v>
      </c>
      <c r="H443" s="91">
        <v>13</v>
      </c>
      <c r="I443" s="230"/>
      <c r="J443" s="230"/>
      <c r="K443" s="271"/>
    </row>
    <row r="444" spans="1:11" s="2" customFormat="1" ht="16" thickBot="1" x14ac:dyDescent="0.4">
      <c r="A444" s="348"/>
      <c r="B444" s="40" t="s">
        <v>800</v>
      </c>
      <c r="C444" s="41"/>
      <c r="D444" s="90" t="s">
        <v>801</v>
      </c>
      <c r="E444" s="42">
        <v>200.7</v>
      </c>
      <c r="F444" s="42">
        <v>6010</v>
      </c>
      <c r="G444" s="42" t="s">
        <v>733</v>
      </c>
      <c r="H444" s="91">
        <v>13</v>
      </c>
      <c r="I444" s="230"/>
      <c r="J444" s="230"/>
      <c r="K444" s="271"/>
    </row>
    <row r="445" spans="1:11" s="2" customFormat="1" ht="16" thickBot="1" x14ac:dyDescent="0.4">
      <c r="A445" s="348"/>
      <c r="B445" s="40" t="s">
        <v>802</v>
      </c>
      <c r="C445" s="41"/>
      <c r="D445" s="90" t="s">
        <v>803</v>
      </c>
      <c r="E445" s="42">
        <v>7196</v>
      </c>
      <c r="F445" s="42"/>
      <c r="G445" s="42" t="s">
        <v>733</v>
      </c>
      <c r="H445" s="91">
        <v>32</v>
      </c>
      <c r="I445" s="230"/>
      <c r="J445" s="230"/>
      <c r="K445" s="271"/>
    </row>
    <row r="446" spans="1:11" s="2" customFormat="1" ht="16" thickBot="1" x14ac:dyDescent="0.4">
      <c r="A446" s="348"/>
      <c r="B446" s="40" t="s">
        <v>1189</v>
      </c>
      <c r="C446" s="41"/>
      <c r="D446" s="90" t="s">
        <v>1190</v>
      </c>
      <c r="E446" s="42" t="s">
        <v>1197</v>
      </c>
      <c r="F446" s="42"/>
      <c r="G446" s="42" t="s">
        <v>733</v>
      </c>
      <c r="H446" s="91">
        <v>72</v>
      </c>
      <c r="I446" s="230"/>
      <c r="J446" s="230"/>
      <c r="K446" s="271"/>
    </row>
    <row r="447" spans="1:11" s="2" customFormat="1" ht="16" thickBot="1" x14ac:dyDescent="0.4">
      <c r="A447" s="348"/>
      <c r="B447" s="40" t="s">
        <v>804</v>
      </c>
      <c r="C447" s="41"/>
      <c r="D447" s="90" t="s">
        <v>805</v>
      </c>
      <c r="E447" s="42">
        <v>200.7</v>
      </c>
      <c r="F447" s="42">
        <v>6010</v>
      </c>
      <c r="G447" s="42" t="s">
        <v>733</v>
      </c>
      <c r="H447" s="91">
        <v>13</v>
      </c>
      <c r="I447" s="230"/>
      <c r="J447" s="230"/>
      <c r="K447" s="271"/>
    </row>
    <row r="448" spans="1:11" s="2" customFormat="1" ht="16" thickBot="1" x14ac:dyDescent="0.4">
      <c r="A448" s="348"/>
      <c r="B448" s="341" t="s">
        <v>806</v>
      </c>
      <c r="C448" s="41"/>
      <c r="D448" s="90" t="s">
        <v>827</v>
      </c>
      <c r="E448" s="42" t="s">
        <v>807</v>
      </c>
      <c r="F448" s="42">
        <v>6010</v>
      </c>
      <c r="G448" s="42" t="s">
        <v>733</v>
      </c>
      <c r="H448" s="91">
        <v>21</v>
      </c>
      <c r="I448" s="230"/>
      <c r="J448" s="230"/>
      <c r="K448" s="271"/>
    </row>
    <row r="449" spans="1:11" s="2" customFormat="1" ht="16" thickBot="1" x14ac:dyDescent="0.4">
      <c r="A449" s="348"/>
      <c r="B449" s="342"/>
      <c r="C449" s="41" t="s">
        <v>850</v>
      </c>
      <c r="D449" s="94" t="s">
        <v>828</v>
      </c>
      <c r="E449" s="42"/>
      <c r="F449" s="42"/>
      <c r="G449" s="42" t="s">
        <v>733</v>
      </c>
      <c r="H449" s="91">
        <v>31</v>
      </c>
      <c r="I449" s="230"/>
      <c r="J449" s="230"/>
      <c r="K449" s="271"/>
    </row>
    <row r="450" spans="1:11" s="2" customFormat="1" ht="16" thickBot="1" x14ac:dyDescent="0.4">
      <c r="A450" s="348"/>
      <c r="B450" s="343"/>
      <c r="C450" s="41" t="s">
        <v>851</v>
      </c>
      <c r="D450" s="94" t="s">
        <v>826</v>
      </c>
      <c r="E450" s="42"/>
      <c r="F450" s="42"/>
      <c r="G450" s="42" t="s">
        <v>733</v>
      </c>
      <c r="H450" s="91">
        <v>61</v>
      </c>
      <c r="I450" s="230"/>
      <c r="J450" s="230"/>
      <c r="K450" s="271"/>
    </row>
    <row r="451" spans="1:11" s="2" customFormat="1" ht="16" thickBot="1" x14ac:dyDescent="0.4">
      <c r="A451" s="348"/>
      <c r="B451" s="341" t="s">
        <v>808</v>
      </c>
      <c r="C451" s="41"/>
      <c r="D451" s="90" t="s">
        <v>809</v>
      </c>
      <c r="E451" s="42" t="s">
        <v>811</v>
      </c>
      <c r="F451" s="42">
        <v>7420</v>
      </c>
      <c r="G451" s="42" t="s">
        <v>733</v>
      </c>
      <c r="H451" s="91">
        <v>18</v>
      </c>
      <c r="I451" s="230"/>
      <c r="J451" s="230"/>
      <c r="K451" s="271"/>
    </row>
    <row r="452" spans="1:11" s="2" customFormat="1" ht="31.5" thickBot="1" x14ac:dyDescent="0.4">
      <c r="A452" s="348"/>
      <c r="B452" s="343"/>
      <c r="C452" s="41" t="s">
        <v>852</v>
      </c>
      <c r="D452" s="94" t="s">
        <v>1292</v>
      </c>
      <c r="E452" s="42"/>
      <c r="F452" s="42"/>
      <c r="G452" s="42" t="s">
        <v>733</v>
      </c>
      <c r="H452" s="91">
        <v>130</v>
      </c>
      <c r="I452" s="230"/>
      <c r="J452" s="230"/>
      <c r="K452" s="271"/>
    </row>
    <row r="453" spans="1:11" s="2" customFormat="1" ht="16" thickBot="1" x14ac:dyDescent="0.4">
      <c r="A453" s="348"/>
      <c r="B453" s="40" t="s">
        <v>812</v>
      </c>
      <c r="C453" s="41"/>
      <c r="D453" s="90" t="s">
        <v>1055</v>
      </c>
      <c r="E453" s="42">
        <v>200.7</v>
      </c>
      <c r="F453" s="42">
        <v>6010</v>
      </c>
      <c r="G453" s="42" t="s">
        <v>733</v>
      </c>
      <c r="H453" s="91">
        <v>13</v>
      </c>
      <c r="I453" s="230"/>
      <c r="J453" s="230"/>
      <c r="K453" s="271"/>
    </row>
    <row r="454" spans="1:11" s="2" customFormat="1" ht="16" thickBot="1" x14ac:dyDescent="0.4">
      <c r="A454" s="348"/>
      <c r="B454" s="40" t="s">
        <v>1056</v>
      </c>
      <c r="C454" s="41"/>
      <c r="D454" s="90" t="s">
        <v>1057</v>
      </c>
      <c r="E454" s="42">
        <v>200.7</v>
      </c>
      <c r="F454" s="42">
        <v>6010</v>
      </c>
      <c r="G454" s="42" t="s">
        <v>733</v>
      </c>
      <c r="H454" s="91">
        <v>13</v>
      </c>
      <c r="I454" s="230"/>
      <c r="J454" s="230"/>
      <c r="K454" s="271"/>
    </row>
    <row r="455" spans="1:11" s="2" customFormat="1" ht="16" thickBot="1" x14ac:dyDescent="0.4">
      <c r="A455" s="348"/>
      <c r="B455" s="40" t="s">
        <v>1058</v>
      </c>
      <c r="C455" s="41"/>
      <c r="D455" s="90" t="s">
        <v>1059</v>
      </c>
      <c r="E455" s="42">
        <v>245.1</v>
      </c>
      <c r="F455" s="42">
        <v>7471</v>
      </c>
      <c r="G455" s="42" t="s">
        <v>733</v>
      </c>
      <c r="H455" s="91">
        <v>13</v>
      </c>
      <c r="I455" s="230"/>
      <c r="J455" s="230"/>
      <c r="K455" s="271"/>
    </row>
    <row r="456" spans="1:11" s="2" customFormat="1" ht="16" thickBot="1" x14ac:dyDescent="0.4">
      <c r="A456" s="348"/>
      <c r="B456" s="40" t="s">
        <v>1060</v>
      </c>
      <c r="C456" s="41"/>
      <c r="D456" s="90" t="s">
        <v>1061</v>
      </c>
      <c r="E456" s="42">
        <v>200.7</v>
      </c>
      <c r="F456" s="42">
        <v>6010</v>
      </c>
      <c r="G456" s="42" t="s">
        <v>733</v>
      </c>
      <c r="H456" s="91">
        <v>13</v>
      </c>
      <c r="I456" s="230"/>
      <c r="J456" s="230"/>
      <c r="K456" s="271"/>
    </row>
    <row r="457" spans="1:11" s="2" customFormat="1" ht="16" thickBot="1" x14ac:dyDescent="0.4">
      <c r="A457" s="348"/>
      <c r="B457" s="40" t="s">
        <v>1062</v>
      </c>
      <c r="C457" s="41"/>
      <c r="D457" s="90" t="s">
        <v>1063</v>
      </c>
      <c r="E457" s="42">
        <v>200.7</v>
      </c>
      <c r="F457" s="42">
        <v>6010</v>
      </c>
      <c r="G457" s="42" t="s">
        <v>733</v>
      </c>
      <c r="H457" s="91">
        <v>13</v>
      </c>
      <c r="I457" s="230"/>
      <c r="J457" s="230"/>
      <c r="K457" s="271"/>
    </row>
    <row r="458" spans="1:11" s="2" customFormat="1" ht="16" thickBot="1" x14ac:dyDescent="0.4">
      <c r="A458" s="348"/>
      <c r="B458" s="40" t="s">
        <v>1064</v>
      </c>
      <c r="C458" s="41"/>
      <c r="D458" s="90" t="s">
        <v>1065</v>
      </c>
      <c r="E458" s="42">
        <v>200.7</v>
      </c>
      <c r="F458" s="42">
        <v>6010</v>
      </c>
      <c r="G458" s="42" t="s">
        <v>733</v>
      </c>
      <c r="H458" s="91">
        <v>13</v>
      </c>
      <c r="I458" s="230"/>
      <c r="J458" s="230"/>
      <c r="K458" s="271"/>
    </row>
    <row r="459" spans="1:11" s="2" customFormat="1" ht="16" thickBot="1" x14ac:dyDescent="0.4">
      <c r="A459" s="348"/>
      <c r="B459" s="40" t="s">
        <v>1066</v>
      </c>
      <c r="C459" s="41"/>
      <c r="D459" s="90" t="s">
        <v>1067</v>
      </c>
      <c r="E459" s="42" t="s">
        <v>1068</v>
      </c>
      <c r="F459" s="42" t="s">
        <v>1069</v>
      </c>
      <c r="G459" s="42" t="s">
        <v>733</v>
      </c>
      <c r="H459" s="91">
        <v>13</v>
      </c>
      <c r="I459" s="230"/>
      <c r="J459" s="230"/>
      <c r="K459" s="271"/>
    </row>
    <row r="460" spans="1:11" s="2" customFormat="1" ht="16" thickBot="1" x14ac:dyDescent="0.4">
      <c r="A460" s="348"/>
      <c r="B460" s="40" t="s">
        <v>1070</v>
      </c>
      <c r="C460" s="41"/>
      <c r="D460" s="90" t="s">
        <v>1071</v>
      </c>
      <c r="E460" s="42">
        <v>200.7</v>
      </c>
      <c r="F460" s="42">
        <v>6010</v>
      </c>
      <c r="G460" s="42" t="s">
        <v>733</v>
      </c>
      <c r="H460" s="91">
        <v>13</v>
      </c>
      <c r="I460" s="230"/>
      <c r="J460" s="230"/>
      <c r="K460" s="271"/>
    </row>
    <row r="461" spans="1:11" s="2" customFormat="1" ht="16" thickBot="1" x14ac:dyDescent="0.4">
      <c r="A461" s="348"/>
      <c r="B461" s="40" t="s">
        <v>1072</v>
      </c>
      <c r="C461" s="41"/>
      <c r="D461" s="90" t="s">
        <v>1073</v>
      </c>
      <c r="E461" s="42">
        <v>200.7</v>
      </c>
      <c r="F461" s="42">
        <v>6010</v>
      </c>
      <c r="G461" s="42" t="s">
        <v>733</v>
      </c>
      <c r="H461" s="91">
        <v>13</v>
      </c>
      <c r="I461" s="230"/>
      <c r="J461" s="230"/>
      <c r="K461" s="271"/>
    </row>
    <row r="462" spans="1:11" s="2" customFormat="1" ht="16" thickBot="1" x14ac:dyDescent="0.4">
      <c r="A462" s="348"/>
      <c r="B462" s="40" t="s">
        <v>1074</v>
      </c>
      <c r="C462" s="41"/>
      <c r="D462" s="90" t="s">
        <v>1075</v>
      </c>
      <c r="E462" s="42">
        <v>200.7</v>
      </c>
      <c r="F462" s="42">
        <v>6010</v>
      </c>
      <c r="G462" s="42" t="s">
        <v>733</v>
      </c>
      <c r="H462" s="91">
        <v>13</v>
      </c>
      <c r="I462" s="230"/>
      <c r="J462" s="230"/>
      <c r="K462" s="271"/>
    </row>
    <row r="463" spans="1:11" s="2" customFormat="1" ht="16" thickBot="1" x14ac:dyDescent="0.4">
      <c r="A463" s="348"/>
      <c r="B463" s="40" t="s">
        <v>1076</v>
      </c>
      <c r="C463" s="41"/>
      <c r="D463" s="90" t="s">
        <v>1205</v>
      </c>
      <c r="E463" s="97" t="s">
        <v>1204</v>
      </c>
      <c r="F463" s="42" t="s">
        <v>574</v>
      </c>
      <c r="G463" s="42" t="s">
        <v>733</v>
      </c>
      <c r="H463" s="91">
        <v>95</v>
      </c>
      <c r="I463" s="230"/>
      <c r="J463" s="230"/>
      <c r="K463" s="271"/>
    </row>
    <row r="464" spans="1:11" s="2" customFormat="1" ht="31.5" thickBot="1" x14ac:dyDescent="0.4">
      <c r="A464" s="348"/>
      <c r="B464" s="40" t="s">
        <v>1077</v>
      </c>
      <c r="C464" s="41"/>
      <c r="D464" s="90" t="s">
        <v>1078</v>
      </c>
      <c r="E464" s="42" t="s">
        <v>574</v>
      </c>
      <c r="F464" s="42" t="s">
        <v>574</v>
      </c>
      <c r="G464" s="42" t="s">
        <v>733</v>
      </c>
      <c r="H464" s="91">
        <v>131</v>
      </c>
      <c r="I464" s="230"/>
      <c r="J464" s="230"/>
      <c r="K464" s="271"/>
    </row>
    <row r="465" spans="1:11" s="2" customFormat="1" ht="31.5" thickBot="1" x14ac:dyDescent="0.4">
      <c r="A465" s="348"/>
      <c r="B465" s="40" t="s">
        <v>843</v>
      </c>
      <c r="C465" s="41"/>
      <c r="D465" s="90" t="s">
        <v>835</v>
      </c>
      <c r="E465" s="42" t="s">
        <v>853</v>
      </c>
      <c r="F465" s="42" t="s">
        <v>853</v>
      </c>
      <c r="G465" s="42" t="s">
        <v>733</v>
      </c>
      <c r="H465" s="91">
        <v>143</v>
      </c>
      <c r="I465" s="230"/>
      <c r="J465" s="230"/>
      <c r="K465" s="271"/>
    </row>
    <row r="466" spans="1:11" s="2" customFormat="1" ht="31.5" thickBot="1" x14ac:dyDescent="0.4">
      <c r="A466" s="349"/>
      <c r="B466" s="40" t="s">
        <v>844</v>
      </c>
      <c r="C466" s="41"/>
      <c r="D466" s="90" t="s">
        <v>834</v>
      </c>
      <c r="E466" s="42" t="s">
        <v>853</v>
      </c>
      <c r="F466" s="42" t="s">
        <v>853</v>
      </c>
      <c r="G466" s="42" t="s">
        <v>733</v>
      </c>
      <c r="H466" s="91">
        <v>164</v>
      </c>
      <c r="I466" s="230"/>
      <c r="J466" s="230"/>
      <c r="K466" s="271"/>
    </row>
    <row r="467" spans="1:11" s="2" customFormat="1" ht="16" thickBot="1" x14ac:dyDescent="0.4">
      <c r="A467" s="326">
        <v>27.4</v>
      </c>
      <c r="B467" s="86"/>
      <c r="C467" s="41"/>
      <c r="D467" s="87" t="s">
        <v>1079</v>
      </c>
      <c r="E467" s="42"/>
      <c r="F467" s="42"/>
      <c r="G467" s="42" t="s">
        <v>574</v>
      </c>
      <c r="H467" s="91"/>
      <c r="I467" s="230"/>
      <c r="J467" s="230"/>
      <c r="K467" s="271"/>
    </row>
    <row r="468" spans="1:11" s="2" customFormat="1" ht="16" thickBot="1" x14ac:dyDescent="0.4">
      <c r="A468" s="327"/>
      <c r="B468" s="40" t="s">
        <v>1080</v>
      </c>
      <c r="C468" s="41"/>
      <c r="D468" s="90" t="s">
        <v>1081</v>
      </c>
      <c r="E468" s="42">
        <v>602</v>
      </c>
      <c r="F468" s="42">
        <v>8020</v>
      </c>
      <c r="G468" s="42" t="s">
        <v>733</v>
      </c>
      <c r="H468" s="91">
        <v>68</v>
      </c>
      <c r="I468" s="230"/>
      <c r="J468" s="230"/>
      <c r="K468" s="271"/>
    </row>
    <row r="469" spans="1:11" s="98" customFormat="1" ht="16" thickBot="1" x14ac:dyDescent="0.4">
      <c r="A469" s="327"/>
      <c r="B469" s="40" t="s">
        <v>1082</v>
      </c>
      <c r="C469" s="41"/>
      <c r="D469" s="90" t="s">
        <v>1083</v>
      </c>
      <c r="E469" s="42">
        <v>602</v>
      </c>
      <c r="F469" s="42">
        <v>8020</v>
      </c>
      <c r="G469" s="42" t="s">
        <v>733</v>
      </c>
      <c r="H469" s="91">
        <v>75</v>
      </c>
      <c r="I469" s="230"/>
      <c r="J469" s="230"/>
      <c r="K469" s="271"/>
    </row>
    <row r="470" spans="1:11" s="2" customFormat="1" ht="16" thickBot="1" x14ac:dyDescent="0.4">
      <c r="A470" s="327"/>
      <c r="B470" s="2" t="s">
        <v>1307</v>
      </c>
      <c r="D470" s="90" t="s">
        <v>1321</v>
      </c>
      <c r="G470" s="42" t="s">
        <v>733</v>
      </c>
      <c r="H470" s="203">
        <v>240</v>
      </c>
      <c r="I470" s="214"/>
      <c r="J470" s="290"/>
      <c r="K470" s="273"/>
    </row>
    <row r="471" spans="1:11" s="2" customFormat="1" ht="16" thickBot="1" x14ac:dyDescent="0.4">
      <c r="A471" s="327"/>
      <c r="B471" s="341" t="s">
        <v>1084</v>
      </c>
      <c r="C471" s="41"/>
      <c r="D471" s="90" t="s">
        <v>1085</v>
      </c>
      <c r="E471" s="42" t="s">
        <v>1086</v>
      </c>
      <c r="F471" s="42" t="s">
        <v>1086</v>
      </c>
      <c r="G471" s="42" t="s">
        <v>733</v>
      </c>
      <c r="H471" s="91">
        <v>14</v>
      </c>
      <c r="I471" s="230"/>
      <c r="J471" s="230"/>
      <c r="K471" s="271"/>
    </row>
    <row r="472" spans="1:11" s="2" customFormat="1" ht="21" customHeight="1" thickBot="1" x14ac:dyDescent="0.4">
      <c r="A472" s="327"/>
      <c r="B472" s="346"/>
      <c r="C472" s="41" t="s">
        <v>236</v>
      </c>
      <c r="D472" s="94" t="s">
        <v>412</v>
      </c>
      <c r="E472" s="42" t="s">
        <v>854</v>
      </c>
      <c r="F472" s="42" t="s">
        <v>854</v>
      </c>
      <c r="G472" s="42" t="s">
        <v>733</v>
      </c>
      <c r="H472" s="91">
        <v>150</v>
      </c>
      <c r="I472" s="230"/>
      <c r="J472" s="230"/>
      <c r="K472" s="271"/>
    </row>
    <row r="473" spans="1:11" s="2" customFormat="1" ht="18.5" customHeight="1" thickBot="1" x14ac:dyDescent="0.4">
      <c r="A473" s="327"/>
      <c r="B473" s="346"/>
      <c r="C473" s="41" t="s">
        <v>237</v>
      </c>
      <c r="D473" s="94" t="s">
        <v>833</v>
      </c>
      <c r="E473" s="42" t="s">
        <v>855</v>
      </c>
      <c r="F473" s="42" t="s">
        <v>856</v>
      </c>
      <c r="G473" s="42" t="s">
        <v>733</v>
      </c>
      <c r="H473" s="91">
        <v>160</v>
      </c>
      <c r="I473" s="230"/>
      <c r="J473" s="230"/>
      <c r="K473" s="271"/>
    </row>
    <row r="474" spans="1:11" s="2" customFormat="1" ht="16" thickBot="1" x14ac:dyDescent="0.4">
      <c r="A474" s="327"/>
      <c r="B474" s="347"/>
      <c r="C474" s="41" t="s">
        <v>238</v>
      </c>
      <c r="D474" s="99" t="s">
        <v>839</v>
      </c>
      <c r="E474" s="42" t="s">
        <v>832</v>
      </c>
      <c r="F474" s="42" t="s">
        <v>832</v>
      </c>
      <c r="G474" s="42" t="s">
        <v>733</v>
      </c>
      <c r="H474" s="91">
        <v>12</v>
      </c>
      <c r="I474" s="230"/>
      <c r="J474" s="230"/>
      <c r="K474" s="271"/>
    </row>
    <row r="475" spans="1:11" s="2" customFormat="1" ht="16" thickBot="1" x14ac:dyDescent="0.4">
      <c r="A475" s="327"/>
      <c r="B475" s="40" t="s">
        <v>1316</v>
      </c>
      <c r="C475" s="41" t="s">
        <v>239</v>
      </c>
      <c r="D475" s="94" t="s">
        <v>1088</v>
      </c>
      <c r="E475" s="42"/>
      <c r="F475" s="42" t="s">
        <v>1087</v>
      </c>
      <c r="G475" s="42" t="s">
        <v>733</v>
      </c>
      <c r="H475" s="91">
        <v>150</v>
      </c>
      <c r="I475" s="230"/>
      <c r="J475" s="230"/>
      <c r="K475" s="271"/>
    </row>
    <row r="476" spans="1:11" s="2" customFormat="1" ht="16" thickBot="1" x14ac:dyDescent="0.4">
      <c r="A476" s="327"/>
      <c r="B476" s="341" t="s">
        <v>1089</v>
      </c>
      <c r="C476" s="41"/>
      <c r="D476" s="90" t="s">
        <v>845</v>
      </c>
      <c r="E476" s="42">
        <v>625</v>
      </c>
      <c r="F476" s="42">
        <v>8270</v>
      </c>
      <c r="G476" s="42" t="s">
        <v>733</v>
      </c>
      <c r="H476" s="91">
        <v>300</v>
      </c>
      <c r="I476" s="230"/>
      <c r="J476" s="230"/>
      <c r="K476" s="271"/>
    </row>
    <row r="477" spans="1:11" s="2" customFormat="1" ht="16" thickBot="1" x14ac:dyDescent="0.4">
      <c r="A477" s="327"/>
      <c r="B477" s="346"/>
      <c r="C477" s="41" t="s">
        <v>1090</v>
      </c>
      <c r="D477" s="94" t="s">
        <v>241</v>
      </c>
      <c r="E477" s="42"/>
      <c r="F477" s="42"/>
      <c r="G477" s="42"/>
      <c r="H477" s="91"/>
      <c r="I477" s="230"/>
      <c r="J477" s="230"/>
      <c r="K477" s="271"/>
    </row>
    <row r="478" spans="1:11" s="2" customFormat="1" ht="16" thickBot="1" x14ac:dyDescent="0.4">
      <c r="A478" s="327"/>
      <c r="B478" s="347"/>
      <c r="C478" s="41" t="s">
        <v>240</v>
      </c>
      <c r="D478" s="94" t="s">
        <v>836</v>
      </c>
      <c r="E478" s="42">
        <v>625</v>
      </c>
      <c r="F478" s="42">
        <v>8270</v>
      </c>
      <c r="G478" s="42" t="s">
        <v>733</v>
      </c>
      <c r="H478" s="91">
        <v>300</v>
      </c>
      <c r="I478" s="230"/>
      <c r="J478" s="230"/>
      <c r="K478" s="271"/>
    </row>
    <row r="479" spans="1:11" s="2" customFormat="1" ht="16" thickBot="1" x14ac:dyDescent="0.4">
      <c r="A479" s="327"/>
      <c r="B479" s="40" t="s">
        <v>1091</v>
      </c>
      <c r="C479" s="41"/>
      <c r="D479" s="90" t="s">
        <v>1212</v>
      </c>
      <c r="E479" s="42" t="s">
        <v>1092</v>
      </c>
      <c r="F479" s="42" t="s">
        <v>1092</v>
      </c>
      <c r="G479" s="42" t="s">
        <v>733</v>
      </c>
      <c r="H479" s="91">
        <v>73</v>
      </c>
      <c r="I479" s="230"/>
      <c r="J479" s="230"/>
      <c r="K479" s="271"/>
    </row>
    <row r="480" spans="1:11" s="2" customFormat="1" ht="31.5" thickBot="1" x14ac:dyDescent="0.4">
      <c r="A480" s="327"/>
      <c r="B480" s="40" t="s">
        <v>1093</v>
      </c>
      <c r="C480" s="41"/>
      <c r="D480" s="90" t="s">
        <v>1094</v>
      </c>
      <c r="E480" s="42" t="s">
        <v>1095</v>
      </c>
      <c r="F480" s="42" t="s">
        <v>1096</v>
      </c>
      <c r="G480" s="42" t="s">
        <v>733</v>
      </c>
      <c r="H480" s="91">
        <v>75</v>
      </c>
      <c r="I480" s="230"/>
      <c r="J480" s="230"/>
      <c r="K480" s="271"/>
    </row>
    <row r="481" spans="1:11" s="2" customFormat="1" ht="16" thickBot="1" x14ac:dyDescent="0.4">
      <c r="A481" s="327"/>
      <c r="B481" s="123" t="s">
        <v>1097</v>
      </c>
      <c r="C481" s="41"/>
      <c r="D481" s="90" t="s">
        <v>1098</v>
      </c>
      <c r="E481" s="42">
        <v>608</v>
      </c>
      <c r="F481" s="42">
        <v>8080</v>
      </c>
      <c r="G481" s="42" t="s">
        <v>733</v>
      </c>
      <c r="H481" s="91">
        <v>93</v>
      </c>
      <c r="I481" s="230"/>
      <c r="J481" s="230"/>
      <c r="K481" s="271"/>
    </row>
    <row r="482" spans="1:11" s="2" customFormat="1" ht="16" thickBot="1" x14ac:dyDescent="0.4">
      <c r="A482" s="327"/>
      <c r="B482" s="40" t="s">
        <v>1099</v>
      </c>
      <c r="C482" s="41"/>
      <c r="D482" s="90" t="s">
        <v>1100</v>
      </c>
      <c r="E482" s="42">
        <v>608</v>
      </c>
      <c r="F482" s="42">
        <v>8082</v>
      </c>
      <c r="G482" s="42" t="s">
        <v>733</v>
      </c>
      <c r="H482" s="91">
        <v>81</v>
      </c>
      <c r="I482" s="230"/>
      <c r="J482" s="230"/>
      <c r="K482" s="271"/>
    </row>
    <row r="483" spans="1:11" s="2" customFormat="1" ht="16" thickBot="1" x14ac:dyDescent="0.4">
      <c r="A483" s="327"/>
      <c r="B483" s="40" t="s">
        <v>1101</v>
      </c>
      <c r="C483" s="41"/>
      <c r="D483" s="90" t="s">
        <v>1102</v>
      </c>
      <c r="E483" s="42">
        <v>624</v>
      </c>
      <c r="F483" s="42">
        <v>8240</v>
      </c>
      <c r="G483" s="42" t="s">
        <v>733</v>
      </c>
      <c r="H483" s="91">
        <v>72</v>
      </c>
      <c r="I483" s="230"/>
      <c r="J483" s="230"/>
      <c r="K483" s="271"/>
    </row>
    <row r="484" spans="1:11" s="2" customFormat="1" ht="16" thickBot="1" x14ac:dyDescent="0.4">
      <c r="A484" s="327"/>
      <c r="B484" s="341" t="s">
        <v>1103</v>
      </c>
      <c r="C484" s="41"/>
      <c r="D484" s="90" t="s">
        <v>1104</v>
      </c>
      <c r="E484" s="42" t="s">
        <v>1105</v>
      </c>
      <c r="F484" s="42" t="s">
        <v>1107</v>
      </c>
      <c r="G484" s="42" t="s">
        <v>733</v>
      </c>
      <c r="H484" s="91">
        <v>113</v>
      </c>
      <c r="I484" s="230"/>
      <c r="J484" s="230"/>
      <c r="K484" s="271"/>
    </row>
    <row r="485" spans="1:11" s="2" customFormat="1" ht="16" thickBot="1" x14ac:dyDescent="0.4">
      <c r="A485" s="327"/>
      <c r="B485" s="343"/>
      <c r="C485" s="41" t="s">
        <v>1106</v>
      </c>
      <c r="D485" s="94" t="s">
        <v>837</v>
      </c>
      <c r="E485" s="42" t="s">
        <v>838</v>
      </c>
      <c r="F485" s="42" t="s">
        <v>838</v>
      </c>
      <c r="G485" s="42" t="s">
        <v>733</v>
      </c>
      <c r="H485" s="91">
        <v>128</v>
      </c>
      <c r="I485" s="230"/>
      <c r="J485" s="230"/>
      <c r="K485" s="271"/>
    </row>
    <row r="486" spans="1:11" s="2" customFormat="1" ht="16" thickBot="1" x14ac:dyDescent="0.4">
      <c r="A486" s="327"/>
      <c r="B486" s="341" t="s">
        <v>1108</v>
      </c>
      <c r="C486" s="41"/>
      <c r="D486" s="100" t="s">
        <v>1306</v>
      </c>
      <c r="E486" s="358"/>
      <c r="F486" s="359"/>
      <c r="G486" s="42" t="s">
        <v>574</v>
      </c>
      <c r="H486" s="91"/>
      <c r="I486" s="230"/>
      <c r="J486" s="230"/>
      <c r="K486" s="271"/>
    </row>
    <row r="487" spans="1:11" s="2" customFormat="1" ht="16" thickBot="1" x14ac:dyDescent="0.4">
      <c r="A487" s="327"/>
      <c r="B487" s="342"/>
      <c r="C487" s="41" t="s">
        <v>258</v>
      </c>
      <c r="D487" s="94" t="s">
        <v>1083</v>
      </c>
      <c r="E487" s="358" t="s">
        <v>1109</v>
      </c>
      <c r="F487" s="359"/>
      <c r="G487" s="42" t="s">
        <v>733</v>
      </c>
      <c r="H487" s="91">
        <v>87</v>
      </c>
      <c r="I487" s="230"/>
      <c r="J487" s="230"/>
      <c r="K487" s="271"/>
    </row>
    <row r="488" spans="1:11" s="2" customFormat="1" ht="16" thickBot="1" x14ac:dyDescent="0.4">
      <c r="A488" s="327"/>
      <c r="B488" s="342"/>
      <c r="C488" s="41" t="s">
        <v>242</v>
      </c>
      <c r="D488" s="94" t="s">
        <v>1110</v>
      </c>
      <c r="E488" s="358" t="s">
        <v>1111</v>
      </c>
      <c r="F488" s="359"/>
      <c r="G488" s="42" t="s">
        <v>733</v>
      </c>
      <c r="H488" s="91">
        <v>107</v>
      </c>
      <c r="I488" s="230"/>
      <c r="J488" s="230"/>
      <c r="K488" s="271"/>
    </row>
    <row r="489" spans="1:11" s="2" customFormat="1" ht="16" thickBot="1" x14ac:dyDescent="0.4">
      <c r="A489" s="327"/>
      <c r="B489" s="342"/>
      <c r="C489" s="41" t="s">
        <v>243</v>
      </c>
      <c r="D489" s="94" t="s">
        <v>913</v>
      </c>
      <c r="E489" s="358" t="s">
        <v>1112</v>
      </c>
      <c r="F489" s="359"/>
      <c r="G489" s="42" t="s">
        <v>733</v>
      </c>
      <c r="H489" s="91">
        <v>226</v>
      </c>
      <c r="I489" s="230"/>
      <c r="J489" s="230"/>
      <c r="K489" s="271"/>
    </row>
    <row r="490" spans="1:11" s="2" customFormat="1" ht="16" thickBot="1" x14ac:dyDescent="0.4">
      <c r="A490" s="327"/>
      <c r="B490" s="343"/>
      <c r="C490" s="41" t="s">
        <v>244</v>
      </c>
      <c r="D490" s="94" t="s">
        <v>1113</v>
      </c>
      <c r="E490" s="358" t="s">
        <v>1114</v>
      </c>
      <c r="F490" s="359"/>
      <c r="G490" s="42" t="s">
        <v>733</v>
      </c>
      <c r="H490" s="91">
        <v>114</v>
      </c>
      <c r="I490" s="230"/>
      <c r="J490" s="230"/>
      <c r="K490" s="271"/>
    </row>
    <row r="491" spans="1:11" s="2" customFormat="1" ht="16" thickBot="1" x14ac:dyDescent="0.4">
      <c r="A491" s="327"/>
      <c r="B491" s="341" t="s">
        <v>1115</v>
      </c>
      <c r="C491" s="41"/>
      <c r="D491" s="100" t="s">
        <v>869</v>
      </c>
      <c r="E491" s="358"/>
      <c r="F491" s="359"/>
      <c r="G491" s="42" t="s">
        <v>574</v>
      </c>
      <c r="H491" s="91"/>
      <c r="I491" s="230"/>
      <c r="J491" s="230"/>
      <c r="K491" s="271"/>
    </row>
    <row r="492" spans="1:11" s="2" customFormat="1" ht="16" thickBot="1" x14ac:dyDescent="0.4">
      <c r="A492" s="327"/>
      <c r="B492" s="346"/>
      <c r="C492" s="41" t="s">
        <v>245</v>
      </c>
      <c r="D492" s="94" t="s">
        <v>1116</v>
      </c>
      <c r="E492" s="358" t="s">
        <v>1117</v>
      </c>
      <c r="F492" s="359"/>
      <c r="G492" s="42" t="s">
        <v>733</v>
      </c>
      <c r="H492" s="91">
        <v>480</v>
      </c>
      <c r="I492" s="230"/>
      <c r="J492" s="230"/>
      <c r="K492" s="271"/>
    </row>
    <row r="493" spans="1:11" s="2" customFormat="1" ht="16" thickBot="1" x14ac:dyDescent="0.4">
      <c r="A493" s="327"/>
      <c r="B493" s="346"/>
      <c r="C493" s="41" t="s">
        <v>1195</v>
      </c>
      <c r="D493" s="99" t="s">
        <v>1213</v>
      </c>
      <c r="E493" s="130" t="s">
        <v>1196</v>
      </c>
      <c r="F493" s="101"/>
      <c r="G493" s="42" t="s">
        <v>733</v>
      </c>
      <c r="H493" s="91">
        <v>279</v>
      </c>
      <c r="I493" s="230"/>
      <c r="J493" s="230"/>
      <c r="K493" s="271"/>
    </row>
    <row r="494" spans="1:11" s="2" customFormat="1" ht="16" thickBot="1" x14ac:dyDescent="0.4">
      <c r="A494" s="327"/>
      <c r="B494" s="346"/>
      <c r="C494" s="41" t="s">
        <v>246</v>
      </c>
      <c r="D494" s="94" t="s">
        <v>1118</v>
      </c>
      <c r="E494" s="358">
        <v>8015</v>
      </c>
      <c r="F494" s="359"/>
      <c r="G494" s="42"/>
      <c r="H494" s="91"/>
      <c r="I494" s="230"/>
      <c r="J494" s="230"/>
      <c r="K494" s="271"/>
    </row>
    <row r="495" spans="1:11" s="2" customFormat="1" ht="16" thickBot="1" x14ac:dyDescent="0.4">
      <c r="A495" s="327"/>
      <c r="B495" s="346"/>
      <c r="C495" s="41" t="s">
        <v>247</v>
      </c>
      <c r="D495" s="99" t="s">
        <v>1119</v>
      </c>
      <c r="E495" s="358" t="s">
        <v>1117</v>
      </c>
      <c r="F495" s="359"/>
      <c r="G495" s="42" t="s">
        <v>733</v>
      </c>
      <c r="H495" s="91">
        <v>279</v>
      </c>
      <c r="I495" s="230"/>
      <c r="J495" s="230"/>
      <c r="K495" s="271"/>
    </row>
    <row r="496" spans="1:11" s="2" customFormat="1" ht="16" thickBot="1" x14ac:dyDescent="0.4">
      <c r="A496" s="327"/>
      <c r="B496" s="346"/>
      <c r="C496" s="41" t="s">
        <v>248</v>
      </c>
      <c r="D496" s="94" t="s">
        <v>1120</v>
      </c>
      <c r="E496" s="356"/>
      <c r="F496" s="357"/>
      <c r="G496" s="42" t="s">
        <v>574</v>
      </c>
      <c r="H496" s="91"/>
      <c r="I496" s="230"/>
      <c r="J496" s="230"/>
      <c r="K496" s="271"/>
    </row>
    <row r="497" spans="1:11" s="2" customFormat="1" ht="16" thickBot="1" x14ac:dyDescent="0.4">
      <c r="A497" s="327"/>
      <c r="B497" s="346"/>
      <c r="C497" s="41" t="s">
        <v>249</v>
      </c>
      <c r="D497" s="99" t="s">
        <v>1121</v>
      </c>
      <c r="E497" s="356"/>
      <c r="F497" s="357"/>
      <c r="G497" s="42" t="s">
        <v>733</v>
      </c>
      <c r="H497" s="91">
        <v>324</v>
      </c>
      <c r="I497" s="230"/>
      <c r="J497" s="230"/>
      <c r="K497" s="271"/>
    </row>
    <row r="498" spans="1:11" s="2" customFormat="1" ht="16" thickBot="1" x14ac:dyDescent="0.4">
      <c r="A498" s="327"/>
      <c r="B498" s="347"/>
      <c r="C498" s="41" t="s">
        <v>250</v>
      </c>
      <c r="D498" s="99" t="s">
        <v>1122</v>
      </c>
      <c r="E498" s="356"/>
      <c r="F498" s="357"/>
      <c r="G498" s="42" t="s">
        <v>733</v>
      </c>
      <c r="H498" s="91">
        <v>390</v>
      </c>
      <c r="I498" s="230"/>
      <c r="J498" s="230"/>
      <c r="K498" s="271"/>
    </row>
    <row r="499" spans="1:11" s="2" customFormat="1" ht="16" thickBot="1" x14ac:dyDescent="0.4">
      <c r="A499" s="327"/>
      <c r="B499" s="341" t="s">
        <v>1123</v>
      </c>
      <c r="C499" s="41"/>
      <c r="D499" s="90" t="s">
        <v>1124</v>
      </c>
      <c r="E499" s="93" t="s">
        <v>1125</v>
      </c>
      <c r="F499" s="93" t="s">
        <v>1125</v>
      </c>
      <c r="G499" s="42" t="s">
        <v>733</v>
      </c>
      <c r="H499" s="91">
        <v>105</v>
      </c>
      <c r="I499" s="230"/>
      <c r="J499" s="230"/>
      <c r="K499" s="271"/>
    </row>
    <row r="500" spans="1:11" s="2" customFormat="1" ht="31.5" thickBot="1" x14ac:dyDescent="0.4">
      <c r="A500" s="327"/>
      <c r="B500" s="342"/>
      <c r="C500" s="41" t="s">
        <v>251</v>
      </c>
      <c r="D500" s="94" t="s">
        <v>1126</v>
      </c>
      <c r="E500" s="42"/>
      <c r="F500" s="93"/>
      <c r="G500" s="42" t="s">
        <v>733</v>
      </c>
      <c r="H500" s="91">
        <v>7</v>
      </c>
      <c r="I500" s="230"/>
      <c r="J500" s="230"/>
      <c r="K500" s="271"/>
    </row>
    <row r="501" spans="1:11" s="2" customFormat="1" ht="16" thickBot="1" x14ac:dyDescent="0.4">
      <c r="A501" s="327"/>
      <c r="B501" s="342"/>
      <c r="C501" s="41" t="s">
        <v>252</v>
      </c>
      <c r="D501" s="94" t="s">
        <v>1127</v>
      </c>
      <c r="E501" s="42"/>
      <c r="F501" s="93"/>
      <c r="G501" s="42" t="s">
        <v>733</v>
      </c>
      <c r="H501" s="91">
        <v>9</v>
      </c>
      <c r="I501" s="230"/>
      <c r="J501" s="230"/>
      <c r="K501" s="271"/>
    </row>
    <row r="502" spans="1:11" s="2" customFormat="1" ht="16" thickBot="1" x14ac:dyDescent="0.4">
      <c r="A502" s="327"/>
      <c r="B502" s="40" t="s">
        <v>857</v>
      </c>
      <c r="C502" s="41"/>
      <c r="D502" s="90" t="s">
        <v>1128</v>
      </c>
      <c r="E502" s="93" t="s">
        <v>1125</v>
      </c>
      <c r="F502" s="93" t="s">
        <v>1125</v>
      </c>
      <c r="G502" s="42" t="s">
        <v>733</v>
      </c>
      <c r="H502" s="91">
        <v>152</v>
      </c>
      <c r="I502" s="230"/>
      <c r="J502" s="230"/>
      <c r="K502" s="271"/>
    </row>
    <row r="503" spans="1:11" s="2" customFormat="1" ht="16" thickBot="1" x14ac:dyDescent="0.4">
      <c r="A503" s="327"/>
      <c r="B503" s="40" t="s">
        <v>858</v>
      </c>
      <c r="C503" s="41"/>
      <c r="D503" s="90" t="s">
        <v>1129</v>
      </c>
      <c r="E503" s="42"/>
      <c r="F503" s="93"/>
      <c r="G503" s="42" t="s">
        <v>733</v>
      </c>
      <c r="H503" s="91">
        <v>143</v>
      </c>
      <c r="I503" s="230"/>
      <c r="J503" s="230"/>
      <c r="K503" s="271"/>
    </row>
    <row r="504" spans="1:11" s="2" customFormat="1" ht="16" thickBot="1" x14ac:dyDescent="0.4">
      <c r="A504" s="326">
        <v>27.5</v>
      </c>
      <c r="B504" s="86"/>
      <c r="C504" s="41"/>
      <c r="D504" s="87" t="s">
        <v>868</v>
      </c>
      <c r="E504" s="42"/>
      <c r="F504" s="93"/>
      <c r="G504" s="42" t="s">
        <v>574</v>
      </c>
      <c r="H504" s="91"/>
      <c r="I504" s="230"/>
      <c r="J504" s="230"/>
      <c r="K504" s="271"/>
    </row>
    <row r="505" spans="1:11" s="2" customFormat="1" ht="16" thickBot="1" x14ac:dyDescent="0.4">
      <c r="A505" s="327"/>
      <c r="B505" s="40" t="s">
        <v>1130</v>
      </c>
      <c r="C505" s="41"/>
      <c r="D505" s="90" t="s">
        <v>1131</v>
      </c>
      <c r="E505" s="42" t="s">
        <v>1132</v>
      </c>
      <c r="F505" s="42" t="s">
        <v>1132</v>
      </c>
      <c r="G505" s="42" t="s">
        <v>733</v>
      </c>
      <c r="H505" s="91">
        <v>27</v>
      </c>
      <c r="I505" s="230"/>
      <c r="J505" s="230"/>
      <c r="K505" s="271"/>
    </row>
    <row r="506" spans="1:11" s="2" customFormat="1" ht="16" thickBot="1" x14ac:dyDescent="0.4">
      <c r="A506" s="327"/>
      <c r="B506" s="40" t="s">
        <v>1133</v>
      </c>
      <c r="C506" s="41"/>
      <c r="D506" s="90" t="s">
        <v>1134</v>
      </c>
      <c r="E506" s="42">
        <v>9045</v>
      </c>
      <c r="F506" s="42">
        <v>9045</v>
      </c>
      <c r="G506" s="42" t="s">
        <v>733</v>
      </c>
      <c r="H506" s="91">
        <v>10</v>
      </c>
      <c r="I506" s="230"/>
      <c r="J506" s="230"/>
      <c r="K506" s="271"/>
    </row>
    <row r="507" spans="1:11" s="2" customFormat="1" ht="16" thickBot="1" x14ac:dyDescent="0.4">
      <c r="A507" s="327"/>
      <c r="B507" s="40" t="s">
        <v>1135</v>
      </c>
      <c r="C507" s="41"/>
      <c r="D507" s="90" t="s">
        <v>1136</v>
      </c>
      <c r="E507" s="42">
        <v>1010</v>
      </c>
      <c r="F507" s="42">
        <v>9010</v>
      </c>
      <c r="G507" s="42" t="s">
        <v>733</v>
      </c>
      <c r="H507" s="91">
        <v>52</v>
      </c>
      <c r="I507" s="230"/>
      <c r="J507" s="230"/>
      <c r="K507" s="271"/>
    </row>
    <row r="508" spans="1:11" s="2" customFormat="1" ht="16" thickBot="1" x14ac:dyDescent="0.4">
      <c r="A508" s="327"/>
      <c r="B508" s="40" t="s">
        <v>1137</v>
      </c>
      <c r="C508" s="41"/>
      <c r="D508" s="90" t="s">
        <v>1138</v>
      </c>
      <c r="E508" s="42">
        <v>1030</v>
      </c>
      <c r="F508" s="42">
        <v>9030</v>
      </c>
      <c r="G508" s="42" t="s">
        <v>733</v>
      </c>
      <c r="H508" s="91">
        <v>50</v>
      </c>
      <c r="I508" s="230"/>
      <c r="J508" s="230"/>
      <c r="K508" s="271"/>
    </row>
    <row r="509" spans="1:11" s="2" customFormat="1" ht="16" thickBot="1" x14ac:dyDescent="0.4">
      <c r="A509" s="327"/>
      <c r="B509" s="40" t="s">
        <v>157</v>
      </c>
      <c r="C509" s="41"/>
      <c r="D509" s="90" t="s">
        <v>158</v>
      </c>
      <c r="E509" s="42">
        <v>9095</v>
      </c>
      <c r="F509" s="42"/>
      <c r="G509" s="42" t="s">
        <v>733</v>
      </c>
      <c r="H509" s="91">
        <v>15</v>
      </c>
      <c r="I509" s="230"/>
      <c r="J509" s="230"/>
      <c r="K509" s="271"/>
    </row>
    <row r="510" spans="1:11" s="2" customFormat="1" ht="16" thickBot="1" x14ac:dyDescent="0.4">
      <c r="A510" s="327"/>
      <c r="B510" s="40" t="s">
        <v>159</v>
      </c>
      <c r="C510" s="41"/>
      <c r="D510" s="90" t="s">
        <v>160</v>
      </c>
      <c r="E510" s="42">
        <v>1311</v>
      </c>
      <c r="F510" s="42">
        <v>1311</v>
      </c>
      <c r="G510" s="42" t="s">
        <v>733</v>
      </c>
      <c r="H510" s="91">
        <v>47</v>
      </c>
      <c r="I510" s="230"/>
      <c r="J510" s="230"/>
      <c r="K510" s="271"/>
    </row>
    <row r="511" spans="1:11" s="2" customFormat="1" ht="16" thickBot="1" x14ac:dyDescent="0.4">
      <c r="A511" s="327"/>
      <c r="B511" s="40" t="s">
        <v>161</v>
      </c>
      <c r="C511" s="41"/>
      <c r="D511" s="90" t="s">
        <v>162</v>
      </c>
      <c r="E511" s="42">
        <v>1311</v>
      </c>
      <c r="F511" s="42"/>
      <c r="G511" s="42" t="s">
        <v>733</v>
      </c>
      <c r="H511" s="91">
        <v>48</v>
      </c>
      <c r="I511" s="230"/>
      <c r="J511" s="230"/>
      <c r="K511" s="271"/>
    </row>
    <row r="512" spans="1:11" s="2" customFormat="1" ht="16" thickBot="1" x14ac:dyDescent="0.4">
      <c r="A512" s="327"/>
      <c r="B512" s="40" t="s">
        <v>163</v>
      </c>
      <c r="C512" s="41"/>
      <c r="D512" s="90" t="s">
        <v>164</v>
      </c>
      <c r="E512" s="42">
        <v>3010</v>
      </c>
      <c r="F512" s="42">
        <v>3050</v>
      </c>
      <c r="G512" s="42" t="s">
        <v>733</v>
      </c>
      <c r="H512" s="91">
        <v>30</v>
      </c>
      <c r="I512" s="230"/>
      <c r="J512" s="230"/>
      <c r="K512" s="271"/>
    </row>
    <row r="513" spans="1:11" s="2" customFormat="1" ht="16" thickBot="1" x14ac:dyDescent="0.4">
      <c r="A513" s="327"/>
      <c r="B513" s="40" t="s">
        <v>165</v>
      </c>
      <c r="C513" s="41"/>
      <c r="D513" s="90" t="s">
        <v>166</v>
      </c>
      <c r="E513" s="42">
        <v>310.10000000000002</v>
      </c>
      <c r="F513" s="42">
        <v>310.10000000000002</v>
      </c>
      <c r="G513" s="42" t="s">
        <v>733</v>
      </c>
      <c r="H513" s="91">
        <v>15</v>
      </c>
      <c r="I513" s="230"/>
      <c r="J513" s="230"/>
      <c r="K513" s="271"/>
    </row>
    <row r="514" spans="1:11" s="2" customFormat="1" ht="16" thickBot="1" x14ac:dyDescent="0.4">
      <c r="A514" s="334"/>
      <c r="B514" s="40" t="s">
        <v>1206</v>
      </c>
      <c r="C514" s="41"/>
      <c r="D514" s="90" t="s">
        <v>1207</v>
      </c>
      <c r="E514" s="130" t="s">
        <v>1208</v>
      </c>
      <c r="F514" s="101" t="s">
        <v>574</v>
      </c>
      <c r="G514" s="42" t="s">
        <v>733</v>
      </c>
      <c r="H514" s="91">
        <v>76</v>
      </c>
      <c r="I514" s="230"/>
      <c r="J514" s="230"/>
      <c r="K514" s="271"/>
    </row>
    <row r="515" spans="1:11" s="2" customFormat="1" ht="16" thickBot="1" x14ac:dyDescent="0.4">
      <c r="A515" s="326">
        <v>27.6</v>
      </c>
      <c r="B515" s="86"/>
      <c r="C515" s="102"/>
      <c r="D515" s="87" t="s">
        <v>756</v>
      </c>
      <c r="E515" s="42"/>
      <c r="F515" s="42"/>
      <c r="G515" s="42" t="s">
        <v>574</v>
      </c>
      <c r="H515" s="91"/>
      <c r="I515" s="230"/>
      <c r="J515" s="230"/>
      <c r="K515" s="271"/>
    </row>
    <row r="516" spans="1:11" s="2" customFormat="1" ht="16" thickBot="1" x14ac:dyDescent="0.4">
      <c r="A516" s="327"/>
      <c r="B516" s="40" t="s">
        <v>757</v>
      </c>
      <c r="C516" s="41"/>
      <c r="D516" s="90" t="s">
        <v>758</v>
      </c>
      <c r="E516" s="42">
        <v>504</v>
      </c>
      <c r="F516" s="93"/>
      <c r="G516" s="42" t="s">
        <v>733</v>
      </c>
      <c r="H516" s="91">
        <v>80</v>
      </c>
      <c r="I516" s="230"/>
      <c r="J516" s="230"/>
      <c r="K516" s="271"/>
    </row>
    <row r="517" spans="1:11" s="2" customFormat="1" ht="16" thickBot="1" x14ac:dyDescent="0.4">
      <c r="A517" s="327"/>
      <c r="B517" s="40" t="s">
        <v>759</v>
      </c>
      <c r="C517" s="41"/>
      <c r="D517" s="90" t="s">
        <v>1322</v>
      </c>
      <c r="E517" s="42">
        <v>524.20000000000005</v>
      </c>
      <c r="F517" s="93"/>
      <c r="G517" s="42" t="s">
        <v>733</v>
      </c>
      <c r="H517" s="91"/>
      <c r="I517" s="230"/>
      <c r="J517" s="230"/>
      <c r="K517" s="271"/>
    </row>
    <row r="518" spans="1:11" s="2" customFormat="1" ht="16" thickBot="1" x14ac:dyDescent="0.4">
      <c r="A518" s="327"/>
      <c r="B518" s="40" t="s">
        <v>760</v>
      </c>
      <c r="C518" s="41"/>
      <c r="D518" s="90" t="s">
        <v>761</v>
      </c>
      <c r="E518" s="42">
        <v>525.1</v>
      </c>
      <c r="F518" s="93"/>
      <c r="G518" s="42" t="s">
        <v>733</v>
      </c>
      <c r="H518" s="91">
        <v>284</v>
      </c>
      <c r="I518" s="230"/>
      <c r="J518" s="230"/>
      <c r="K518" s="271"/>
    </row>
    <row r="519" spans="1:11" s="2" customFormat="1" ht="16" thickBot="1" x14ac:dyDescent="0.4">
      <c r="A519" s="327" t="s">
        <v>1317</v>
      </c>
      <c r="B519" s="103"/>
      <c r="C519" s="102"/>
      <c r="D519" s="87" t="s">
        <v>1217</v>
      </c>
      <c r="E519" s="42"/>
      <c r="F519" s="42"/>
      <c r="G519" s="42"/>
      <c r="H519" s="91"/>
      <c r="I519" s="230"/>
      <c r="J519" s="230"/>
      <c r="K519" s="271"/>
    </row>
    <row r="520" spans="1:11" s="2" customFormat="1" ht="16" thickBot="1" x14ac:dyDescent="0.4">
      <c r="A520" s="348"/>
      <c r="B520" s="123" t="s">
        <v>953</v>
      </c>
      <c r="C520" s="41"/>
      <c r="D520" s="90" t="s">
        <v>954</v>
      </c>
      <c r="E520" s="42"/>
      <c r="F520" s="42"/>
      <c r="G520" s="42" t="s">
        <v>733</v>
      </c>
      <c r="H520" s="91">
        <v>76</v>
      </c>
      <c r="I520" s="230"/>
      <c r="J520" s="230"/>
      <c r="K520" s="271"/>
    </row>
    <row r="521" spans="1:11" s="2" customFormat="1" ht="16" thickBot="1" x14ac:dyDescent="0.4">
      <c r="A521" s="326" t="s">
        <v>846</v>
      </c>
      <c r="B521" s="86"/>
      <c r="C521" s="102"/>
      <c r="D521" s="87" t="s">
        <v>1218</v>
      </c>
      <c r="E521" s="42"/>
      <c r="F521" s="93"/>
      <c r="G521" s="42"/>
      <c r="H521" s="91"/>
      <c r="I521" s="230"/>
      <c r="J521" s="230"/>
      <c r="K521" s="271"/>
    </row>
    <row r="522" spans="1:11" s="2" customFormat="1" ht="18.5" customHeight="1" thickBot="1" x14ac:dyDescent="0.4">
      <c r="A522" s="348"/>
      <c r="B522" s="40" t="s">
        <v>695</v>
      </c>
      <c r="C522" s="41"/>
      <c r="D522" s="90" t="s">
        <v>231</v>
      </c>
      <c r="E522" s="42"/>
      <c r="F522" s="42" t="s">
        <v>230</v>
      </c>
      <c r="G522" s="42" t="s">
        <v>733</v>
      </c>
      <c r="H522" s="91">
        <v>93</v>
      </c>
      <c r="I522" s="230"/>
      <c r="J522" s="230"/>
      <c r="K522" s="271"/>
    </row>
    <row r="523" spans="1:11" s="2" customFormat="1" ht="19.5" customHeight="1" thickBot="1" x14ac:dyDescent="0.4">
      <c r="A523" s="348"/>
      <c r="B523" s="40" t="s">
        <v>696</v>
      </c>
      <c r="C523" s="41"/>
      <c r="D523" s="90" t="s">
        <v>1</v>
      </c>
      <c r="E523" s="42"/>
      <c r="F523" s="42" t="s">
        <v>233</v>
      </c>
      <c r="G523" s="42" t="s">
        <v>733</v>
      </c>
      <c r="H523" s="91">
        <v>100</v>
      </c>
      <c r="I523" s="230"/>
      <c r="J523" s="230"/>
      <c r="K523" s="271"/>
    </row>
    <row r="524" spans="1:11" s="2" customFormat="1" ht="16.5" customHeight="1" thickBot="1" x14ac:dyDescent="0.4">
      <c r="A524" s="349"/>
      <c r="B524" s="40" t="s">
        <v>840</v>
      </c>
      <c r="C524" s="41"/>
      <c r="D524" s="90" t="s">
        <v>0</v>
      </c>
      <c r="E524" s="42"/>
      <c r="F524" s="42" t="s">
        <v>232</v>
      </c>
      <c r="G524" s="42" t="s">
        <v>733</v>
      </c>
      <c r="H524" s="91">
        <v>280</v>
      </c>
      <c r="I524" s="230"/>
      <c r="J524" s="230"/>
      <c r="K524" s="271"/>
    </row>
    <row r="525" spans="1:11" s="2" customFormat="1" ht="16" thickBot="1" x14ac:dyDescent="0.4">
      <c r="A525" s="326" t="s">
        <v>847</v>
      </c>
      <c r="B525" s="40"/>
      <c r="C525" s="41"/>
      <c r="D525" s="78" t="s">
        <v>694</v>
      </c>
      <c r="E525" s="42"/>
      <c r="F525" s="93"/>
      <c r="G525" s="42" t="s">
        <v>574</v>
      </c>
      <c r="H525" s="91"/>
      <c r="I525" s="230"/>
      <c r="J525" s="230"/>
      <c r="K525" s="271"/>
    </row>
    <row r="526" spans="1:11" s="2" customFormat="1" ht="16" thickBot="1" x14ac:dyDescent="0.4">
      <c r="A526" s="327"/>
      <c r="B526" s="40" t="s">
        <v>848</v>
      </c>
      <c r="C526" s="41"/>
      <c r="D526" s="90" t="s">
        <v>1219</v>
      </c>
      <c r="E526" s="42"/>
      <c r="F526" s="93"/>
      <c r="G526" s="42" t="s">
        <v>733</v>
      </c>
      <c r="H526" s="91">
        <v>12</v>
      </c>
      <c r="I526" s="230"/>
      <c r="J526" s="230"/>
      <c r="K526" s="271"/>
    </row>
    <row r="527" spans="1:11" s="95" customFormat="1" ht="16" thickBot="1" x14ac:dyDescent="0.4">
      <c r="A527" s="350"/>
      <c r="B527" s="51" t="s">
        <v>849</v>
      </c>
      <c r="C527" s="52"/>
      <c r="D527" s="104" t="s">
        <v>841</v>
      </c>
      <c r="E527" s="53"/>
      <c r="F527" s="105"/>
      <c r="G527" s="53" t="s">
        <v>733</v>
      </c>
      <c r="H527" s="106">
        <v>50</v>
      </c>
      <c r="I527" s="232"/>
      <c r="J527" s="232"/>
      <c r="K527" s="274"/>
    </row>
    <row r="528" spans="1:11" ht="16.5" thickTop="1" thickBot="1" x14ac:dyDescent="0.4">
      <c r="A528" s="82"/>
      <c r="B528" s="83"/>
      <c r="C528" s="27"/>
      <c r="D528" s="127"/>
      <c r="E528" s="28"/>
      <c r="F528" s="28"/>
      <c r="G528" s="29"/>
      <c r="H528" s="30"/>
      <c r="I528" s="220"/>
      <c r="J528" s="220"/>
      <c r="K528" s="262"/>
    </row>
    <row r="529" spans="1:11" s="2" customFormat="1" ht="16.5" thickTop="1" thickBot="1" x14ac:dyDescent="0.4">
      <c r="A529" s="181" t="s">
        <v>1155</v>
      </c>
      <c r="B529" s="4"/>
      <c r="C529" s="10"/>
      <c r="D529" s="365" t="s">
        <v>1254</v>
      </c>
      <c r="E529" s="366"/>
      <c r="F529" s="367"/>
      <c r="G529" s="5" t="s">
        <v>140</v>
      </c>
      <c r="H529" s="5" t="s">
        <v>141</v>
      </c>
      <c r="I529" s="233"/>
      <c r="J529" s="291"/>
      <c r="K529" s="275"/>
    </row>
    <row r="530" spans="1:11" s="2" customFormat="1" ht="31" customHeight="1" thickBot="1" x14ac:dyDescent="0.4">
      <c r="A530" s="326">
        <v>28.1</v>
      </c>
      <c r="B530" s="40"/>
      <c r="C530" s="41"/>
      <c r="D530" s="338" t="s">
        <v>291</v>
      </c>
      <c r="E530" s="339"/>
      <c r="F530" s="340"/>
      <c r="G530" s="42"/>
      <c r="H530" s="66"/>
      <c r="I530" s="234"/>
      <c r="J530" s="234"/>
      <c r="K530" s="276"/>
    </row>
    <row r="531" spans="1:11" s="2" customFormat="1" ht="16" thickBot="1" x14ac:dyDescent="0.4">
      <c r="A531" s="327"/>
      <c r="B531" s="341" t="s">
        <v>75</v>
      </c>
      <c r="C531" s="41"/>
      <c r="D531" s="323" t="s">
        <v>927</v>
      </c>
      <c r="E531" s="324"/>
      <c r="F531" s="325"/>
      <c r="G531" s="42"/>
      <c r="H531" s="66"/>
      <c r="I531" s="234"/>
      <c r="J531" s="234"/>
      <c r="K531" s="276"/>
    </row>
    <row r="532" spans="1:11" s="2" customFormat="1" ht="16" thickBot="1" x14ac:dyDescent="0.4">
      <c r="A532" s="327"/>
      <c r="B532" s="342"/>
      <c r="C532" s="41" t="s">
        <v>76</v>
      </c>
      <c r="D532" s="320" t="s">
        <v>77</v>
      </c>
      <c r="E532" s="321"/>
      <c r="F532" s="322"/>
      <c r="G532" s="42"/>
      <c r="H532" s="17">
        <v>75</v>
      </c>
      <c r="I532" s="39"/>
      <c r="J532" s="39"/>
      <c r="K532" s="109"/>
    </row>
    <row r="533" spans="1:11" s="2" customFormat="1" ht="16" thickBot="1" x14ac:dyDescent="0.4">
      <c r="A533" s="327"/>
      <c r="B533" s="343"/>
      <c r="C533" s="41" t="s">
        <v>79</v>
      </c>
      <c r="D533" s="320" t="s">
        <v>80</v>
      </c>
      <c r="E533" s="321"/>
      <c r="F533" s="322"/>
      <c r="G533" s="42"/>
      <c r="H533" s="17">
        <v>900</v>
      </c>
      <c r="I533" s="39"/>
      <c r="J533" s="39"/>
      <c r="K533" s="109"/>
    </row>
    <row r="534" spans="1:11" s="2" customFormat="1" ht="16" thickBot="1" x14ac:dyDescent="0.4">
      <c r="A534" s="327"/>
      <c r="B534" s="341" t="s">
        <v>81</v>
      </c>
      <c r="C534" s="41"/>
      <c r="D534" s="323" t="s">
        <v>82</v>
      </c>
      <c r="E534" s="324"/>
      <c r="F534" s="325"/>
      <c r="G534" s="42"/>
      <c r="H534" s="17"/>
      <c r="I534" s="39"/>
      <c r="J534" s="39"/>
      <c r="K534" s="109"/>
    </row>
    <row r="535" spans="1:11" s="2" customFormat="1" ht="16" thickBot="1" x14ac:dyDescent="0.4">
      <c r="A535" s="327"/>
      <c r="B535" s="343"/>
      <c r="C535" s="41" t="s">
        <v>83</v>
      </c>
      <c r="D535" s="320" t="s">
        <v>80</v>
      </c>
      <c r="E535" s="321"/>
      <c r="F535" s="322"/>
      <c r="G535" s="42"/>
      <c r="H535" s="17">
        <v>1500</v>
      </c>
      <c r="I535" s="39"/>
      <c r="J535" s="39"/>
      <c r="K535" s="109"/>
    </row>
    <row r="536" spans="1:11" s="2" customFormat="1" ht="16" thickBot="1" x14ac:dyDescent="0.4">
      <c r="A536" s="327"/>
      <c r="B536" s="341" t="s">
        <v>84</v>
      </c>
      <c r="C536" s="41"/>
      <c r="D536" s="320" t="s">
        <v>85</v>
      </c>
      <c r="E536" s="321"/>
      <c r="F536" s="322"/>
      <c r="G536" s="42"/>
      <c r="H536" s="17"/>
      <c r="I536" s="39"/>
      <c r="J536" s="39"/>
      <c r="K536" s="109"/>
    </row>
    <row r="537" spans="1:11" s="2" customFormat="1" ht="16" thickBot="1" x14ac:dyDescent="0.4">
      <c r="A537" s="327"/>
      <c r="B537" s="342"/>
      <c r="C537" s="41" t="s">
        <v>86</v>
      </c>
      <c r="D537" s="320" t="s">
        <v>77</v>
      </c>
      <c r="E537" s="321"/>
      <c r="F537" s="322"/>
      <c r="G537" s="42"/>
      <c r="H537" s="17">
        <v>200</v>
      </c>
      <c r="I537" s="39"/>
      <c r="J537" s="39"/>
      <c r="K537" s="109"/>
    </row>
    <row r="538" spans="1:11" s="2" customFormat="1" ht="16" thickBot="1" x14ac:dyDescent="0.4">
      <c r="A538" s="327"/>
      <c r="B538" s="343"/>
      <c r="C538" s="41" t="s">
        <v>87</v>
      </c>
      <c r="D538" s="320" t="s">
        <v>80</v>
      </c>
      <c r="E538" s="321"/>
      <c r="F538" s="322"/>
      <c r="G538" s="42"/>
      <c r="H538" s="17">
        <v>2400</v>
      </c>
      <c r="I538" s="39"/>
      <c r="J538" s="39"/>
      <c r="K538" s="109"/>
    </row>
    <row r="539" spans="1:11" s="2" customFormat="1" ht="16" thickBot="1" x14ac:dyDescent="0.4">
      <c r="A539" s="327"/>
      <c r="B539" s="341" t="s">
        <v>88</v>
      </c>
      <c r="C539" s="41"/>
      <c r="D539" s="323" t="s">
        <v>89</v>
      </c>
      <c r="E539" s="324"/>
      <c r="F539" s="325"/>
      <c r="G539" s="42"/>
      <c r="H539" s="17"/>
      <c r="I539" s="39"/>
      <c r="J539" s="39"/>
      <c r="K539" s="109"/>
    </row>
    <row r="540" spans="1:11" s="2" customFormat="1" ht="16" thickBot="1" x14ac:dyDescent="0.4">
      <c r="A540" s="334"/>
      <c r="B540" s="343"/>
      <c r="C540" s="41" t="s">
        <v>90</v>
      </c>
      <c r="D540" s="320" t="s">
        <v>80</v>
      </c>
      <c r="E540" s="321"/>
      <c r="F540" s="322"/>
      <c r="G540" s="42"/>
      <c r="H540" s="17">
        <v>3000</v>
      </c>
      <c r="I540" s="39"/>
      <c r="J540" s="39"/>
      <c r="K540" s="109"/>
    </row>
    <row r="541" spans="1:11" s="2" customFormat="1" ht="16" thickBot="1" x14ac:dyDescent="0.4">
      <c r="A541" s="326">
        <v>28.2</v>
      </c>
      <c r="B541" s="40"/>
      <c r="C541" s="41"/>
      <c r="D541" s="338" t="s">
        <v>961</v>
      </c>
      <c r="E541" s="339"/>
      <c r="F541" s="340"/>
      <c r="G541" s="42"/>
      <c r="H541" s="66"/>
      <c r="I541" s="234"/>
      <c r="J541" s="234"/>
      <c r="K541" s="276"/>
    </row>
    <row r="542" spans="1:11" s="2" customFormat="1" ht="16" thickBot="1" x14ac:dyDescent="0.4">
      <c r="A542" s="327"/>
      <c r="B542" s="341" t="s">
        <v>91</v>
      </c>
      <c r="C542" s="41"/>
      <c r="D542" s="323" t="s">
        <v>928</v>
      </c>
      <c r="E542" s="324"/>
      <c r="F542" s="325"/>
      <c r="G542" s="42"/>
      <c r="H542" s="66"/>
      <c r="I542" s="234"/>
      <c r="J542" s="234"/>
      <c r="K542" s="276"/>
    </row>
    <row r="543" spans="1:11" s="2" customFormat="1" ht="16" thickBot="1" x14ac:dyDescent="0.4">
      <c r="A543" s="327"/>
      <c r="B543" s="342"/>
      <c r="C543" s="41" t="s">
        <v>92</v>
      </c>
      <c r="D543" s="320" t="s">
        <v>77</v>
      </c>
      <c r="E543" s="321"/>
      <c r="F543" s="322"/>
      <c r="G543" s="42"/>
      <c r="H543" s="17">
        <v>250</v>
      </c>
      <c r="I543" s="39"/>
      <c r="J543" s="39"/>
      <c r="K543" s="109"/>
    </row>
    <row r="544" spans="1:11" s="2" customFormat="1" ht="16" thickBot="1" x14ac:dyDescent="0.4">
      <c r="A544" s="327"/>
      <c r="B544" s="343"/>
      <c r="C544" s="41" t="s">
        <v>93</v>
      </c>
      <c r="D544" s="320" t="s">
        <v>80</v>
      </c>
      <c r="E544" s="321"/>
      <c r="F544" s="322"/>
      <c r="G544" s="42"/>
      <c r="H544" s="17">
        <v>2250</v>
      </c>
      <c r="I544" s="39"/>
      <c r="J544" s="39"/>
      <c r="K544" s="109"/>
    </row>
    <row r="545" spans="1:11" s="2" customFormat="1" ht="16" thickBot="1" x14ac:dyDescent="0.4">
      <c r="A545" s="327"/>
      <c r="B545" s="341" t="s">
        <v>94</v>
      </c>
      <c r="C545" s="41"/>
      <c r="D545" s="323" t="s">
        <v>929</v>
      </c>
      <c r="E545" s="324"/>
      <c r="F545" s="325"/>
      <c r="G545" s="42"/>
      <c r="H545" s="17"/>
      <c r="I545" s="39"/>
      <c r="J545" s="39"/>
      <c r="K545" s="109"/>
    </row>
    <row r="546" spans="1:11" s="2" customFormat="1" ht="16" thickBot="1" x14ac:dyDescent="0.4">
      <c r="A546" s="327"/>
      <c r="B546" s="342"/>
      <c r="C546" s="41" t="s">
        <v>95</v>
      </c>
      <c r="D546" s="320" t="s">
        <v>77</v>
      </c>
      <c r="E546" s="321"/>
      <c r="F546" s="322"/>
      <c r="G546" s="42"/>
      <c r="H546" s="17">
        <v>400</v>
      </c>
      <c r="I546" s="39"/>
      <c r="J546" s="39"/>
      <c r="K546" s="109"/>
    </row>
    <row r="547" spans="1:11" s="2" customFormat="1" ht="16" thickBot="1" x14ac:dyDescent="0.4">
      <c r="A547" s="327"/>
      <c r="B547" s="341" t="s">
        <v>96</v>
      </c>
      <c r="C547" s="41"/>
      <c r="D547" s="323" t="s">
        <v>930</v>
      </c>
      <c r="E547" s="324"/>
      <c r="F547" s="325"/>
      <c r="G547" s="42"/>
      <c r="H547" s="17"/>
      <c r="I547" s="39"/>
      <c r="J547" s="39"/>
      <c r="K547" s="109"/>
    </row>
    <row r="548" spans="1:11" s="2" customFormat="1" ht="16" thickBot="1" x14ac:dyDescent="0.4">
      <c r="A548" s="327"/>
      <c r="B548" s="342"/>
      <c r="C548" s="41" t="s">
        <v>97</v>
      </c>
      <c r="D548" s="320" t="s">
        <v>77</v>
      </c>
      <c r="E548" s="321"/>
      <c r="F548" s="322"/>
      <c r="G548" s="42"/>
      <c r="H548" s="17">
        <v>500</v>
      </c>
      <c r="I548" s="39"/>
      <c r="J548" s="39"/>
      <c r="K548" s="109"/>
    </row>
    <row r="549" spans="1:11" s="2" customFormat="1" ht="16" thickBot="1" x14ac:dyDescent="0.4">
      <c r="A549" s="327"/>
      <c r="B549" s="342"/>
      <c r="C549" s="41" t="s">
        <v>98</v>
      </c>
      <c r="D549" s="320" t="s">
        <v>78</v>
      </c>
      <c r="E549" s="321"/>
      <c r="F549" s="322"/>
      <c r="G549" s="42"/>
      <c r="H549" s="17">
        <v>2000</v>
      </c>
      <c r="I549" s="39"/>
      <c r="J549" s="39"/>
      <c r="K549" s="109"/>
    </row>
    <row r="550" spans="1:11" s="2" customFormat="1" ht="16" thickBot="1" x14ac:dyDescent="0.4">
      <c r="A550" s="327"/>
      <c r="B550" s="343"/>
      <c r="C550" s="41" t="s">
        <v>99</v>
      </c>
      <c r="D550" s="320" t="s">
        <v>80</v>
      </c>
      <c r="E550" s="321"/>
      <c r="F550" s="322"/>
      <c r="G550" s="42"/>
      <c r="H550" s="17">
        <v>4800</v>
      </c>
      <c r="I550" s="39"/>
      <c r="J550" s="39"/>
      <c r="K550" s="109"/>
    </row>
    <row r="551" spans="1:11" s="2" customFormat="1" ht="16" thickBot="1" x14ac:dyDescent="0.4">
      <c r="A551" s="327"/>
      <c r="B551" s="341" t="s">
        <v>100</v>
      </c>
      <c r="C551" s="41"/>
      <c r="D551" s="323" t="s">
        <v>931</v>
      </c>
      <c r="E551" s="324"/>
      <c r="F551" s="325"/>
      <c r="G551" s="42"/>
      <c r="H551" s="66"/>
      <c r="I551" s="234"/>
      <c r="J551" s="234"/>
      <c r="K551" s="276"/>
    </row>
    <row r="552" spans="1:11" s="2" customFormat="1" ht="16" thickBot="1" x14ac:dyDescent="0.4">
      <c r="A552" s="327"/>
      <c r="B552" s="342"/>
      <c r="C552" s="41" t="s">
        <v>101</v>
      </c>
      <c r="D552" s="320" t="s">
        <v>77</v>
      </c>
      <c r="E552" s="321"/>
      <c r="F552" s="322"/>
      <c r="G552" s="42"/>
      <c r="H552" s="17">
        <v>750</v>
      </c>
      <c r="I552" s="39"/>
      <c r="J552" s="39"/>
      <c r="K552" s="109"/>
    </row>
    <row r="553" spans="1:11" s="2" customFormat="1" ht="16" thickBot="1" x14ac:dyDescent="0.4">
      <c r="A553" s="326">
        <v>28.3</v>
      </c>
      <c r="B553" s="40"/>
      <c r="C553" s="41"/>
      <c r="D553" s="338" t="s">
        <v>900</v>
      </c>
      <c r="E553" s="339"/>
      <c r="F553" s="340"/>
      <c r="G553" s="42"/>
      <c r="H553" s="17"/>
      <c r="I553" s="39"/>
      <c r="J553" s="39"/>
      <c r="K553" s="109"/>
    </row>
    <row r="554" spans="1:11" s="2" customFormat="1" ht="16" thickBot="1" x14ac:dyDescent="0.4">
      <c r="A554" s="327"/>
      <c r="B554" s="40" t="s">
        <v>102</v>
      </c>
      <c r="C554" s="41"/>
      <c r="D554" s="323" t="s">
        <v>103</v>
      </c>
      <c r="E554" s="324"/>
      <c r="F554" s="325"/>
      <c r="G554" s="42"/>
      <c r="H554" s="17">
        <v>45</v>
      </c>
      <c r="I554" s="39"/>
      <c r="J554" s="39"/>
      <c r="K554" s="109"/>
    </row>
    <row r="555" spans="1:11" s="2" customFormat="1" ht="16" thickBot="1" x14ac:dyDescent="0.4">
      <c r="A555" s="327"/>
      <c r="B555" s="40" t="s">
        <v>104</v>
      </c>
      <c r="C555" s="41"/>
      <c r="D555" s="323" t="s">
        <v>77</v>
      </c>
      <c r="E555" s="324"/>
      <c r="F555" s="325"/>
      <c r="G555" s="42"/>
      <c r="H555" s="17">
        <v>350</v>
      </c>
      <c r="I555" s="39"/>
      <c r="J555" s="39"/>
      <c r="K555" s="109"/>
    </row>
    <row r="556" spans="1:11" s="2" customFormat="1" ht="16" thickBot="1" x14ac:dyDescent="0.4">
      <c r="A556" s="327"/>
      <c r="B556" s="40" t="s">
        <v>105</v>
      </c>
      <c r="C556" s="41"/>
      <c r="D556" s="323" t="s">
        <v>78</v>
      </c>
      <c r="E556" s="324"/>
      <c r="F556" s="325"/>
      <c r="G556" s="42"/>
      <c r="H556" s="17">
        <v>1400</v>
      </c>
      <c r="I556" s="39"/>
      <c r="J556" s="39"/>
      <c r="K556" s="109"/>
    </row>
    <row r="557" spans="1:11" s="2" customFormat="1" ht="16" thickBot="1" x14ac:dyDescent="0.4">
      <c r="A557" s="326">
        <v>28.4</v>
      </c>
      <c r="B557" s="40"/>
      <c r="C557" s="41"/>
      <c r="D557" s="338" t="s">
        <v>1265</v>
      </c>
      <c r="E557" s="339"/>
      <c r="F557" s="340"/>
      <c r="G557" s="42"/>
      <c r="H557" s="17"/>
      <c r="I557" s="39"/>
      <c r="J557" s="39"/>
      <c r="K557" s="109"/>
    </row>
    <row r="558" spans="1:11" s="2" customFormat="1" ht="16" thickBot="1" x14ac:dyDescent="0.4">
      <c r="A558" s="327"/>
      <c r="B558" s="40" t="s">
        <v>107</v>
      </c>
      <c r="C558" s="41"/>
      <c r="D558" s="323" t="s">
        <v>103</v>
      </c>
      <c r="E558" s="324"/>
      <c r="F558" s="325"/>
      <c r="G558" s="42"/>
      <c r="H558" s="17">
        <v>110</v>
      </c>
      <c r="I558" s="39"/>
      <c r="J558" s="39"/>
      <c r="K558" s="109"/>
    </row>
    <row r="559" spans="1:11" s="2" customFormat="1" ht="16" thickBot="1" x14ac:dyDescent="0.4">
      <c r="A559" s="327"/>
      <c r="B559" s="40" t="s">
        <v>108</v>
      </c>
      <c r="C559" s="41"/>
      <c r="D559" s="323" t="s">
        <v>77</v>
      </c>
      <c r="E559" s="324"/>
      <c r="F559" s="325"/>
      <c r="G559" s="42"/>
      <c r="H559" s="17">
        <v>880</v>
      </c>
      <c r="I559" s="39"/>
      <c r="J559" s="39"/>
      <c r="K559" s="109"/>
    </row>
    <row r="560" spans="1:11" s="2" customFormat="1" ht="16" thickBot="1" x14ac:dyDescent="0.4">
      <c r="A560" s="327"/>
      <c r="B560" s="40" t="s">
        <v>109</v>
      </c>
      <c r="C560" s="41"/>
      <c r="D560" s="323" t="s">
        <v>78</v>
      </c>
      <c r="E560" s="324"/>
      <c r="F560" s="325"/>
      <c r="G560" s="42"/>
      <c r="H560" s="17">
        <v>3520</v>
      </c>
      <c r="I560" s="39"/>
      <c r="J560" s="39"/>
      <c r="K560" s="109"/>
    </row>
    <row r="561" spans="1:11" s="2" customFormat="1" ht="16" thickBot="1" x14ac:dyDescent="0.4">
      <c r="A561" s="326">
        <v>28.5</v>
      </c>
      <c r="B561" s="40"/>
      <c r="C561" s="41"/>
      <c r="D561" s="338" t="s">
        <v>110</v>
      </c>
      <c r="E561" s="339"/>
      <c r="F561" s="340"/>
      <c r="G561" s="42"/>
      <c r="H561" s="17"/>
      <c r="I561" s="39"/>
      <c r="J561" s="39"/>
      <c r="K561" s="109"/>
    </row>
    <row r="562" spans="1:11" s="2" customFormat="1" ht="16" thickBot="1" x14ac:dyDescent="0.4">
      <c r="A562" s="327"/>
      <c r="B562" s="40" t="s">
        <v>111</v>
      </c>
      <c r="C562" s="41"/>
      <c r="D562" s="323" t="s">
        <v>77</v>
      </c>
      <c r="E562" s="324"/>
      <c r="F562" s="325"/>
      <c r="G562" s="42"/>
      <c r="H562" s="17">
        <v>25</v>
      </c>
      <c r="I562" s="39"/>
      <c r="J562" s="39"/>
      <c r="K562" s="109"/>
    </row>
    <row r="563" spans="1:11" s="2" customFormat="1" ht="16" thickBot="1" x14ac:dyDescent="0.4">
      <c r="A563" s="327"/>
      <c r="B563" s="40" t="s">
        <v>112</v>
      </c>
      <c r="C563" s="41"/>
      <c r="D563" s="323" t="s">
        <v>78</v>
      </c>
      <c r="E563" s="324"/>
      <c r="F563" s="325"/>
      <c r="G563" s="42"/>
      <c r="H563" s="17">
        <v>100</v>
      </c>
      <c r="I563" s="39"/>
      <c r="J563" s="39"/>
      <c r="K563" s="109"/>
    </row>
    <row r="564" spans="1:11" s="2" customFormat="1" ht="16" thickBot="1" x14ac:dyDescent="0.4">
      <c r="A564" s="334"/>
      <c r="B564" s="40" t="s">
        <v>113</v>
      </c>
      <c r="C564" s="41"/>
      <c r="D564" s="323" t="s">
        <v>80</v>
      </c>
      <c r="E564" s="324"/>
      <c r="F564" s="325"/>
      <c r="G564" s="42"/>
      <c r="H564" s="17">
        <v>300</v>
      </c>
      <c r="I564" s="39"/>
      <c r="J564" s="39"/>
      <c r="K564" s="109"/>
    </row>
    <row r="565" spans="1:11" s="2" customFormat="1" ht="16" thickBot="1" x14ac:dyDescent="0.4">
      <c r="A565" s="326">
        <v>28.6</v>
      </c>
      <c r="B565" s="40"/>
      <c r="C565" s="41"/>
      <c r="D565" s="338" t="s">
        <v>114</v>
      </c>
      <c r="E565" s="339"/>
      <c r="F565" s="340"/>
      <c r="G565" s="42"/>
      <c r="H565" s="17"/>
      <c r="I565" s="39"/>
      <c r="J565" s="39"/>
      <c r="K565" s="109"/>
    </row>
    <row r="566" spans="1:11" s="2" customFormat="1" ht="16" thickBot="1" x14ac:dyDescent="0.4">
      <c r="A566" s="327"/>
      <c r="B566" s="40" t="s">
        <v>115</v>
      </c>
      <c r="C566" s="41"/>
      <c r="D566" s="323" t="s">
        <v>77</v>
      </c>
      <c r="E566" s="324"/>
      <c r="F566" s="325"/>
      <c r="G566" s="42"/>
      <c r="H566" s="17">
        <v>65</v>
      </c>
      <c r="I566" s="39"/>
      <c r="J566" s="39"/>
      <c r="K566" s="109"/>
    </row>
    <row r="567" spans="1:11" s="2" customFormat="1" ht="16" thickBot="1" x14ac:dyDescent="0.4">
      <c r="A567" s="334"/>
      <c r="B567" s="40" t="s">
        <v>116</v>
      </c>
      <c r="C567" s="41"/>
      <c r="D567" s="323" t="s">
        <v>80</v>
      </c>
      <c r="E567" s="324"/>
      <c r="F567" s="325"/>
      <c r="G567" s="42"/>
      <c r="H567" s="17">
        <v>300</v>
      </c>
      <c r="I567" s="39"/>
      <c r="J567" s="39"/>
      <c r="K567" s="109"/>
    </row>
    <row r="568" spans="1:11" s="2" customFormat="1" ht="16" thickBot="1" x14ac:dyDescent="0.4">
      <c r="A568" s="326">
        <v>28.7</v>
      </c>
      <c r="B568" s="40"/>
      <c r="C568" s="41"/>
      <c r="D568" s="338" t="s">
        <v>117</v>
      </c>
      <c r="E568" s="339"/>
      <c r="F568" s="340"/>
      <c r="G568" s="42"/>
      <c r="H568" s="17"/>
      <c r="I568" s="39"/>
      <c r="J568" s="39"/>
      <c r="K568" s="109"/>
    </row>
    <row r="569" spans="1:11" s="2" customFormat="1" ht="16" thickBot="1" x14ac:dyDescent="0.4">
      <c r="A569" s="334"/>
      <c r="B569" s="40" t="s">
        <v>118</v>
      </c>
      <c r="C569" s="41"/>
      <c r="D569" s="323" t="s">
        <v>80</v>
      </c>
      <c r="E569" s="324"/>
      <c r="F569" s="325"/>
      <c r="G569" s="42"/>
      <c r="H569" s="17">
        <v>800</v>
      </c>
      <c r="I569" s="39"/>
      <c r="J569" s="39"/>
      <c r="K569" s="109"/>
    </row>
    <row r="570" spans="1:11" s="2" customFormat="1" ht="16" thickBot="1" x14ac:dyDescent="0.4">
      <c r="A570" s="326">
        <v>28.9</v>
      </c>
      <c r="B570" s="40"/>
      <c r="C570" s="41"/>
      <c r="D570" s="338" t="s">
        <v>119</v>
      </c>
      <c r="E570" s="339"/>
      <c r="F570" s="340"/>
      <c r="G570" s="42"/>
      <c r="H570" s="17"/>
      <c r="I570" s="39"/>
      <c r="J570" s="39"/>
      <c r="K570" s="109"/>
    </row>
    <row r="571" spans="1:11" s="2" customFormat="1" ht="16" thickBot="1" x14ac:dyDescent="0.4">
      <c r="A571" s="327"/>
      <c r="B571" s="341" t="s">
        <v>120</v>
      </c>
      <c r="C571" s="41"/>
      <c r="D571" s="323" t="s">
        <v>121</v>
      </c>
      <c r="E571" s="324"/>
      <c r="F571" s="325"/>
      <c r="G571" s="42"/>
      <c r="H571" s="17"/>
      <c r="I571" s="39"/>
      <c r="J571" s="39"/>
      <c r="K571" s="109"/>
    </row>
    <row r="572" spans="1:11" s="2" customFormat="1" ht="16" thickBot="1" x14ac:dyDescent="0.4">
      <c r="A572" s="327"/>
      <c r="B572" s="342"/>
      <c r="C572" s="41" t="s">
        <v>122</v>
      </c>
      <c r="D572" s="320" t="s">
        <v>77</v>
      </c>
      <c r="E572" s="321"/>
      <c r="F572" s="322"/>
      <c r="G572" s="42"/>
      <c r="H572" s="17">
        <v>100</v>
      </c>
      <c r="I572" s="39"/>
      <c r="J572" s="39"/>
      <c r="K572" s="109"/>
    </row>
    <row r="573" spans="1:11" s="2" customFormat="1" ht="16" thickBot="1" x14ac:dyDescent="0.4">
      <c r="A573" s="327"/>
      <c r="B573" s="342"/>
      <c r="C573" s="41" t="s">
        <v>123</v>
      </c>
      <c r="D573" s="320" t="s">
        <v>78</v>
      </c>
      <c r="E573" s="321"/>
      <c r="F573" s="322"/>
      <c r="G573" s="42"/>
      <c r="H573" s="17">
        <v>400</v>
      </c>
      <c r="I573" s="39"/>
      <c r="J573" s="39"/>
      <c r="K573" s="109"/>
    </row>
    <row r="574" spans="1:11" s="2" customFormat="1" ht="16" thickBot="1" x14ac:dyDescent="0.4">
      <c r="A574" s="327"/>
      <c r="B574" s="341" t="s">
        <v>124</v>
      </c>
      <c r="C574" s="41"/>
      <c r="D574" s="323" t="s">
        <v>125</v>
      </c>
      <c r="E574" s="324"/>
      <c r="F574" s="325"/>
      <c r="G574" s="42"/>
      <c r="H574" s="17"/>
      <c r="I574" s="39"/>
      <c r="J574" s="39"/>
      <c r="K574" s="109"/>
    </row>
    <row r="575" spans="1:11" s="2" customFormat="1" ht="16" thickBot="1" x14ac:dyDescent="0.4">
      <c r="A575" s="327"/>
      <c r="B575" s="342"/>
      <c r="C575" s="41" t="s">
        <v>126</v>
      </c>
      <c r="D575" s="320" t="s">
        <v>77</v>
      </c>
      <c r="E575" s="321"/>
      <c r="F575" s="322"/>
      <c r="G575" s="42"/>
      <c r="H575" s="17">
        <v>125</v>
      </c>
      <c r="I575" s="39"/>
      <c r="J575" s="39"/>
      <c r="K575" s="109"/>
    </row>
    <row r="576" spans="1:11" s="2" customFormat="1" ht="16" thickBot="1" x14ac:dyDescent="0.4">
      <c r="A576" s="327"/>
      <c r="B576" s="343"/>
      <c r="C576" s="41" t="s">
        <v>127</v>
      </c>
      <c r="D576" s="320" t="s">
        <v>80</v>
      </c>
      <c r="E576" s="321"/>
      <c r="F576" s="322"/>
      <c r="G576" s="42"/>
      <c r="H576" s="17">
        <v>1500</v>
      </c>
      <c r="I576" s="39"/>
      <c r="J576" s="39"/>
      <c r="K576" s="109"/>
    </row>
    <row r="577" spans="1:11" s="2" customFormat="1" ht="16" thickBot="1" x14ac:dyDescent="0.4">
      <c r="A577" s="327"/>
      <c r="B577" s="341" t="s">
        <v>128</v>
      </c>
      <c r="C577" s="41"/>
      <c r="D577" s="323" t="s">
        <v>298</v>
      </c>
      <c r="E577" s="324"/>
      <c r="F577" s="325"/>
      <c r="G577" s="42"/>
      <c r="H577" s="17"/>
      <c r="I577" s="39"/>
      <c r="J577" s="39"/>
      <c r="K577" s="109"/>
    </row>
    <row r="578" spans="1:11" s="2" customFormat="1" ht="16" thickBot="1" x14ac:dyDescent="0.4">
      <c r="A578" s="327"/>
      <c r="B578" s="342"/>
      <c r="C578" s="41" t="s">
        <v>129</v>
      </c>
      <c r="D578" s="320" t="s">
        <v>77</v>
      </c>
      <c r="E578" s="321"/>
      <c r="F578" s="322"/>
      <c r="G578" s="42"/>
      <c r="H578" s="17">
        <v>200</v>
      </c>
      <c r="I578" s="39"/>
      <c r="J578" s="39"/>
      <c r="K578" s="109"/>
    </row>
    <row r="579" spans="1:11" s="2" customFormat="1" ht="16" thickBot="1" x14ac:dyDescent="0.4">
      <c r="A579" s="327"/>
      <c r="B579" s="342"/>
      <c r="C579" s="41" t="s">
        <v>130</v>
      </c>
      <c r="D579" s="320" t="s">
        <v>78</v>
      </c>
      <c r="E579" s="321"/>
      <c r="F579" s="322"/>
      <c r="G579" s="42"/>
      <c r="H579" s="17">
        <v>800</v>
      </c>
      <c r="I579" s="39"/>
      <c r="J579" s="39"/>
      <c r="K579" s="109"/>
    </row>
    <row r="580" spans="1:11" s="2" customFormat="1" ht="16" thickBot="1" x14ac:dyDescent="0.4">
      <c r="A580" s="327"/>
      <c r="B580" s="341" t="s">
        <v>131</v>
      </c>
      <c r="C580" s="41"/>
      <c r="D580" s="323" t="s">
        <v>299</v>
      </c>
      <c r="E580" s="324"/>
      <c r="F580" s="325"/>
      <c r="G580" s="42"/>
      <c r="H580" s="17"/>
      <c r="I580" s="39"/>
      <c r="J580" s="39"/>
      <c r="K580" s="109"/>
    </row>
    <row r="581" spans="1:11" s="2" customFormat="1" ht="16" thickBot="1" x14ac:dyDescent="0.4">
      <c r="A581" s="327"/>
      <c r="B581" s="342"/>
      <c r="C581" s="41" t="s">
        <v>132</v>
      </c>
      <c r="D581" s="320" t="s">
        <v>77</v>
      </c>
      <c r="E581" s="321"/>
      <c r="F581" s="322"/>
      <c r="G581" s="42"/>
      <c r="H581" s="17">
        <v>300</v>
      </c>
      <c r="I581" s="39"/>
      <c r="J581" s="39"/>
      <c r="K581" s="109"/>
    </row>
    <row r="582" spans="1:11" s="2" customFormat="1" ht="16" thickBot="1" x14ac:dyDescent="0.4">
      <c r="A582" s="327"/>
      <c r="B582" s="342"/>
      <c r="C582" s="41" t="s">
        <v>133</v>
      </c>
      <c r="D582" s="320" t="s">
        <v>78</v>
      </c>
      <c r="E582" s="321"/>
      <c r="F582" s="322"/>
      <c r="G582" s="42"/>
      <c r="H582" s="17">
        <v>1200</v>
      </c>
      <c r="I582" s="39"/>
      <c r="J582" s="39"/>
      <c r="K582" s="109"/>
    </row>
    <row r="583" spans="1:11" s="2" customFormat="1" ht="16" thickBot="1" x14ac:dyDescent="0.4">
      <c r="A583" s="327"/>
      <c r="B583" s="343"/>
      <c r="C583" s="41" t="s">
        <v>580</v>
      </c>
      <c r="D583" s="320" t="s">
        <v>80</v>
      </c>
      <c r="E583" s="321"/>
      <c r="F583" s="322"/>
      <c r="G583" s="42"/>
      <c r="H583" s="17">
        <v>3600</v>
      </c>
      <c r="I583" s="39"/>
      <c r="J583" s="39"/>
      <c r="K583" s="109"/>
    </row>
    <row r="584" spans="1:11" s="2" customFormat="1" ht="16" thickBot="1" x14ac:dyDescent="0.4">
      <c r="A584" s="327"/>
      <c r="B584" s="40" t="s">
        <v>582</v>
      </c>
      <c r="C584" s="41"/>
      <c r="D584" s="323" t="s">
        <v>581</v>
      </c>
      <c r="E584" s="324"/>
      <c r="F584" s="325"/>
      <c r="G584" s="42" t="s">
        <v>532</v>
      </c>
      <c r="H584" s="66" t="s">
        <v>407</v>
      </c>
      <c r="I584" s="234"/>
      <c r="J584" s="234"/>
      <c r="K584" s="276"/>
    </row>
    <row r="585" spans="1:11" s="2" customFormat="1" ht="16" thickBot="1" x14ac:dyDescent="0.4">
      <c r="A585" s="334"/>
      <c r="B585" s="40" t="s">
        <v>300</v>
      </c>
      <c r="C585" s="41"/>
      <c r="D585" s="323" t="s">
        <v>583</v>
      </c>
      <c r="E585" s="324"/>
      <c r="F585" s="325"/>
      <c r="G585" s="42" t="s">
        <v>532</v>
      </c>
      <c r="H585" s="66" t="s">
        <v>407</v>
      </c>
      <c r="I585" s="234"/>
      <c r="J585" s="234"/>
      <c r="K585" s="276"/>
    </row>
    <row r="586" spans="1:11" s="2" customFormat="1" ht="16" thickBot="1" x14ac:dyDescent="0.4">
      <c r="A586" s="326" t="s">
        <v>734</v>
      </c>
      <c r="B586" s="40"/>
      <c r="C586" s="41"/>
      <c r="D586" s="338" t="s">
        <v>960</v>
      </c>
      <c r="E586" s="339"/>
      <c r="F586" s="340"/>
      <c r="G586" s="42"/>
      <c r="H586" s="66"/>
      <c r="I586" s="234"/>
      <c r="J586" s="234"/>
      <c r="K586" s="276"/>
    </row>
    <row r="587" spans="1:11" s="2" customFormat="1" ht="16" thickBot="1" x14ac:dyDescent="0.4">
      <c r="A587" s="327"/>
      <c r="B587" s="40" t="s">
        <v>584</v>
      </c>
      <c r="C587" s="41"/>
      <c r="D587" s="323" t="s">
        <v>103</v>
      </c>
      <c r="E587" s="324"/>
      <c r="F587" s="325"/>
      <c r="G587" s="42"/>
      <c r="H587" s="17">
        <v>15</v>
      </c>
      <c r="I587" s="39"/>
      <c r="J587" s="39"/>
      <c r="K587" s="109"/>
    </row>
    <row r="588" spans="1:11" s="2" customFormat="1" ht="16" thickBot="1" x14ac:dyDescent="0.4">
      <c r="A588" s="327"/>
      <c r="B588" s="40" t="s">
        <v>585</v>
      </c>
      <c r="C588" s="41"/>
      <c r="D588" s="323" t="s">
        <v>77</v>
      </c>
      <c r="E588" s="324"/>
      <c r="F588" s="325"/>
      <c r="G588" s="42"/>
      <c r="H588" s="17">
        <v>75</v>
      </c>
      <c r="I588" s="39"/>
      <c r="J588" s="39"/>
      <c r="K588" s="109"/>
    </row>
    <row r="589" spans="1:11" s="2" customFormat="1" ht="16" thickBot="1" x14ac:dyDescent="0.4">
      <c r="A589" s="326">
        <v>28.11</v>
      </c>
      <c r="B589" s="40"/>
      <c r="C589" s="41"/>
      <c r="D589" s="338" t="s">
        <v>586</v>
      </c>
      <c r="E589" s="339"/>
      <c r="F589" s="340"/>
      <c r="G589" s="42"/>
      <c r="H589" s="66"/>
      <c r="I589" s="234"/>
      <c r="J589" s="234"/>
      <c r="K589" s="276"/>
    </row>
    <row r="590" spans="1:11" s="2" customFormat="1" ht="16" thickBot="1" x14ac:dyDescent="0.4">
      <c r="A590" s="327"/>
      <c r="B590" s="341" t="s">
        <v>587</v>
      </c>
      <c r="C590" s="41"/>
      <c r="D590" s="323" t="s">
        <v>588</v>
      </c>
      <c r="E590" s="324"/>
      <c r="F590" s="325"/>
      <c r="G590" s="42"/>
      <c r="H590" s="66"/>
      <c r="I590" s="234"/>
      <c r="J590" s="234"/>
      <c r="K590" s="276"/>
    </row>
    <row r="591" spans="1:11" s="2" customFormat="1" ht="16" thickBot="1" x14ac:dyDescent="0.4">
      <c r="A591" s="327"/>
      <c r="B591" s="343"/>
      <c r="C591" s="41" t="s">
        <v>589</v>
      </c>
      <c r="D591" s="320" t="s">
        <v>80</v>
      </c>
      <c r="E591" s="321"/>
      <c r="F591" s="322"/>
      <c r="G591" s="42"/>
      <c r="H591" s="17">
        <v>36</v>
      </c>
      <c r="I591" s="39"/>
      <c r="J591" s="39"/>
      <c r="K591" s="109"/>
    </row>
    <row r="592" spans="1:11" s="2" customFormat="1" ht="16" thickBot="1" x14ac:dyDescent="0.4">
      <c r="A592" s="327"/>
      <c r="B592" s="341" t="s">
        <v>590</v>
      </c>
      <c r="C592" s="41"/>
      <c r="D592" s="323" t="s">
        <v>591</v>
      </c>
      <c r="E592" s="324"/>
      <c r="F592" s="325"/>
      <c r="G592" s="42"/>
      <c r="H592" s="17"/>
      <c r="I592" s="39"/>
      <c r="J592" s="39"/>
      <c r="K592" s="109"/>
    </row>
    <row r="593" spans="1:11" s="2" customFormat="1" ht="16" thickBot="1" x14ac:dyDescent="0.4">
      <c r="A593" s="327"/>
      <c r="B593" s="342"/>
      <c r="C593" s="41" t="s">
        <v>592</v>
      </c>
      <c r="D593" s="320" t="s">
        <v>77</v>
      </c>
      <c r="E593" s="321"/>
      <c r="F593" s="322"/>
      <c r="G593" s="42"/>
      <c r="H593" s="17">
        <v>8</v>
      </c>
      <c r="I593" s="39"/>
      <c r="J593" s="39"/>
      <c r="K593" s="109"/>
    </row>
    <row r="594" spans="1:11" s="2" customFormat="1" ht="16" thickBot="1" x14ac:dyDescent="0.4">
      <c r="A594" s="327"/>
      <c r="B594" s="342"/>
      <c r="C594" s="41" t="s">
        <v>593</v>
      </c>
      <c r="D594" s="320" t="s">
        <v>78</v>
      </c>
      <c r="E594" s="321"/>
      <c r="F594" s="322"/>
      <c r="G594" s="42"/>
      <c r="H594" s="17">
        <v>32</v>
      </c>
      <c r="I594" s="39"/>
      <c r="J594" s="39"/>
      <c r="K594" s="109"/>
    </row>
    <row r="595" spans="1:11" s="2" customFormat="1" ht="16" thickBot="1" x14ac:dyDescent="0.4">
      <c r="A595" s="327"/>
      <c r="B595" s="343"/>
      <c r="C595" s="41" t="s">
        <v>594</v>
      </c>
      <c r="D595" s="320" t="s">
        <v>80</v>
      </c>
      <c r="E595" s="321"/>
      <c r="F595" s="322"/>
      <c r="G595" s="42"/>
      <c r="H595" s="17">
        <v>96</v>
      </c>
      <c r="I595" s="39"/>
      <c r="J595" s="39"/>
      <c r="K595" s="109"/>
    </row>
    <row r="596" spans="1:11" s="2" customFormat="1" ht="16" thickBot="1" x14ac:dyDescent="0.4">
      <c r="A596" s="327"/>
      <c r="B596" s="341" t="s">
        <v>595</v>
      </c>
      <c r="C596" s="41"/>
      <c r="D596" s="323" t="s">
        <v>596</v>
      </c>
      <c r="E596" s="324"/>
      <c r="F596" s="325"/>
      <c r="G596" s="42"/>
      <c r="H596" s="17"/>
      <c r="I596" s="39"/>
      <c r="J596" s="39"/>
      <c r="K596" s="109"/>
    </row>
    <row r="597" spans="1:11" s="2" customFormat="1" ht="16" thickBot="1" x14ac:dyDescent="0.4">
      <c r="A597" s="327"/>
      <c r="B597" s="342"/>
      <c r="C597" s="41" t="s">
        <v>597</v>
      </c>
      <c r="D597" s="320" t="s">
        <v>77</v>
      </c>
      <c r="E597" s="321"/>
      <c r="F597" s="322"/>
      <c r="G597" s="42"/>
      <c r="H597" s="17">
        <v>12</v>
      </c>
      <c r="I597" s="39"/>
      <c r="J597" s="39"/>
      <c r="K597" s="109"/>
    </row>
    <row r="598" spans="1:11" s="2" customFormat="1" ht="16" thickBot="1" x14ac:dyDescent="0.4">
      <c r="A598" s="327"/>
      <c r="B598" s="342"/>
      <c r="C598" s="41" t="s">
        <v>598</v>
      </c>
      <c r="D598" s="320" t="s">
        <v>78</v>
      </c>
      <c r="E598" s="321"/>
      <c r="F598" s="322"/>
      <c r="G598" s="42"/>
      <c r="H598" s="17">
        <v>48</v>
      </c>
      <c r="I598" s="39"/>
      <c r="J598" s="39"/>
      <c r="K598" s="109"/>
    </row>
    <row r="599" spans="1:11" s="2" customFormat="1" ht="16" thickBot="1" x14ac:dyDescent="0.4">
      <c r="A599" s="326">
        <v>28.12</v>
      </c>
      <c r="B599" s="40"/>
      <c r="C599" s="41"/>
      <c r="D599" s="338" t="s">
        <v>1300</v>
      </c>
      <c r="E599" s="339"/>
      <c r="F599" s="340"/>
      <c r="G599" s="42"/>
      <c r="H599" s="17"/>
      <c r="I599" s="39"/>
      <c r="J599" s="39"/>
      <c r="K599" s="109"/>
    </row>
    <row r="600" spans="1:11" s="2" customFormat="1" ht="16" thickBot="1" x14ac:dyDescent="0.4">
      <c r="A600" s="327"/>
      <c r="B600" s="341" t="s">
        <v>599</v>
      </c>
      <c r="C600" s="41"/>
      <c r="D600" s="323" t="s">
        <v>1286</v>
      </c>
      <c r="E600" s="324"/>
      <c r="F600" s="325"/>
      <c r="G600" s="42"/>
      <c r="H600" s="17"/>
      <c r="I600" s="39"/>
      <c r="J600" s="39"/>
      <c r="K600" s="109"/>
    </row>
    <row r="601" spans="1:11" s="2" customFormat="1" ht="16" thickBot="1" x14ac:dyDescent="0.4">
      <c r="A601" s="327"/>
      <c r="B601" s="342"/>
      <c r="C601" s="41" t="s">
        <v>600</v>
      </c>
      <c r="D601" s="320" t="s">
        <v>77</v>
      </c>
      <c r="E601" s="321"/>
      <c r="F601" s="322"/>
      <c r="G601" s="42"/>
      <c r="H601" s="17">
        <v>350</v>
      </c>
      <c r="I601" s="39"/>
      <c r="J601" s="39"/>
      <c r="K601" s="109"/>
    </row>
    <row r="602" spans="1:11" s="2" customFormat="1" ht="16" thickBot="1" x14ac:dyDescent="0.4">
      <c r="A602" s="327"/>
      <c r="B602" s="342"/>
      <c r="C602" s="41" t="s">
        <v>601</v>
      </c>
      <c r="D602" s="320" t="s">
        <v>78</v>
      </c>
      <c r="E602" s="321"/>
      <c r="F602" s="322"/>
      <c r="G602" s="42"/>
      <c r="H602" s="17">
        <v>1400</v>
      </c>
      <c r="I602" s="39"/>
      <c r="J602" s="39"/>
      <c r="K602" s="109"/>
    </row>
    <row r="603" spans="1:11" s="2" customFormat="1" ht="16" thickBot="1" x14ac:dyDescent="0.4">
      <c r="A603" s="327"/>
      <c r="B603" s="342"/>
      <c r="C603" s="41" t="s">
        <v>602</v>
      </c>
      <c r="D603" s="320" t="s">
        <v>80</v>
      </c>
      <c r="E603" s="321"/>
      <c r="F603" s="322"/>
      <c r="G603" s="42"/>
      <c r="H603" s="17">
        <v>4200</v>
      </c>
      <c r="I603" s="39"/>
      <c r="J603" s="39"/>
      <c r="K603" s="109"/>
    </row>
    <row r="604" spans="1:11" s="2" customFormat="1" ht="16" thickBot="1" x14ac:dyDescent="0.4">
      <c r="A604" s="327"/>
      <c r="B604" s="342"/>
      <c r="C604" s="41" t="s">
        <v>735</v>
      </c>
      <c r="D604" s="131" t="s">
        <v>1271</v>
      </c>
      <c r="E604" s="136"/>
      <c r="F604" s="137"/>
      <c r="G604" s="42" t="s">
        <v>397</v>
      </c>
      <c r="H604" s="17">
        <v>300</v>
      </c>
      <c r="I604" s="39"/>
      <c r="J604" s="39"/>
      <c r="K604" s="109"/>
    </row>
    <row r="605" spans="1:11" s="2" customFormat="1" ht="16" thickBot="1" x14ac:dyDescent="0.4">
      <c r="A605" s="327"/>
      <c r="B605" s="341" t="s">
        <v>603</v>
      </c>
      <c r="C605" s="41"/>
      <c r="D605" s="323" t="s">
        <v>1287</v>
      </c>
      <c r="E605" s="324"/>
      <c r="F605" s="325"/>
      <c r="G605" s="42"/>
      <c r="H605" s="17"/>
      <c r="I605" s="39"/>
      <c r="J605" s="39"/>
      <c r="K605" s="109"/>
    </row>
    <row r="606" spans="1:11" s="2" customFormat="1" ht="16" thickBot="1" x14ac:dyDescent="0.4">
      <c r="A606" s="327"/>
      <c r="B606" s="342"/>
      <c r="C606" s="41" t="s">
        <v>604</v>
      </c>
      <c r="D606" s="320" t="s">
        <v>77</v>
      </c>
      <c r="E606" s="321"/>
      <c r="F606" s="322"/>
      <c r="G606" s="42"/>
      <c r="H606" s="17">
        <v>600</v>
      </c>
      <c r="I606" s="39"/>
      <c r="J606" s="39"/>
      <c r="K606" s="109"/>
    </row>
    <row r="607" spans="1:11" s="2" customFormat="1" ht="16" thickBot="1" x14ac:dyDescent="0.4">
      <c r="A607" s="327"/>
      <c r="B607" s="342"/>
      <c r="C607" s="41" t="s">
        <v>605</v>
      </c>
      <c r="D607" s="320" t="s">
        <v>80</v>
      </c>
      <c r="E607" s="321"/>
      <c r="F607" s="322"/>
      <c r="G607" s="42"/>
      <c r="H607" s="17">
        <v>7200</v>
      </c>
      <c r="I607" s="39"/>
      <c r="J607" s="39"/>
      <c r="K607" s="109"/>
    </row>
    <row r="608" spans="1:11" s="2" customFormat="1" ht="16" thickBot="1" x14ac:dyDescent="0.4">
      <c r="A608" s="326">
        <v>28.13</v>
      </c>
      <c r="B608" s="40"/>
      <c r="C608" s="41"/>
      <c r="D608" s="338" t="s">
        <v>899</v>
      </c>
      <c r="E608" s="339"/>
      <c r="F608" s="340"/>
      <c r="G608" s="42"/>
      <c r="H608" s="17"/>
      <c r="I608" s="39"/>
      <c r="J608" s="39"/>
      <c r="K608" s="109"/>
    </row>
    <row r="609" spans="1:11" s="2" customFormat="1" ht="16" thickBot="1" x14ac:dyDescent="0.4">
      <c r="A609" s="327"/>
      <c r="B609" s="40" t="s">
        <v>606</v>
      </c>
      <c r="C609" s="41"/>
      <c r="D609" s="323" t="s">
        <v>77</v>
      </c>
      <c r="E609" s="324"/>
      <c r="F609" s="325"/>
      <c r="G609" s="42"/>
      <c r="H609" s="17">
        <v>900</v>
      </c>
      <c r="I609" s="39"/>
      <c r="J609" s="39"/>
      <c r="K609" s="109"/>
    </row>
    <row r="610" spans="1:11" s="2" customFormat="1" ht="16" thickBot="1" x14ac:dyDescent="0.4">
      <c r="A610" s="327"/>
      <c r="B610" s="40" t="s">
        <v>607</v>
      </c>
      <c r="C610" s="41"/>
      <c r="D610" s="323" t="s">
        <v>78</v>
      </c>
      <c r="E610" s="324"/>
      <c r="F610" s="325"/>
      <c r="G610" s="42"/>
      <c r="H610" s="17">
        <v>3600</v>
      </c>
      <c r="I610" s="39"/>
      <c r="J610" s="39"/>
      <c r="K610" s="109"/>
    </row>
    <row r="611" spans="1:11" s="2" customFormat="1" ht="16" thickBot="1" x14ac:dyDescent="0.4">
      <c r="A611" s="326">
        <v>28.14</v>
      </c>
      <c r="B611" s="40"/>
      <c r="C611" s="41"/>
      <c r="D611" s="338" t="s">
        <v>608</v>
      </c>
      <c r="E611" s="339"/>
      <c r="F611" s="340"/>
      <c r="G611" s="42"/>
      <c r="H611" s="17"/>
      <c r="I611" s="39"/>
      <c r="J611" s="39"/>
      <c r="K611" s="109"/>
    </row>
    <row r="612" spans="1:11" s="2" customFormat="1" ht="16" thickBot="1" x14ac:dyDescent="0.4">
      <c r="A612" s="327"/>
      <c r="B612" s="40" t="s">
        <v>609</v>
      </c>
      <c r="C612" s="41"/>
      <c r="D612" s="323" t="s">
        <v>77</v>
      </c>
      <c r="E612" s="324"/>
      <c r="F612" s="325"/>
      <c r="G612" s="42"/>
      <c r="H612" s="17">
        <v>35</v>
      </c>
      <c r="I612" s="39"/>
      <c r="J612" s="39"/>
      <c r="K612" s="109"/>
    </row>
    <row r="613" spans="1:11" s="2" customFormat="1" ht="16" thickBot="1" x14ac:dyDescent="0.4">
      <c r="A613" s="334"/>
      <c r="B613" s="40" t="s">
        <v>610</v>
      </c>
      <c r="C613" s="41"/>
      <c r="D613" s="323" t="s">
        <v>80</v>
      </c>
      <c r="E613" s="324"/>
      <c r="F613" s="325"/>
      <c r="G613" s="42"/>
      <c r="H613" s="17">
        <v>230</v>
      </c>
      <c r="I613" s="39"/>
      <c r="J613" s="39"/>
      <c r="K613" s="109"/>
    </row>
    <row r="614" spans="1:11" s="2" customFormat="1" ht="16" thickBot="1" x14ac:dyDescent="0.4">
      <c r="A614" s="326">
        <v>28.15</v>
      </c>
      <c r="B614" s="40"/>
      <c r="C614" s="41"/>
      <c r="D614" s="338" t="s">
        <v>611</v>
      </c>
      <c r="E614" s="339"/>
      <c r="F614" s="340"/>
      <c r="G614" s="42"/>
      <c r="H614" s="17"/>
      <c r="I614" s="39"/>
      <c r="J614" s="39"/>
      <c r="K614" s="109"/>
    </row>
    <row r="615" spans="1:11" s="2" customFormat="1" ht="16" thickBot="1" x14ac:dyDescent="0.4">
      <c r="A615" s="327"/>
      <c r="B615" s="341" t="s">
        <v>612</v>
      </c>
      <c r="C615" s="41"/>
      <c r="D615" s="323" t="s">
        <v>1266</v>
      </c>
      <c r="E615" s="324"/>
      <c r="F615" s="325"/>
      <c r="G615" s="42"/>
      <c r="H615" s="17"/>
      <c r="I615" s="39"/>
      <c r="J615" s="39"/>
      <c r="K615" s="109"/>
    </row>
    <row r="616" spans="1:11" s="2" customFormat="1" ht="16" thickBot="1" x14ac:dyDescent="0.4">
      <c r="A616" s="327"/>
      <c r="B616" s="342"/>
      <c r="C616" s="41" t="s">
        <v>1318</v>
      </c>
      <c r="D616" s="320" t="s">
        <v>77</v>
      </c>
      <c r="E616" s="321"/>
      <c r="F616" s="322"/>
      <c r="G616" s="42"/>
      <c r="H616" s="17">
        <v>40</v>
      </c>
      <c r="I616" s="39"/>
      <c r="J616" s="39"/>
      <c r="K616" s="109"/>
    </row>
    <row r="617" spans="1:11" s="2" customFormat="1" ht="16" thickBot="1" x14ac:dyDescent="0.4">
      <c r="A617" s="327"/>
      <c r="B617" s="342"/>
      <c r="C617" s="41" t="s">
        <v>1319</v>
      </c>
      <c r="D617" s="320" t="s">
        <v>78</v>
      </c>
      <c r="E617" s="321"/>
      <c r="F617" s="322"/>
      <c r="G617" s="42"/>
      <c r="H617" s="17">
        <v>160</v>
      </c>
      <c r="I617" s="39"/>
      <c r="J617" s="39"/>
      <c r="K617" s="109"/>
    </row>
    <row r="618" spans="1:11" s="2" customFormat="1" ht="16" thickBot="1" x14ac:dyDescent="0.4">
      <c r="A618" s="327"/>
      <c r="B618" s="343"/>
      <c r="C618" s="41" t="s">
        <v>1320</v>
      </c>
      <c r="D618" s="320" t="s">
        <v>80</v>
      </c>
      <c r="E618" s="321"/>
      <c r="F618" s="322"/>
      <c r="G618" s="42"/>
      <c r="H618" s="17">
        <v>480</v>
      </c>
      <c r="I618" s="39"/>
      <c r="J618" s="39"/>
      <c r="K618" s="109"/>
    </row>
    <row r="619" spans="1:11" s="2" customFormat="1" ht="16" thickBot="1" x14ac:dyDescent="0.4">
      <c r="A619" s="327"/>
      <c r="B619" s="341" t="s">
        <v>613</v>
      </c>
      <c r="C619" s="41"/>
      <c r="D619" s="323" t="s">
        <v>1267</v>
      </c>
      <c r="E619" s="324"/>
      <c r="F619" s="325"/>
      <c r="G619" s="42"/>
      <c r="H619" s="17"/>
      <c r="I619" s="39"/>
      <c r="J619" s="39"/>
      <c r="K619" s="109"/>
    </row>
    <row r="620" spans="1:11" s="2" customFormat="1" ht="16" thickBot="1" x14ac:dyDescent="0.4">
      <c r="A620" s="327"/>
      <c r="B620" s="342"/>
      <c r="C620" s="41" t="s">
        <v>615</v>
      </c>
      <c r="D620" s="320" t="s">
        <v>77</v>
      </c>
      <c r="E620" s="321"/>
      <c r="F620" s="322"/>
      <c r="G620" s="42"/>
      <c r="H620" s="17">
        <v>60</v>
      </c>
      <c r="I620" s="39"/>
      <c r="J620" s="39"/>
      <c r="K620" s="109"/>
    </row>
    <row r="621" spans="1:11" s="2" customFormat="1" ht="16" thickBot="1" x14ac:dyDescent="0.4">
      <c r="A621" s="327"/>
      <c r="B621" s="342"/>
      <c r="C621" s="41" t="s">
        <v>616</v>
      </c>
      <c r="D621" s="320" t="s">
        <v>78</v>
      </c>
      <c r="E621" s="321"/>
      <c r="F621" s="322"/>
      <c r="G621" s="42"/>
      <c r="H621" s="17">
        <v>240</v>
      </c>
      <c r="I621" s="39"/>
      <c r="J621" s="39"/>
      <c r="K621" s="109"/>
    </row>
    <row r="622" spans="1:11" s="2" customFormat="1" ht="16" thickBot="1" x14ac:dyDescent="0.4">
      <c r="A622" s="327"/>
      <c r="B622" s="343"/>
      <c r="C622" s="41" t="s">
        <v>617</v>
      </c>
      <c r="D622" s="320" t="s">
        <v>80</v>
      </c>
      <c r="E622" s="321"/>
      <c r="F622" s="322"/>
      <c r="G622" s="42"/>
      <c r="H622" s="17">
        <v>720</v>
      </c>
      <c r="I622" s="39"/>
      <c r="J622" s="39"/>
      <c r="K622" s="109"/>
    </row>
    <row r="623" spans="1:11" s="2" customFormat="1" ht="16" thickBot="1" x14ac:dyDescent="0.4">
      <c r="A623" s="327"/>
      <c r="B623" s="341" t="s">
        <v>614</v>
      </c>
      <c r="C623" s="41"/>
      <c r="D623" s="323" t="s">
        <v>1268</v>
      </c>
      <c r="E623" s="324"/>
      <c r="F623" s="325"/>
      <c r="G623" s="42"/>
      <c r="H623" s="17"/>
      <c r="I623" s="39"/>
      <c r="J623" s="39"/>
      <c r="K623" s="109"/>
    </row>
    <row r="624" spans="1:11" s="2" customFormat="1" ht="16" thickBot="1" x14ac:dyDescent="0.4">
      <c r="A624" s="327"/>
      <c r="B624" s="342"/>
      <c r="C624" s="41" t="s">
        <v>618</v>
      </c>
      <c r="D624" s="320" t="s">
        <v>77</v>
      </c>
      <c r="E624" s="321"/>
      <c r="F624" s="322"/>
      <c r="G624" s="42"/>
      <c r="H624" s="17">
        <v>75</v>
      </c>
      <c r="I624" s="39"/>
      <c r="J624" s="39"/>
      <c r="K624" s="109"/>
    </row>
    <row r="625" spans="1:11" s="2" customFormat="1" ht="16" thickBot="1" x14ac:dyDescent="0.4">
      <c r="A625" s="327"/>
      <c r="B625" s="342"/>
      <c r="C625" s="41" t="s">
        <v>619</v>
      </c>
      <c r="D625" s="320" t="s">
        <v>78</v>
      </c>
      <c r="E625" s="321"/>
      <c r="F625" s="322"/>
      <c r="G625" s="42"/>
      <c r="H625" s="17">
        <v>300</v>
      </c>
      <c r="I625" s="39"/>
      <c r="J625" s="39"/>
      <c r="K625" s="109"/>
    </row>
    <row r="626" spans="1:11" s="2" customFormat="1" ht="16" thickBot="1" x14ac:dyDescent="0.4">
      <c r="A626" s="327"/>
      <c r="B626" s="343"/>
      <c r="C626" s="41" t="s">
        <v>620</v>
      </c>
      <c r="D626" s="320" t="s">
        <v>80</v>
      </c>
      <c r="E626" s="321"/>
      <c r="F626" s="322"/>
      <c r="G626" s="42"/>
      <c r="H626" s="17">
        <v>900</v>
      </c>
      <c r="I626" s="39"/>
      <c r="J626" s="39"/>
      <c r="K626" s="109"/>
    </row>
    <row r="627" spans="1:11" s="2" customFormat="1" ht="16" thickBot="1" x14ac:dyDescent="0.4">
      <c r="A627" s="327"/>
      <c r="B627" s="341" t="s">
        <v>621</v>
      </c>
      <c r="C627" s="41"/>
      <c r="D627" s="323" t="s">
        <v>1269</v>
      </c>
      <c r="E627" s="324"/>
      <c r="F627" s="325"/>
      <c r="G627" s="42"/>
      <c r="H627" s="17"/>
      <c r="I627" s="39"/>
      <c r="J627" s="39"/>
      <c r="K627" s="109"/>
    </row>
    <row r="628" spans="1:11" s="2" customFormat="1" ht="16" thickBot="1" x14ac:dyDescent="0.4">
      <c r="A628" s="327"/>
      <c r="B628" s="342"/>
      <c r="C628" s="41" t="s">
        <v>622</v>
      </c>
      <c r="D628" s="320" t="s">
        <v>623</v>
      </c>
      <c r="E628" s="321"/>
      <c r="F628" s="322"/>
      <c r="G628" s="42"/>
      <c r="H628" s="17">
        <v>80</v>
      </c>
      <c r="I628" s="39"/>
      <c r="J628" s="39"/>
      <c r="K628" s="109"/>
    </row>
    <row r="629" spans="1:11" s="2" customFormat="1" ht="16" thickBot="1" x14ac:dyDescent="0.4">
      <c r="A629" s="327"/>
      <c r="B629" s="342"/>
      <c r="C629" s="41" t="s">
        <v>624</v>
      </c>
      <c r="D629" s="320" t="s">
        <v>625</v>
      </c>
      <c r="E629" s="321"/>
      <c r="F629" s="322"/>
      <c r="G629" s="42"/>
      <c r="H629" s="17">
        <v>320</v>
      </c>
      <c r="I629" s="39"/>
      <c r="J629" s="39"/>
      <c r="K629" s="109"/>
    </row>
    <row r="630" spans="1:11" s="2" customFormat="1" ht="16" thickBot="1" x14ac:dyDescent="0.4">
      <c r="A630" s="327"/>
      <c r="B630" s="343"/>
      <c r="C630" s="41" t="s">
        <v>626</v>
      </c>
      <c r="D630" s="320" t="s">
        <v>627</v>
      </c>
      <c r="E630" s="321"/>
      <c r="F630" s="322"/>
      <c r="G630" s="42"/>
      <c r="H630" s="17">
        <v>415</v>
      </c>
      <c r="I630" s="39"/>
      <c r="J630" s="39"/>
      <c r="K630" s="109"/>
    </row>
    <row r="631" spans="1:11" s="2" customFormat="1" ht="16" thickBot="1" x14ac:dyDescent="0.4">
      <c r="A631" s="327"/>
      <c r="B631" s="341" t="s">
        <v>628</v>
      </c>
      <c r="C631" s="41"/>
      <c r="D631" s="323" t="s">
        <v>1270</v>
      </c>
      <c r="E631" s="324"/>
      <c r="F631" s="325"/>
      <c r="G631" s="42"/>
      <c r="H631" s="17"/>
      <c r="I631" s="39"/>
      <c r="J631" s="39"/>
      <c r="K631" s="109"/>
    </row>
    <row r="632" spans="1:11" s="2" customFormat="1" ht="16" thickBot="1" x14ac:dyDescent="0.4">
      <c r="A632" s="327"/>
      <c r="B632" s="342"/>
      <c r="C632" s="41" t="s">
        <v>629</v>
      </c>
      <c r="D632" s="320" t="s">
        <v>77</v>
      </c>
      <c r="E632" s="321"/>
      <c r="F632" s="322"/>
      <c r="G632" s="42"/>
      <c r="H632" s="17">
        <v>250</v>
      </c>
      <c r="I632" s="39"/>
      <c r="J632" s="39"/>
      <c r="K632" s="109"/>
    </row>
    <row r="633" spans="1:11" s="2" customFormat="1" ht="16" thickBot="1" x14ac:dyDescent="0.4">
      <c r="A633" s="327"/>
      <c r="B633" s="342"/>
      <c r="C633" s="41" t="s">
        <v>630</v>
      </c>
      <c r="D633" s="320" t="s">
        <v>78</v>
      </c>
      <c r="E633" s="321"/>
      <c r="F633" s="322"/>
      <c r="G633" s="42"/>
      <c r="H633" s="17">
        <v>750</v>
      </c>
      <c r="I633" s="39"/>
      <c r="J633" s="39"/>
      <c r="K633" s="109"/>
    </row>
    <row r="634" spans="1:11" s="2" customFormat="1" ht="16" thickBot="1" x14ac:dyDescent="0.4">
      <c r="A634" s="334"/>
      <c r="B634" s="343"/>
      <c r="C634" s="41" t="s">
        <v>631</v>
      </c>
      <c r="D634" s="320" t="s">
        <v>80</v>
      </c>
      <c r="E634" s="321"/>
      <c r="F634" s="322"/>
      <c r="G634" s="42"/>
      <c r="H634" s="17">
        <v>2250</v>
      </c>
      <c r="I634" s="39"/>
      <c r="J634" s="39"/>
      <c r="K634" s="109"/>
    </row>
    <row r="635" spans="1:11" s="2" customFormat="1" ht="16" thickBot="1" x14ac:dyDescent="0.4">
      <c r="A635" s="326">
        <v>28.16</v>
      </c>
      <c r="B635" s="40"/>
      <c r="C635" s="41"/>
      <c r="D635" s="338" t="s">
        <v>932</v>
      </c>
      <c r="E635" s="339"/>
      <c r="F635" s="340"/>
      <c r="G635" s="42"/>
      <c r="H635" s="17"/>
      <c r="I635" s="39"/>
      <c r="J635" s="39"/>
      <c r="K635" s="109"/>
    </row>
    <row r="636" spans="1:11" s="2" customFormat="1" ht="16" thickBot="1" x14ac:dyDescent="0.4">
      <c r="A636" s="327"/>
      <c r="B636" s="341" t="s">
        <v>632</v>
      </c>
      <c r="C636" s="41"/>
      <c r="D636" s="323" t="s">
        <v>301</v>
      </c>
      <c r="E636" s="324"/>
      <c r="F636" s="325"/>
      <c r="G636" s="42"/>
      <c r="H636" s="17"/>
      <c r="I636" s="39"/>
      <c r="J636" s="39"/>
      <c r="K636" s="109"/>
    </row>
    <row r="637" spans="1:11" s="2" customFormat="1" ht="16" thickBot="1" x14ac:dyDescent="0.4">
      <c r="A637" s="327"/>
      <c r="B637" s="342"/>
      <c r="C637" s="41" t="s">
        <v>633</v>
      </c>
      <c r="D637" s="320" t="s">
        <v>80</v>
      </c>
      <c r="E637" s="321"/>
      <c r="F637" s="322"/>
      <c r="G637" s="42"/>
      <c r="H637" s="17">
        <v>1800</v>
      </c>
      <c r="I637" s="39"/>
      <c r="J637" s="39"/>
      <c r="K637" s="109"/>
    </row>
    <row r="638" spans="1:11" s="2" customFormat="1" ht="16" thickBot="1" x14ac:dyDescent="0.4">
      <c r="A638" s="327"/>
      <c r="B638" s="343"/>
      <c r="C638" s="41" t="s">
        <v>302</v>
      </c>
      <c r="D638" s="338" t="s">
        <v>788</v>
      </c>
      <c r="E638" s="339"/>
      <c r="F638" s="340"/>
      <c r="G638" s="42" t="s">
        <v>532</v>
      </c>
      <c r="H638" s="17" t="s">
        <v>407</v>
      </c>
      <c r="I638" s="39"/>
      <c r="J638" s="39"/>
      <c r="K638" s="109"/>
    </row>
    <row r="639" spans="1:11" s="2" customFormat="1" ht="16" thickBot="1" x14ac:dyDescent="0.4">
      <c r="A639" s="327"/>
      <c r="B639" s="341" t="s">
        <v>634</v>
      </c>
      <c r="C639" s="41"/>
      <c r="D639" s="323" t="s">
        <v>303</v>
      </c>
      <c r="E639" s="324"/>
      <c r="F639" s="325"/>
      <c r="G639" s="42"/>
      <c r="H639" s="17"/>
      <c r="I639" s="39"/>
      <c r="J639" s="39"/>
      <c r="K639" s="109"/>
    </row>
    <row r="640" spans="1:11" s="2" customFormat="1" ht="16" thickBot="1" x14ac:dyDescent="0.4">
      <c r="A640" s="327"/>
      <c r="B640" s="342"/>
      <c r="C640" s="41" t="s">
        <v>635</v>
      </c>
      <c r="D640" s="320" t="s">
        <v>80</v>
      </c>
      <c r="E640" s="321"/>
      <c r="F640" s="322"/>
      <c r="G640" s="42"/>
      <c r="H640" s="17">
        <v>2400</v>
      </c>
      <c r="I640" s="39"/>
      <c r="J640" s="39"/>
      <c r="K640" s="109"/>
    </row>
    <row r="641" spans="1:11" s="2" customFormat="1" ht="16" thickBot="1" x14ac:dyDescent="0.4">
      <c r="A641" s="327"/>
      <c r="B641" s="343"/>
      <c r="C641" s="41" t="s">
        <v>304</v>
      </c>
      <c r="D641" s="320" t="s">
        <v>788</v>
      </c>
      <c r="E641" s="321"/>
      <c r="F641" s="322"/>
      <c r="G641" s="42" t="s">
        <v>532</v>
      </c>
      <c r="H641" s="17" t="s">
        <v>407</v>
      </c>
      <c r="I641" s="39"/>
      <c r="J641" s="39"/>
      <c r="K641" s="109"/>
    </row>
    <row r="642" spans="1:11" s="2" customFormat="1" ht="16" thickBot="1" x14ac:dyDescent="0.4">
      <c r="A642" s="327"/>
      <c r="B642" s="341" t="s">
        <v>636</v>
      </c>
      <c r="C642" s="41"/>
      <c r="D642" s="323" t="s">
        <v>933</v>
      </c>
      <c r="E642" s="324"/>
      <c r="F642" s="325"/>
      <c r="G642" s="42"/>
      <c r="H642" s="17"/>
      <c r="I642" s="39"/>
      <c r="J642" s="39"/>
      <c r="K642" s="109"/>
    </row>
    <row r="643" spans="1:11" s="2" customFormat="1" ht="16" thickBot="1" x14ac:dyDescent="0.4">
      <c r="A643" s="327"/>
      <c r="B643" s="342"/>
      <c r="C643" s="41" t="s">
        <v>637</v>
      </c>
      <c r="D643" s="320" t="s">
        <v>78</v>
      </c>
      <c r="E643" s="321"/>
      <c r="F643" s="322"/>
      <c r="G643" s="42"/>
      <c r="H643" s="17">
        <v>1000</v>
      </c>
      <c r="I643" s="39"/>
      <c r="J643" s="39"/>
      <c r="K643" s="109"/>
    </row>
    <row r="644" spans="1:11" s="81" customFormat="1" ht="16" thickBot="1" x14ac:dyDescent="0.4">
      <c r="A644" s="327"/>
      <c r="B644" s="342"/>
      <c r="C644" s="41" t="s">
        <v>638</v>
      </c>
      <c r="D644" s="320" t="s">
        <v>80</v>
      </c>
      <c r="E644" s="321"/>
      <c r="F644" s="322"/>
      <c r="G644" s="38"/>
      <c r="H644" s="17">
        <v>3000</v>
      </c>
      <c r="I644" s="39"/>
      <c r="J644" s="39"/>
      <c r="K644" s="109"/>
    </row>
    <row r="645" spans="1:11" s="2" customFormat="1" ht="16" thickBot="1" x14ac:dyDescent="0.4">
      <c r="A645" s="327"/>
      <c r="B645" s="343"/>
      <c r="C645" s="41" t="s">
        <v>305</v>
      </c>
      <c r="D645" s="320" t="s">
        <v>788</v>
      </c>
      <c r="E645" s="321"/>
      <c r="F645" s="322"/>
      <c r="G645" s="42" t="s">
        <v>532</v>
      </c>
      <c r="H645" s="17" t="s">
        <v>407</v>
      </c>
      <c r="I645" s="39"/>
      <c r="J645" s="39"/>
      <c r="K645" s="109"/>
    </row>
    <row r="646" spans="1:11" s="2" customFormat="1" ht="16" thickBot="1" x14ac:dyDescent="0.4">
      <c r="A646" s="327"/>
      <c r="B646" s="341" t="s">
        <v>639</v>
      </c>
      <c r="C646" s="41"/>
      <c r="D646" s="323" t="s">
        <v>934</v>
      </c>
      <c r="E646" s="324"/>
      <c r="F646" s="325"/>
      <c r="G646" s="42"/>
      <c r="H646" s="17"/>
      <c r="I646" s="39"/>
      <c r="J646" s="39"/>
      <c r="K646" s="109"/>
    </row>
    <row r="647" spans="1:11" s="2" customFormat="1" ht="16" thickBot="1" x14ac:dyDescent="0.4">
      <c r="A647" s="327"/>
      <c r="B647" s="342"/>
      <c r="C647" s="41" t="s">
        <v>640</v>
      </c>
      <c r="D647" s="320" t="s">
        <v>77</v>
      </c>
      <c r="E647" s="321"/>
      <c r="F647" s="322"/>
      <c r="G647" s="42"/>
      <c r="H647" s="17">
        <v>250</v>
      </c>
      <c r="I647" s="39"/>
      <c r="J647" s="39"/>
      <c r="K647" s="109"/>
    </row>
    <row r="648" spans="1:11" s="2" customFormat="1" ht="16" thickBot="1" x14ac:dyDescent="0.4">
      <c r="A648" s="334"/>
      <c r="B648" s="343"/>
      <c r="C648" s="41" t="s">
        <v>641</v>
      </c>
      <c r="D648" s="320" t="s">
        <v>80</v>
      </c>
      <c r="E648" s="321"/>
      <c r="F648" s="322"/>
      <c r="G648" s="42"/>
      <c r="H648" s="17">
        <v>1800</v>
      </c>
      <c r="I648" s="39"/>
      <c r="J648" s="39"/>
      <c r="K648" s="109"/>
    </row>
    <row r="649" spans="1:11" s="2" customFormat="1" ht="16" thickBot="1" x14ac:dyDescent="0.4">
      <c r="A649" s="326">
        <v>28.17</v>
      </c>
      <c r="B649" s="40"/>
      <c r="C649" s="41"/>
      <c r="D649" s="338" t="s">
        <v>642</v>
      </c>
      <c r="E649" s="339"/>
      <c r="F649" s="340"/>
      <c r="G649" s="42"/>
      <c r="H649" s="17"/>
      <c r="I649" s="39"/>
      <c r="J649" s="39"/>
      <c r="K649" s="109"/>
    </row>
    <row r="650" spans="1:11" s="2" customFormat="1" ht="16" thickBot="1" x14ac:dyDescent="0.4">
      <c r="A650" s="327"/>
      <c r="B650" s="40" t="s">
        <v>643</v>
      </c>
      <c r="C650" s="41"/>
      <c r="D650" s="323" t="s">
        <v>77</v>
      </c>
      <c r="E650" s="324"/>
      <c r="F650" s="325"/>
      <c r="G650" s="42"/>
      <c r="H650" s="17">
        <v>400</v>
      </c>
      <c r="I650" s="39"/>
      <c r="J650" s="39"/>
      <c r="K650" s="109"/>
    </row>
    <row r="651" spans="1:11" s="2" customFormat="1" ht="16" thickBot="1" x14ac:dyDescent="0.4">
      <c r="A651" s="327"/>
      <c r="B651" s="40" t="s">
        <v>644</v>
      </c>
      <c r="C651" s="41"/>
      <c r="D651" s="323" t="s">
        <v>80</v>
      </c>
      <c r="E651" s="324"/>
      <c r="F651" s="325"/>
      <c r="G651" s="42"/>
      <c r="H651" s="17">
        <v>4800</v>
      </c>
      <c r="I651" s="39"/>
      <c r="J651" s="39"/>
      <c r="K651" s="109"/>
    </row>
    <row r="652" spans="1:11" s="2" customFormat="1" ht="16" thickBot="1" x14ac:dyDescent="0.4">
      <c r="A652" s="327"/>
      <c r="B652" s="40" t="s">
        <v>645</v>
      </c>
      <c r="C652" s="41"/>
      <c r="D652" s="323" t="s">
        <v>581</v>
      </c>
      <c r="E652" s="324"/>
      <c r="F652" s="325"/>
      <c r="G652" s="42" t="s">
        <v>532</v>
      </c>
      <c r="H652" s="17" t="s">
        <v>407</v>
      </c>
      <c r="I652" s="39"/>
      <c r="J652" s="39"/>
      <c r="K652" s="109"/>
    </row>
    <row r="653" spans="1:11" s="2" customFormat="1" ht="16" thickBot="1" x14ac:dyDescent="0.4">
      <c r="A653" s="327"/>
      <c r="B653" s="341" t="s">
        <v>416</v>
      </c>
      <c r="C653" s="41"/>
      <c r="D653" s="323" t="s">
        <v>417</v>
      </c>
      <c r="E653" s="324"/>
      <c r="F653" s="325"/>
      <c r="G653" s="42"/>
      <c r="H653" s="17"/>
      <c r="I653" s="39"/>
      <c r="J653" s="39"/>
      <c r="K653" s="109"/>
    </row>
    <row r="654" spans="1:11" s="2" customFormat="1" ht="16" thickBot="1" x14ac:dyDescent="0.4">
      <c r="A654" s="327"/>
      <c r="B654" s="343"/>
      <c r="C654" s="41" t="s">
        <v>418</v>
      </c>
      <c r="D654" s="320" t="s">
        <v>80</v>
      </c>
      <c r="E654" s="321"/>
      <c r="F654" s="322"/>
      <c r="G654" s="42"/>
      <c r="H654" s="17">
        <v>4800</v>
      </c>
      <c r="I654" s="39"/>
      <c r="J654" s="39"/>
      <c r="K654" s="109"/>
    </row>
    <row r="655" spans="1:11" s="2" customFormat="1" ht="16" thickBot="1" x14ac:dyDescent="0.4">
      <c r="A655" s="327"/>
      <c r="B655" s="341" t="s">
        <v>419</v>
      </c>
      <c r="C655" s="41"/>
      <c r="D655" s="323" t="s">
        <v>420</v>
      </c>
      <c r="E655" s="324"/>
      <c r="F655" s="325"/>
      <c r="G655" s="42"/>
      <c r="H655" s="17"/>
      <c r="I655" s="39"/>
      <c r="J655" s="39"/>
      <c r="K655" s="109"/>
    </row>
    <row r="656" spans="1:11" s="2" customFormat="1" ht="16" thickBot="1" x14ac:dyDescent="0.4">
      <c r="A656" s="327"/>
      <c r="B656" s="343"/>
      <c r="C656" s="41" t="s">
        <v>421</v>
      </c>
      <c r="D656" s="320" t="s">
        <v>80</v>
      </c>
      <c r="E656" s="321"/>
      <c r="F656" s="322"/>
      <c r="G656" s="42"/>
      <c r="H656" s="17">
        <v>6000</v>
      </c>
      <c r="I656" s="39"/>
      <c r="J656" s="39"/>
      <c r="K656" s="109"/>
    </row>
    <row r="657" spans="1:11" s="2" customFormat="1" ht="16" thickBot="1" x14ac:dyDescent="0.4">
      <c r="A657" s="327"/>
      <c r="B657" s="341" t="s">
        <v>422</v>
      </c>
      <c r="C657" s="41"/>
      <c r="D657" s="323" t="s">
        <v>1288</v>
      </c>
      <c r="E657" s="324"/>
      <c r="F657" s="325"/>
      <c r="G657" s="42"/>
      <c r="H657" s="17"/>
      <c r="I657" s="39"/>
      <c r="J657" s="39"/>
      <c r="K657" s="109"/>
    </row>
    <row r="658" spans="1:11" s="2" customFormat="1" ht="16" thickBot="1" x14ac:dyDescent="0.4">
      <c r="A658" s="327"/>
      <c r="B658" s="346"/>
      <c r="C658" s="41" t="s">
        <v>423</v>
      </c>
      <c r="D658" s="320" t="s">
        <v>77</v>
      </c>
      <c r="E658" s="321"/>
      <c r="F658" s="322"/>
      <c r="G658" s="42"/>
      <c r="H658" s="17">
        <v>280</v>
      </c>
      <c r="I658" s="39"/>
      <c r="J658" s="39"/>
      <c r="K658" s="109"/>
    </row>
    <row r="659" spans="1:11" s="2" customFormat="1" ht="16" thickBot="1" x14ac:dyDescent="0.4">
      <c r="A659" s="327"/>
      <c r="B659" s="346"/>
      <c r="C659" s="41" t="s">
        <v>424</v>
      </c>
      <c r="D659" s="320" t="s">
        <v>80</v>
      </c>
      <c r="E659" s="321"/>
      <c r="F659" s="322"/>
      <c r="G659" s="42"/>
      <c r="H659" s="17">
        <v>2800</v>
      </c>
      <c r="I659" s="39"/>
      <c r="J659" s="39"/>
      <c r="K659" s="109"/>
    </row>
    <row r="660" spans="1:11" s="2" customFormat="1" ht="16" thickBot="1" x14ac:dyDescent="0.4">
      <c r="A660" s="327"/>
      <c r="B660" s="341" t="s">
        <v>425</v>
      </c>
      <c r="C660" s="41"/>
      <c r="D660" s="323" t="s">
        <v>426</v>
      </c>
      <c r="E660" s="324"/>
      <c r="F660" s="325"/>
      <c r="G660" s="42"/>
      <c r="H660" s="17"/>
      <c r="I660" s="39"/>
      <c r="J660" s="39"/>
      <c r="K660" s="109"/>
    </row>
    <row r="661" spans="1:11" s="2" customFormat="1" ht="16" thickBot="1" x14ac:dyDescent="0.4">
      <c r="A661" s="327"/>
      <c r="B661" s="342"/>
      <c r="C661" s="41" t="s">
        <v>427</v>
      </c>
      <c r="D661" s="320" t="s">
        <v>77</v>
      </c>
      <c r="E661" s="321"/>
      <c r="F661" s="322"/>
      <c r="G661" s="42"/>
      <c r="H661" s="17">
        <v>120</v>
      </c>
      <c r="I661" s="39"/>
      <c r="J661" s="39"/>
      <c r="K661" s="109"/>
    </row>
    <row r="662" spans="1:11" s="2" customFormat="1" ht="16" thickBot="1" x14ac:dyDescent="0.4">
      <c r="A662" s="327"/>
      <c r="B662" s="343"/>
      <c r="C662" s="41" t="s">
        <v>428</v>
      </c>
      <c r="D662" s="320" t="s">
        <v>80</v>
      </c>
      <c r="E662" s="321"/>
      <c r="F662" s="322"/>
      <c r="G662" s="42"/>
      <c r="H662" s="17">
        <v>1200</v>
      </c>
      <c r="I662" s="39"/>
      <c r="J662" s="39"/>
      <c r="K662" s="109"/>
    </row>
    <row r="663" spans="1:11" s="2" customFormat="1" ht="16" thickBot="1" x14ac:dyDescent="0.4">
      <c r="A663" s="327"/>
      <c r="B663" s="341" t="s">
        <v>429</v>
      </c>
      <c r="C663" s="41"/>
      <c r="D663" s="323" t="s">
        <v>430</v>
      </c>
      <c r="E663" s="324"/>
      <c r="F663" s="325"/>
      <c r="G663" s="42"/>
      <c r="H663" s="17"/>
      <c r="I663" s="39"/>
      <c r="J663" s="39"/>
      <c r="K663" s="109"/>
    </row>
    <row r="664" spans="1:11" s="2" customFormat="1" ht="16" thickBot="1" x14ac:dyDescent="0.4">
      <c r="A664" s="327"/>
      <c r="B664" s="343"/>
      <c r="C664" s="41" t="s">
        <v>431</v>
      </c>
      <c r="D664" s="320" t="s">
        <v>432</v>
      </c>
      <c r="E664" s="321"/>
      <c r="F664" s="322"/>
      <c r="G664" s="42" t="s">
        <v>532</v>
      </c>
      <c r="H664" s="66" t="s">
        <v>407</v>
      </c>
      <c r="I664" s="234"/>
      <c r="J664" s="234"/>
      <c r="K664" s="276"/>
    </row>
    <row r="665" spans="1:11" s="2" customFormat="1" ht="16" thickBot="1" x14ac:dyDescent="0.4">
      <c r="A665" s="327"/>
      <c r="B665" s="341" t="s">
        <v>433</v>
      </c>
      <c r="C665" s="41"/>
      <c r="D665" s="323" t="s">
        <v>898</v>
      </c>
      <c r="E665" s="324"/>
      <c r="F665" s="325"/>
      <c r="G665" s="42"/>
      <c r="H665" s="66"/>
      <c r="I665" s="234"/>
      <c r="J665" s="234"/>
      <c r="K665" s="276"/>
    </row>
    <row r="666" spans="1:11" s="2" customFormat="1" ht="16" thickBot="1" x14ac:dyDescent="0.4">
      <c r="A666" s="327"/>
      <c r="B666" s="342"/>
      <c r="C666" s="41" t="s">
        <v>434</v>
      </c>
      <c r="D666" s="320" t="s">
        <v>77</v>
      </c>
      <c r="E666" s="321"/>
      <c r="F666" s="322"/>
      <c r="G666" s="42"/>
      <c r="H666" s="17">
        <v>320</v>
      </c>
      <c r="I666" s="39"/>
      <c r="J666" s="39"/>
      <c r="K666" s="109"/>
    </row>
    <row r="667" spans="1:11" s="2" customFormat="1" ht="16" thickBot="1" x14ac:dyDescent="0.4">
      <c r="A667" s="327"/>
      <c r="B667" s="342"/>
      <c r="C667" s="41" t="s">
        <v>435</v>
      </c>
      <c r="D667" s="320" t="s">
        <v>78</v>
      </c>
      <c r="E667" s="321"/>
      <c r="F667" s="322"/>
      <c r="G667" s="42"/>
      <c r="H667" s="17">
        <v>1280</v>
      </c>
      <c r="I667" s="39"/>
      <c r="J667" s="39"/>
      <c r="K667" s="109"/>
    </row>
    <row r="668" spans="1:11" s="2" customFormat="1" ht="16" thickBot="1" x14ac:dyDescent="0.4">
      <c r="A668" s="327"/>
      <c r="B668" s="342"/>
      <c r="C668" s="41" t="s">
        <v>436</v>
      </c>
      <c r="D668" s="320" t="s">
        <v>80</v>
      </c>
      <c r="E668" s="321"/>
      <c r="F668" s="322"/>
      <c r="G668" s="42"/>
      <c r="H668" s="17">
        <v>3840</v>
      </c>
      <c r="I668" s="39"/>
      <c r="J668" s="39"/>
      <c r="K668" s="109"/>
    </row>
    <row r="669" spans="1:11" s="2" customFormat="1" ht="16" thickBot="1" x14ac:dyDescent="0.4">
      <c r="A669" s="327"/>
      <c r="B669" s="342"/>
      <c r="C669" s="41" t="s">
        <v>736</v>
      </c>
      <c r="D669" s="320" t="s">
        <v>103</v>
      </c>
      <c r="E669" s="321"/>
      <c r="F669" s="322"/>
      <c r="G669" s="107"/>
      <c r="H669" s="17">
        <v>40</v>
      </c>
      <c r="I669" s="39"/>
      <c r="J669" s="39"/>
      <c r="K669" s="109"/>
    </row>
    <row r="670" spans="1:11" s="2" customFormat="1" ht="16" thickBot="1" x14ac:dyDescent="0.4">
      <c r="A670" s="327"/>
      <c r="B670" s="341" t="s">
        <v>437</v>
      </c>
      <c r="C670" s="41"/>
      <c r="D670" s="323" t="s">
        <v>897</v>
      </c>
      <c r="E670" s="324"/>
      <c r="F670" s="325"/>
      <c r="G670" s="42"/>
      <c r="H670" s="17"/>
      <c r="I670" s="39"/>
      <c r="J670" s="39"/>
      <c r="K670" s="109"/>
    </row>
    <row r="671" spans="1:11" s="2" customFormat="1" ht="16" thickBot="1" x14ac:dyDescent="0.4">
      <c r="A671" s="327"/>
      <c r="B671" s="342"/>
      <c r="C671" s="41" t="s">
        <v>438</v>
      </c>
      <c r="D671" s="320" t="s">
        <v>77</v>
      </c>
      <c r="E671" s="321"/>
      <c r="F671" s="322"/>
      <c r="G671" s="42"/>
      <c r="H671" s="17">
        <v>400</v>
      </c>
      <c r="I671" s="39"/>
      <c r="J671" s="39"/>
      <c r="K671" s="109"/>
    </row>
    <row r="672" spans="1:11" s="2" customFormat="1" ht="16" thickBot="1" x14ac:dyDescent="0.4">
      <c r="A672" s="327"/>
      <c r="B672" s="342"/>
      <c r="C672" s="41" t="s">
        <v>737</v>
      </c>
      <c r="D672" s="320" t="s">
        <v>103</v>
      </c>
      <c r="E672" s="321"/>
      <c r="F672" s="322"/>
      <c r="G672" s="107"/>
      <c r="H672" s="17">
        <v>50</v>
      </c>
      <c r="I672" s="39"/>
      <c r="J672" s="39"/>
      <c r="K672" s="109"/>
    </row>
    <row r="673" spans="1:11" s="2" customFormat="1" ht="16" thickBot="1" x14ac:dyDescent="0.4">
      <c r="A673" s="327"/>
      <c r="B673" s="341" t="s">
        <v>439</v>
      </c>
      <c r="C673" s="41"/>
      <c r="D673" s="323" t="s">
        <v>1236</v>
      </c>
      <c r="E673" s="324"/>
      <c r="F673" s="325"/>
      <c r="G673" s="42"/>
      <c r="H673" s="17"/>
      <c r="I673" s="39"/>
      <c r="J673" s="39"/>
      <c r="K673" s="109"/>
    </row>
    <row r="674" spans="1:11" s="2" customFormat="1" ht="16" thickBot="1" x14ac:dyDescent="0.4">
      <c r="A674" s="327"/>
      <c r="B674" s="342"/>
      <c r="C674" s="41" t="s">
        <v>440</v>
      </c>
      <c r="D674" s="320" t="s">
        <v>77</v>
      </c>
      <c r="E674" s="321"/>
      <c r="F674" s="322"/>
      <c r="G674" s="42"/>
      <c r="H674" s="17">
        <v>125</v>
      </c>
      <c r="I674" s="39"/>
      <c r="J674" s="39"/>
      <c r="K674" s="109"/>
    </row>
    <row r="675" spans="1:11" s="2" customFormat="1" ht="16" thickBot="1" x14ac:dyDescent="0.4">
      <c r="A675" s="327"/>
      <c r="B675" s="342"/>
      <c r="C675" s="41" t="s">
        <v>441</v>
      </c>
      <c r="D675" s="320" t="s">
        <v>78</v>
      </c>
      <c r="E675" s="321"/>
      <c r="F675" s="322"/>
      <c r="G675" s="42"/>
      <c r="H675" s="17">
        <v>500</v>
      </c>
      <c r="I675" s="39"/>
      <c r="J675" s="39"/>
      <c r="K675" s="109"/>
    </row>
    <row r="676" spans="1:11" s="2" customFormat="1" ht="16" thickBot="1" x14ac:dyDescent="0.4">
      <c r="A676" s="327"/>
      <c r="B676" s="341" t="s">
        <v>442</v>
      </c>
      <c r="C676" s="41"/>
      <c r="D676" s="323" t="s">
        <v>1289</v>
      </c>
      <c r="E676" s="324"/>
      <c r="F676" s="325"/>
      <c r="G676" s="42"/>
      <c r="H676" s="17"/>
      <c r="I676" s="39"/>
      <c r="J676" s="39"/>
      <c r="K676" s="109"/>
    </row>
    <row r="677" spans="1:11" s="2" customFormat="1" ht="16" thickBot="1" x14ac:dyDescent="0.4">
      <c r="A677" s="327"/>
      <c r="B677" s="342"/>
      <c r="C677" s="41" t="s">
        <v>443</v>
      </c>
      <c r="D677" s="320" t="s">
        <v>77</v>
      </c>
      <c r="E677" s="321"/>
      <c r="F677" s="322"/>
      <c r="G677" s="42"/>
      <c r="H677" s="17">
        <v>760</v>
      </c>
      <c r="I677" s="39"/>
      <c r="J677" s="39"/>
      <c r="K677" s="109"/>
    </row>
    <row r="678" spans="1:11" s="2" customFormat="1" ht="16" thickBot="1" x14ac:dyDescent="0.4">
      <c r="A678" s="327"/>
      <c r="B678" s="342"/>
      <c r="C678" s="41" t="s">
        <v>444</v>
      </c>
      <c r="D678" s="320" t="s">
        <v>80</v>
      </c>
      <c r="E678" s="321"/>
      <c r="F678" s="322"/>
      <c r="G678" s="42"/>
      <c r="H678" s="17">
        <v>7200</v>
      </c>
      <c r="I678" s="39"/>
      <c r="J678" s="39"/>
      <c r="K678" s="109"/>
    </row>
    <row r="679" spans="1:11" s="2" customFormat="1" ht="16" thickBot="1" x14ac:dyDescent="0.4">
      <c r="A679" s="327"/>
      <c r="B679" s="341" t="s">
        <v>445</v>
      </c>
      <c r="C679" s="41"/>
      <c r="D679" s="323" t="s">
        <v>1237</v>
      </c>
      <c r="E679" s="324"/>
      <c r="F679" s="325"/>
      <c r="G679" s="42"/>
      <c r="H679" s="17"/>
      <c r="I679" s="39"/>
      <c r="J679" s="39"/>
      <c r="K679" s="109"/>
    </row>
    <row r="680" spans="1:11" s="2" customFormat="1" ht="16" thickBot="1" x14ac:dyDescent="0.4">
      <c r="A680" s="327"/>
      <c r="B680" s="342"/>
      <c r="C680" s="41" t="s">
        <v>446</v>
      </c>
      <c r="D680" s="320" t="s">
        <v>77</v>
      </c>
      <c r="E680" s="321"/>
      <c r="F680" s="322"/>
      <c r="G680" s="42"/>
      <c r="H680" s="17">
        <v>200</v>
      </c>
      <c r="I680" s="39"/>
      <c r="J680" s="39"/>
      <c r="K680" s="109"/>
    </row>
    <row r="681" spans="1:11" s="2" customFormat="1" ht="16" thickBot="1" x14ac:dyDescent="0.4">
      <c r="A681" s="326">
        <v>28.18</v>
      </c>
      <c r="B681" s="40"/>
      <c r="C681" s="41"/>
      <c r="D681" s="338" t="s">
        <v>447</v>
      </c>
      <c r="E681" s="339"/>
      <c r="F681" s="340"/>
      <c r="G681" s="42"/>
      <c r="H681" s="17"/>
      <c r="I681" s="39"/>
      <c r="J681" s="39"/>
      <c r="K681" s="109"/>
    </row>
    <row r="682" spans="1:11" s="2" customFormat="1" ht="16" thickBot="1" x14ac:dyDescent="0.4">
      <c r="A682" s="344"/>
      <c r="B682" s="341" t="s">
        <v>448</v>
      </c>
      <c r="C682" s="41"/>
      <c r="D682" s="323" t="s">
        <v>449</v>
      </c>
      <c r="E682" s="324"/>
      <c r="F682" s="325"/>
      <c r="G682" s="42"/>
      <c r="H682" s="17"/>
      <c r="I682" s="39"/>
      <c r="J682" s="39"/>
      <c r="K682" s="109"/>
    </row>
    <row r="683" spans="1:11" s="2" customFormat="1" ht="16" thickBot="1" x14ac:dyDescent="0.4">
      <c r="A683" s="344"/>
      <c r="B683" s="342"/>
      <c r="C683" s="41" t="s">
        <v>450</v>
      </c>
      <c r="D683" s="320" t="s">
        <v>451</v>
      </c>
      <c r="E683" s="321"/>
      <c r="F683" s="322"/>
      <c r="G683" s="42"/>
      <c r="H683" s="17"/>
      <c r="I683" s="39"/>
      <c r="J683" s="39"/>
      <c r="K683" s="109"/>
    </row>
    <row r="684" spans="1:11" s="2" customFormat="1" ht="16" thickBot="1" x14ac:dyDescent="0.4">
      <c r="A684" s="344"/>
      <c r="B684" s="342"/>
      <c r="C684" s="41" t="s">
        <v>452</v>
      </c>
      <c r="D684" s="351" t="s">
        <v>77</v>
      </c>
      <c r="E684" s="352"/>
      <c r="F684" s="353"/>
      <c r="G684" s="42"/>
      <c r="H684" s="17">
        <v>100</v>
      </c>
      <c r="I684" s="39"/>
      <c r="J684" s="39"/>
      <c r="K684" s="109"/>
    </row>
    <row r="685" spans="1:11" s="2" customFormat="1" ht="16" thickBot="1" x14ac:dyDescent="0.4">
      <c r="A685" s="344"/>
      <c r="B685" s="342"/>
      <c r="C685" s="41" t="s">
        <v>453</v>
      </c>
      <c r="D685" s="351" t="s">
        <v>80</v>
      </c>
      <c r="E685" s="352"/>
      <c r="F685" s="353"/>
      <c r="G685" s="42"/>
      <c r="H685" s="17">
        <v>1200</v>
      </c>
      <c r="I685" s="39"/>
      <c r="J685" s="39"/>
      <c r="K685" s="109"/>
    </row>
    <row r="686" spans="1:11" s="2" customFormat="1" ht="16" thickBot="1" x14ac:dyDescent="0.4">
      <c r="A686" s="344"/>
      <c r="B686" s="342"/>
      <c r="C686" s="41" t="s">
        <v>454</v>
      </c>
      <c r="D686" s="320" t="s">
        <v>455</v>
      </c>
      <c r="E686" s="321"/>
      <c r="F686" s="322"/>
      <c r="G686" s="42"/>
      <c r="H686" s="17"/>
      <c r="I686" s="39"/>
      <c r="J686" s="39"/>
      <c r="K686" s="109"/>
    </row>
    <row r="687" spans="1:11" s="2" customFormat="1" ht="16" thickBot="1" x14ac:dyDescent="0.4">
      <c r="A687" s="344"/>
      <c r="B687" s="342"/>
      <c r="C687" s="41" t="s">
        <v>456</v>
      </c>
      <c r="D687" s="351" t="s">
        <v>80</v>
      </c>
      <c r="E687" s="352"/>
      <c r="F687" s="353"/>
      <c r="G687" s="42"/>
      <c r="H687" s="17">
        <v>1800</v>
      </c>
      <c r="I687" s="39"/>
      <c r="J687" s="39"/>
      <c r="K687" s="109"/>
    </row>
    <row r="688" spans="1:11" s="2" customFormat="1" ht="16" thickBot="1" x14ac:dyDescent="0.4">
      <c r="A688" s="344"/>
      <c r="B688" s="342"/>
      <c r="C688" s="41" t="s">
        <v>457</v>
      </c>
      <c r="D688" s="320" t="s">
        <v>458</v>
      </c>
      <c r="E688" s="321"/>
      <c r="F688" s="322"/>
      <c r="G688" s="42"/>
      <c r="H688" s="17"/>
      <c r="I688" s="39"/>
      <c r="J688" s="39"/>
      <c r="K688" s="109"/>
    </row>
    <row r="689" spans="1:11" s="2" customFormat="1" ht="16" thickBot="1" x14ac:dyDescent="0.4">
      <c r="A689" s="344"/>
      <c r="B689" s="342"/>
      <c r="C689" s="41" t="s">
        <v>459</v>
      </c>
      <c r="D689" s="351" t="s">
        <v>77</v>
      </c>
      <c r="E689" s="352"/>
      <c r="F689" s="353"/>
      <c r="G689" s="42"/>
      <c r="H689" s="17">
        <v>250</v>
      </c>
      <c r="I689" s="39"/>
      <c r="J689" s="39"/>
      <c r="K689" s="109"/>
    </row>
    <row r="690" spans="1:11" s="2" customFormat="1" ht="16" thickBot="1" x14ac:dyDescent="0.4">
      <c r="A690" s="344"/>
      <c r="B690" s="342"/>
      <c r="C690" s="41" t="s">
        <v>460</v>
      </c>
      <c r="D690" s="351" t="s">
        <v>78</v>
      </c>
      <c r="E690" s="352"/>
      <c r="F690" s="353"/>
      <c r="G690" s="42"/>
      <c r="H690" s="17">
        <v>1000</v>
      </c>
      <c r="I690" s="39"/>
      <c r="J690" s="39"/>
      <c r="K690" s="109"/>
    </row>
    <row r="691" spans="1:11" s="2" customFormat="1" ht="29.5" customHeight="1" thickBot="1" x14ac:dyDescent="0.4">
      <c r="A691" s="344"/>
      <c r="B691" s="341" t="s">
        <v>461</v>
      </c>
      <c r="C691" s="41"/>
      <c r="D691" s="323" t="s">
        <v>225</v>
      </c>
      <c r="E691" s="324"/>
      <c r="F691" s="325"/>
      <c r="G691" s="42"/>
      <c r="H691" s="17"/>
      <c r="I691" s="39"/>
      <c r="J691" s="39"/>
      <c r="K691" s="109"/>
    </row>
    <row r="692" spans="1:11" s="2" customFormat="1" ht="29.5" customHeight="1" thickBot="1" x14ac:dyDescent="0.4">
      <c r="A692" s="344"/>
      <c r="B692" s="342"/>
      <c r="C692" s="41" t="s">
        <v>462</v>
      </c>
      <c r="D692" s="320" t="s">
        <v>259</v>
      </c>
      <c r="E692" s="321"/>
      <c r="F692" s="322"/>
      <c r="G692" s="42"/>
      <c r="H692" s="17"/>
      <c r="I692" s="39"/>
      <c r="J692" s="39"/>
      <c r="K692" s="109"/>
    </row>
    <row r="693" spans="1:11" s="2" customFormat="1" ht="16" thickBot="1" x14ac:dyDescent="0.4">
      <c r="A693" s="344"/>
      <c r="B693" s="342"/>
      <c r="C693" s="41" t="s">
        <v>463</v>
      </c>
      <c r="D693" s="351" t="s">
        <v>464</v>
      </c>
      <c r="E693" s="352"/>
      <c r="F693" s="353"/>
      <c r="G693" s="42"/>
      <c r="H693" s="17">
        <v>360</v>
      </c>
      <c r="I693" s="39"/>
      <c r="J693" s="39"/>
      <c r="K693" s="109"/>
    </row>
    <row r="694" spans="1:11" s="2" customFormat="1" ht="35.5" customHeight="1" thickBot="1" x14ac:dyDescent="0.4">
      <c r="A694" s="344"/>
      <c r="B694" s="342"/>
      <c r="C694" s="41" t="s">
        <v>465</v>
      </c>
      <c r="D694" s="320" t="s">
        <v>466</v>
      </c>
      <c r="E694" s="321"/>
      <c r="F694" s="322"/>
      <c r="G694" s="42"/>
      <c r="H694" s="17"/>
      <c r="I694" s="39"/>
      <c r="J694" s="39"/>
      <c r="K694" s="109"/>
    </row>
    <row r="695" spans="1:11" s="2" customFormat="1" ht="16" thickBot="1" x14ac:dyDescent="0.4">
      <c r="A695" s="344"/>
      <c r="B695" s="342"/>
      <c r="C695" s="41" t="s">
        <v>467</v>
      </c>
      <c r="D695" s="351" t="s">
        <v>80</v>
      </c>
      <c r="E695" s="352"/>
      <c r="F695" s="353"/>
      <c r="G695" s="42"/>
      <c r="H695" s="17">
        <v>600</v>
      </c>
      <c r="I695" s="39"/>
      <c r="J695" s="39"/>
      <c r="K695" s="109"/>
    </row>
    <row r="696" spans="1:11" s="2" customFormat="1" ht="36.5" customHeight="1" thickBot="1" x14ac:dyDescent="0.4">
      <c r="A696" s="344"/>
      <c r="B696" s="342"/>
      <c r="C696" s="41" t="s">
        <v>468</v>
      </c>
      <c r="D696" s="320" t="s">
        <v>469</v>
      </c>
      <c r="E696" s="321"/>
      <c r="F696" s="322"/>
      <c r="G696" s="42"/>
      <c r="H696" s="17"/>
      <c r="I696" s="39"/>
      <c r="J696" s="39"/>
      <c r="K696" s="109"/>
    </row>
    <row r="697" spans="1:11" s="2" customFormat="1" ht="16" thickBot="1" x14ac:dyDescent="0.4">
      <c r="A697" s="344"/>
      <c r="B697" s="342"/>
      <c r="C697" s="41" t="s">
        <v>470</v>
      </c>
      <c r="D697" s="351" t="s">
        <v>80</v>
      </c>
      <c r="E697" s="352"/>
      <c r="F697" s="353"/>
      <c r="G697" s="42"/>
      <c r="H697" s="17">
        <v>750</v>
      </c>
      <c r="I697" s="39"/>
      <c r="J697" s="39"/>
      <c r="K697" s="109"/>
    </row>
    <row r="698" spans="1:11" s="2" customFormat="1" ht="35" customHeight="1" thickBot="1" x14ac:dyDescent="0.4">
      <c r="A698" s="344"/>
      <c r="B698" s="342"/>
      <c r="C698" s="41" t="s">
        <v>471</v>
      </c>
      <c r="D698" s="320" t="s">
        <v>472</v>
      </c>
      <c r="E698" s="321"/>
      <c r="F698" s="322"/>
      <c r="G698" s="42"/>
      <c r="H698" s="17"/>
      <c r="I698" s="39"/>
      <c r="J698" s="39"/>
      <c r="K698" s="109"/>
    </row>
    <row r="699" spans="1:11" s="2" customFormat="1" ht="16" thickBot="1" x14ac:dyDescent="0.4">
      <c r="A699" s="344"/>
      <c r="B699" s="342"/>
      <c r="C699" s="41" t="s">
        <v>473</v>
      </c>
      <c r="D699" s="351" t="s">
        <v>77</v>
      </c>
      <c r="E699" s="352"/>
      <c r="F699" s="353"/>
      <c r="G699" s="42"/>
      <c r="H699" s="17">
        <v>100</v>
      </c>
      <c r="I699" s="39"/>
      <c r="J699" s="39"/>
      <c r="K699" s="109"/>
    </row>
    <row r="700" spans="1:11" s="2" customFormat="1" ht="16" thickBot="1" x14ac:dyDescent="0.4">
      <c r="A700" s="344"/>
      <c r="B700" s="342"/>
      <c r="C700" s="41" t="s">
        <v>474</v>
      </c>
      <c r="D700" s="351" t="s">
        <v>78</v>
      </c>
      <c r="E700" s="352"/>
      <c r="F700" s="353"/>
      <c r="G700" s="42"/>
      <c r="H700" s="17">
        <v>500</v>
      </c>
      <c r="I700" s="39"/>
      <c r="J700" s="39"/>
      <c r="K700" s="109"/>
    </row>
    <row r="701" spans="1:11" s="2" customFormat="1" ht="16" thickBot="1" x14ac:dyDescent="0.4">
      <c r="A701" s="344"/>
      <c r="B701" s="342"/>
      <c r="C701" s="41" t="s">
        <v>475</v>
      </c>
      <c r="D701" s="351" t="s">
        <v>80</v>
      </c>
      <c r="E701" s="352"/>
      <c r="F701" s="353"/>
      <c r="G701" s="42"/>
      <c r="H701" s="17">
        <v>1750</v>
      </c>
      <c r="I701" s="39"/>
      <c r="J701" s="39"/>
      <c r="K701" s="109"/>
    </row>
    <row r="702" spans="1:11" s="2" customFormat="1" ht="33.5" customHeight="1" thickBot="1" x14ac:dyDescent="0.4">
      <c r="A702" s="344"/>
      <c r="B702" s="342"/>
      <c r="C702" s="41" t="s">
        <v>476</v>
      </c>
      <c r="D702" s="320" t="s">
        <v>477</v>
      </c>
      <c r="E702" s="321"/>
      <c r="F702" s="322"/>
      <c r="G702" s="42"/>
      <c r="H702" s="17"/>
      <c r="I702" s="39"/>
      <c r="J702" s="39"/>
      <c r="K702" s="109"/>
    </row>
    <row r="703" spans="1:11" s="2" customFormat="1" ht="16" thickBot="1" x14ac:dyDescent="0.4">
      <c r="A703" s="344"/>
      <c r="B703" s="342"/>
      <c r="C703" s="41" t="s">
        <v>478</v>
      </c>
      <c r="D703" s="351" t="s">
        <v>78</v>
      </c>
      <c r="E703" s="352"/>
      <c r="F703" s="353"/>
      <c r="G703" s="42"/>
      <c r="H703" s="17">
        <v>750</v>
      </c>
      <c r="I703" s="39"/>
      <c r="J703" s="39"/>
      <c r="K703" s="109"/>
    </row>
    <row r="704" spans="1:11" s="2" customFormat="1" ht="16" thickBot="1" x14ac:dyDescent="0.4">
      <c r="A704" s="344"/>
      <c r="B704" s="342"/>
      <c r="C704" s="41" t="s">
        <v>479</v>
      </c>
      <c r="D704" s="351" t="s">
        <v>80</v>
      </c>
      <c r="E704" s="352"/>
      <c r="F704" s="353"/>
      <c r="G704" s="42"/>
      <c r="H704" s="17">
        <v>2500</v>
      </c>
      <c r="I704" s="39"/>
      <c r="J704" s="39"/>
      <c r="K704" s="109"/>
    </row>
    <row r="705" spans="1:11" s="2" customFormat="1" ht="34" customHeight="1" thickBot="1" x14ac:dyDescent="0.4">
      <c r="A705" s="344"/>
      <c r="B705" s="341" t="s">
        <v>480</v>
      </c>
      <c r="C705" s="41"/>
      <c r="D705" s="323" t="s">
        <v>226</v>
      </c>
      <c r="E705" s="324"/>
      <c r="F705" s="325"/>
      <c r="G705" s="42"/>
      <c r="H705" s="17"/>
      <c r="I705" s="39"/>
      <c r="J705" s="39"/>
      <c r="K705" s="109"/>
    </row>
    <row r="706" spans="1:11" s="2" customFormat="1" ht="16" thickBot="1" x14ac:dyDescent="0.4">
      <c r="A706" s="344"/>
      <c r="B706" s="342"/>
      <c r="C706" s="41" t="s">
        <v>481</v>
      </c>
      <c r="D706" s="320" t="s">
        <v>482</v>
      </c>
      <c r="E706" s="321"/>
      <c r="F706" s="322"/>
      <c r="G706" s="42"/>
      <c r="H706" s="17"/>
      <c r="I706" s="39"/>
      <c r="J706" s="39"/>
      <c r="K706" s="109"/>
    </row>
    <row r="707" spans="1:11" s="2" customFormat="1" ht="16" thickBot="1" x14ac:dyDescent="0.4">
      <c r="A707" s="344"/>
      <c r="B707" s="342"/>
      <c r="C707" s="41" t="s">
        <v>483</v>
      </c>
      <c r="D707" s="351" t="s">
        <v>77</v>
      </c>
      <c r="E707" s="352"/>
      <c r="F707" s="353"/>
      <c r="G707" s="42"/>
      <c r="H707" s="17">
        <v>20</v>
      </c>
      <c r="I707" s="39"/>
      <c r="J707" s="39"/>
      <c r="K707" s="109"/>
    </row>
    <row r="708" spans="1:11" s="2" customFormat="1" ht="16" thickBot="1" x14ac:dyDescent="0.4">
      <c r="A708" s="344"/>
      <c r="B708" s="342"/>
      <c r="C708" s="41" t="s">
        <v>484</v>
      </c>
      <c r="D708" s="351" t="s">
        <v>464</v>
      </c>
      <c r="E708" s="352"/>
      <c r="F708" s="353"/>
      <c r="G708" s="42"/>
      <c r="H708" s="17">
        <v>560</v>
      </c>
      <c r="I708" s="39"/>
      <c r="J708" s="39"/>
      <c r="K708" s="109"/>
    </row>
    <row r="709" spans="1:11" s="2" customFormat="1" ht="32.5" customHeight="1" thickBot="1" x14ac:dyDescent="0.4">
      <c r="A709" s="344"/>
      <c r="B709" s="342"/>
      <c r="C709" s="41" t="s">
        <v>485</v>
      </c>
      <c r="D709" s="320" t="s">
        <v>486</v>
      </c>
      <c r="E709" s="321"/>
      <c r="F709" s="322"/>
      <c r="G709" s="42"/>
      <c r="H709" s="17"/>
      <c r="I709" s="39"/>
      <c r="J709" s="39"/>
      <c r="K709" s="109"/>
    </row>
    <row r="710" spans="1:11" s="2" customFormat="1" ht="16" thickBot="1" x14ac:dyDescent="0.4">
      <c r="A710" s="344"/>
      <c r="B710" s="342"/>
      <c r="C710" s="41" t="s">
        <v>487</v>
      </c>
      <c r="D710" s="351" t="s">
        <v>80</v>
      </c>
      <c r="E710" s="352"/>
      <c r="F710" s="353"/>
      <c r="G710" s="42"/>
      <c r="H710" s="17">
        <v>600</v>
      </c>
      <c r="I710" s="39"/>
      <c r="J710" s="39"/>
      <c r="K710" s="109"/>
    </row>
    <row r="711" spans="1:11" s="2" customFormat="1" ht="33.5" customHeight="1" thickBot="1" x14ac:dyDescent="0.4">
      <c r="A711" s="344"/>
      <c r="B711" s="342"/>
      <c r="C711" s="41" t="s">
        <v>488</v>
      </c>
      <c r="D711" s="320" t="s">
        <v>1255</v>
      </c>
      <c r="E711" s="321"/>
      <c r="F711" s="322"/>
      <c r="G711" s="42"/>
      <c r="H711" s="17"/>
      <c r="I711" s="39"/>
      <c r="J711" s="39"/>
      <c r="K711" s="109"/>
    </row>
    <row r="712" spans="1:11" s="2" customFormat="1" ht="16" thickBot="1" x14ac:dyDescent="0.4">
      <c r="A712" s="344"/>
      <c r="B712" s="342"/>
      <c r="C712" s="41" t="s">
        <v>489</v>
      </c>
      <c r="D712" s="351" t="s">
        <v>80</v>
      </c>
      <c r="E712" s="352"/>
      <c r="F712" s="353"/>
      <c r="G712" s="42"/>
      <c r="H712" s="17">
        <v>720</v>
      </c>
      <c r="I712" s="39"/>
      <c r="J712" s="39"/>
      <c r="K712" s="109"/>
    </row>
    <row r="713" spans="1:11" s="2" customFormat="1" ht="29" customHeight="1" thickBot="1" x14ac:dyDescent="0.4">
      <c r="A713" s="344"/>
      <c r="B713" s="342"/>
      <c r="C713" s="41" t="s">
        <v>490</v>
      </c>
      <c r="D713" s="320" t="s">
        <v>789</v>
      </c>
      <c r="E713" s="321"/>
      <c r="F713" s="322"/>
      <c r="G713" s="42"/>
      <c r="H713" s="17"/>
      <c r="I713" s="39"/>
      <c r="J713" s="39"/>
      <c r="K713" s="109"/>
    </row>
    <row r="714" spans="1:11" s="2" customFormat="1" ht="16" thickBot="1" x14ac:dyDescent="0.4">
      <c r="A714" s="344"/>
      <c r="B714" s="342"/>
      <c r="C714" s="41" t="s">
        <v>491</v>
      </c>
      <c r="D714" s="351" t="s">
        <v>77</v>
      </c>
      <c r="E714" s="352"/>
      <c r="F714" s="353"/>
      <c r="G714" s="42"/>
      <c r="H714" s="17">
        <v>70</v>
      </c>
      <c r="I714" s="39"/>
      <c r="J714" s="39"/>
      <c r="K714" s="109"/>
    </row>
    <row r="715" spans="1:11" s="2" customFormat="1" ht="16" thickBot="1" x14ac:dyDescent="0.4">
      <c r="A715" s="344"/>
      <c r="B715" s="342"/>
      <c r="C715" s="41" t="s">
        <v>492</v>
      </c>
      <c r="D715" s="351" t="s">
        <v>80</v>
      </c>
      <c r="E715" s="352"/>
      <c r="F715" s="353"/>
      <c r="G715" s="42"/>
      <c r="H715" s="17">
        <v>840</v>
      </c>
      <c r="I715" s="39"/>
      <c r="J715" s="39"/>
      <c r="K715" s="109"/>
    </row>
    <row r="716" spans="1:11" s="2" customFormat="1" ht="38.5" customHeight="1" thickBot="1" x14ac:dyDescent="0.4">
      <c r="A716" s="344"/>
      <c r="B716" s="342"/>
      <c r="C716" s="41" t="s">
        <v>493</v>
      </c>
      <c r="D716" s="320" t="s">
        <v>494</v>
      </c>
      <c r="E716" s="321"/>
      <c r="F716" s="322"/>
      <c r="G716" s="42"/>
      <c r="H716" s="17"/>
      <c r="I716" s="39"/>
      <c r="J716" s="39"/>
      <c r="K716" s="109"/>
    </row>
    <row r="717" spans="1:11" s="2" customFormat="1" ht="16" thickBot="1" x14ac:dyDescent="0.4">
      <c r="A717" s="344"/>
      <c r="B717" s="342"/>
      <c r="C717" s="41" t="s">
        <v>495</v>
      </c>
      <c r="D717" s="351" t="s">
        <v>78</v>
      </c>
      <c r="E717" s="352"/>
      <c r="F717" s="353"/>
      <c r="G717" s="42"/>
      <c r="H717" s="17">
        <v>320</v>
      </c>
      <c r="I717" s="39"/>
      <c r="J717" s="39"/>
      <c r="K717" s="109"/>
    </row>
    <row r="718" spans="1:11" s="2" customFormat="1" ht="16" thickBot="1" x14ac:dyDescent="0.4">
      <c r="A718" s="344"/>
      <c r="B718" s="342"/>
      <c r="C718" s="41" t="s">
        <v>496</v>
      </c>
      <c r="D718" s="351" t="s">
        <v>80</v>
      </c>
      <c r="E718" s="352"/>
      <c r="F718" s="353"/>
      <c r="G718" s="42"/>
      <c r="H718" s="17">
        <v>960</v>
      </c>
      <c r="I718" s="39"/>
      <c r="J718" s="39"/>
      <c r="K718" s="109"/>
    </row>
    <row r="719" spans="1:11" s="2" customFormat="1" ht="38.5" customHeight="1" thickBot="1" x14ac:dyDescent="0.4">
      <c r="A719" s="344"/>
      <c r="B719" s="342"/>
      <c r="C719" s="41" t="s">
        <v>497</v>
      </c>
      <c r="D719" s="320" t="s">
        <v>498</v>
      </c>
      <c r="E719" s="321"/>
      <c r="F719" s="322"/>
      <c r="G719" s="42"/>
      <c r="H719" s="17"/>
      <c r="I719" s="39"/>
      <c r="J719" s="39"/>
      <c r="K719" s="109"/>
    </row>
    <row r="720" spans="1:11" s="2" customFormat="1" ht="16" thickBot="1" x14ac:dyDescent="0.4">
      <c r="A720" s="344"/>
      <c r="B720" s="342"/>
      <c r="C720" s="41" t="s">
        <v>499</v>
      </c>
      <c r="D720" s="351" t="s">
        <v>77</v>
      </c>
      <c r="E720" s="352"/>
      <c r="F720" s="353"/>
      <c r="G720" s="42"/>
      <c r="H720" s="17">
        <v>80</v>
      </c>
      <c r="I720" s="39"/>
      <c r="J720" s="39"/>
      <c r="K720" s="109"/>
    </row>
    <row r="721" spans="1:11" s="2" customFormat="1" ht="16" thickBot="1" x14ac:dyDescent="0.4">
      <c r="A721" s="344"/>
      <c r="B721" s="342"/>
      <c r="C721" s="41" t="s">
        <v>500</v>
      </c>
      <c r="D721" s="351" t="s">
        <v>78</v>
      </c>
      <c r="E721" s="352"/>
      <c r="F721" s="353"/>
      <c r="G721" s="42"/>
      <c r="H721" s="17">
        <v>320</v>
      </c>
      <c r="I721" s="39"/>
      <c r="J721" s="39"/>
      <c r="K721" s="109"/>
    </row>
    <row r="722" spans="1:11" s="2" customFormat="1" ht="16" thickBot="1" x14ac:dyDescent="0.4">
      <c r="A722" s="344"/>
      <c r="B722" s="343"/>
      <c r="C722" s="41" t="s">
        <v>501</v>
      </c>
      <c r="D722" s="351" t="s">
        <v>80</v>
      </c>
      <c r="E722" s="352"/>
      <c r="F722" s="353"/>
      <c r="G722" s="42"/>
      <c r="H722" s="17">
        <v>960</v>
      </c>
      <c r="I722" s="39"/>
      <c r="J722" s="39"/>
      <c r="K722" s="109"/>
    </row>
    <row r="723" spans="1:11" s="2" customFormat="1" ht="16" thickBot="1" x14ac:dyDescent="0.4">
      <c r="A723" s="344"/>
      <c r="B723" s="341" t="s">
        <v>59</v>
      </c>
      <c r="C723" s="79" t="s">
        <v>59</v>
      </c>
      <c r="D723" s="323" t="s">
        <v>1186</v>
      </c>
      <c r="E723" s="324"/>
      <c r="F723" s="325"/>
      <c r="G723" s="108" t="s">
        <v>547</v>
      </c>
      <c r="H723" s="109">
        <v>150</v>
      </c>
      <c r="I723" s="235"/>
      <c r="J723" s="235"/>
      <c r="K723" s="109"/>
    </row>
    <row r="724" spans="1:11" s="2" customFormat="1" ht="16" thickBot="1" x14ac:dyDescent="0.4">
      <c r="A724" s="344"/>
      <c r="B724" s="346"/>
      <c r="C724" s="41" t="s">
        <v>60</v>
      </c>
      <c r="D724" s="320" t="s">
        <v>61</v>
      </c>
      <c r="E724" s="321"/>
      <c r="F724" s="322"/>
      <c r="G724" s="42" t="s">
        <v>547</v>
      </c>
      <c r="H724" s="17">
        <v>187.25</v>
      </c>
      <c r="I724" s="39">
        <v>187</v>
      </c>
      <c r="J724" s="39"/>
      <c r="K724" s="109"/>
    </row>
    <row r="725" spans="1:11" s="2" customFormat="1" ht="16" thickBot="1" x14ac:dyDescent="0.4">
      <c r="A725" s="344"/>
      <c r="B725" s="346"/>
      <c r="C725" s="41" t="s">
        <v>964</v>
      </c>
      <c r="D725" s="320" t="s">
        <v>177</v>
      </c>
      <c r="E725" s="321"/>
      <c r="F725" s="322"/>
      <c r="G725" s="42" t="s">
        <v>547</v>
      </c>
      <c r="H725" s="17">
        <v>117.7</v>
      </c>
      <c r="I725" s="39"/>
      <c r="J725" s="39"/>
      <c r="K725" s="109"/>
    </row>
    <row r="726" spans="1:11" s="2" customFormat="1" ht="39.5" customHeight="1" thickBot="1" x14ac:dyDescent="0.4">
      <c r="A726" s="344"/>
      <c r="B726" s="347"/>
      <c r="C726" s="41" t="s">
        <v>965</v>
      </c>
      <c r="D726" s="320" t="s">
        <v>903</v>
      </c>
      <c r="E726" s="321"/>
      <c r="F726" s="322"/>
      <c r="G726" s="42" t="s">
        <v>697</v>
      </c>
      <c r="H726" s="17">
        <v>3500</v>
      </c>
      <c r="I726" s="39"/>
      <c r="J726" s="39"/>
      <c r="K726" s="109"/>
    </row>
    <row r="727" spans="1:11" s="2" customFormat="1" ht="16" thickBot="1" x14ac:dyDescent="0.4">
      <c r="A727" s="344"/>
      <c r="B727" s="341" t="s">
        <v>966</v>
      </c>
      <c r="C727" s="41"/>
      <c r="D727" s="323" t="s">
        <v>967</v>
      </c>
      <c r="E727" s="324"/>
      <c r="F727" s="325"/>
      <c r="G727" s="42" t="s">
        <v>653</v>
      </c>
      <c r="H727" s="17">
        <v>2</v>
      </c>
      <c r="I727" s="39"/>
      <c r="J727" s="39"/>
      <c r="K727" s="109"/>
    </row>
    <row r="728" spans="1:11" s="2" customFormat="1" ht="16" thickBot="1" x14ac:dyDescent="0.4">
      <c r="A728" s="344"/>
      <c r="B728" s="342"/>
      <c r="C728" s="41" t="s">
        <v>968</v>
      </c>
      <c r="D728" s="320" t="s">
        <v>969</v>
      </c>
      <c r="E728" s="321"/>
      <c r="F728" s="322"/>
      <c r="G728" s="42"/>
      <c r="H728" s="17"/>
      <c r="I728" s="39"/>
      <c r="J728" s="39"/>
      <c r="K728" s="109"/>
    </row>
    <row r="729" spans="1:11" s="2" customFormat="1" ht="16" thickBot="1" x14ac:dyDescent="0.4">
      <c r="A729" s="344"/>
      <c r="B729" s="342"/>
      <c r="C729" s="41" t="s">
        <v>970</v>
      </c>
      <c r="D729" s="351" t="s">
        <v>77</v>
      </c>
      <c r="E729" s="352"/>
      <c r="F729" s="353"/>
      <c r="G729" s="42"/>
      <c r="H729" s="17">
        <v>125</v>
      </c>
      <c r="I729" s="39"/>
      <c r="J729" s="39"/>
      <c r="K729" s="109"/>
    </row>
    <row r="730" spans="1:11" s="2" customFormat="1" ht="16" thickBot="1" x14ac:dyDescent="0.4">
      <c r="A730" s="344"/>
      <c r="B730" s="342"/>
      <c r="C730" s="41" t="s">
        <v>971</v>
      </c>
      <c r="D730" s="351" t="s">
        <v>78</v>
      </c>
      <c r="E730" s="352"/>
      <c r="F730" s="353"/>
      <c r="G730" s="42"/>
      <c r="H730" s="17">
        <v>500</v>
      </c>
      <c r="I730" s="39"/>
      <c r="J730" s="39"/>
      <c r="K730" s="109"/>
    </row>
    <row r="731" spans="1:11" s="2" customFormat="1" ht="16" thickBot="1" x14ac:dyDescent="0.4">
      <c r="A731" s="344"/>
      <c r="B731" s="342"/>
      <c r="C731" s="41" t="s">
        <v>972</v>
      </c>
      <c r="D731" s="351" t="s">
        <v>80</v>
      </c>
      <c r="E731" s="352"/>
      <c r="F731" s="353"/>
      <c r="G731" s="42"/>
      <c r="H731" s="17">
        <v>1800</v>
      </c>
      <c r="I731" s="39"/>
      <c r="J731" s="39"/>
      <c r="K731" s="109"/>
    </row>
    <row r="732" spans="1:11" s="2" customFormat="1" ht="16" thickBot="1" x14ac:dyDescent="0.4">
      <c r="A732" s="344"/>
      <c r="B732" s="342"/>
      <c r="C732" s="41" t="s">
        <v>973</v>
      </c>
      <c r="D732" s="351" t="s">
        <v>1290</v>
      </c>
      <c r="E732" s="352"/>
      <c r="F732" s="353"/>
      <c r="G732" s="42" t="s">
        <v>534</v>
      </c>
      <c r="H732" s="17">
        <v>600</v>
      </c>
      <c r="I732" s="39"/>
      <c r="J732" s="39"/>
      <c r="K732" s="109"/>
    </row>
    <row r="733" spans="1:11" s="2" customFormat="1" ht="16" thickBot="1" x14ac:dyDescent="0.4">
      <c r="A733" s="344"/>
      <c r="B733" s="343"/>
      <c r="C733" s="41" t="s">
        <v>974</v>
      </c>
      <c r="D733" s="351" t="s">
        <v>975</v>
      </c>
      <c r="E733" s="352"/>
      <c r="F733" s="353"/>
      <c r="G733" s="42" t="s">
        <v>33</v>
      </c>
      <c r="H733" s="17">
        <v>3000</v>
      </c>
      <c r="I733" s="39"/>
      <c r="J733" s="39"/>
      <c r="K733" s="109"/>
    </row>
    <row r="734" spans="1:11" s="2" customFormat="1" ht="55" customHeight="1" thickBot="1" x14ac:dyDescent="0.4">
      <c r="A734" s="344"/>
      <c r="B734" s="341" t="s">
        <v>976</v>
      </c>
      <c r="C734" s="41"/>
      <c r="D734" s="323" t="s">
        <v>911</v>
      </c>
      <c r="E734" s="324"/>
      <c r="F734" s="325"/>
      <c r="G734" s="42"/>
      <c r="H734" s="17"/>
      <c r="I734" s="39"/>
      <c r="J734" s="39"/>
      <c r="K734" s="109"/>
    </row>
    <row r="735" spans="1:11" s="2" customFormat="1" ht="16" thickBot="1" x14ac:dyDescent="0.4">
      <c r="A735" s="344"/>
      <c r="B735" s="342"/>
      <c r="C735" s="41" t="s">
        <v>999</v>
      </c>
      <c r="D735" s="320" t="s">
        <v>77</v>
      </c>
      <c r="E735" s="321"/>
      <c r="F735" s="322"/>
      <c r="G735" s="42"/>
      <c r="H735" s="17">
        <v>250</v>
      </c>
      <c r="I735" s="39"/>
      <c r="J735" s="39"/>
      <c r="K735" s="109"/>
    </row>
    <row r="736" spans="1:11" s="2" customFormat="1" ht="16" thickBot="1" x14ac:dyDescent="0.4">
      <c r="A736" s="344"/>
      <c r="B736" s="342"/>
      <c r="C736" s="41" t="s">
        <v>1000</v>
      </c>
      <c r="D736" s="320" t="s">
        <v>78</v>
      </c>
      <c r="E736" s="321"/>
      <c r="F736" s="322"/>
      <c r="G736" s="42"/>
      <c r="H736" s="17">
        <v>1000</v>
      </c>
      <c r="I736" s="39"/>
      <c r="J736" s="39"/>
      <c r="K736" s="109"/>
    </row>
    <row r="737" spans="1:11" s="2" customFormat="1" ht="16" thickBot="1" x14ac:dyDescent="0.4">
      <c r="A737" s="344"/>
      <c r="B737" s="343"/>
      <c r="C737" s="41" t="s">
        <v>1001</v>
      </c>
      <c r="D737" s="320" t="s">
        <v>80</v>
      </c>
      <c r="E737" s="321"/>
      <c r="F737" s="322"/>
      <c r="G737" s="42"/>
      <c r="H737" s="17">
        <v>3000</v>
      </c>
      <c r="I737" s="39"/>
      <c r="J737" s="39"/>
      <c r="K737" s="109"/>
    </row>
    <row r="738" spans="1:11" s="2" customFormat="1" ht="79.5" customHeight="1" thickBot="1" x14ac:dyDescent="0.4">
      <c r="A738" s="344"/>
      <c r="B738" s="341" t="s">
        <v>1002</v>
      </c>
      <c r="C738" s="41"/>
      <c r="D738" s="323" t="s">
        <v>1003</v>
      </c>
      <c r="E738" s="324"/>
      <c r="F738" s="325"/>
      <c r="G738" s="42"/>
      <c r="H738" s="17"/>
      <c r="I738" s="39"/>
      <c r="J738" s="39"/>
      <c r="K738" s="109"/>
    </row>
    <row r="739" spans="1:11" s="2" customFormat="1" ht="16" thickBot="1" x14ac:dyDescent="0.4">
      <c r="A739" s="344"/>
      <c r="B739" s="342"/>
      <c r="C739" s="41" t="s">
        <v>1004</v>
      </c>
      <c r="D739" s="320" t="s">
        <v>77</v>
      </c>
      <c r="E739" s="321"/>
      <c r="F739" s="322"/>
      <c r="G739" s="42"/>
      <c r="H739" s="17">
        <v>400</v>
      </c>
      <c r="I739" s="39"/>
      <c r="J739" s="39"/>
      <c r="K739" s="109"/>
    </row>
    <row r="740" spans="1:11" s="2" customFormat="1" ht="16" thickBot="1" x14ac:dyDescent="0.4">
      <c r="A740" s="344"/>
      <c r="B740" s="342"/>
      <c r="C740" s="41" t="s">
        <v>1005</v>
      </c>
      <c r="D740" s="320" t="s">
        <v>78</v>
      </c>
      <c r="E740" s="321"/>
      <c r="F740" s="322"/>
      <c r="G740" s="42"/>
      <c r="H740" s="17">
        <v>1600</v>
      </c>
      <c r="I740" s="39"/>
      <c r="J740" s="39"/>
      <c r="K740" s="109"/>
    </row>
    <row r="741" spans="1:11" s="2" customFormat="1" ht="16" thickBot="1" x14ac:dyDescent="0.4">
      <c r="A741" s="344"/>
      <c r="B741" s="343"/>
      <c r="C741" s="41" t="s">
        <v>1006</v>
      </c>
      <c r="D741" s="320" t="s">
        <v>80</v>
      </c>
      <c r="E741" s="321"/>
      <c r="F741" s="322"/>
      <c r="G741" s="42"/>
      <c r="H741" s="17">
        <v>4800</v>
      </c>
      <c r="I741" s="39"/>
      <c r="J741" s="39"/>
      <c r="K741" s="109"/>
    </row>
    <row r="742" spans="1:11" s="2" customFormat="1" ht="20.5" customHeight="1" thickBot="1" x14ac:dyDescent="0.4">
      <c r="A742" s="344"/>
      <c r="B742" s="341" t="s">
        <v>1007</v>
      </c>
      <c r="C742" s="41"/>
      <c r="D742" s="323" t="s">
        <v>904</v>
      </c>
      <c r="E742" s="324"/>
      <c r="F742" s="325"/>
      <c r="G742" s="42" t="s">
        <v>80</v>
      </c>
      <c r="H742" s="17">
        <v>3200</v>
      </c>
      <c r="I742" s="39"/>
      <c r="J742" s="39"/>
      <c r="K742" s="109"/>
    </row>
    <row r="743" spans="1:11" s="2" customFormat="1" ht="16" thickBot="1" x14ac:dyDescent="0.4">
      <c r="A743" s="345"/>
      <c r="B743" s="343"/>
      <c r="C743" s="41" t="s">
        <v>790</v>
      </c>
      <c r="D743" s="320" t="s">
        <v>1008</v>
      </c>
      <c r="E743" s="321"/>
      <c r="F743" s="322"/>
      <c r="G743" s="42" t="s">
        <v>532</v>
      </c>
      <c r="H743" s="66" t="s">
        <v>407</v>
      </c>
      <c r="I743" s="234"/>
      <c r="J743" s="234"/>
      <c r="K743" s="276"/>
    </row>
    <row r="744" spans="1:11" s="2" customFormat="1" ht="16" thickBot="1" x14ac:dyDescent="0.4">
      <c r="A744" s="326">
        <v>28.19</v>
      </c>
      <c r="B744" s="40"/>
      <c r="C744" s="41"/>
      <c r="D744" s="338" t="s">
        <v>1009</v>
      </c>
      <c r="E744" s="339"/>
      <c r="F744" s="340"/>
      <c r="G744" s="42"/>
      <c r="H744" s="17"/>
      <c r="I744" s="39"/>
      <c r="J744" s="39"/>
      <c r="K744" s="109"/>
    </row>
    <row r="745" spans="1:11" s="2" customFormat="1" ht="16" thickBot="1" x14ac:dyDescent="0.4">
      <c r="A745" s="327"/>
      <c r="B745" s="341" t="s">
        <v>1010</v>
      </c>
      <c r="C745" s="41"/>
      <c r="D745" s="323" t="s">
        <v>1011</v>
      </c>
      <c r="E745" s="324"/>
      <c r="F745" s="325"/>
      <c r="G745" s="42"/>
      <c r="H745" s="17"/>
      <c r="I745" s="39"/>
      <c r="J745" s="39"/>
      <c r="K745" s="109"/>
    </row>
    <row r="746" spans="1:11" s="2" customFormat="1" ht="16" thickBot="1" x14ac:dyDescent="0.4">
      <c r="A746" s="327"/>
      <c r="B746" s="342"/>
      <c r="C746" s="41" t="s">
        <v>1012</v>
      </c>
      <c r="D746" s="320" t="s">
        <v>77</v>
      </c>
      <c r="E746" s="321"/>
      <c r="F746" s="322"/>
      <c r="G746" s="42"/>
      <c r="H746" s="17">
        <v>30</v>
      </c>
      <c r="I746" s="39"/>
      <c r="J746" s="39"/>
      <c r="K746" s="109"/>
    </row>
    <row r="747" spans="1:11" s="2" customFormat="1" ht="16" thickBot="1" x14ac:dyDescent="0.4">
      <c r="A747" s="327"/>
      <c r="B747" s="343"/>
      <c r="C747" s="41" t="s">
        <v>1013</v>
      </c>
      <c r="D747" s="320" t="s">
        <v>80</v>
      </c>
      <c r="E747" s="321"/>
      <c r="F747" s="322"/>
      <c r="G747" s="42"/>
      <c r="H747" s="17">
        <v>90</v>
      </c>
      <c r="I747" s="39"/>
      <c r="J747" s="39"/>
      <c r="K747" s="109"/>
    </row>
    <row r="748" spans="1:11" s="2" customFormat="1" ht="16" thickBot="1" x14ac:dyDescent="0.4">
      <c r="A748" s="327"/>
      <c r="B748" s="341" t="s">
        <v>1014</v>
      </c>
      <c r="C748" s="41"/>
      <c r="D748" s="323" t="s">
        <v>1015</v>
      </c>
      <c r="E748" s="324"/>
      <c r="F748" s="325"/>
      <c r="G748" s="42"/>
      <c r="H748" s="17"/>
      <c r="I748" s="39"/>
      <c r="J748" s="39"/>
      <c r="K748" s="109"/>
    </row>
    <row r="749" spans="1:11" s="2" customFormat="1" ht="16" thickBot="1" x14ac:dyDescent="0.4">
      <c r="A749" s="327"/>
      <c r="B749" s="343"/>
      <c r="C749" s="41" t="s">
        <v>1016</v>
      </c>
      <c r="D749" s="320" t="s">
        <v>80</v>
      </c>
      <c r="E749" s="321"/>
      <c r="F749" s="322"/>
      <c r="G749" s="42"/>
      <c r="H749" s="17">
        <v>90</v>
      </c>
      <c r="I749" s="39"/>
      <c r="J749" s="39"/>
      <c r="K749" s="109"/>
    </row>
    <row r="750" spans="1:11" s="2" customFormat="1" ht="16" thickBot="1" x14ac:dyDescent="0.4">
      <c r="A750" s="327"/>
      <c r="B750" s="341" t="s">
        <v>1017</v>
      </c>
      <c r="C750" s="41"/>
      <c r="D750" s="323" t="s">
        <v>1018</v>
      </c>
      <c r="E750" s="324"/>
      <c r="F750" s="325"/>
      <c r="G750" s="42"/>
      <c r="H750" s="17"/>
      <c r="I750" s="39"/>
      <c r="J750" s="39"/>
      <c r="K750" s="109"/>
    </row>
    <row r="751" spans="1:11" s="2" customFormat="1" ht="16" thickBot="1" x14ac:dyDescent="0.4">
      <c r="A751" s="327"/>
      <c r="B751" s="343"/>
      <c r="C751" s="41" t="s">
        <v>1019</v>
      </c>
      <c r="D751" s="320" t="s">
        <v>80</v>
      </c>
      <c r="E751" s="321"/>
      <c r="F751" s="322"/>
      <c r="G751" s="42"/>
      <c r="H751" s="17">
        <v>95</v>
      </c>
      <c r="I751" s="39"/>
      <c r="J751" s="39"/>
      <c r="K751" s="109"/>
    </row>
    <row r="752" spans="1:11" s="2" customFormat="1" ht="16" thickBot="1" x14ac:dyDescent="0.4">
      <c r="A752" s="327"/>
      <c r="B752" s="341" t="s">
        <v>1020</v>
      </c>
      <c r="C752" s="41"/>
      <c r="D752" s="323" t="s">
        <v>1021</v>
      </c>
      <c r="E752" s="324"/>
      <c r="F752" s="325"/>
      <c r="G752" s="42"/>
      <c r="H752" s="17"/>
      <c r="I752" s="39"/>
      <c r="J752" s="39"/>
      <c r="K752" s="109"/>
    </row>
    <row r="753" spans="1:11" s="2" customFormat="1" ht="16" thickBot="1" x14ac:dyDescent="0.4">
      <c r="A753" s="334"/>
      <c r="B753" s="343"/>
      <c r="C753" s="41" t="s">
        <v>1022</v>
      </c>
      <c r="D753" s="320" t="s">
        <v>80</v>
      </c>
      <c r="E753" s="321"/>
      <c r="F753" s="322"/>
      <c r="G753" s="42"/>
      <c r="H753" s="17">
        <v>100</v>
      </c>
      <c r="I753" s="39"/>
      <c r="J753" s="39"/>
      <c r="K753" s="109"/>
    </row>
    <row r="754" spans="1:11" s="2" customFormat="1" ht="16" thickBot="1" x14ac:dyDescent="0.4">
      <c r="A754" s="326" t="s">
        <v>738</v>
      </c>
      <c r="B754" s="40"/>
      <c r="C754" s="41"/>
      <c r="D754" s="338" t="s">
        <v>901</v>
      </c>
      <c r="E754" s="339"/>
      <c r="F754" s="340"/>
      <c r="G754" s="42"/>
      <c r="H754" s="17"/>
      <c r="I754" s="39"/>
      <c r="J754" s="39"/>
      <c r="K754" s="109"/>
    </row>
    <row r="755" spans="1:11" s="2" customFormat="1" ht="16" thickBot="1" x14ac:dyDescent="0.4">
      <c r="A755" s="327"/>
      <c r="B755" s="40" t="s">
        <v>1023</v>
      </c>
      <c r="C755" s="41"/>
      <c r="D755" s="323" t="s">
        <v>77</v>
      </c>
      <c r="E755" s="324"/>
      <c r="F755" s="325"/>
      <c r="G755" s="42"/>
      <c r="H755" s="17">
        <v>750</v>
      </c>
      <c r="I755" s="39"/>
      <c r="J755" s="39"/>
      <c r="K755" s="109"/>
    </row>
    <row r="756" spans="1:11" s="2" customFormat="1" ht="16" thickBot="1" x14ac:dyDescent="0.4">
      <c r="A756" s="327"/>
      <c r="B756" s="40" t="s">
        <v>1024</v>
      </c>
      <c r="C756" s="41"/>
      <c r="D756" s="323" t="s">
        <v>78</v>
      </c>
      <c r="E756" s="324"/>
      <c r="F756" s="325"/>
      <c r="G756" s="42"/>
      <c r="H756" s="17">
        <v>3000</v>
      </c>
      <c r="I756" s="39"/>
      <c r="J756" s="39"/>
      <c r="K756" s="109"/>
    </row>
    <row r="757" spans="1:11" s="2" customFormat="1" ht="16" thickBot="1" x14ac:dyDescent="0.4">
      <c r="A757" s="326">
        <v>28.21</v>
      </c>
      <c r="B757" s="40"/>
      <c r="C757" s="41"/>
      <c r="D757" s="338" t="s">
        <v>902</v>
      </c>
      <c r="E757" s="339"/>
      <c r="F757" s="340"/>
      <c r="G757" s="42"/>
      <c r="H757" s="17"/>
      <c r="I757" s="39"/>
      <c r="J757" s="39"/>
      <c r="K757" s="109"/>
    </row>
    <row r="758" spans="1:11" s="2" customFormat="1" ht="16" thickBot="1" x14ac:dyDescent="0.4">
      <c r="A758" s="327"/>
      <c r="B758" s="40" t="s">
        <v>1025</v>
      </c>
      <c r="C758" s="41"/>
      <c r="D758" s="323" t="s">
        <v>77</v>
      </c>
      <c r="E758" s="324"/>
      <c r="F758" s="325"/>
      <c r="G758" s="42"/>
      <c r="H758" s="17">
        <v>250</v>
      </c>
      <c r="I758" s="39"/>
      <c r="J758" s="39"/>
      <c r="K758" s="109"/>
    </row>
    <row r="759" spans="1:11" s="2" customFormat="1" ht="16" thickBot="1" x14ac:dyDescent="0.4">
      <c r="A759" s="327"/>
      <c r="B759" s="40" t="s">
        <v>1026</v>
      </c>
      <c r="C759" s="41"/>
      <c r="D759" s="323" t="s">
        <v>78</v>
      </c>
      <c r="E759" s="324"/>
      <c r="F759" s="325"/>
      <c r="G759" s="42"/>
      <c r="H759" s="17">
        <v>1000</v>
      </c>
      <c r="I759" s="39"/>
      <c r="J759" s="39"/>
      <c r="K759" s="109"/>
    </row>
    <row r="760" spans="1:11" s="2" customFormat="1" ht="16" thickBot="1" x14ac:dyDescent="0.4">
      <c r="A760" s="326" t="s">
        <v>935</v>
      </c>
      <c r="B760" s="40"/>
      <c r="C760" s="41"/>
      <c r="D760" s="338" t="s">
        <v>1027</v>
      </c>
      <c r="E760" s="339"/>
      <c r="F760" s="340"/>
      <c r="G760" s="42"/>
      <c r="H760" s="17"/>
      <c r="I760" s="39"/>
      <c r="J760" s="39"/>
      <c r="K760" s="109"/>
    </row>
    <row r="761" spans="1:11" s="2" customFormat="1" ht="16" thickBot="1" x14ac:dyDescent="0.4">
      <c r="A761" s="327"/>
      <c r="B761" s="40" t="s">
        <v>936</v>
      </c>
      <c r="C761" s="41"/>
      <c r="D761" s="323" t="s">
        <v>77</v>
      </c>
      <c r="E761" s="324"/>
      <c r="F761" s="325"/>
      <c r="G761" s="42"/>
      <c r="H761" s="17">
        <v>750</v>
      </c>
      <c r="I761" s="39"/>
      <c r="J761" s="39"/>
      <c r="K761" s="109"/>
    </row>
    <row r="762" spans="1:11" s="2" customFormat="1" ht="16" thickBot="1" x14ac:dyDescent="0.4">
      <c r="A762" s="327"/>
      <c r="B762" s="40" t="s">
        <v>937</v>
      </c>
      <c r="C762" s="41"/>
      <c r="D762" s="323" t="s">
        <v>78</v>
      </c>
      <c r="E762" s="324"/>
      <c r="F762" s="325"/>
      <c r="G762" s="42"/>
      <c r="H762" s="17">
        <v>3750</v>
      </c>
      <c r="I762" s="39"/>
      <c r="J762" s="39"/>
      <c r="K762" s="109"/>
    </row>
    <row r="763" spans="1:11" s="2" customFormat="1" ht="16" thickBot="1" x14ac:dyDescent="0.4">
      <c r="A763" s="327"/>
      <c r="B763" s="40" t="s">
        <v>938</v>
      </c>
      <c r="C763" s="41"/>
      <c r="D763" s="323" t="s">
        <v>80</v>
      </c>
      <c r="E763" s="324"/>
      <c r="F763" s="325"/>
      <c r="G763" s="42"/>
      <c r="H763" s="17">
        <v>15750</v>
      </c>
      <c r="I763" s="39"/>
      <c r="J763" s="39"/>
      <c r="K763" s="109"/>
    </row>
    <row r="764" spans="1:11" s="2" customFormat="1" ht="16" thickBot="1" x14ac:dyDescent="0.4">
      <c r="A764" s="327"/>
      <c r="B764" s="40" t="s">
        <v>939</v>
      </c>
      <c r="C764" s="41"/>
      <c r="D764" s="323" t="s">
        <v>1031</v>
      </c>
      <c r="E764" s="324"/>
      <c r="F764" s="325"/>
      <c r="G764" s="42" t="s">
        <v>532</v>
      </c>
      <c r="H764" s="66" t="s">
        <v>407</v>
      </c>
      <c r="I764" s="234"/>
      <c r="J764" s="234"/>
      <c r="K764" s="276"/>
    </row>
    <row r="765" spans="1:11" s="2" customFormat="1" ht="16" thickBot="1" x14ac:dyDescent="0.4">
      <c r="A765" s="334"/>
      <c r="B765" s="40" t="s">
        <v>940</v>
      </c>
      <c r="C765" s="41"/>
      <c r="D765" s="323" t="s">
        <v>1032</v>
      </c>
      <c r="E765" s="324"/>
      <c r="F765" s="325"/>
      <c r="G765" s="42" t="s">
        <v>733</v>
      </c>
      <c r="H765" s="17">
        <v>300</v>
      </c>
      <c r="I765" s="39"/>
      <c r="J765" s="39"/>
      <c r="K765" s="109"/>
    </row>
    <row r="766" spans="1:11" s="2" customFormat="1" ht="16" thickBot="1" x14ac:dyDescent="0.4">
      <c r="A766" s="326" t="s">
        <v>941</v>
      </c>
      <c r="B766" s="40"/>
      <c r="C766" s="41"/>
      <c r="D766" s="338" t="s">
        <v>306</v>
      </c>
      <c r="E766" s="339"/>
      <c r="F766" s="340"/>
      <c r="G766" s="42"/>
      <c r="H766" s="17"/>
      <c r="I766" s="39"/>
      <c r="J766" s="39"/>
      <c r="K766" s="109"/>
    </row>
    <row r="767" spans="1:11" s="2" customFormat="1" ht="16" thickBot="1" x14ac:dyDescent="0.4">
      <c r="A767" s="327"/>
      <c r="B767" s="40" t="s">
        <v>1028</v>
      </c>
      <c r="C767" s="41" t="s">
        <v>574</v>
      </c>
      <c r="D767" s="323" t="s">
        <v>77</v>
      </c>
      <c r="E767" s="324"/>
      <c r="F767" s="325"/>
      <c r="G767" s="42"/>
      <c r="H767" s="17">
        <v>50</v>
      </c>
      <c r="I767" s="39"/>
      <c r="J767" s="39"/>
      <c r="K767" s="109"/>
    </row>
    <row r="768" spans="1:11" s="2" customFormat="1" ht="16" thickBot="1" x14ac:dyDescent="0.4">
      <c r="A768" s="327"/>
      <c r="B768" s="40" t="s">
        <v>1029</v>
      </c>
      <c r="C768" s="41" t="s">
        <v>574</v>
      </c>
      <c r="D768" s="323" t="s">
        <v>78</v>
      </c>
      <c r="E768" s="324"/>
      <c r="F768" s="325"/>
      <c r="G768" s="42"/>
      <c r="H768" s="17">
        <v>200</v>
      </c>
      <c r="I768" s="39"/>
      <c r="J768" s="39"/>
      <c r="K768" s="109"/>
    </row>
    <row r="769" spans="1:11" s="2" customFormat="1" ht="16" thickBot="1" x14ac:dyDescent="0.4">
      <c r="A769" s="334"/>
      <c r="B769" s="40" t="s">
        <v>1030</v>
      </c>
      <c r="C769" s="41" t="s">
        <v>574</v>
      </c>
      <c r="D769" s="323" t="s">
        <v>80</v>
      </c>
      <c r="E769" s="324"/>
      <c r="F769" s="325"/>
      <c r="G769" s="42"/>
      <c r="H769" s="17">
        <v>600</v>
      </c>
      <c r="I769" s="39"/>
      <c r="J769" s="39"/>
      <c r="K769" s="109"/>
    </row>
    <row r="770" spans="1:11" s="2" customFormat="1" ht="16" thickBot="1" x14ac:dyDescent="0.4">
      <c r="A770" s="326" t="s">
        <v>942</v>
      </c>
      <c r="B770" s="40"/>
      <c r="C770" s="41"/>
      <c r="D770" s="338" t="s">
        <v>945</v>
      </c>
      <c r="E770" s="339"/>
      <c r="F770" s="340"/>
      <c r="G770" s="42"/>
      <c r="H770" s="17"/>
      <c r="I770" s="39"/>
      <c r="J770" s="39"/>
      <c r="K770" s="109"/>
    </row>
    <row r="771" spans="1:11" s="2" customFormat="1" ht="16" thickBot="1" x14ac:dyDescent="0.4">
      <c r="A771" s="334"/>
      <c r="B771" s="40" t="s">
        <v>1033</v>
      </c>
      <c r="C771" s="41" t="s">
        <v>574</v>
      </c>
      <c r="D771" s="323" t="s">
        <v>80</v>
      </c>
      <c r="E771" s="324"/>
      <c r="F771" s="325"/>
      <c r="G771" s="42"/>
      <c r="H771" s="17">
        <v>600</v>
      </c>
      <c r="I771" s="39"/>
      <c r="J771" s="39"/>
      <c r="K771" s="109"/>
    </row>
    <row r="772" spans="1:11" s="2" customFormat="1" ht="16" thickBot="1" x14ac:dyDescent="0.4">
      <c r="A772" s="326" t="s">
        <v>943</v>
      </c>
      <c r="B772" s="40"/>
      <c r="C772" s="41"/>
      <c r="D772" s="338" t="s">
        <v>307</v>
      </c>
      <c r="E772" s="339"/>
      <c r="F772" s="340"/>
      <c r="G772" s="42"/>
      <c r="H772" s="17"/>
      <c r="I772" s="39"/>
      <c r="J772" s="39"/>
      <c r="K772" s="109"/>
    </row>
    <row r="773" spans="1:11" s="2" customFormat="1" ht="16" thickBot="1" x14ac:dyDescent="0.4">
      <c r="A773" s="334"/>
      <c r="B773" s="40" t="s">
        <v>1034</v>
      </c>
      <c r="C773" s="41" t="s">
        <v>574</v>
      </c>
      <c r="D773" s="323" t="s">
        <v>80</v>
      </c>
      <c r="E773" s="324"/>
      <c r="F773" s="325"/>
      <c r="G773" s="42"/>
      <c r="H773" s="17">
        <v>600</v>
      </c>
      <c r="I773" s="39"/>
      <c r="J773" s="39"/>
      <c r="K773" s="109"/>
    </row>
    <row r="774" spans="1:11" s="2" customFormat="1" ht="16" thickBot="1" x14ac:dyDescent="0.4">
      <c r="A774" s="326" t="s">
        <v>944</v>
      </c>
      <c r="B774" s="40"/>
      <c r="C774" s="41"/>
      <c r="D774" s="338" t="s">
        <v>308</v>
      </c>
      <c r="E774" s="339"/>
      <c r="F774" s="340"/>
      <c r="G774" s="42"/>
      <c r="H774" s="17"/>
      <c r="I774" s="39"/>
      <c r="J774" s="39"/>
      <c r="K774" s="109"/>
    </row>
    <row r="775" spans="1:11" s="2" customFormat="1" ht="16" thickBot="1" x14ac:dyDescent="0.4">
      <c r="A775" s="348"/>
      <c r="B775" s="40" t="s">
        <v>1035</v>
      </c>
      <c r="C775" s="41" t="s">
        <v>574</v>
      </c>
      <c r="D775" s="323" t="s">
        <v>78</v>
      </c>
      <c r="E775" s="324"/>
      <c r="F775" s="325"/>
      <c r="G775" s="42"/>
      <c r="H775" s="17">
        <v>300</v>
      </c>
      <c r="I775" s="39"/>
      <c r="J775" s="39"/>
      <c r="K775" s="109"/>
    </row>
    <row r="776" spans="1:11" s="2" customFormat="1" ht="16" thickBot="1" x14ac:dyDescent="0.4">
      <c r="A776" s="349"/>
      <c r="B776" s="40" t="s">
        <v>1036</v>
      </c>
      <c r="C776" s="41" t="s">
        <v>574</v>
      </c>
      <c r="D776" s="323" t="s">
        <v>80</v>
      </c>
      <c r="E776" s="324"/>
      <c r="F776" s="325"/>
      <c r="G776" s="42"/>
      <c r="H776" s="17">
        <v>900</v>
      </c>
      <c r="I776" s="39"/>
      <c r="J776" s="39"/>
      <c r="K776" s="109"/>
    </row>
    <row r="777" spans="1:11" s="2" customFormat="1" ht="16" thickBot="1" x14ac:dyDescent="0.4">
      <c r="A777" s="41" t="s">
        <v>270</v>
      </c>
      <c r="B777" s="40"/>
      <c r="C777" s="41" t="s">
        <v>574</v>
      </c>
      <c r="D777" s="90" t="s">
        <v>530</v>
      </c>
      <c r="E777" s="90"/>
      <c r="F777" s="90"/>
      <c r="G777" s="42" t="s">
        <v>397</v>
      </c>
      <c r="H777" s="16">
        <v>450</v>
      </c>
      <c r="I777" s="218"/>
      <c r="J777" s="218"/>
      <c r="K777" s="259"/>
    </row>
    <row r="778" spans="1:11" s="2" customFormat="1" ht="16" thickBot="1" x14ac:dyDescent="0.4">
      <c r="A778" s="41" t="s">
        <v>1182</v>
      </c>
      <c r="B778" s="40"/>
      <c r="C778" s="187"/>
      <c r="D778" s="78" t="s">
        <v>1183</v>
      </c>
      <c r="E778" s="188"/>
      <c r="F778" s="188"/>
      <c r="G778" s="42" t="s">
        <v>532</v>
      </c>
      <c r="H778" s="17" t="s">
        <v>407</v>
      </c>
      <c r="I778" s="39"/>
      <c r="J778" s="39"/>
      <c r="K778" s="109"/>
    </row>
    <row r="779" spans="1:11" s="81" customFormat="1" ht="16" thickBot="1" x14ac:dyDescent="0.4">
      <c r="A779" s="150" t="s">
        <v>1240</v>
      </c>
      <c r="B779" s="151"/>
      <c r="C779" s="182"/>
      <c r="D779" s="183" t="s">
        <v>1247</v>
      </c>
      <c r="E779" s="184"/>
      <c r="F779" s="185"/>
      <c r="G779" s="42" t="s">
        <v>532</v>
      </c>
      <c r="H779" s="186" t="s">
        <v>407</v>
      </c>
      <c r="I779" s="236"/>
      <c r="J779" s="236"/>
      <c r="K779" s="277"/>
    </row>
    <row r="780" spans="1:11" ht="16.5" thickTop="1" thickBot="1" x14ac:dyDescent="0.4">
      <c r="A780" s="82"/>
      <c r="B780" s="83"/>
      <c r="C780" s="27"/>
      <c r="D780" s="175"/>
      <c r="E780" s="85"/>
      <c r="F780" s="85"/>
      <c r="G780" s="111"/>
      <c r="H780" s="30"/>
      <c r="I780" s="220"/>
      <c r="J780" s="220"/>
      <c r="K780" s="262"/>
    </row>
    <row r="781" spans="1:11" s="2" customFormat="1" ht="16.5" thickTop="1" thickBot="1" x14ac:dyDescent="0.4">
      <c r="A781" s="181" t="s">
        <v>1154</v>
      </c>
      <c r="B781" s="4"/>
      <c r="C781" s="10"/>
      <c r="D781" s="335" t="s">
        <v>1037</v>
      </c>
      <c r="E781" s="336"/>
      <c r="F781" s="337"/>
      <c r="G781" s="7"/>
      <c r="H781" s="9"/>
      <c r="I781" s="237"/>
      <c r="J781" s="237"/>
      <c r="K781" s="278"/>
    </row>
    <row r="782" spans="1:11" s="2" customFormat="1" ht="16" thickBot="1" x14ac:dyDescent="0.4">
      <c r="A782" s="47">
        <v>29.1</v>
      </c>
      <c r="B782" s="40"/>
      <c r="C782" s="41"/>
      <c r="D782" s="338" t="s">
        <v>1185</v>
      </c>
      <c r="E782" s="339"/>
      <c r="F782" s="340"/>
      <c r="G782" s="42" t="s">
        <v>532</v>
      </c>
      <c r="H782" s="17" t="s">
        <v>407</v>
      </c>
      <c r="I782" s="39"/>
      <c r="J782" s="39"/>
      <c r="K782" s="109"/>
    </row>
    <row r="783" spans="1:11" s="2" customFormat="1" ht="16" thickBot="1" x14ac:dyDescent="0.4">
      <c r="A783" s="47">
        <v>29.2</v>
      </c>
      <c r="B783" s="40"/>
      <c r="C783" s="41"/>
      <c r="D783" s="338" t="s">
        <v>946</v>
      </c>
      <c r="E783" s="339"/>
      <c r="F783" s="340"/>
      <c r="G783" s="16" t="s">
        <v>532</v>
      </c>
      <c r="H783" s="17" t="s">
        <v>407</v>
      </c>
      <c r="I783" s="39"/>
      <c r="J783" s="39"/>
      <c r="K783" s="109"/>
    </row>
    <row r="784" spans="1:11" s="2" customFormat="1" ht="16" thickBot="1" x14ac:dyDescent="0.4">
      <c r="A784" s="47">
        <v>29.3</v>
      </c>
      <c r="B784" s="40"/>
      <c r="C784" s="41"/>
      <c r="D784" s="338" t="s">
        <v>905</v>
      </c>
      <c r="E784" s="339"/>
      <c r="F784" s="340"/>
      <c r="G784" s="42" t="s">
        <v>733</v>
      </c>
      <c r="H784" s="17">
        <v>60</v>
      </c>
      <c r="I784" s="39">
        <v>90</v>
      </c>
      <c r="J784" s="39"/>
      <c r="K784" s="109"/>
    </row>
    <row r="785" spans="1:11" s="2" customFormat="1" ht="16" thickBot="1" x14ac:dyDescent="0.4">
      <c r="A785" s="47">
        <v>29.4</v>
      </c>
      <c r="B785" s="40"/>
      <c r="C785" s="41"/>
      <c r="D785" s="338" t="s">
        <v>906</v>
      </c>
      <c r="E785" s="339"/>
      <c r="F785" s="340"/>
      <c r="G785" s="42" t="s">
        <v>733</v>
      </c>
      <c r="H785" s="17">
        <v>45</v>
      </c>
      <c r="I785" s="39"/>
      <c r="J785" s="39"/>
      <c r="K785" s="109"/>
    </row>
    <row r="786" spans="1:11" s="2" customFormat="1" ht="16" thickBot="1" x14ac:dyDescent="0.4">
      <c r="A786" s="47">
        <v>29.5</v>
      </c>
      <c r="B786" s="40"/>
      <c r="C786" s="41"/>
      <c r="D786" s="338" t="s">
        <v>1038</v>
      </c>
      <c r="E786" s="339"/>
      <c r="F786" s="340"/>
      <c r="G786" s="42" t="s">
        <v>733</v>
      </c>
      <c r="H786" s="17">
        <v>25</v>
      </c>
      <c r="I786" s="39"/>
      <c r="J786" s="39"/>
      <c r="K786" s="109"/>
    </row>
    <row r="787" spans="1:11" s="2" customFormat="1" ht="16" thickBot="1" x14ac:dyDescent="0.4">
      <c r="A787" s="47">
        <v>29.6</v>
      </c>
      <c r="B787" s="40"/>
      <c r="C787" s="41"/>
      <c r="D787" s="338" t="s">
        <v>912</v>
      </c>
      <c r="E787" s="339"/>
      <c r="F787" s="340"/>
      <c r="G787" s="42" t="s">
        <v>733</v>
      </c>
      <c r="H787" s="17">
        <v>245</v>
      </c>
      <c r="I787" s="39"/>
      <c r="J787" s="39"/>
      <c r="K787" s="109"/>
    </row>
    <row r="788" spans="1:11" s="2" customFormat="1" ht="16" thickBot="1" x14ac:dyDescent="0.4">
      <c r="A788" s="47">
        <v>29.7</v>
      </c>
      <c r="B788" s="40"/>
      <c r="C788" s="41"/>
      <c r="D788" s="338" t="s">
        <v>907</v>
      </c>
      <c r="E788" s="339"/>
      <c r="F788" s="340"/>
      <c r="G788" s="16" t="s">
        <v>532</v>
      </c>
      <c r="H788" s="17" t="s">
        <v>407</v>
      </c>
      <c r="I788" s="39"/>
      <c r="J788" s="39"/>
      <c r="K788" s="109"/>
    </row>
    <row r="789" spans="1:11" s="2" customFormat="1" ht="16" thickBot="1" x14ac:dyDescent="0.4">
      <c r="A789" s="47">
        <v>29.8</v>
      </c>
      <c r="B789" s="40"/>
      <c r="C789" s="41"/>
      <c r="D789" s="338" t="s">
        <v>1039</v>
      </c>
      <c r="E789" s="339"/>
      <c r="F789" s="340"/>
      <c r="G789" s="42" t="s">
        <v>1040</v>
      </c>
      <c r="H789" s="17">
        <v>6</v>
      </c>
      <c r="I789" s="39"/>
      <c r="J789" s="39"/>
      <c r="K789" s="109"/>
    </row>
    <row r="790" spans="1:11" s="2" customFormat="1" ht="16" thickBot="1" x14ac:dyDescent="0.4">
      <c r="A790" s="47">
        <v>29.9</v>
      </c>
      <c r="B790" s="40"/>
      <c r="C790" s="41"/>
      <c r="D790" s="338" t="s">
        <v>1041</v>
      </c>
      <c r="E790" s="339"/>
      <c r="F790" s="340"/>
      <c r="G790" s="42" t="s">
        <v>1040</v>
      </c>
      <c r="H790" s="17">
        <v>250</v>
      </c>
      <c r="I790" s="39"/>
      <c r="J790" s="39"/>
      <c r="K790" s="109"/>
    </row>
    <row r="791" spans="1:11" s="2" customFormat="1" ht="16" thickBot="1" x14ac:dyDescent="0.4">
      <c r="A791" s="47" t="s">
        <v>863</v>
      </c>
      <c r="B791" s="40"/>
      <c r="C791" s="41"/>
      <c r="D791" s="338" t="s">
        <v>1042</v>
      </c>
      <c r="E791" s="339"/>
      <c r="F791" s="340"/>
      <c r="G791" s="42" t="s">
        <v>733</v>
      </c>
      <c r="H791" s="17">
        <v>6</v>
      </c>
      <c r="I791" s="39"/>
      <c r="J791" s="39"/>
      <c r="K791" s="109"/>
    </row>
    <row r="792" spans="1:11" s="2" customFormat="1" ht="16" thickBot="1" x14ac:dyDescent="0.4">
      <c r="A792" s="63">
        <v>29.11</v>
      </c>
      <c r="B792" s="51"/>
      <c r="C792" s="52"/>
      <c r="D792" s="138" t="s">
        <v>1043</v>
      </c>
      <c r="E792" s="139"/>
      <c r="F792" s="140"/>
      <c r="G792" s="26" t="s">
        <v>532</v>
      </c>
      <c r="H792" s="71" t="s">
        <v>407</v>
      </c>
      <c r="I792" s="238"/>
      <c r="J792" s="238"/>
      <c r="K792" s="279"/>
    </row>
    <row r="793" spans="1:11" s="81" customFormat="1" ht="16.5" thickTop="1" thickBot="1" x14ac:dyDescent="0.4">
      <c r="A793" s="63" t="s">
        <v>1241</v>
      </c>
      <c r="B793" s="51"/>
      <c r="C793" s="52"/>
      <c r="D793" s="146" t="s">
        <v>1244</v>
      </c>
      <c r="E793" s="147"/>
      <c r="F793" s="148"/>
      <c r="G793" s="26" t="s">
        <v>1243</v>
      </c>
      <c r="H793" s="71" t="s">
        <v>407</v>
      </c>
      <c r="I793" s="238"/>
      <c r="J793" s="238"/>
      <c r="K793" s="279"/>
    </row>
    <row r="794" spans="1:11" s="81" customFormat="1" ht="16.5" thickTop="1" thickBot="1" x14ac:dyDescent="0.4">
      <c r="A794" s="63" t="s">
        <v>1242</v>
      </c>
      <c r="B794" s="51"/>
      <c r="C794" s="52"/>
      <c r="D794" s="146" t="s">
        <v>1302</v>
      </c>
      <c r="E794" s="147"/>
      <c r="F794" s="148"/>
      <c r="G794" s="26" t="s">
        <v>1243</v>
      </c>
      <c r="H794" s="71" t="s">
        <v>407</v>
      </c>
      <c r="I794" s="238"/>
      <c r="J794" s="238"/>
      <c r="K794" s="279"/>
    </row>
    <row r="795" spans="1:11" s="81" customFormat="1" ht="16.5" thickTop="1" thickBot="1" x14ac:dyDescent="0.4">
      <c r="A795" s="63" t="s">
        <v>1245</v>
      </c>
      <c r="B795" s="51"/>
      <c r="C795" s="52"/>
      <c r="D795" s="459" t="s">
        <v>1246</v>
      </c>
      <c r="E795" s="460"/>
      <c r="F795" s="461"/>
      <c r="G795" s="26" t="s">
        <v>532</v>
      </c>
      <c r="H795" s="71" t="s">
        <v>407</v>
      </c>
      <c r="I795" s="238"/>
      <c r="J795" s="238"/>
      <c r="K795" s="279"/>
    </row>
    <row r="796" spans="1:11" ht="16.5" thickTop="1" thickBot="1" x14ac:dyDescent="0.4">
      <c r="A796" s="82"/>
      <c r="B796" s="83"/>
      <c r="C796" s="27"/>
      <c r="D796" s="127"/>
      <c r="E796" s="28"/>
      <c r="F796" s="28"/>
      <c r="G796" s="29"/>
      <c r="H796" s="30"/>
      <c r="I796" s="220"/>
      <c r="J796" s="220"/>
      <c r="K796" s="262"/>
    </row>
    <row r="797" spans="1:11" s="2" customFormat="1" ht="16.5" thickTop="1" thickBot="1" x14ac:dyDescent="0.4">
      <c r="A797" s="181" t="s">
        <v>1151</v>
      </c>
      <c r="B797" s="4"/>
      <c r="C797" s="10"/>
      <c r="D797" s="335" t="s">
        <v>1044</v>
      </c>
      <c r="E797" s="336"/>
      <c r="F797" s="337"/>
      <c r="G797" s="7"/>
      <c r="H797" s="9"/>
      <c r="I797" s="237"/>
      <c r="J797" s="237"/>
      <c r="K797" s="278"/>
    </row>
    <row r="798" spans="1:11" s="2" customFormat="1" ht="16" thickBot="1" x14ac:dyDescent="0.4">
      <c r="A798" s="63" t="s">
        <v>1180</v>
      </c>
      <c r="B798" s="51"/>
      <c r="C798" s="52"/>
      <c r="D798" s="456" t="s">
        <v>1045</v>
      </c>
      <c r="E798" s="457"/>
      <c r="F798" s="458"/>
      <c r="G798" s="25" t="s">
        <v>532</v>
      </c>
      <c r="H798" s="112" t="s">
        <v>407</v>
      </c>
      <c r="I798" s="239"/>
      <c r="J798" s="239"/>
      <c r="K798" s="280"/>
    </row>
    <row r="799" spans="1:11" ht="16.5" thickTop="1" thickBot="1" x14ac:dyDescent="0.4">
      <c r="A799" s="82"/>
      <c r="B799" s="83"/>
      <c r="C799" s="27"/>
      <c r="D799" s="127"/>
      <c r="E799" s="28"/>
      <c r="F799" s="28"/>
      <c r="G799" s="29"/>
      <c r="H799" s="30"/>
      <c r="I799" s="220"/>
      <c r="J799" s="220"/>
      <c r="K799" s="262"/>
    </row>
    <row r="800" spans="1:11" s="2" customFormat="1" ht="16.5" thickTop="1" thickBot="1" x14ac:dyDescent="0.4">
      <c r="A800" s="181" t="s">
        <v>1152</v>
      </c>
      <c r="B800" s="4"/>
      <c r="C800" s="10"/>
      <c r="D800" s="335" t="s">
        <v>1046</v>
      </c>
      <c r="E800" s="336"/>
      <c r="F800" s="337"/>
      <c r="G800" s="7"/>
      <c r="H800" s="9"/>
      <c r="I800" s="237"/>
      <c r="J800" s="237"/>
      <c r="K800" s="278"/>
    </row>
    <row r="801" spans="1:11" s="2" customFormat="1" ht="16" thickBot="1" x14ac:dyDescent="0.4">
      <c r="A801" s="63" t="s">
        <v>1181</v>
      </c>
      <c r="B801" s="51"/>
      <c r="C801" s="52"/>
      <c r="D801" s="456" t="s">
        <v>1047</v>
      </c>
      <c r="E801" s="457"/>
      <c r="F801" s="458"/>
      <c r="G801" s="25" t="s">
        <v>532</v>
      </c>
      <c r="H801" s="112" t="s">
        <v>407</v>
      </c>
      <c r="I801" s="239"/>
      <c r="J801" s="239"/>
      <c r="K801" s="280"/>
    </row>
    <row r="802" spans="1:11" ht="16.5" thickTop="1" thickBot="1" x14ac:dyDescent="0.4">
      <c r="A802" s="82"/>
      <c r="B802" s="83"/>
      <c r="C802" s="27"/>
      <c r="D802" s="127"/>
      <c r="E802" s="28"/>
      <c r="F802" s="28"/>
      <c r="G802" s="29"/>
      <c r="H802" s="30"/>
      <c r="I802" s="220"/>
      <c r="J802" s="220"/>
      <c r="K802" s="262"/>
    </row>
    <row r="803" spans="1:11" s="2" customFormat="1" ht="16.5" thickTop="1" thickBot="1" x14ac:dyDescent="0.4">
      <c r="A803" s="181" t="s">
        <v>1153</v>
      </c>
      <c r="B803" s="4"/>
      <c r="C803" s="10"/>
      <c r="D803" s="453" t="s">
        <v>1048</v>
      </c>
      <c r="E803" s="454"/>
      <c r="F803" s="455"/>
      <c r="G803" s="7"/>
      <c r="H803" s="9"/>
      <c r="I803" s="237"/>
      <c r="J803" s="237"/>
      <c r="K803" s="278"/>
    </row>
    <row r="804" spans="1:11" s="2" customFormat="1" ht="31.5" thickBot="1" x14ac:dyDescent="0.4">
      <c r="A804" s="197"/>
      <c r="B804" s="198"/>
      <c r="C804" s="199"/>
      <c r="D804" s="295" t="s">
        <v>1125</v>
      </c>
      <c r="E804" s="189"/>
      <c r="F804" s="190"/>
      <c r="G804" s="113"/>
      <c r="H804" s="112"/>
      <c r="I804" s="239"/>
      <c r="J804" s="239"/>
      <c r="K804" s="280" t="s">
        <v>1341</v>
      </c>
    </row>
    <row r="805" spans="1:11" s="2" customFormat="1" ht="32" thickTop="1" thickBot="1" x14ac:dyDescent="0.4">
      <c r="A805" s="331"/>
      <c r="B805" s="332"/>
      <c r="C805" s="333"/>
      <c r="D805" s="192" t="s">
        <v>1293</v>
      </c>
      <c r="E805" s="193"/>
      <c r="F805" s="194"/>
      <c r="G805" s="195"/>
      <c r="H805" s="196"/>
      <c r="I805" s="240"/>
      <c r="J805" s="240"/>
      <c r="K805" s="281"/>
    </row>
    <row r="806" spans="1:11" ht="16" thickTop="1" x14ac:dyDescent="0.35">
      <c r="A806" s="169"/>
      <c r="B806" s="161"/>
      <c r="C806" s="114"/>
      <c r="D806" s="73"/>
      <c r="E806" s="115"/>
      <c r="F806" s="116"/>
      <c r="G806" s="117"/>
      <c r="H806" s="115"/>
      <c r="I806" s="241"/>
      <c r="J806" s="292"/>
      <c r="K806" s="282"/>
    </row>
    <row r="807" spans="1:11" x14ac:dyDescent="0.35">
      <c r="A807" s="169"/>
      <c r="B807" s="161"/>
      <c r="C807" s="114"/>
      <c r="D807" s="73"/>
      <c r="E807" s="115"/>
      <c r="F807" s="116"/>
      <c r="G807" s="117"/>
      <c r="H807" s="115"/>
      <c r="I807" s="241"/>
      <c r="J807" s="292"/>
      <c r="K807" s="282"/>
    </row>
    <row r="808" spans="1:11" x14ac:dyDescent="0.35">
      <c r="A808" s="169"/>
      <c r="B808" s="161"/>
      <c r="C808" s="114"/>
      <c r="D808" s="73"/>
      <c r="E808" s="115"/>
      <c r="F808" s="116"/>
      <c r="G808" s="117"/>
      <c r="H808" s="115"/>
      <c r="I808" s="241"/>
      <c r="J808" s="292"/>
      <c r="K808" s="282"/>
    </row>
    <row r="809" spans="1:11" x14ac:dyDescent="0.35">
      <c r="A809" s="169"/>
      <c r="B809" s="161"/>
      <c r="C809" s="114"/>
      <c r="D809" s="73"/>
      <c r="E809" s="115"/>
      <c r="F809" s="116"/>
      <c r="G809" s="117"/>
      <c r="H809" s="115"/>
      <c r="I809" s="241"/>
      <c r="J809" s="292"/>
      <c r="K809" s="282"/>
    </row>
    <row r="810" spans="1:11" x14ac:dyDescent="0.35">
      <c r="A810" s="169"/>
      <c r="B810" s="161"/>
      <c r="C810" s="114"/>
      <c r="D810" s="73"/>
      <c r="E810" s="115"/>
      <c r="F810" s="116"/>
      <c r="G810" s="117"/>
      <c r="H810" s="115"/>
      <c r="I810" s="241"/>
      <c r="J810" s="292"/>
      <c r="K810" s="282"/>
    </row>
    <row r="811" spans="1:11" x14ac:dyDescent="0.35">
      <c r="A811" s="169"/>
      <c r="B811" s="161"/>
      <c r="C811" s="114"/>
      <c r="D811" s="73"/>
      <c r="E811" s="115"/>
      <c r="F811" s="116"/>
      <c r="G811" s="117"/>
      <c r="H811" s="115"/>
      <c r="I811" s="241"/>
      <c r="J811" s="292"/>
      <c r="K811" s="282"/>
    </row>
    <row r="812" spans="1:11" x14ac:dyDescent="0.35">
      <c r="A812" s="169"/>
      <c r="B812" s="161"/>
      <c r="C812" s="114"/>
      <c r="D812" s="73"/>
      <c r="E812" s="115"/>
      <c r="F812" s="116"/>
      <c r="G812" s="117"/>
      <c r="H812" s="115"/>
      <c r="I812" s="241"/>
      <c r="J812" s="292"/>
      <c r="K812" s="282"/>
    </row>
    <row r="813" spans="1:11" x14ac:dyDescent="0.35">
      <c r="A813" s="169"/>
      <c r="B813" s="161"/>
      <c r="C813" s="114"/>
      <c r="D813" s="73"/>
      <c r="E813" s="115"/>
      <c r="F813" s="116"/>
      <c r="G813" s="117"/>
      <c r="H813" s="115"/>
      <c r="I813" s="241"/>
      <c r="J813" s="292"/>
      <c r="K813" s="282"/>
    </row>
    <row r="814" spans="1:11" x14ac:dyDescent="0.35">
      <c r="A814" s="169"/>
      <c r="B814" s="161"/>
      <c r="C814" s="114"/>
      <c r="D814" s="73"/>
      <c r="E814" s="115"/>
      <c r="F814" s="116"/>
      <c r="G814" s="117"/>
      <c r="H814" s="115"/>
      <c r="I814" s="241"/>
      <c r="J814" s="292"/>
      <c r="K814" s="282"/>
    </row>
    <row r="815" spans="1:11" x14ac:dyDescent="0.35">
      <c r="A815" s="169"/>
      <c r="B815" s="161"/>
      <c r="C815" s="114"/>
      <c r="D815" s="73"/>
      <c r="E815" s="115"/>
      <c r="F815" s="116"/>
      <c r="G815" s="117"/>
      <c r="H815" s="115"/>
      <c r="I815" s="241"/>
      <c r="J815" s="292"/>
      <c r="K815" s="282"/>
    </row>
    <row r="816" spans="1:11" x14ac:dyDescent="0.35">
      <c r="A816" s="169"/>
      <c r="B816" s="161"/>
      <c r="C816" s="114"/>
      <c r="D816" s="73"/>
      <c r="E816" s="115"/>
      <c r="F816" s="116"/>
      <c r="G816" s="117"/>
      <c r="H816" s="115"/>
      <c r="I816" s="241"/>
      <c r="J816" s="292"/>
      <c r="K816" s="282"/>
    </row>
    <row r="817" spans="1:11" x14ac:dyDescent="0.35">
      <c r="A817" s="169"/>
      <c r="B817" s="161"/>
      <c r="C817" s="114"/>
      <c r="D817" s="73"/>
      <c r="E817" s="115"/>
      <c r="F817" s="116"/>
      <c r="G817" s="117"/>
      <c r="H817" s="115"/>
      <c r="I817" s="241"/>
      <c r="J817" s="292"/>
      <c r="K817" s="282"/>
    </row>
    <row r="818" spans="1:11" x14ac:dyDescent="0.35">
      <c r="A818" s="169"/>
      <c r="B818" s="161"/>
      <c r="C818" s="114"/>
      <c r="D818" s="73"/>
      <c r="E818" s="115"/>
      <c r="F818" s="116"/>
      <c r="G818" s="117"/>
      <c r="H818" s="115"/>
      <c r="I818" s="241"/>
      <c r="J818" s="292"/>
      <c r="K818" s="282"/>
    </row>
    <row r="819" spans="1:11" x14ac:dyDescent="0.35">
      <c r="A819" s="169"/>
      <c r="B819" s="161"/>
      <c r="C819" s="114"/>
      <c r="D819" s="73"/>
      <c r="E819" s="115"/>
      <c r="F819" s="116"/>
      <c r="G819" s="117"/>
      <c r="H819" s="115"/>
      <c r="I819" s="241"/>
      <c r="J819" s="292"/>
      <c r="K819" s="282"/>
    </row>
    <row r="820" spans="1:11" x14ac:dyDescent="0.35">
      <c r="A820" s="169"/>
      <c r="B820" s="161"/>
      <c r="C820" s="114"/>
      <c r="D820" s="73"/>
      <c r="E820" s="115"/>
      <c r="F820" s="116"/>
      <c r="G820" s="117"/>
      <c r="H820" s="115"/>
      <c r="I820" s="241"/>
      <c r="J820" s="292"/>
      <c r="K820" s="282"/>
    </row>
    <row r="821" spans="1:11" x14ac:dyDescent="0.35">
      <c r="A821" s="169"/>
      <c r="B821" s="161"/>
      <c r="C821" s="114"/>
      <c r="D821" s="73"/>
      <c r="E821" s="115"/>
      <c r="F821" s="116"/>
      <c r="G821" s="117"/>
      <c r="H821" s="115"/>
      <c r="I821" s="241"/>
      <c r="J821" s="292"/>
      <c r="K821" s="282"/>
    </row>
    <row r="822" spans="1:11" x14ac:dyDescent="0.35">
      <c r="A822" s="169"/>
      <c r="B822" s="161"/>
      <c r="C822" s="114"/>
      <c r="D822" s="73"/>
      <c r="E822" s="115"/>
      <c r="F822" s="116"/>
      <c r="G822" s="117"/>
      <c r="H822" s="115"/>
      <c r="I822" s="241"/>
      <c r="J822" s="292"/>
      <c r="K822" s="282"/>
    </row>
    <row r="823" spans="1:11" x14ac:dyDescent="0.35">
      <c r="A823" s="169"/>
      <c r="B823" s="161"/>
      <c r="C823" s="114"/>
      <c r="D823" s="73"/>
      <c r="E823" s="115"/>
      <c r="F823" s="116"/>
      <c r="G823" s="117"/>
      <c r="H823" s="115"/>
      <c r="I823" s="241"/>
      <c r="J823" s="292"/>
      <c r="K823" s="282"/>
    </row>
    <row r="824" spans="1:11" x14ac:dyDescent="0.35">
      <c r="A824" s="169"/>
      <c r="B824" s="161"/>
      <c r="C824" s="114"/>
      <c r="D824" s="73"/>
      <c r="E824" s="115"/>
      <c r="F824" s="116"/>
      <c r="G824" s="117"/>
      <c r="H824" s="115"/>
      <c r="I824" s="241"/>
      <c r="J824" s="292"/>
      <c r="K824" s="282"/>
    </row>
    <row r="825" spans="1:11" x14ac:dyDescent="0.35">
      <c r="A825" s="169"/>
      <c r="B825" s="161"/>
      <c r="C825" s="114"/>
      <c r="D825" s="73"/>
      <c r="E825" s="115"/>
      <c r="F825" s="116"/>
      <c r="G825" s="117"/>
      <c r="H825" s="115"/>
      <c r="I825" s="241"/>
      <c r="J825" s="292"/>
      <c r="K825" s="282"/>
    </row>
    <row r="826" spans="1:11" x14ac:dyDescent="0.35">
      <c r="A826" s="169"/>
      <c r="B826" s="161"/>
      <c r="C826" s="114"/>
      <c r="D826" s="73"/>
      <c r="E826" s="115"/>
      <c r="F826" s="116"/>
      <c r="G826" s="117"/>
      <c r="H826" s="115"/>
      <c r="I826" s="241"/>
      <c r="J826" s="292"/>
      <c r="K826" s="282"/>
    </row>
    <row r="827" spans="1:11" x14ac:dyDescent="0.35">
      <c r="A827" s="169"/>
      <c r="B827" s="161"/>
      <c r="C827" s="114"/>
      <c r="D827" s="73"/>
      <c r="E827" s="115"/>
      <c r="F827" s="116"/>
      <c r="G827" s="117"/>
      <c r="H827" s="115"/>
      <c r="I827" s="241"/>
      <c r="J827" s="292"/>
      <c r="K827" s="282"/>
    </row>
    <row r="828" spans="1:11" x14ac:dyDescent="0.35">
      <c r="A828" s="169"/>
      <c r="B828" s="161"/>
      <c r="C828" s="114"/>
      <c r="D828" s="73"/>
      <c r="E828" s="115"/>
      <c r="F828" s="116"/>
      <c r="G828" s="117"/>
      <c r="H828" s="115"/>
      <c r="I828" s="241"/>
      <c r="J828" s="292"/>
      <c r="K828" s="282"/>
    </row>
    <row r="829" spans="1:11" x14ac:dyDescent="0.35">
      <c r="A829" s="169"/>
      <c r="B829" s="161"/>
      <c r="C829" s="114"/>
      <c r="D829" s="73"/>
      <c r="E829" s="115"/>
      <c r="F829" s="116"/>
      <c r="G829" s="117"/>
      <c r="H829" s="115"/>
      <c r="I829" s="241"/>
      <c r="J829" s="292"/>
      <c r="K829" s="282"/>
    </row>
    <row r="830" spans="1:11" x14ac:dyDescent="0.35">
      <c r="A830" s="169"/>
      <c r="B830" s="161"/>
      <c r="C830" s="114"/>
      <c r="D830" s="73"/>
      <c r="E830" s="115"/>
      <c r="F830" s="116"/>
      <c r="G830" s="117"/>
      <c r="H830" s="115"/>
      <c r="I830" s="241"/>
      <c r="J830" s="292"/>
      <c r="K830" s="282"/>
    </row>
    <row r="831" spans="1:11" x14ac:dyDescent="0.35">
      <c r="A831" s="169"/>
      <c r="B831" s="161"/>
      <c r="C831" s="114"/>
      <c r="D831" s="73"/>
      <c r="E831" s="115"/>
      <c r="F831" s="116"/>
      <c r="G831" s="117"/>
      <c r="H831" s="115"/>
      <c r="I831" s="241"/>
      <c r="J831" s="292"/>
      <c r="K831" s="282"/>
    </row>
    <row r="832" spans="1:11" x14ac:dyDescent="0.35">
      <c r="A832" s="169"/>
      <c r="B832" s="161"/>
      <c r="C832" s="114"/>
      <c r="D832" s="73"/>
      <c r="E832" s="115"/>
      <c r="F832" s="116"/>
      <c r="G832" s="117"/>
      <c r="H832" s="115"/>
      <c r="I832" s="241"/>
      <c r="J832" s="292"/>
      <c r="K832" s="282"/>
    </row>
    <row r="833" spans="1:11" x14ac:dyDescent="0.35">
      <c r="A833" s="169"/>
      <c r="B833" s="161"/>
      <c r="C833" s="114"/>
      <c r="D833" s="73"/>
      <c r="E833" s="115"/>
      <c r="F833" s="116"/>
      <c r="G833" s="117"/>
      <c r="H833" s="115"/>
      <c r="I833" s="241"/>
      <c r="J833" s="292"/>
      <c r="K833" s="282"/>
    </row>
    <row r="834" spans="1:11" x14ac:dyDescent="0.35">
      <c r="A834" s="169"/>
      <c r="B834" s="161"/>
      <c r="C834" s="114"/>
      <c r="D834" s="73"/>
      <c r="E834" s="115"/>
      <c r="F834" s="116"/>
      <c r="G834" s="117"/>
      <c r="H834" s="115"/>
      <c r="I834" s="241"/>
      <c r="J834" s="292"/>
      <c r="K834" s="282"/>
    </row>
    <row r="835" spans="1:11" x14ac:dyDescent="0.35">
      <c r="A835" s="169"/>
      <c r="B835" s="161"/>
      <c r="C835" s="114"/>
      <c r="D835" s="73"/>
      <c r="E835" s="115"/>
      <c r="F835" s="116"/>
      <c r="G835" s="117"/>
      <c r="H835" s="115"/>
      <c r="I835" s="241"/>
      <c r="J835" s="292"/>
      <c r="K835" s="282"/>
    </row>
    <row r="836" spans="1:11" x14ac:dyDescent="0.35">
      <c r="A836" s="169"/>
      <c r="B836" s="161"/>
      <c r="C836" s="114"/>
      <c r="D836" s="73"/>
      <c r="E836" s="115"/>
      <c r="F836" s="116"/>
      <c r="G836" s="117"/>
      <c r="H836" s="115"/>
      <c r="I836" s="241"/>
      <c r="J836" s="292"/>
      <c r="K836" s="282"/>
    </row>
    <row r="837" spans="1:11" x14ac:dyDescent="0.35">
      <c r="A837" s="169"/>
      <c r="B837" s="161"/>
      <c r="C837" s="114"/>
      <c r="D837" s="73"/>
      <c r="E837" s="115"/>
      <c r="F837" s="116"/>
      <c r="G837" s="117"/>
      <c r="H837" s="115"/>
      <c r="I837" s="241"/>
      <c r="J837" s="292"/>
      <c r="K837" s="282"/>
    </row>
    <row r="838" spans="1:11" x14ac:dyDescent="0.35">
      <c r="A838" s="169"/>
      <c r="B838" s="161"/>
      <c r="C838" s="114"/>
      <c r="D838" s="73"/>
      <c r="E838" s="115"/>
      <c r="F838" s="116"/>
      <c r="G838" s="117"/>
      <c r="H838" s="115"/>
      <c r="I838" s="241"/>
      <c r="J838" s="292"/>
      <c r="K838" s="282"/>
    </row>
    <row r="839" spans="1:11" x14ac:dyDescent="0.35">
      <c r="A839" s="169"/>
      <c r="B839" s="161"/>
      <c r="C839" s="114"/>
      <c r="D839" s="73"/>
      <c r="E839" s="115"/>
      <c r="F839" s="116"/>
      <c r="G839" s="117"/>
      <c r="H839" s="115"/>
      <c r="I839" s="241"/>
      <c r="J839" s="292"/>
      <c r="K839" s="282"/>
    </row>
    <row r="840" spans="1:11" x14ac:dyDescent="0.35">
      <c r="A840" s="169"/>
      <c r="B840" s="161"/>
      <c r="C840" s="114"/>
      <c r="D840" s="73"/>
      <c r="E840" s="115"/>
      <c r="F840" s="116"/>
      <c r="G840" s="117"/>
      <c r="H840" s="115"/>
      <c r="I840" s="241"/>
      <c r="J840" s="292"/>
      <c r="K840" s="282"/>
    </row>
    <row r="841" spans="1:11" x14ac:dyDescent="0.35">
      <c r="A841" s="169"/>
      <c r="B841" s="161"/>
      <c r="C841" s="114"/>
      <c r="D841" s="73"/>
      <c r="E841" s="115"/>
      <c r="F841" s="116"/>
      <c r="G841" s="117"/>
      <c r="H841" s="115"/>
      <c r="I841" s="241"/>
      <c r="J841" s="292"/>
      <c r="K841" s="282"/>
    </row>
    <row r="842" spans="1:11" x14ac:dyDescent="0.35">
      <c r="A842" s="169"/>
      <c r="B842" s="161"/>
      <c r="C842" s="114"/>
      <c r="D842" s="73"/>
      <c r="E842" s="115"/>
      <c r="F842" s="116"/>
      <c r="G842" s="117"/>
      <c r="H842" s="115"/>
      <c r="I842" s="241"/>
      <c r="J842" s="292"/>
      <c r="K842" s="282"/>
    </row>
    <row r="843" spans="1:11" x14ac:dyDescent="0.35">
      <c r="A843" s="169"/>
      <c r="B843" s="161"/>
      <c r="C843" s="114"/>
      <c r="D843" s="73"/>
      <c r="E843" s="115"/>
      <c r="F843" s="116"/>
      <c r="G843" s="117"/>
      <c r="H843" s="115"/>
      <c r="I843" s="241"/>
      <c r="J843" s="292"/>
      <c r="K843" s="282"/>
    </row>
    <row r="844" spans="1:11" x14ac:dyDescent="0.35">
      <c r="A844" s="169"/>
      <c r="B844" s="161"/>
      <c r="C844" s="114"/>
      <c r="D844" s="73"/>
      <c r="E844" s="115"/>
      <c r="F844" s="116"/>
      <c r="G844" s="117"/>
      <c r="H844" s="115"/>
      <c r="I844" s="241"/>
      <c r="J844" s="292"/>
      <c r="K844" s="282"/>
    </row>
    <row r="845" spans="1:11" x14ac:dyDescent="0.35">
      <c r="A845" s="169"/>
      <c r="B845" s="161"/>
      <c r="C845" s="114"/>
      <c r="D845" s="73"/>
      <c r="E845" s="115"/>
      <c r="F845" s="116"/>
      <c r="G845" s="117"/>
      <c r="H845" s="115"/>
      <c r="I845" s="241"/>
      <c r="J845" s="292"/>
      <c r="K845" s="282"/>
    </row>
    <row r="846" spans="1:11" x14ac:dyDescent="0.35">
      <c r="A846" s="169"/>
      <c r="B846" s="161"/>
      <c r="C846" s="114"/>
      <c r="D846" s="73"/>
      <c r="E846" s="115"/>
      <c r="F846" s="116"/>
      <c r="G846" s="117"/>
      <c r="H846" s="115"/>
      <c r="I846" s="241"/>
      <c r="J846" s="292"/>
      <c r="K846" s="282"/>
    </row>
    <row r="847" spans="1:11" x14ac:dyDescent="0.35">
      <c r="A847" s="169"/>
      <c r="B847" s="161"/>
      <c r="C847" s="114"/>
      <c r="D847" s="73"/>
      <c r="E847" s="115"/>
      <c r="F847" s="116"/>
      <c r="G847" s="117"/>
      <c r="H847" s="115"/>
      <c r="I847" s="241"/>
      <c r="J847" s="292"/>
      <c r="K847" s="282"/>
    </row>
    <row r="848" spans="1:11" x14ac:dyDescent="0.35">
      <c r="A848" s="169"/>
      <c r="B848" s="161"/>
      <c r="C848" s="114"/>
      <c r="D848" s="73"/>
      <c r="E848" s="115"/>
      <c r="F848" s="116"/>
      <c r="G848" s="117"/>
      <c r="H848" s="115"/>
      <c r="I848" s="241"/>
      <c r="J848" s="292"/>
      <c r="K848" s="282"/>
    </row>
    <row r="849" spans="1:11" x14ac:dyDescent="0.35">
      <c r="A849" s="169"/>
      <c r="B849" s="161"/>
      <c r="C849" s="114"/>
      <c r="D849" s="73"/>
      <c r="E849" s="115"/>
      <c r="F849" s="116"/>
      <c r="G849" s="117"/>
      <c r="H849" s="115"/>
      <c r="I849" s="241"/>
      <c r="J849" s="292"/>
      <c r="K849" s="282"/>
    </row>
    <row r="850" spans="1:11" x14ac:dyDescent="0.35">
      <c r="A850" s="169"/>
      <c r="B850" s="161"/>
      <c r="C850" s="114"/>
      <c r="D850" s="73"/>
      <c r="E850" s="115"/>
      <c r="F850" s="116"/>
      <c r="G850" s="117"/>
      <c r="H850" s="115"/>
      <c r="I850" s="241"/>
      <c r="J850" s="292"/>
      <c r="K850" s="282"/>
    </row>
    <row r="851" spans="1:11" x14ac:dyDescent="0.35">
      <c r="A851" s="169"/>
      <c r="B851" s="161"/>
      <c r="C851" s="114"/>
      <c r="D851" s="73"/>
      <c r="E851" s="115"/>
      <c r="F851" s="116"/>
      <c r="G851" s="117"/>
      <c r="H851" s="115"/>
      <c r="I851" s="241"/>
      <c r="J851" s="292"/>
      <c r="K851" s="282"/>
    </row>
  </sheetData>
  <customSheetViews>
    <customSheetView guid="{D4E88E40-4939-41D6-9FD3-7D73EE738059}" scale="70" showPageBreaks="1" fitToPage="1" printArea="1" hiddenRows="1" hiddenColumns="1" view="pageBreakPreview" topLeftCell="A403">
      <selection activeCell="K368" sqref="K368"/>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2" fitToHeight="54" orientation="portrait" r:id="rId1"/>
      <headerFooter alignWithMargins="0">
        <oddFooter>&amp;L September 1, 2015 Revision B (includes revisions through 2/14/2019)
&amp;C             &amp;RPage &amp;P of &amp;N</oddFooter>
      </headerFooter>
    </customSheetView>
    <customSheetView guid="{0FDB398F-ADBF-4274-AB84-0088EC5316B1}" scale="50" showPageBreaks="1" printArea="1" hiddenColumns="1" view="pageBreakPreview" topLeftCell="A732">
      <selection activeCell="D777" sqref="D777:F777"/>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2"/>
      <headerFooter alignWithMargins="0">
        <oddFooter>&amp;L September 1, 2007 Revision (includes revisions through 9/27/12)
&amp;C             &amp;RPage &amp;P of &amp;N</oddFooter>
      </headerFooter>
    </customSheetView>
    <customSheetView guid="{F62E8ADB-169D-41EE-A770-5284D22A9033}" scale="50" showPageBreaks="1" printArea="1" hiddenColumns="1" view="pageBreakPreview" topLeftCell="A649">
      <selection activeCell="A684" sqref="A684"/>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3"/>
      <headerFooter alignWithMargins="0">
        <oddFooter>&amp;L September 1, 2007 Revision (includes revisions through 9/27/12)
&amp;C             &amp;RPage &amp;P of &amp;N</oddFooter>
      </headerFooter>
    </customSheetView>
    <customSheetView guid="{FC3F1003-C204-4DE9-821F-C967D0BB45A6}" showPageBreaks="1" fitToPage="1" hiddenColumns="1" view="pageBreakPreview">
      <selection activeCell="A38" sqref="A38:A43"/>
      <pageMargins left="0.99" right="0.26" top="0.38" bottom="0.49" header="0.36" footer="0.22"/>
      <pageSetup scale="61" fitToHeight="50" orientation="portrait" r:id="rId4"/>
      <headerFooter alignWithMargins="0">
        <oddFooter>&amp;LSeptember 1, 2015 Revision
&amp;CGaps in task code numbering are due to the elimination of prior task codes             &amp;RPage &amp;P of &amp;N</oddFooter>
      </headerFooter>
    </customSheetView>
    <customSheetView guid="{BF77FE1C-C0FC-4C73-9AB0-42507234F9EB}" scale="115" showPageBreaks="1" fitToPage="1" printArea="1" hiddenRows="1" hiddenColumns="1" view="pageBreakPreview">
      <selection activeCell="K20" sqref="K20"/>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0" fitToHeight="54" orientation="portrait" r:id="rId5"/>
      <headerFooter alignWithMargins="0">
        <oddFooter>&amp;L September 1, 2015 Revision B (includes revisions through 2/14/2019)
&amp;C             &amp;RPage &amp;P of &amp;N</oddFooter>
      </headerFooter>
    </customSheetView>
  </customSheetViews>
  <mergeCells count="766">
    <mergeCell ref="B363:B368"/>
    <mergeCell ref="D363:F363"/>
    <mergeCell ref="D364:F364"/>
    <mergeCell ref="D365:F365"/>
    <mergeCell ref="D366:F366"/>
    <mergeCell ref="D368:F368"/>
    <mergeCell ref="A1:K1"/>
    <mergeCell ref="D67:F67"/>
    <mergeCell ref="D68:F68"/>
    <mergeCell ref="D69:F69"/>
    <mergeCell ref="D261:F261"/>
    <mergeCell ref="D260:F260"/>
    <mergeCell ref="D244:F244"/>
    <mergeCell ref="D243:F243"/>
    <mergeCell ref="D239:F239"/>
    <mergeCell ref="D134:F134"/>
    <mergeCell ref="D118:F118"/>
    <mergeCell ref="D117:F117"/>
    <mergeCell ref="D110:F110"/>
    <mergeCell ref="D130:F130"/>
    <mergeCell ref="D120:F120"/>
    <mergeCell ref="D121:F121"/>
    <mergeCell ref="D111:F111"/>
    <mergeCell ref="D124:F124"/>
    <mergeCell ref="D125:F125"/>
    <mergeCell ref="D126:F126"/>
    <mergeCell ref="D122:F122"/>
    <mergeCell ref="D123:F123"/>
    <mergeCell ref="D131:F131"/>
    <mergeCell ref="D132:F132"/>
    <mergeCell ref="D99:F99"/>
    <mergeCell ref="D70:F70"/>
    <mergeCell ref="D71:F71"/>
    <mergeCell ref="D84:F84"/>
    <mergeCell ref="D92:F92"/>
    <mergeCell ref="D91:F91"/>
    <mergeCell ref="D112:F112"/>
    <mergeCell ref="D788:F788"/>
    <mergeCell ref="D787:F787"/>
    <mergeCell ref="D786:F786"/>
    <mergeCell ref="D785:F785"/>
    <mergeCell ref="D784:F784"/>
    <mergeCell ref="D783:F783"/>
    <mergeCell ref="D782:F782"/>
    <mergeCell ref="D773:F773"/>
    <mergeCell ref="D332:F332"/>
    <mergeCell ref="D333:F333"/>
    <mergeCell ref="D334:F334"/>
    <mergeCell ref="D341:F341"/>
    <mergeCell ref="D342:F342"/>
    <mergeCell ref="D335:F335"/>
    <mergeCell ref="D336:F336"/>
    <mergeCell ref="D373:F373"/>
    <mergeCell ref="D374:F374"/>
    <mergeCell ref="D375:F375"/>
    <mergeCell ref="D376:F376"/>
    <mergeCell ref="D390:F390"/>
    <mergeCell ref="D392:F392"/>
    <mergeCell ref="D377:F377"/>
    <mergeCell ref="D361:F361"/>
    <mergeCell ref="D343:F343"/>
    <mergeCell ref="D803:F803"/>
    <mergeCell ref="D801:F801"/>
    <mergeCell ref="D800:F800"/>
    <mergeCell ref="D798:F798"/>
    <mergeCell ref="D797:F797"/>
    <mergeCell ref="D795:F795"/>
    <mergeCell ref="D791:F791"/>
    <mergeCell ref="D790:F790"/>
    <mergeCell ref="D362:F362"/>
    <mergeCell ref="D369:F369"/>
    <mergeCell ref="D393:F393"/>
    <mergeCell ref="D394:F394"/>
    <mergeCell ref="D386:F386"/>
    <mergeCell ref="D387:F387"/>
    <mergeCell ref="D388:F388"/>
    <mergeCell ref="D389:F389"/>
    <mergeCell ref="D378:F378"/>
    <mergeCell ref="D382:F382"/>
    <mergeCell ref="D383:F383"/>
    <mergeCell ref="D384:F384"/>
    <mergeCell ref="D385:F385"/>
    <mergeCell ref="D379:F379"/>
    <mergeCell ref="D380:F380"/>
    <mergeCell ref="D536:F536"/>
    <mergeCell ref="D344:F344"/>
    <mergeCell ref="D360:F360"/>
    <mergeCell ref="D353:F353"/>
    <mergeCell ref="D354:F354"/>
    <mergeCell ref="D355:F355"/>
    <mergeCell ref="D356:F356"/>
    <mergeCell ref="D346:F346"/>
    <mergeCell ref="D349:F349"/>
    <mergeCell ref="D350:F350"/>
    <mergeCell ref="D351:F351"/>
    <mergeCell ref="D352:F352"/>
    <mergeCell ref="D345:F345"/>
    <mergeCell ref="D357:F357"/>
    <mergeCell ref="D358:F358"/>
    <mergeCell ref="D359:F359"/>
    <mergeCell ref="A774:A776"/>
    <mergeCell ref="A435:A466"/>
    <mergeCell ref="B448:B450"/>
    <mergeCell ref="B451:B452"/>
    <mergeCell ref="A324:A328"/>
    <mergeCell ref="A403:C404"/>
    <mergeCell ref="B409:B412"/>
    <mergeCell ref="B484:B485"/>
    <mergeCell ref="A405:A425"/>
    <mergeCell ref="A428:A434"/>
    <mergeCell ref="B429:B434"/>
    <mergeCell ref="B345:B346"/>
    <mergeCell ref="A331:A333"/>
    <mergeCell ref="B354:B356"/>
    <mergeCell ref="A374:A376"/>
    <mergeCell ref="B343:B344"/>
    <mergeCell ref="A337:A346"/>
    <mergeCell ref="B341:B342"/>
    <mergeCell ref="A334:A336"/>
    <mergeCell ref="A393:A400"/>
    <mergeCell ref="B396:B399"/>
    <mergeCell ref="B369:B371"/>
    <mergeCell ref="A377:A379"/>
    <mergeCell ref="A350:A371"/>
    <mergeCell ref="A39:A44"/>
    <mergeCell ref="A160:A178"/>
    <mergeCell ref="A202:A204"/>
    <mergeCell ref="A231:A236"/>
    <mergeCell ref="B233:B236"/>
    <mergeCell ref="B188:B191"/>
    <mergeCell ref="B146:B149"/>
    <mergeCell ref="A141:A149"/>
    <mergeCell ref="A153:A156"/>
    <mergeCell ref="A63:A68"/>
    <mergeCell ref="A187:A195"/>
    <mergeCell ref="A184:A185"/>
    <mergeCell ref="A179:A182"/>
    <mergeCell ref="A45:A51"/>
    <mergeCell ref="B167:B173"/>
    <mergeCell ref="A211:A220"/>
    <mergeCell ref="A223:A226"/>
    <mergeCell ref="A52:A55"/>
    <mergeCell ref="A56:A57"/>
    <mergeCell ref="A59:A62"/>
    <mergeCell ref="A92:A94"/>
    <mergeCell ref="A107:A110"/>
    <mergeCell ref="A114:A115"/>
    <mergeCell ref="A117:A119"/>
    <mergeCell ref="B36:B37"/>
    <mergeCell ref="A2:C2"/>
    <mergeCell ref="A28:A29"/>
    <mergeCell ref="A30:A34"/>
    <mergeCell ref="A35:A38"/>
    <mergeCell ref="A23:A24"/>
    <mergeCell ref="A26:A27"/>
    <mergeCell ref="D2:F2"/>
    <mergeCell ref="D3:F3"/>
    <mergeCell ref="D4:F4"/>
    <mergeCell ref="D5:F5"/>
    <mergeCell ref="D6:F6"/>
    <mergeCell ref="D7:F7"/>
    <mergeCell ref="D30:F30"/>
    <mergeCell ref="D8:F8"/>
    <mergeCell ref="D9:F9"/>
    <mergeCell ref="D10:F10"/>
    <mergeCell ref="D11:F11"/>
    <mergeCell ref="D12:F12"/>
    <mergeCell ref="D13:F13"/>
    <mergeCell ref="D14:F14"/>
    <mergeCell ref="D19:F19"/>
    <mergeCell ref="D18:F18"/>
    <mergeCell ref="D17:F17"/>
    <mergeCell ref="D16:F16"/>
    <mergeCell ref="D15:F15"/>
    <mergeCell ref="D29:F29"/>
    <mergeCell ref="D28:F28"/>
    <mergeCell ref="D27:F27"/>
    <mergeCell ref="D26:F26"/>
    <mergeCell ref="D25:F25"/>
    <mergeCell ref="D24:F24"/>
    <mergeCell ref="D23:F23"/>
    <mergeCell ref="D22:F22"/>
    <mergeCell ref="D20:F20"/>
    <mergeCell ref="A286:A309"/>
    <mergeCell ref="B192:B195"/>
    <mergeCell ref="D72:F72"/>
    <mergeCell ref="D73:F73"/>
    <mergeCell ref="D74:F74"/>
    <mergeCell ref="D75:F75"/>
    <mergeCell ref="D107:F107"/>
    <mergeCell ref="D106:F106"/>
    <mergeCell ref="D108:F108"/>
    <mergeCell ref="D119:F119"/>
    <mergeCell ref="A260:A279"/>
    <mergeCell ref="A120:A124"/>
    <mergeCell ref="A125:A126"/>
    <mergeCell ref="A129:A131"/>
    <mergeCell ref="A251:A253"/>
    <mergeCell ref="A244:A248"/>
    <mergeCell ref="D90:F90"/>
    <mergeCell ref="B261:B273"/>
    <mergeCell ref="B276:B277"/>
    <mergeCell ref="A239:A241"/>
    <mergeCell ref="A132:A135"/>
    <mergeCell ref="D93:F93"/>
    <mergeCell ref="D127:F127"/>
    <mergeCell ref="D149:F149"/>
    <mergeCell ref="A69:A70"/>
    <mergeCell ref="A72:A73"/>
    <mergeCell ref="A157:A159"/>
    <mergeCell ref="A127:A128"/>
    <mergeCell ref="B161:B166"/>
    <mergeCell ref="A380:A384"/>
    <mergeCell ref="A385:A389"/>
    <mergeCell ref="D85:F85"/>
    <mergeCell ref="D86:F86"/>
    <mergeCell ref="D76:F76"/>
    <mergeCell ref="D77:F77"/>
    <mergeCell ref="D78:F78"/>
    <mergeCell ref="D146:F146"/>
    <mergeCell ref="D135:F135"/>
    <mergeCell ref="D140:F140"/>
    <mergeCell ref="D141:F141"/>
    <mergeCell ref="D142:F142"/>
    <mergeCell ref="D109:F109"/>
    <mergeCell ref="D97:F97"/>
    <mergeCell ref="D98:F98"/>
    <mergeCell ref="D100:F100"/>
    <mergeCell ref="D103:F103"/>
    <mergeCell ref="D94:F94"/>
    <mergeCell ref="D96:F96"/>
    <mergeCell ref="B351:B353"/>
    <mergeCell ref="B357:B358"/>
    <mergeCell ref="B359:B362"/>
    <mergeCell ref="D129:F129"/>
    <mergeCell ref="D143:F143"/>
    <mergeCell ref="D144:F144"/>
    <mergeCell ref="D145:F145"/>
    <mergeCell ref="D113:F113"/>
    <mergeCell ref="D114:F114"/>
    <mergeCell ref="D115:F115"/>
    <mergeCell ref="D116:F116"/>
    <mergeCell ref="D133:F133"/>
    <mergeCell ref="D167:F167"/>
    <mergeCell ref="D168:F168"/>
    <mergeCell ref="D169:F169"/>
    <mergeCell ref="D170:F170"/>
    <mergeCell ref="D163:F163"/>
    <mergeCell ref="D159:F159"/>
    <mergeCell ref="D160:F160"/>
    <mergeCell ref="D161:F161"/>
    <mergeCell ref="D162:F162"/>
    <mergeCell ref="D154:F154"/>
    <mergeCell ref="D147:F147"/>
    <mergeCell ref="D148:F148"/>
    <mergeCell ref="D150:F150"/>
    <mergeCell ref="D155:F155"/>
    <mergeCell ref="D157:F157"/>
    <mergeCell ref="D158:F158"/>
    <mergeCell ref="D152:F152"/>
    <mergeCell ref="D153:F153"/>
    <mergeCell ref="D171:F171"/>
    <mergeCell ref="D172:F172"/>
    <mergeCell ref="D165:F165"/>
    <mergeCell ref="D156:F156"/>
    <mergeCell ref="D173:F173"/>
    <mergeCell ref="D174:F174"/>
    <mergeCell ref="D175:F175"/>
    <mergeCell ref="D177:F177"/>
    <mergeCell ref="D208:F208"/>
    <mergeCell ref="D197:F197"/>
    <mergeCell ref="D180:F180"/>
    <mergeCell ref="D181:F181"/>
    <mergeCell ref="D182:F182"/>
    <mergeCell ref="D176:F176"/>
    <mergeCell ref="D178:F178"/>
    <mergeCell ref="D179:F179"/>
    <mergeCell ref="D199:F199"/>
    <mergeCell ref="D210:F210"/>
    <mergeCell ref="D211:F211"/>
    <mergeCell ref="D204:F204"/>
    <mergeCell ref="D205:F205"/>
    <mergeCell ref="D206:F206"/>
    <mergeCell ref="D207:F207"/>
    <mergeCell ref="D191:F191"/>
    <mergeCell ref="D184:F184"/>
    <mergeCell ref="D185:F185"/>
    <mergeCell ref="D186:F186"/>
    <mergeCell ref="D187:F187"/>
    <mergeCell ref="D200:F200"/>
    <mergeCell ref="D201:F201"/>
    <mergeCell ref="D202:F202"/>
    <mergeCell ref="D203:F203"/>
    <mergeCell ref="D192:F192"/>
    <mergeCell ref="D193:F193"/>
    <mergeCell ref="D194:F194"/>
    <mergeCell ref="D188:F188"/>
    <mergeCell ref="D189:F189"/>
    <mergeCell ref="D190:F190"/>
    <mergeCell ref="D195:F195"/>
    <mergeCell ref="D198:F198"/>
    <mergeCell ref="D212:F212"/>
    <mergeCell ref="D213:F213"/>
    <mergeCell ref="D214:F214"/>
    <mergeCell ref="D216:F216"/>
    <mergeCell ref="D217:F217"/>
    <mergeCell ref="D218:F218"/>
    <mergeCell ref="D219:F219"/>
    <mergeCell ref="D221:F221"/>
    <mergeCell ref="D222:F222"/>
    <mergeCell ref="D223:F223"/>
    <mergeCell ref="D227:F227"/>
    <mergeCell ref="D224:F224"/>
    <mergeCell ref="D225:F225"/>
    <mergeCell ref="D226:F226"/>
    <mergeCell ref="D245:F245"/>
    <mergeCell ref="D246:F246"/>
    <mergeCell ref="D228:F228"/>
    <mergeCell ref="D230:F230"/>
    <mergeCell ref="D279:F279"/>
    <mergeCell ref="D282:F282"/>
    <mergeCell ref="D283:F283"/>
    <mergeCell ref="D284:F284"/>
    <mergeCell ref="D248:F248"/>
    <mergeCell ref="D232:F232"/>
    <mergeCell ref="D233:F233"/>
    <mergeCell ref="D234:F234"/>
    <mergeCell ref="D235:F235"/>
    <mergeCell ref="D236:F236"/>
    <mergeCell ref="D238:F238"/>
    <mergeCell ref="D240:F240"/>
    <mergeCell ref="D241:F241"/>
    <mergeCell ref="D270:F270"/>
    <mergeCell ref="D269:F269"/>
    <mergeCell ref="D264:F264"/>
    <mergeCell ref="D263:F263"/>
    <mergeCell ref="D262:F262"/>
    <mergeCell ref="D273:F273"/>
    <mergeCell ref="D274:F274"/>
    <mergeCell ref="D275:F275"/>
    <mergeCell ref="D276:F276"/>
    <mergeCell ref="D271:F271"/>
    <mergeCell ref="D272:F272"/>
    <mergeCell ref="D265:F265"/>
    <mergeCell ref="D266:F266"/>
    <mergeCell ref="D267:F267"/>
    <mergeCell ref="D268:F268"/>
    <mergeCell ref="D277:F277"/>
    <mergeCell ref="D247:F247"/>
    <mergeCell ref="D278:F278"/>
    <mergeCell ref="D231:F231"/>
    <mergeCell ref="D250:F250"/>
    <mergeCell ref="D255:F255"/>
    <mergeCell ref="D259:F259"/>
    <mergeCell ref="D251:F251"/>
    <mergeCell ref="D252:F252"/>
    <mergeCell ref="D253:F253"/>
    <mergeCell ref="D256:F256"/>
    <mergeCell ref="D257:F257"/>
    <mergeCell ref="D285:F285"/>
    <mergeCell ref="D294:F294"/>
    <mergeCell ref="D295:F295"/>
    <mergeCell ref="D296:F296"/>
    <mergeCell ref="D289:F289"/>
    <mergeCell ref="D281:F281"/>
    <mergeCell ref="D297:F297"/>
    <mergeCell ref="D290:F290"/>
    <mergeCell ref="D291:F291"/>
    <mergeCell ref="D292:F292"/>
    <mergeCell ref="D293:F293"/>
    <mergeCell ref="D287:F287"/>
    <mergeCell ref="D288:F288"/>
    <mergeCell ref="D286:F286"/>
    <mergeCell ref="D324:F324"/>
    <mergeCell ref="D325:F325"/>
    <mergeCell ref="D320:F320"/>
    <mergeCell ref="D317:F317"/>
    <mergeCell ref="D323:F323"/>
    <mergeCell ref="D318:F318"/>
    <mergeCell ref="D319:F319"/>
    <mergeCell ref="D302:F302"/>
    <mergeCell ref="D303:F303"/>
    <mergeCell ref="D304:F304"/>
    <mergeCell ref="D305:F305"/>
    <mergeCell ref="D321:F321"/>
    <mergeCell ref="D314:F314"/>
    <mergeCell ref="D315:F315"/>
    <mergeCell ref="D298:F298"/>
    <mergeCell ref="D299:F299"/>
    <mergeCell ref="D300:F300"/>
    <mergeCell ref="D301:F301"/>
    <mergeCell ref="D311:F311"/>
    <mergeCell ref="D312:F312"/>
    <mergeCell ref="D313:F313"/>
    <mergeCell ref="D306:F306"/>
    <mergeCell ref="D307:F307"/>
    <mergeCell ref="D308:F308"/>
    <mergeCell ref="D309:F309"/>
    <mergeCell ref="D327:F327"/>
    <mergeCell ref="D326:F326"/>
    <mergeCell ref="D337:F337"/>
    <mergeCell ref="D338:F338"/>
    <mergeCell ref="D339:F339"/>
    <mergeCell ref="D340:F340"/>
    <mergeCell ref="D328:F328"/>
    <mergeCell ref="D329:F329"/>
    <mergeCell ref="D330:F330"/>
    <mergeCell ref="D331:F331"/>
    <mergeCell ref="E488:F488"/>
    <mergeCell ref="E489:F489"/>
    <mergeCell ref="D531:F531"/>
    <mergeCell ref="E492:F492"/>
    <mergeCell ref="E494:F494"/>
    <mergeCell ref="E495:F495"/>
    <mergeCell ref="D395:F395"/>
    <mergeCell ref="D396:F396"/>
    <mergeCell ref="D397:F397"/>
    <mergeCell ref="D398:F398"/>
    <mergeCell ref="D399:F399"/>
    <mergeCell ref="D400:F400"/>
    <mergeCell ref="D401:F401"/>
    <mergeCell ref="E487:F487"/>
    <mergeCell ref="E491:F491"/>
    <mergeCell ref="D381:F381"/>
    <mergeCell ref="H403:H404"/>
    <mergeCell ref="D553:F553"/>
    <mergeCell ref="D543:F543"/>
    <mergeCell ref="D544:F544"/>
    <mergeCell ref="D545:F545"/>
    <mergeCell ref="E498:F498"/>
    <mergeCell ref="E486:F486"/>
    <mergeCell ref="D403:D404"/>
    <mergeCell ref="E403:F403"/>
    <mergeCell ref="E490:F490"/>
    <mergeCell ref="D533:F533"/>
    <mergeCell ref="D534:F534"/>
    <mergeCell ref="E496:F496"/>
    <mergeCell ref="G403:G404"/>
    <mergeCell ref="E497:F497"/>
    <mergeCell ref="D532:F532"/>
    <mergeCell ref="D529:F529"/>
    <mergeCell ref="D530:F530"/>
    <mergeCell ref="D541:F541"/>
    <mergeCell ref="D537:F537"/>
    <mergeCell ref="D538:F538"/>
    <mergeCell ref="D539:F539"/>
    <mergeCell ref="D540:F540"/>
    <mergeCell ref="D535:F535"/>
    <mergeCell ref="D556:F556"/>
    <mergeCell ref="D559:F559"/>
    <mergeCell ref="D552:F552"/>
    <mergeCell ref="D562:F562"/>
    <mergeCell ref="D563:F563"/>
    <mergeCell ref="D564:F564"/>
    <mergeCell ref="D565:F565"/>
    <mergeCell ref="D560:F560"/>
    <mergeCell ref="D557:F557"/>
    <mergeCell ref="D558:F558"/>
    <mergeCell ref="D561:F561"/>
    <mergeCell ref="D542:F542"/>
    <mergeCell ref="D548:F548"/>
    <mergeCell ref="D549:F549"/>
    <mergeCell ref="D550:F550"/>
    <mergeCell ref="D551:F551"/>
    <mergeCell ref="D546:F546"/>
    <mergeCell ref="D547:F547"/>
    <mergeCell ref="D554:F554"/>
    <mergeCell ref="D555:F555"/>
    <mergeCell ref="D566:F566"/>
    <mergeCell ref="D567:F567"/>
    <mergeCell ref="D568:F568"/>
    <mergeCell ref="D572:F572"/>
    <mergeCell ref="D573:F573"/>
    <mergeCell ref="D574:F574"/>
    <mergeCell ref="D584:F584"/>
    <mergeCell ref="D581:F581"/>
    <mergeCell ref="D582:F582"/>
    <mergeCell ref="D583:F583"/>
    <mergeCell ref="D570:F570"/>
    <mergeCell ref="D571:F571"/>
    <mergeCell ref="D578:F578"/>
    <mergeCell ref="D579:F579"/>
    <mergeCell ref="D580:F580"/>
    <mergeCell ref="D575:F575"/>
    <mergeCell ref="D576:F576"/>
    <mergeCell ref="D577:F577"/>
    <mergeCell ref="D569:F569"/>
    <mergeCell ref="D589:F589"/>
    <mergeCell ref="D590:F590"/>
    <mergeCell ref="D591:F591"/>
    <mergeCell ref="D625:F625"/>
    <mergeCell ref="D626:F626"/>
    <mergeCell ref="D585:F585"/>
    <mergeCell ref="D586:F586"/>
    <mergeCell ref="D587:F587"/>
    <mergeCell ref="D588:F588"/>
    <mergeCell ref="D594:F594"/>
    <mergeCell ref="D595:F595"/>
    <mergeCell ref="D596:F596"/>
    <mergeCell ref="D592:F592"/>
    <mergeCell ref="D593:F593"/>
    <mergeCell ref="D612:F612"/>
    <mergeCell ref="D609:F609"/>
    <mergeCell ref="D610:F610"/>
    <mergeCell ref="D617:F617"/>
    <mergeCell ref="D618:F618"/>
    <mergeCell ref="D619:F619"/>
    <mergeCell ref="D621:F621"/>
    <mergeCell ref="D622:F622"/>
    <mergeCell ref="D623:F623"/>
    <mergeCell ref="D613:F613"/>
    <mergeCell ref="D614:F614"/>
    <mergeCell ref="D615:F615"/>
    <mergeCell ref="D616:F616"/>
    <mergeCell ref="D597:F597"/>
    <mergeCell ref="D608:F608"/>
    <mergeCell ref="D605:F605"/>
    <mergeCell ref="D606:F606"/>
    <mergeCell ref="D601:F601"/>
    <mergeCell ref="D602:F602"/>
    <mergeCell ref="D603:F603"/>
    <mergeCell ref="D607:F607"/>
    <mergeCell ref="D611:F611"/>
    <mergeCell ref="D599:F599"/>
    <mergeCell ref="D600:F600"/>
    <mergeCell ref="D598:F598"/>
    <mergeCell ref="D635:F635"/>
    <mergeCell ref="D620:F620"/>
    <mergeCell ref="D654:F654"/>
    <mergeCell ref="D655:F655"/>
    <mergeCell ref="D636:F636"/>
    <mergeCell ref="D629:F629"/>
    <mergeCell ref="D630:F630"/>
    <mergeCell ref="D631:F631"/>
    <mergeCell ref="D632:F632"/>
    <mergeCell ref="D651:F651"/>
    <mergeCell ref="D652:F652"/>
    <mergeCell ref="D653:F653"/>
    <mergeCell ref="D648:F648"/>
    <mergeCell ref="D649:F649"/>
    <mergeCell ref="D650:F650"/>
    <mergeCell ref="D644:F644"/>
    <mergeCell ref="D645:F645"/>
    <mergeCell ref="D646:F646"/>
    <mergeCell ref="D647:F647"/>
    <mergeCell ref="D641:F641"/>
    <mergeCell ref="D642:F642"/>
    <mergeCell ref="D643:F643"/>
    <mergeCell ref="D627:F627"/>
    <mergeCell ref="D624:F624"/>
    <mergeCell ref="D628:F628"/>
    <mergeCell ref="D639:F639"/>
    <mergeCell ref="D640:F640"/>
    <mergeCell ref="D637:F637"/>
    <mergeCell ref="D638:F638"/>
    <mergeCell ref="D661:F661"/>
    <mergeCell ref="D658:F658"/>
    <mergeCell ref="D659:F659"/>
    <mergeCell ref="D672:F672"/>
    <mergeCell ref="D670:F670"/>
    <mergeCell ref="D671:F671"/>
    <mergeCell ref="D656:F656"/>
    <mergeCell ref="D657:F657"/>
    <mergeCell ref="D662:F662"/>
    <mergeCell ref="D663:F663"/>
    <mergeCell ref="D666:F666"/>
    <mergeCell ref="D667:F667"/>
    <mergeCell ref="D668:F668"/>
    <mergeCell ref="D669:F669"/>
    <mergeCell ref="D664:F664"/>
    <mergeCell ref="D665:F665"/>
    <mergeCell ref="D660:F660"/>
    <mergeCell ref="D633:F633"/>
    <mergeCell ref="D634:F634"/>
    <mergeCell ref="D673:F673"/>
    <mergeCell ref="D679:F679"/>
    <mergeCell ref="D680:F680"/>
    <mergeCell ref="D677:F677"/>
    <mergeCell ref="D678:F678"/>
    <mergeCell ref="D693:F693"/>
    <mergeCell ref="D674:F674"/>
    <mergeCell ref="D675:F675"/>
    <mergeCell ref="D676:F676"/>
    <mergeCell ref="D684:F684"/>
    <mergeCell ref="D685:F685"/>
    <mergeCell ref="D686:F686"/>
    <mergeCell ref="D681:F681"/>
    <mergeCell ref="D682:F682"/>
    <mergeCell ref="D683:F683"/>
    <mergeCell ref="D689:F689"/>
    <mergeCell ref="D690:F690"/>
    <mergeCell ref="D691:F691"/>
    <mergeCell ref="D712:F712"/>
    <mergeCell ref="D713:F713"/>
    <mergeCell ref="D714:F714"/>
    <mergeCell ref="D702:F702"/>
    <mergeCell ref="D703:F703"/>
    <mergeCell ref="D704:F704"/>
    <mergeCell ref="D708:F708"/>
    <mergeCell ref="D709:F709"/>
    <mergeCell ref="D687:F687"/>
    <mergeCell ref="D688:F688"/>
    <mergeCell ref="D696:F696"/>
    <mergeCell ref="D697:F697"/>
    <mergeCell ref="D694:F694"/>
    <mergeCell ref="D695:F695"/>
    <mergeCell ref="D692:F692"/>
    <mergeCell ref="D698:F698"/>
    <mergeCell ref="D699:F699"/>
    <mergeCell ref="D700:F700"/>
    <mergeCell ref="D701:F701"/>
    <mergeCell ref="D705:F705"/>
    <mergeCell ref="D706:F706"/>
    <mergeCell ref="D707:F707"/>
    <mergeCell ref="D710:F710"/>
    <mergeCell ref="D711:F711"/>
    <mergeCell ref="D724:F724"/>
    <mergeCell ref="D725:F725"/>
    <mergeCell ref="D718:F718"/>
    <mergeCell ref="D719:F719"/>
    <mergeCell ref="D720:F720"/>
    <mergeCell ref="D721:F721"/>
    <mergeCell ref="D746:F746"/>
    <mergeCell ref="D737:F737"/>
    <mergeCell ref="D715:F715"/>
    <mergeCell ref="D716:F716"/>
    <mergeCell ref="D747:F747"/>
    <mergeCell ref="D748:F748"/>
    <mergeCell ref="D742:F742"/>
    <mergeCell ref="D743:F743"/>
    <mergeCell ref="D744:F744"/>
    <mergeCell ref="D745:F745"/>
    <mergeCell ref="D717:F717"/>
    <mergeCell ref="D730:F730"/>
    <mergeCell ref="D731:F731"/>
    <mergeCell ref="D732:F732"/>
    <mergeCell ref="D733:F733"/>
    <mergeCell ref="D726:F726"/>
    <mergeCell ref="D727:F727"/>
    <mergeCell ref="D728:F728"/>
    <mergeCell ref="D729:F729"/>
    <mergeCell ref="D738:F738"/>
    <mergeCell ref="D739:F739"/>
    <mergeCell ref="D740:F740"/>
    <mergeCell ref="D741:F741"/>
    <mergeCell ref="D734:F734"/>
    <mergeCell ref="D735:F735"/>
    <mergeCell ref="D736:F736"/>
    <mergeCell ref="D722:F722"/>
    <mergeCell ref="D723:F723"/>
    <mergeCell ref="D755:F755"/>
    <mergeCell ref="D756:F756"/>
    <mergeCell ref="D753:F753"/>
    <mergeCell ref="D754:F754"/>
    <mergeCell ref="D766:F766"/>
    <mergeCell ref="D771:F771"/>
    <mergeCell ref="D772:F772"/>
    <mergeCell ref="D751:F751"/>
    <mergeCell ref="D752:F752"/>
    <mergeCell ref="D760:F760"/>
    <mergeCell ref="D761:F761"/>
    <mergeCell ref="D762:F762"/>
    <mergeCell ref="D757:F757"/>
    <mergeCell ref="D758:F758"/>
    <mergeCell ref="D765:F765"/>
    <mergeCell ref="D770:F770"/>
    <mergeCell ref="D763:F763"/>
    <mergeCell ref="D764:F764"/>
    <mergeCell ref="D768:F768"/>
    <mergeCell ref="D769:F769"/>
    <mergeCell ref="A568:A569"/>
    <mergeCell ref="A561:A564"/>
    <mergeCell ref="A565:A567"/>
    <mergeCell ref="B542:B544"/>
    <mergeCell ref="A570:A585"/>
    <mergeCell ref="B571:B573"/>
    <mergeCell ref="B574:B576"/>
    <mergeCell ref="B577:B579"/>
    <mergeCell ref="B580:B583"/>
    <mergeCell ref="B547:B550"/>
    <mergeCell ref="B551:B552"/>
    <mergeCell ref="B499:B501"/>
    <mergeCell ref="A467:A503"/>
    <mergeCell ref="B471:B474"/>
    <mergeCell ref="B476:B478"/>
    <mergeCell ref="B486:B490"/>
    <mergeCell ref="B491:B498"/>
    <mergeCell ref="A519:A520"/>
    <mergeCell ref="A504:A514"/>
    <mergeCell ref="A515:A518"/>
    <mergeCell ref="B531:B533"/>
    <mergeCell ref="B534:B535"/>
    <mergeCell ref="B536:B538"/>
    <mergeCell ref="B539:B540"/>
    <mergeCell ref="B615:B618"/>
    <mergeCell ref="B619:B622"/>
    <mergeCell ref="B623:B626"/>
    <mergeCell ref="B592:B595"/>
    <mergeCell ref="B596:B598"/>
    <mergeCell ref="A521:A524"/>
    <mergeCell ref="A525:A527"/>
    <mergeCell ref="A530:A540"/>
    <mergeCell ref="B657:B659"/>
    <mergeCell ref="B627:B630"/>
    <mergeCell ref="B631:B634"/>
    <mergeCell ref="A599:A607"/>
    <mergeCell ref="B600:B604"/>
    <mergeCell ref="B605:B607"/>
    <mergeCell ref="A608:A610"/>
    <mergeCell ref="A586:A588"/>
    <mergeCell ref="A589:A598"/>
    <mergeCell ref="B590:B591"/>
    <mergeCell ref="A635:A648"/>
    <mergeCell ref="B636:B638"/>
    <mergeCell ref="B639:B641"/>
    <mergeCell ref="B642:B645"/>
    <mergeCell ref="B646:B648"/>
    <mergeCell ref="A611:A613"/>
    <mergeCell ref="A614:A634"/>
    <mergeCell ref="A553:A556"/>
    <mergeCell ref="A557:A560"/>
    <mergeCell ref="A541:A552"/>
    <mergeCell ref="B545:B546"/>
    <mergeCell ref="B679:B680"/>
    <mergeCell ref="A649:A680"/>
    <mergeCell ref="B653:B654"/>
    <mergeCell ref="B655:B656"/>
    <mergeCell ref="B660:B662"/>
    <mergeCell ref="B663:B664"/>
    <mergeCell ref="B665:B669"/>
    <mergeCell ref="B670:B672"/>
    <mergeCell ref="B673:B675"/>
    <mergeCell ref="B676:B678"/>
    <mergeCell ref="A681:A743"/>
    <mergeCell ref="B682:B690"/>
    <mergeCell ref="B691:B704"/>
    <mergeCell ref="B705:B722"/>
    <mergeCell ref="B723:B726"/>
    <mergeCell ref="B727:B733"/>
    <mergeCell ref="B734:B737"/>
    <mergeCell ref="B738:B741"/>
    <mergeCell ref="B742:B743"/>
    <mergeCell ref="D749:F749"/>
    <mergeCell ref="D750:F750"/>
    <mergeCell ref="A136:A138"/>
    <mergeCell ref="D138:F138"/>
    <mergeCell ref="D137:F137"/>
    <mergeCell ref="A805:C805"/>
    <mergeCell ref="A770:A771"/>
    <mergeCell ref="A772:A773"/>
    <mergeCell ref="D775:F775"/>
    <mergeCell ref="D781:F781"/>
    <mergeCell ref="D776:F776"/>
    <mergeCell ref="D789:F789"/>
    <mergeCell ref="A744:A753"/>
    <mergeCell ref="B745:B747"/>
    <mergeCell ref="B748:B749"/>
    <mergeCell ref="B750:B751"/>
    <mergeCell ref="B752:B753"/>
    <mergeCell ref="A754:A756"/>
    <mergeCell ref="A757:A759"/>
    <mergeCell ref="A760:A765"/>
    <mergeCell ref="A766:A769"/>
    <mergeCell ref="D774:F774"/>
    <mergeCell ref="D759:F759"/>
    <mergeCell ref="D767:F767"/>
  </mergeCells>
  <phoneticPr fontId="3" type="noConversion"/>
  <pageMargins left="0.49" right="0.26" top="0.38" bottom="0.49" header="0.36" footer="0.22"/>
  <pageSetup scale="46" fitToHeight="54" orientation="portrait" r:id="rId6"/>
  <headerFooter alignWithMargins="0">
    <oddFooter>&amp;L September 1, 2015 Revision B (includes revisions through 2/14/2019)
&amp;C             &amp;RPage &amp;P of &amp;N</oddFooter>
  </headerFooter>
  <rowBreaks count="21" manualBreakCount="21">
    <brk id="65" max="16383" man="1"/>
    <brk id="118" max="16383" man="1"/>
    <brk id="170" max="16383" man="1"/>
    <brk id="223" max="10" man="1"/>
    <brk id="272" max="16383" man="1"/>
    <brk id="315" max="16383" man="1"/>
    <brk id="353" max="16383" man="1"/>
    <brk id="396" max="16383" man="1"/>
    <brk id="462" max="16383" man="1"/>
    <brk id="531" max="10" man="1"/>
    <brk id="605" max="16383" man="1"/>
    <brk id="672" max="16383" man="1"/>
    <brk id="739" max="16383" man="1"/>
    <brk id="809" max="16383" man="1"/>
    <brk id="881" max="16383" man="1"/>
    <brk id="947" max="16383" man="1"/>
    <brk id="1006" max="16383" man="1"/>
    <brk id="1075" max="16383" man="1"/>
    <brk id="1083" max="16383" man="1"/>
    <brk id="1167" max="16383" man="1"/>
    <brk id="1171" max="16383" man="1"/>
  </rowBreaks>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1DB1-7030-4132-A45A-C9FCAA5E4C1B}">
  <dimension ref="A3:F30"/>
  <sheetViews>
    <sheetView topLeftCell="A3" zoomScale="145" zoomScaleNormal="145" workbookViewId="0">
      <selection activeCell="L10" sqref="L8:M10"/>
    </sheetView>
  </sheetViews>
  <sheetFormatPr defaultRowHeight="12.5" x14ac:dyDescent="0.25"/>
  <cols>
    <col min="1" max="1" width="17.36328125" customWidth="1"/>
    <col min="5" max="5" width="8.7265625" style="507"/>
    <col min="6" max="6" width="60.81640625" customWidth="1"/>
  </cols>
  <sheetData>
    <row r="3" spans="1:6" ht="15.5" x14ac:dyDescent="0.35">
      <c r="A3" s="498" t="s">
        <v>1403</v>
      </c>
    </row>
    <row r="5" spans="1:6" ht="13" x14ac:dyDescent="0.3">
      <c r="A5" s="497" t="s">
        <v>1424</v>
      </c>
    </row>
    <row r="6" spans="1:6" ht="14.5" x14ac:dyDescent="0.35">
      <c r="A6" s="513" t="s">
        <v>1423</v>
      </c>
      <c r="B6" s="513"/>
      <c r="C6" s="513"/>
      <c r="D6" s="513"/>
      <c r="E6" s="513"/>
    </row>
    <row r="7" spans="1:6" ht="14.5" x14ac:dyDescent="0.35">
      <c r="A7" s="492"/>
    </row>
    <row r="8" spans="1:6" ht="14.5" x14ac:dyDescent="0.35">
      <c r="B8" s="505" t="s">
        <v>1430</v>
      </c>
      <c r="C8" s="505" t="s">
        <v>1431</v>
      </c>
      <c r="D8" s="505" t="s">
        <v>1428</v>
      </c>
      <c r="E8" s="508" t="s">
        <v>1429</v>
      </c>
      <c r="F8" s="506" t="s">
        <v>1404</v>
      </c>
    </row>
    <row r="9" spans="1:6" ht="26" x14ac:dyDescent="0.35">
      <c r="A9" s="501" t="s">
        <v>1405</v>
      </c>
      <c r="B9" s="502">
        <v>25.5</v>
      </c>
      <c r="C9" s="502" t="s">
        <v>1406</v>
      </c>
      <c r="D9" s="503">
        <v>100</v>
      </c>
      <c r="E9" s="509">
        <f t="shared" ref="E9:E13" si="0">+B9*D9</f>
        <v>2550</v>
      </c>
      <c r="F9" s="504" t="s">
        <v>1425</v>
      </c>
    </row>
    <row r="10" spans="1:6" ht="14.5" x14ac:dyDescent="0.35">
      <c r="A10" s="501" t="s">
        <v>1409</v>
      </c>
      <c r="B10" s="502">
        <v>6</v>
      </c>
      <c r="C10" s="502" t="s">
        <v>1406</v>
      </c>
      <c r="D10" s="503">
        <v>100</v>
      </c>
      <c r="E10" s="509">
        <f t="shared" si="0"/>
        <v>600</v>
      </c>
      <c r="F10" s="501" t="s">
        <v>1410</v>
      </c>
    </row>
    <row r="11" spans="1:6" ht="14.5" x14ac:dyDescent="0.35">
      <c r="A11" s="501" t="s">
        <v>1413</v>
      </c>
      <c r="B11" s="502">
        <v>1.5</v>
      </c>
      <c r="C11" s="502" t="s">
        <v>1406</v>
      </c>
      <c r="D11" s="503">
        <v>135</v>
      </c>
      <c r="E11" s="509">
        <f t="shared" si="0"/>
        <v>202.5</v>
      </c>
      <c r="F11" s="501" t="s">
        <v>1414</v>
      </c>
    </row>
    <row r="12" spans="1:6" ht="14.5" x14ac:dyDescent="0.35">
      <c r="A12" s="501" t="s">
        <v>1415</v>
      </c>
      <c r="B12" s="502">
        <v>3</v>
      </c>
      <c r="C12" s="502" t="s">
        <v>1416</v>
      </c>
      <c r="D12" s="503">
        <v>135</v>
      </c>
      <c r="E12" s="509">
        <f t="shared" si="0"/>
        <v>405</v>
      </c>
      <c r="F12" s="501" t="s">
        <v>1417</v>
      </c>
    </row>
    <row r="13" spans="1:6" ht="14.5" x14ac:dyDescent="0.35">
      <c r="A13" s="501" t="s">
        <v>1418</v>
      </c>
      <c r="B13" s="502">
        <v>1</v>
      </c>
      <c r="C13" s="502" t="s">
        <v>1419</v>
      </c>
      <c r="D13" s="503">
        <v>150</v>
      </c>
      <c r="E13" s="509">
        <f t="shared" si="0"/>
        <v>150</v>
      </c>
      <c r="F13" s="501"/>
    </row>
    <row r="14" spans="1:6" ht="14.5" x14ac:dyDescent="0.35">
      <c r="D14" s="493" t="s">
        <v>1420</v>
      </c>
      <c r="E14" s="510">
        <f>SUM(E9:E13)</f>
        <v>3907.5</v>
      </c>
    </row>
    <row r="15" spans="1:6" ht="14.5" x14ac:dyDescent="0.35">
      <c r="E15" s="511"/>
    </row>
    <row r="17" spans="1:6" ht="13" x14ac:dyDescent="0.3">
      <c r="A17" s="497" t="s">
        <v>1421</v>
      </c>
    </row>
    <row r="18" spans="1:6" ht="14.5" x14ac:dyDescent="0.35">
      <c r="A18" s="513" t="s">
        <v>1422</v>
      </c>
      <c r="B18" s="513"/>
      <c r="C18" s="513"/>
      <c r="D18" s="513"/>
      <c r="E18" s="513"/>
    </row>
    <row r="19" spans="1:6" ht="14.5" x14ac:dyDescent="0.35">
      <c r="A19" s="499"/>
      <c r="B19" s="499"/>
      <c r="C19" s="499"/>
      <c r="D19" s="499"/>
      <c r="E19" s="512"/>
    </row>
    <row r="20" spans="1:6" ht="14.5" x14ac:dyDescent="0.35">
      <c r="B20" s="505" t="s">
        <v>1430</v>
      </c>
      <c r="C20" s="505" t="s">
        <v>1431</v>
      </c>
      <c r="D20" s="505" t="s">
        <v>1428</v>
      </c>
      <c r="E20" s="508" t="s">
        <v>1429</v>
      </c>
      <c r="F20" s="506" t="s">
        <v>1404</v>
      </c>
    </row>
    <row r="21" spans="1:6" x14ac:dyDescent="0.25">
      <c r="A21" s="500" t="s">
        <v>1426</v>
      </c>
      <c r="B21" s="495">
        <v>20</v>
      </c>
      <c r="C21" s="495" t="s">
        <v>1406</v>
      </c>
      <c r="D21" s="496">
        <v>100</v>
      </c>
      <c r="E21" s="509">
        <f>+B21*D21</f>
        <v>2000</v>
      </c>
      <c r="F21" s="500"/>
    </row>
    <row r="22" spans="1:6" x14ac:dyDescent="0.25">
      <c r="A22" s="494" t="s">
        <v>1407</v>
      </c>
      <c r="B22" s="495">
        <v>10</v>
      </c>
      <c r="C22" s="495" t="s">
        <v>1406</v>
      </c>
      <c r="D22" s="496">
        <v>70</v>
      </c>
      <c r="E22" s="509">
        <f>+B22*D22</f>
        <v>700</v>
      </c>
      <c r="F22" s="500"/>
    </row>
    <row r="23" spans="1:6" x14ac:dyDescent="0.25">
      <c r="A23" s="494" t="s">
        <v>1408</v>
      </c>
      <c r="B23" s="495">
        <v>10</v>
      </c>
      <c r="C23" s="495" t="s">
        <v>1406</v>
      </c>
      <c r="D23" s="496">
        <v>60</v>
      </c>
      <c r="E23" s="509">
        <f>+B23*D23</f>
        <v>600</v>
      </c>
      <c r="F23" s="494"/>
    </row>
    <row r="24" spans="1:6" x14ac:dyDescent="0.25">
      <c r="A24" s="500" t="s">
        <v>1427</v>
      </c>
      <c r="B24" s="495">
        <v>4</v>
      </c>
      <c r="C24" s="495" t="s">
        <v>1406</v>
      </c>
      <c r="D24" s="496">
        <v>100</v>
      </c>
      <c r="E24" s="509">
        <f t="shared" ref="E24:E29" si="1">+B24*D24</f>
        <v>400</v>
      </c>
      <c r="F24" s="494" t="s">
        <v>1410</v>
      </c>
    </row>
    <row r="25" spans="1:6" x14ac:dyDescent="0.25">
      <c r="A25" s="494" t="s">
        <v>1411</v>
      </c>
      <c r="B25" s="495">
        <v>2</v>
      </c>
      <c r="C25" s="495" t="s">
        <v>1406</v>
      </c>
      <c r="D25" s="496">
        <v>70</v>
      </c>
      <c r="E25" s="509">
        <f t="shared" si="1"/>
        <v>140</v>
      </c>
      <c r="F25" s="494" t="s">
        <v>1410</v>
      </c>
    </row>
    <row r="26" spans="1:6" x14ac:dyDescent="0.25">
      <c r="A26" s="494" t="s">
        <v>1412</v>
      </c>
      <c r="B26" s="495">
        <v>2</v>
      </c>
      <c r="C26" s="495" t="s">
        <v>1406</v>
      </c>
      <c r="D26" s="496">
        <v>60</v>
      </c>
      <c r="E26" s="509">
        <f t="shared" si="1"/>
        <v>120</v>
      </c>
      <c r="F26" s="494" t="s">
        <v>1410</v>
      </c>
    </row>
    <row r="27" spans="1:6" x14ac:dyDescent="0.25">
      <c r="A27" s="494" t="s">
        <v>1413</v>
      </c>
      <c r="B27" s="495">
        <v>1</v>
      </c>
      <c r="C27" s="495" t="s">
        <v>1406</v>
      </c>
      <c r="D27" s="496">
        <v>135</v>
      </c>
      <c r="E27" s="509">
        <f t="shared" si="1"/>
        <v>135</v>
      </c>
      <c r="F27" s="494" t="s">
        <v>1414</v>
      </c>
    </row>
    <row r="28" spans="1:6" x14ac:dyDescent="0.25">
      <c r="A28" s="494" t="s">
        <v>1415</v>
      </c>
      <c r="B28" s="495">
        <v>2</v>
      </c>
      <c r="C28" s="495" t="s">
        <v>1416</v>
      </c>
      <c r="D28" s="496">
        <v>135</v>
      </c>
      <c r="E28" s="509">
        <f t="shared" si="1"/>
        <v>270</v>
      </c>
      <c r="F28" s="494" t="s">
        <v>1417</v>
      </c>
    </row>
    <row r="29" spans="1:6" x14ac:dyDescent="0.25">
      <c r="A29" s="494" t="s">
        <v>1418</v>
      </c>
      <c r="B29" s="495">
        <v>1</v>
      </c>
      <c r="C29" s="495" t="s">
        <v>1419</v>
      </c>
      <c r="D29" s="496">
        <v>150</v>
      </c>
      <c r="E29" s="509">
        <f t="shared" si="1"/>
        <v>150</v>
      </c>
      <c r="F29" s="494"/>
    </row>
    <row r="30" spans="1:6" ht="14.5" x14ac:dyDescent="0.35">
      <c r="D30" s="493" t="s">
        <v>1420</v>
      </c>
      <c r="E30" s="510">
        <f>SUM(E21:E29)</f>
        <v>4515</v>
      </c>
    </row>
  </sheetData>
  <mergeCells count="2">
    <mergeCell ref="A18:E18"/>
    <mergeCell ref="A6: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Group Rev - November 2022</vt:lpstr>
      <vt:lpstr>build-up info</vt:lpstr>
      <vt:lpstr>'Work Group Rev - November 2022'!Print_Area</vt:lpstr>
      <vt:lpstr>'Work Group Rev - November 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21J Appendix 3 Fee Schedule</dc:title>
  <dc:subject>2007 Update</dc:subject>
  <dc:creator>21J Fee Schedule Task Force</dc:creator>
  <cp:lastModifiedBy>Bullard, Gordon H. (DOR)</cp:lastModifiedBy>
  <cp:lastPrinted>2022-05-12T18:11:32Z</cp:lastPrinted>
  <dcterms:created xsi:type="dcterms:W3CDTF">2006-08-21T16:12:17Z</dcterms:created>
  <dcterms:modified xsi:type="dcterms:W3CDTF">2022-11-17T13:12:11Z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Paul McNeil</vt:lpwstr>
  </property>
</Properties>
</file>