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old pc\My Documents\"/>
    </mc:Choice>
  </mc:AlternateContent>
  <xr:revisionPtr revIDLastSave="0" documentId="13_ncr:1_{702F4AC9-5559-40DD-BFE9-95E6B3F77D57}" xr6:coauthVersionLast="47" xr6:coauthVersionMax="47" xr10:uidLastSave="{00000000-0000-0000-0000-000000000000}"/>
  <bookViews>
    <workbookView xWindow="3360" yWindow="2760" windowWidth="20370" windowHeight="11055" firstSheet="8" activeTab="13" xr2:uid="{00000000-000D-0000-FFFF-FFFF00000000}"/>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9" l="1"/>
  <c r="B20" i="11"/>
  <c r="D12" i="9"/>
  <c r="B12" i="9"/>
  <c r="G6" i="37"/>
  <c r="E6" i="37"/>
  <c r="D6" i="37"/>
  <c r="C6" i="37"/>
  <c r="G29" i="32" l="1"/>
  <c r="G30" i="32"/>
  <c r="G31" i="32"/>
  <c r="G32" i="32"/>
  <c r="G33" i="32"/>
  <c r="G34" i="32"/>
  <c r="G35" i="32"/>
  <c r="G36" i="32"/>
  <c r="G28" i="32"/>
  <c r="D37" i="32"/>
  <c r="F34" i="8"/>
  <c r="F35" i="8"/>
  <c r="F36" i="8"/>
  <c r="F37" i="8"/>
  <c r="F33" i="8"/>
  <c r="E45" i="9"/>
  <c r="E11" i="5"/>
  <c r="E12" i="5"/>
  <c r="E13" i="5"/>
  <c r="E15" i="5"/>
  <c r="E20" i="11" l="1"/>
  <c r="E40" i="27" l="1"/>
  <c r="F28" i="23"/>
  <c r="D20" i="11"/>
  <c r="D24" i="11" s="1"/>
  <c r="H13" i="4" l="1"/>
  <c r="G53" i="16"/>
  <c r="G52" i="16"/>
  <c r="G50" i="16"/>
  <c r="G49" i="16"/>
  <c r="G41" i="16"/>
  <c r="G40" i="16"/>
  <c r="G39" i="16"/>
  <c r="G38" i="16"/>
  <c r="G37" i="16"/>
  <c r="G35" i="16"/>
  <c r="G34" i="16"/>
  <c r="G31" i="16"/>
  <c r="G30" i="16"/>
  <c r="G25" i="16"/>
  <c r="G24" i="16"/>
  <c r="G23" i="16"/>
  <c r="G22" i="16"/>
  <c r="G20" i="16"/>
  <c r="G19" i="16"/>
  <c r="G13" i="16"/>
  <c r="F54" i="16"/>
  <c r="G37" i="32"/>
  <c r="F37" i="32"/>
  <c r="E37" i="32"/>
  <c r="F21" i="32"/>
  <c r="G21" i="32" s="1"/>
  <c r="G12" i="32"/>
  <c r="F16" i="32"/>
  <c r="I16" i="13"/>
  <c r="I9" i="13"/>
  <c r="I8" i="13"/>
  <c r="G11" i="32" l="1"/>
  <c r="G20" i="32"/>
  <c r="F22" i="32"/>
  <c r="G22" i="32" s="1"/>
  <c r="G16" i="32"/>
  <c r="G17" i="13"/>
  <c r="I17" i="13" s="1"/>
  <c r="G13" i="13"/>
  <c r="G18" i="13" l="1"/>
  <c r="I18" i="13" s="1"/>
  <c r="I13" i="13"/>
  <c r="H19" i="4" l="1"/>
  <c r="H20" i="4" s="1"/>
  <c r="L36" i="7"/>
  <c r="L37" i="7" s="1"/>
  <c r="I36" i="7"/>
  <c r="I39" i="7" s="1"/>
  <c r="G36" i="7"/>
  <c r="L13" i="7"/>
  <c r="I13" i="7"/>
  <c r="F53" i="8"/>
  <c r="F52" i="8"/>
  <c r="F51" i="8"/>
  <c r="F50" i="8"/>
  <c r="F49" i="8"/>
  <c r="F48" i="8"/>
  <c r="E54" i="8"/>
  <c r="D54" i="8"/>
  <c r="C54" i="8"/>
  <c r="E38" i="8"/>
  <c r="D38" i="8"/>
  <c r="C38" i="8"/>
  <c r="F11" i="8"/>
  <c r="E11" i="8"/>
  <c r="D11" i="8"/>
  <c r="C11" i="8"/>
  <c r="F38" i="8"/>
  <c r="F54" i="8" l="1"/>
  <c r="G43" i="10"/>
  <c r="G41" i="10"/>
  <c r="G40" i="10"/>
  <c r="G39" i="10"/>
  <c r="G38" i="10"/>
  <c r="G37" i="10"/>
  <c r="G36" i="10"/>
  <c r="G33" i="10"/>
  <c r="G32" i="10"/>
  <c r="G31" i="10"/>
  <c r="G30" i="10"/>
  <c r="G29" i="10"/>
  <c r="G28" i="10"/>
  <c r="G27" i="10"/>
  <c r="G26" i="10"/>
  <c r="G25" i="10"/>
  <c r="G24" i="10"/>
  <c r="G23" i="10"/>
  <c r="G21" i="10"/>
  <c r="G22" i="10"/>
  <c r="C47" i="10"/>
  <c r="E11" i="9" l="1"/>
  <c r="E10" i="9"/>
  <c r="F56" i="16" l="1"/>
  <c r="G47" i="16"/>
  <c r="F43" i="16"/>
  <c r="F32" i="16"/>
  <c r="G29" i="16"/>
  <c r="F26" i="16"/>
  <c r="G18" i="16"/>
  <c r="F15" i="16"/>
  <c r="G14" i="16"/>
  <c r="G15" i="16" s="1"/>
  <c r="G32" i="16" l="1"/>
  <c r="F57" i="16"/>
  <c r="G56" i="16"/>
  <c r="G43" i="16"/>
  <c r="G26" i="16"/>
  <c r="G47" i="10"/>
  <c r="G42" i="10"/>
  <c r="F42" i="10"/>
  <c r="E42" i="10"/>
  <c r="D42" i="10"/>
  <c r="C42" i="10"/>
  <c r="F34" i="10"/>
  <c r="E34" i="10"/>
  <c r="D34" i="10"/>
  <c r="G19" i="10"/>
  <c r="G34" i="10" s="1"/>
  <c r="F19" i="10"/>
  <c r="F44" i="10" s="1"/>
  <c r="E19" i="10"/>
  <c r="E44" i="10" s="1"/>
  <c r="D19" i="10"/>
  <c r="D44" i="10" s="1"/>
  <c r="C19" i="10"/>
  <c r="C34" i="10" s="1"/>
  <c r="E48" i="9"/>
  <c r="D47" i="9"/>
  <c r="D49" i="9" s="1"/>
  <c r="B47" i="9"/>
  <c r="B49" i="9" s="1"/>
  <c r="E46" i="9"/>
  <c r="D42" i="9"/>
  <c r="B42" i="9"/>
  <c r="E41" i="9"/>
  <c r="E40" i="9"/>
  <c r="D37" i="9"/>
  <c r="B37" i="9"/>
  <c r="E36" i="9"/>
  <c r="E35" i="9"/>
  <c r="D33" i="9"/>
  <c r="B33" i="9"/>
  <c r="E32" i="9"/>
  <c r="E31" i="9"/>
  <c r="E30" i="9"/>
  <c r="D28" i="9"/>
  <c r="B28" i="9"/>
  <c r="E27" i="9"/>
  <c r="E24" i="9"/>
  <c r="E23" i="9"/>
  <c r="E22" i="9"/>
  <c r="D20" i="9"/>
  <c r="B20" i="9"/>
  <c r="E19" i="9"/>
  <c r="E20" i="9" s="1"/>
  <c r="E9" i="9"/>
  <c r="D39" i="5"/>
  <c r="B39" i="5"/>
  <c r="E38" i="5"/>
  <c r="E36" i="5"/>
  <c r="D34" i="5"/>
  <c r="B34" i="5"/>
  <c r="E33" i="5"/>
  <c r="E31" i="5"/>
  <c r="E29" i="5"/>
  <c r="D29" i="5"/>
  <c r="B29" i="5"/>
  <c r="D25" i="5"/>
  <c r="B25" i="5"/>
  <c r="E23" i="5"/>
  <c r="E21" i="5"/>
  <c r="E18" i="5"/>
  <c r="D16" i="5"/>
  <c r="B16" i="5"/>
  <c r="C44" i="10" l="1"/>
  <c r="G57" i="16"/>
  <c r="G44" i="10"/>
  <c r="E28" i="9"/>
  <c r="D51" i="9"/>
  <c r="B51" i="9"/>
  <c r="E37" i="9"/>
  <c r="E42" i="9"/>
  <c r="E47" i="9"/>
  <c r="E49" i="9" s="1"/>
  <c r="E39" i="5"/>
  <c r="D41" i="5"/>
  <c r="E34" i="5"/>
  <c r="E33" i="9"/>
  <c r="B41" i="5"/>
  <c r="E25" i="5"/>
  <c r="E16" i="5"/>
  <c r="E41" i="5" l="1"/>
</calcChain>
</file>

<file path=xl/sharedStrings.xml><?xml version="1.0" encoding="utf-8"?>
<sst xmlns="http://schemas.openxmlformats.org/spreadsheetml/2006/main" count="1403" uniqueCount="906">
  <si>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</si>
  <si>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</si>
  <si>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</si>
  <si>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</si>
  <si>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</si>
  <si>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</si>
  <si>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</si>
  <si>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</si>
  <si>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</si>
  <si>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</si>
  <si>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</si>
  <si>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</si>
  <si>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Telephone No.</t>
  </si>
  <si>
    <t xml:space="preserve">6.  If under special law, give chapter and year of act, </t>
  </si>
  <si>
    <t>11.  Capital stock issued with approval of Board of Gas and Electric Light Commissioners or the Department</t>
  </si>
  <si>
    <t xml:space="preserve">of Public Utilities since August 1, 1914, </t>
  </si>
  <si>
    <t>shares of par value of $</t>
  </si>
  <si>
    <t>each           $</t>
  </si>
  <si>
    <t xml:space="preserve">the date or dates on which the same was paid in, and the number of shares so sold and the amounts realized: </t>
  </si>
  <si>
    <t>D.P.U. No.</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</si>
  <si>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</si>
  <si>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</si>
  <si>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</si>
  <si>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14.  Date when Company first began to distribute and sell water</t>
  </si>
  <si>
    <t>15.  Total number of stockholders,</t>
  </si>
  <si>
    <t>16. Number of stockholders resident in Massachusetts,</t>
  </si>
  <si>
    <t>amount, $</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</si>
  <si>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</si>
  <si>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</si>
  <si>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</si>
  <si>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</si>
  <si>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</si>
  <si>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</si>
  <si>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</si>
  <si>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</si>
  <si>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</si>
  <si>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</si>
  <si>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</si>
  <si>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</si>
  <si>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</si>
  <si>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</si>
  <si>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</si>
  <si>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</si>
  <si>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</si>
  <si>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</si>
  <si>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</si>
  <si>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</si>
  <si>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</si>
  <si>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</si>
  <si>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</si>
  <si>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</si>
  <si>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</si>
  <si>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</si>
  <si>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</si>
  <si>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</si>
  <si>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</si>
  <si>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</si>
  <si>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</si>
  <si>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</si>
  <si>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</si>
  <si>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</si>
  <si>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</si>
  <si>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</si>
  <si>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</si>
  <si>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</si>
  <si>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</si>
  <si>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</si>
  <si>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</si>
  <si>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</si>
  <si>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</si>
  <si>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</si>
  <si>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</si>
  <si>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</si>
  <si>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</si>
  <si>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</si>
  <si>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</si>
  <si>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</si>
  <si>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</si>
  <si>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</si>
  <si>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</si>
  <si>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</si>
  <si>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</si>
  <si>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</si>
  <si>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</si>
  <si>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</si>
  <si>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</si>
  <si>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</si>
  <si>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</si>
  <si>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</si>
  <si>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</si>
  <si>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</si>
  <si>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</si>
  <si>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</si>
  <si>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</si>
  <si>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</si>
  <si>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</si>
  <si>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</si>
  <si>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</si>
  <si>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</si>
  <si>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</si>
  <si>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</si>
  <si>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</si>
  <si>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</si>
  <si>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</si>
  <si>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</si>
  <si>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</si>
  <si>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</si>
  <si>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</si>
  <si>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</si>
  <si>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</si>
  <si>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</si>
  <si>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</si>
  <si>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</si>
  <si>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</si>
  <si>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</si>
  <si>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</si>
  <si>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</si>
  <si>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</si>
  <si>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</si>
  <si>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</si>
  <si>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</si>
  <si>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</si>
  <si>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</si>
  <si>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</si>
  <si>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</si>
  <si>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</si>
  <si>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</si>
  <si>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</si>
  <si>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</si>
  <si>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</si>
  <si>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</si>
  <si>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</si>
  <si>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</si>
  <si>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</si>
  <si>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</si>
  <si>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</si>
  <si>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</si>
  <si>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</si>
  <si>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</si>
  <si>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</si>
  <si>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</si>
  <si>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</si>
  <si>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</si>
  <si>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</si>
  <si>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</si>
  <si>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</si>
  <si>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</si>
  <si>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</si>
  <si>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</si>
  <si>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</si>
  <si>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</si>
  <si>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</si>
  <si>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</si>
  <si>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</si>
  <si>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</si>
  <si>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</si>
  <si>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</si>
  <si>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</si>
  <si>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</si>
  <si>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</si>
  <si>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</si>
  <si>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</si>
  <si>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</si>
  <si>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</si>
  <si>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</si>
  <si>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</si>
  <si>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</si>
  <si>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</si>
  <si>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</si>
  <si>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</si>
  <si>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</si>
  <si>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</si>
  <si>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</si>
  <si>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</si>
  <si>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</si>
  <si>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</si>
  <si>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</si>
  <si>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</si>
  <si>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</si>
  <si>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</si>
  <si>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</si>
  <si>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</si>
  <si>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</si>
  <si>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</si>
  <si>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</si>
  <si>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</si>
  <si>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</si>
  <si>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</si>
  <si>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</si>
  <si>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</si>
  <si>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</si>
  <si>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</si>
  <si>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</si>
  <si>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</si>
  <si>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</si>
  <si>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</si>
  <si>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</si>
  <si>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</si>
  <si>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</si>
  <si>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</si>
  <si>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</si>
  <si>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</si>
  <si>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</si>
  <si>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</si>
  <si>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</si>
  <si>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</si>
  <si>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</si>
  <si>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</si>
  <si>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</si>
  <si>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</si>
  <si>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</si>
  <si>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</si>
  <si>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</si>
  <si>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</si>
  <si>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</si>
  <si>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</si>
  <si>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</si>
  <si>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</si>
  <si>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</si>
  <si>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</si>
  <si>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</si>
  <si>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</si>
  <si>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</si>
  <si>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</si>
  <si>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</si>
  <si>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</si>
  <si>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</si>
  <si>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</si>
  <si>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</si>
  <si>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</si>
  <si>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</si>
  <si>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</si>
  <si>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</si>
  <si>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</si>
  <si>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</si>
  <si>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</si>
  <si>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</si>
  <si>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</si>
  <si>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</si>
  <si>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</si>
  <si>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</si>
  <si>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</si>
  <si>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</si>
  <si>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</si>
  <si>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</si>
  <si>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</si>
  <si>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</si>
  <si>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</si>
  <si>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</si>
  <si>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</si>
  <si>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</si>
  <si>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</si>
  <si>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</si>
  <si>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</si>
  <si>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</si>
  <si>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</si>
  <si>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</si>
  <si>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</si>
  <si>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1. Land owned by the Company.</t>
  </si>
  <si>
    <t>Location</t>
  </si>
  <si>
    <t>Use</t>
  </si>
  <si>
    <t xml:space="preserve">A. </t>
  </si>
  <si>
    <t xml:space="preserve">B. </t>
  </si>
  <si>
    <t xml:space="preserve">C. </t>
  </si>
  <si>
    <t>D.</t>
  </si>
  <si>
    <t>E.</t>
  </si>
  <si>
    <t>F.</t>
  </si>
  <si>
    <t>G.</t>
  </si>
  <si>
    <t>H.</t>
  </si>
  <si>
    <t>I.</t>
  </si>
  <si>
    <t>J.</t>
  </si>
  <si>
    <t>Area</t>
  </si>
  <si>
    <t>When Bought</t>
  </si>
  <si>
    <t>Cost</t>
  </si>
  <si>
    <t>2. Buildings owned by Company.</t>
  </si>
  <si>
    <t>When Built</t>
  </si>
  <si>
    <t>Size</t>
  </si>
  <si>
    <t>Material</t>
  </si>
  <si>
    <t>2. Watersheds owned by the Company.</t>
  </si>
  <si>
    <t>B.</t>
  </si>
  <si>
    <t>C.</t>
  </si>
  <si>
    <t>Remarks:</t>
  </si>
  <si>
    <t>4. Wells</t>
  </si>
  <si>
    <t>A.</t>
  </si>
  <si>
    <t>5. Give a full and complete description of the wells:</t>
  </si>
  <si>
    <t>6. Reservoirs</t>
  </si>
  <si>
    <t>2. BOILERS</t>
  </si>
  <si>
    <t>3. CHIMNEYS</t>
  </si>
  <si>
    <t>4. PUMPING ENGINES, STEAM-ACTUATED</t>
  </si>
  <si>
    <t>5. PUMPS, DRIVEN BY CONNECTED POWER</t>
  </si>
  <si>
    <t>6. Gas producers</t>
  </si>
  <si>
    <t>7. Internal combustion engines.</t>
  </si>
  <si>
    <t>Name of Builder</t>
  </si>
  <si>
    <t>When Installed</t>
  </si>
  <si>
    <t>Type of Drive</t>
  </si>
  <si>
    <t>Dimensions of Cylinders</t>
  </si>
  <si>
    <t>Diameter</t>
  </si>
  <si>
    <t>Stroke</t>
  </si>
  <si>
    <t>Rated H.P.</t>
  </si>
  <si>
    <t>8. ELECTRIC MOTORS, INCLUDING COST OF WIRING SWITCHES, ETC.</t>
  </si>
  <si>
    <t>9. WATER WHEELS AND TURBINES</t>
  </si>
  <si>
    <t>11. Station Log</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</si>
  <si>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</si>
  <si>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</si>
  <si>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</si>
  <si>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</si>
  <si>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</si>
  <si>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</si>
  <si>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</si>
  <si>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</si>
  <si>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</si>
  <si>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</si>
  <si>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</si>
  <si>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</si>
  <si>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</si>
  <si>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</si>
  <si>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</si>
  <si>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15. Date of same</t>
  </si>
  <si>
    <t>18. Kind of coal</t>
  </si>
  <si>
    <t>24. Average price of electric power per Kwhr</t>
  </si>
  <si>
    <t>K.W. Hrs.</t>
  </si>
  <si>
    <t>1. Mains.</t>
  </si>
  <si>
    <t>6. Water towers or stand pipes</t>
  </si>
  <si>
    <t>7. Services</t>
  </si>
  <si>
    <t>9. Average cost of service laid during the year, $</t>
  </si>
  <si>
    <t>10. Percentage of services that are metered,</t>
  </si>
  <si>
    <t>11. Percentage in income that is metered,</t>
  </si>
  <si>
    <t>13. Are service pipes paid for by consumers, in whole or in part and to what extent?</t>
  </si>
  <si>
    <t>14. Gates and valves</t>
  </si>
  <si>
    <t>17. If not, under what arrangements were they purchased and installed?</t>
  </si>
  <si>
    <t>20. If not, under what arrangements were they purchased and installed?</t>
  </si>
  <si>
    <t>In Use</t>
  </si>
  <si>
    <t>Maker</t>
  </si>
  <si>
    <t>Type</t>
  </si>
  <si>
    <t>4. Total consumption during the year</t>
  </si>
  <si>
    <t>5. Average daily consumption</t>
  </si>
  <si>
    <t>12. Consumption metered,</t>
  </si>
  <si>
    <t>13. CUSTOMERS</t>
  </si>
  <si>
    <t>Attach to the Return a printed copy of all schedules of rates and of the rules and regulations</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</si>
  <si>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</si>
  <si>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</si>
  <si>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</si>
  <si>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</si>
  <si>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</si>
  <si>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</si>
  <si>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</si>
  <si>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</si>
  <si>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</si>
  <si>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</si>
  <si>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</si>
  <si>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</si>
  <si>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</si>
  <si>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</si>
  <si>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</si>
  <si>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</si>
  <si>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</si>
  <si>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</si>
  <si>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</si>
  <si>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</si>
  <si>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</si>
  <si>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</si>
  <si>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</si>
  <si>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</si>
  <si>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8. Average length of service pipe</t>
  </si>
  <si>
    <t>12. Leaks in service during the year,</t>
  </si>
  <si>
    <t>Office Address:</t>
  </si>
  <si>
    <t xml:space="preserve">should be addressed regarding this report:                              </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</si>
  <si>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</si>
  <si>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</si>
  <si>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</si>
  <si>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</si>
  <si>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</si>
  <si>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</si>
  <si>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</si>
  <si>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</si>
  <si>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</si>
  <si>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</si>
  <si>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</si>
  <si>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</si>
  <si>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</si>
  <si>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</si>
  <si>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</si>
  <si>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</si>
  <si>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</si>
  <si>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</si>
  <si>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</si>
  <si>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</si>
  <si>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</si>
  <si>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</si>
  <si>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</si>
  <si>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</si>
  <si>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</si>
  <si>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</si>
  <si>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</si>
  <si>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17. Amount of stock held in Massachusetts, number of shares</t>
  </si>
  <si>
    <t>Assessed Value of Other Property</t>
  </si>
  <si>
    <t>OF</t>
  </si>
  <si>
    <r>
      <t xml:space="preserve">Official title:    </t>
    </r>
    <r>
      <rPr>
        <b/>
        <sz val="12"/>
        <rFont val="Times New Roman"/>
        <family val="1"/>
      </rPr>
      <t xml:space="preserve"> </t>
    </r>
    <r>
      <rPr>
        <sz val="12"/>
        <rFont val="Times New Roman"/>
        <family val="1"/>
      </rPr>
      <t xml:space="preserve">                     </t>
    </r>
  </si>
  <si>
    <r>
      <t xml:space="preserve">14.  Rates in Effect December 31, </t>
    </r>
    <r>
      <rPr>
        <sz val="11"/>
        <color rgb="FF0070C0"/>
        <rFont val="Calibri"/>
        <family val="2"/>
        <scheme val="minor"/>
      </rPr>
      <t>year</t>
    </r>
  </si>
  <si>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</si>
  <si>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</si>
  <si>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</si>
  <si>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</si>
  <si>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</si>
  <si>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</si>
  <si>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</si>
  <si>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</si>
  <si>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</si>
  <si>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</si>
  <si>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</si>
  <si>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</si>
  <si>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</si>
  <si>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</si>
  <si>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</si>
  <si>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</si>
  <si>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</si>
  <si>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</si>
  <si>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</si>
  <si>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</si>
  <si>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</si>
  <si>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</si>
  <si>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</si>
  <si>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</si>
  <si>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</si>
  <si>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</si>
  <si>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</si>
  <si>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</si>
  <si>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</si>
  <si>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</si>
  <si>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</si>
  <si>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</si>
  <si>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</si>
  <si>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</si>
  <si>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</si>
  <si>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</si>
  <si>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</si>
  <si>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</si>
  <si>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</si>
  <si>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</si>
  <si>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</si>
  <si>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</si>
  <si>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</si>
  <si>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</si>
  <si>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</si>
  <si>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</si>
  <si>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</si>
  <si>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</si>
  <si>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</si>
  <si>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</si>
  <si>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</si>
  <si>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</si>
  <si>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</si>
  <si>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</si>
  <si>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</si>
  <si>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</si>
  <si>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</si>
  <si>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</si>
  <si>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</si>
  <si>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</si>
  <si>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</si>
  <si>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</si>
  <si>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</si>
  <si>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</si>
  <si>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</si>
  <si>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</si>
  <si>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</si>
  <si>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</si>
  <si>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</si>
  <si>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</si>
  <si>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</si>
  <si>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</si>
  <si>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</si>
  <si>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</si>
  <si>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</si>
  <si>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</si>
  <si>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</si>
  <si>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</si>
  <si>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</si>
  <si>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</si>
  <si>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</si>
  <si>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</si>
  <si>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</si>
  <si>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</si>
  <si>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</si>
  <si>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</si>
  <si>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</si>
  <si>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</si>
  <si>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</si>
  <si>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</si>
  <si>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</si>
  <si>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</si>
  <si>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</si>
  <si>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</si>
  <si>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</si>
  <si>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</si>
  <si>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</si>
  <si>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</si>
  <si>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</si>
  <si>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</si>
  <si>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</si>
  <si>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</si>
  <si>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</si>
  <si>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</si>
  <si>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</si>
  <si>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</si>
  <si>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</si>
  <si>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</si>
  <si>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</si>
  <si>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</si>
  <si>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</si>
  <si>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</si>
  <si>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</si>
  <si>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</si>
  <si>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</si>
  <si>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</si>
  <si>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</si>
  <si>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</si>
  <si>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</si>
  <si>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</si>
  <si>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</si>
  <si>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</si>
  <si>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</si>
  <si>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</si>
  <si>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</si>
  <si>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</si>
  <si>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</si>
  <si>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</si>
  <si>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</si>
  <si>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</si>
  <si>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</si>
  <si>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</si>
  <si>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</si>
  <si>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</si>
  <si>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</si>
  <si>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</si>
  <si>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</si>
  <si>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</si>
  <si>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</si>
  <si>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</si>
  <si>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</si>
  <si>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</si>
  <si>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</si>
  <si>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</si>
  <si>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</si>
  <si>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</si>
  <si>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</si>
  <si>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</si>
  <si>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</si>
  <si>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</si>
  <si>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</si>
  <si>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</si>
  <si>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</si>
  <si>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</si>
  <si>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</si>
  <si>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</si>
  <si>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</si>
  <si>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</si>
  <si>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</si>
  <si>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</si>
  <si>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</si>
  <si>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</si>
  <si>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State the operating expenses of the respondent for the year ended December 321, classifying them in</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</si>
  <si>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</si>
  <si>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</si>
  <si>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</si>
  <si>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</si>
  <si>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</si>
  <si>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</si>
  <si>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</si>
  <si>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</si>
  <si>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</si>
  <si>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</si>
  <si>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</si>
  <si>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</si>
  <si>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</si>
  <si>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</si>
  <si>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</si>
  <si>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</si>
  <si>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</si>
  <si>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</si>
  <si>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</si>
  <si>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</si>
  <si>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</si>
  <si>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</si>
  <si>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</si>
  <si>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</si>
  <si>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</si>
  <si>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</si>
  <si>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</si>
  <si>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</si>
  <si>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</si>
  <si>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</si>
  <si>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</si>
  <si>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</si>
  <si>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</si>
  <si>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</si>
  <si>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</si>
  <si>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</si>
  <si>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</si>
  <si>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</si>
  <si>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</si>
  <si>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</si>
  <si>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</si>
  <si>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</si>
  <si>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</si>
  <si>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</si>
  <si>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</si>
  <si>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</si>
  <si>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</si>
  <si>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</si>
  <si>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</si>
  <si>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</si>
  <si>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</si>
  <si>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</si>
  <si>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</si>
  <si>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</si>
  <si>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</si>
  <si>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</si>
  <si>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</si>
  <si>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</si>
  <si>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</si>
  <si>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</si>
  <si>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</si>
  <si>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</si>
  <si>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</si>
  <si>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</si>
  <si>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</si>
  <si>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</si>
  <si>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</si>
  <si>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</si>
  <si>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</si>
  <si>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</si>
  <si>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</si>
  <si>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</si>
  <si>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</si>
  <si>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</si>
  <si>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</si>
  <si>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</si>
  <si>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</si>
  <si>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</si>
  <si>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</si>
  <si>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</si>
  <si>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</si>
  <si>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</si>
  <si>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</si>
  <si>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</si>
  <si>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</si>
  <si>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</si>
  <si>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</si>
  <si>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</si>
  <si>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</si>
  <si>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</si>
  <si>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</si>
  <si>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</si>
  <si>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</si>
  <si>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</si>
  <si>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</si>
  <si>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</si>
  <si>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</si>
  <si>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</si>
  <si>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</si>
  <si>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</si>
  <si>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</si>
  <si>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</si>
  <si>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</si>
  <si>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</si>
  <si>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</si>
  <si>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</si>
  <si>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</si>
  <si>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</si>
  <si>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</si>
  <si>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</si>
  <si>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</si>
  <si>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</si>
  <si>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</si>
  <si>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</si>
  <si>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</si>
  <si>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</si>
  <si>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</si>
  <si>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</si>
  <si>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 xml:space="preserve">    ________ percent allownace for slip _______</t>
  </si>
  <si>
    <t>16. Range of pressure in main  _______________ lbs. to ___________ lbs.</t>
  </si>
  <si>
    <t>17. Average pressure in mains ____________lbs. per sq. in. __________</t>
  </si>
  <si>
    <t>PUMPING INFORMATION - Concluded</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</si>
  <si>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</si>
  <si>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</si>
  <si>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</si>
  <si>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</si>
  <si>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</si>
  <si>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</si>
  <si>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</si>
  <si>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</si>
  <si>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</si>
  <si>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</si>
  <si>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</si>
  <si>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</si>
  <si>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</si>
  <si>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</si>
  <si>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</si>
  <si>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</si>
  <si>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</si>
  <si>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</si>
  <si>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</si>
  <si>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</si>
  <si>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</si>
  <si>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</si>
  <si>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</si>
  <si>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</si>
  <si>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</si>
  <si>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2. Cost of repairs per mile of pipe, including valves</t>
  </si>
  <si>
    <t>3. Number of leaks in mains, during the year</t>
  </si>
  <si>
    <t>4. Number of leaks per mile</t>
  </si>
  <si>
    <t>5. Length of mains less than 4 inches in diameter</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</si>
  <si>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</si>
  <si>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</si>
  <si>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</si>
  <si>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</si>
  <si>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</si>
  <si>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</si>
  <si>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</si>
  <si>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</si>
  <si>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</si>
  <si>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</si>
  <si>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</si>
  <si>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</si>
  <si>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</si>
  <si>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</si>
  <si>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</si>
  <si>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</si>
  <si>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14. Hydrants, Public</t>
  </si>
  <si>
    <t>Hose</t>
  </si>
  <si>
    <t>Outlets</t>
  </si>
  <si>
    <t>16. Were all of the above hydrants purchased and installed at the expense of the company?</t>
  </si>
  <si>
    <t>18. Hydrants, Private</t>
  </si>
  <si>
    <t>19. Were the above hydrants purchsaed and installed at the expense of the company?</t>
  </si>
  <si>
    <t>21. Meters owned by company*</t>
  </si>
  <si>
    <t>** These meters should include those that are fit for use only.</t>
  </si>
  <si>
    <t>Size,</t>
  </si>
  <si>
    <t>Condemned</t>
  </si>
  <si>
    <t>Since and</t>
  </si>
  <si>
    <t>Number at Beginning of Year</t>
  </si>
  <si>
    <t>On Hand**</t>
  </si>
  <si>
    <t>Bought</t>
  </si>
  <si>
    <t>Number at Close of Year</t>
  </si>
  <si>
    <t>23. If so, was the cost the actual cost or some assumed or average cost?</t>
  </si>
  <si>
    <t>24. Are any of these meters paid for by consumers, and to what extent?</t>
  </si>
  <si>
    <t>DISTRIBUTION INFORMATION - Concluded</t>
  </si>
  <si>
    <t>25. Meters owned by company as of December 31</t>
  </si>
  <si>
    <t>Supplied at</t>
  </si>
  <si>
    <t>Number Being</t>
  </si>
  <si>
    <t>Discontinued</t>
  </si>
  <si>
    <t>Connected</t>
  </si>
  <si>
    <t>gals.</t>
  </si>
  <si>
    <t>6. Day on which the greatest amount was pumped</t>
  </si>
  <si>
    <t>7. Gallons pumped on above day</t>
  </si>
  <si>
    <t>8. Week during which greatest amount was pumped</t>
  </si>
  <si>
    <t>9.  Gallons pumped during above week</t>
  </si>
  <si>
    <t>10. Gallons per day per service</t>
  </si>
  <si>
    <t>11. Consumption metered</t>
  </si>
  <si>
    <t>percent of total consumption</t>
  </si>
  <si>
    <t>Name of City, Town, or District</t>
  </si>
  <si>
    <t>Number of Customers as of December 31</t>
  </si>
  <si>
    <t>Per faucet, per year</t>
  </si>
  <si>
    <t>By meter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</si>
  <si>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</si>
  <si>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</si>
  <si>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</si>
  <si>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</si>
  <si>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</si>
  <si>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</si>
  <si>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</si>
  <si>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</si>
  <si>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</si>
  <si>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</si>
  <si>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</si>
  <si>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</si>
  <si>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</si>
  <si>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</si>
  <si>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</si>
  <si>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</si>
  <si>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</si>
  <si>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</si>
  <si>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</si>
  <si>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</si>
  <si>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</si>
  <si>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</si>
  <si>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</si>
  <si>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</si>
  <si>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</si>
  <si>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</si>
  <si>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</si>
  <si>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</si>
  <si>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</si>
  <si>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</si>
  <si>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</si>
  <si>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</si>
  <si>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</si>
  <si>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</si>
  <si>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</si>
  <si>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</si>
  <si>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</si>
  <si>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</si>
  <si>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</si>
  <si>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</si>
  <si>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</si>
  <si>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</si>
  <si>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</si>
  <si>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</si>
  <si>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</si>
  <si>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</si>
  <si>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</si>
  <si>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</si>
  <si>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</si>
  <si>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</si>
  <si>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</si>
  <si>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t>
  </si>
  <si>
    <t>CONSUMPTION INFORMATION - Concluded</t>
  </si>
  <si>
    <t>what fines are charged for delayed payment</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</si>
  <si>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</si>
  <si>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</si>
  <si>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</si>
  <si>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</si>
  <si>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</si>
  <si>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</si>
  <si>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</si>
  <si>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</si>
  <si>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</si>
  <si>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</si>
  <si>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t>Hutchinson Water Company</t>
  </si>
  <si>
    <t>For the Year Ended December 31, 2023</t>
  </si>
  <si>
    <t>Matthew Hutchinson</t>
  </si>
  <si>
    <t>Operator</t>
  </si>
  <si>
    <t>56 Potter Hill Rd, Grafton, MA</t>
  </si>
  <si>
    <t>Owner</t>
  </si>
  <si>
    <t>Matthew S Hutchinson</t>
  </si>
  <si>
    <t>56 Potter Hill Rd</t>
  </si>
  <si>
    <t>Grafton, MA</t>
  </si>
  <si>
    <t>1.  Full corporate title company,  Hutchinson Water Co.</t>
  </si>
  <si>
    <t>413-281-5609</t>
  </si>
  <si>
    <t>2.  Location of principal business office, 56 Potter Hill Rd, Grafton, MA</t>
  </si>
  <si>
    <t>3.  Date of organization,    1/17/1977</t>
  </si>
  <si>
    <t>4. Date of incorporation,  n/a</t>
  </si>
  <si>
    <t>8.  Territory covered by charter rights, n/a</t>
  </si>
  <si>
    <t>5.  Whether incorporated under general or special law, n/a</t>
  </si>
  <si>
    <t>7.  Give chapter and year of any subsequent special legislation affecting the Company  n/a</t>
  </si>
  <si>
    <t>$  n/a</t>
  </si>
  <si>
    <t>n/a</t>
  </si>
  <si>
    <t>none</t>
  </si>
  <si>
    <t>Owners Capital</t>
  </si>
  <si>
    <t>Plant Investment Accounts (non land)</t>
  </si>
  <si>
    <t>Tax</t>
  </si>
  <si>
    <t>Book</t>
  </si>
  <si>
    <t>Payroll</t>
  </si>
  <si>
    <t>Property</t>
  </si>
  <si>
    <t>Other</t>
  </si>
  <si>
    <t>Cheshire, MA</t>
  </si>
  <si>
    <t>well locations</t>
  </si>
  <si>
    <t>to cover pumping and storage equipment</t>
  </si>
  <si>
    <t>Prior to 1988</t>
  </si>
  <si>
    <t>1988-1989</t>
  </si>
  <si>
    <t>Wells #4 and #5 are the water supply sources.  Well #1 and Well #2 are permanently inactive.  Well #3 was</t>
  </si>
  <si>
    <t>decommissioned in 1988 and replaced by well #5.  All are owned by the company.</t>
  </si>
  <si>
    <t>A.  Wilshire Dr. #4</t>
  </si>
  <si>
    <t>12" x 12"</t>
  </si>
  <si>
    <t>Artesian</t>
  </si>
  <si>
    <t>covered</t>
  </si>
  <si>
    <t>B.  Wilshire Dr. #5</t>
  </si>
  <si>
    <t>8" x 8"</t>
  </si>
  <si>
    <t>260'</t>
  </si>
  <si>
    <t>1997-1998</t>
  </si>
  <si>
    <t>Two wells are in operation with pumping stations at the well site.  A combination of gravity and</t>
  </si>
  <si>
    <t>pneumatic tanks.</t>
  </si>
  <si>
    <t>Wilshire Dr. #4</t>
  </si>
  <si>
    <t>Gould</t>
  </si>
  <si>
    <t>Wilshire Dr. #5</t>
  </si>
  <si>
    <t>Wilshire Dr</t>
  </si>
  <si>
    <t>AC</t>
  </si>
  <si>
    <t>220V</t>
  </si>
  <si>
    <t>Direct</t>
  </si>
  <si>
    <t>3425 ft</t>
  </si>
  <si>
    <t>6"</t>
  </si>
  <si>
    <t>Cast iron</t>
  </si>
  <si>
    <t>transite</t>
  </si>
  <si>
    <t>2"</t>
  </si>
  <si>
    <t>PVC</t>
  </si>
  <si>
    <t>1"</t>
  </si>
  <si>
    <t>3/4"</t>
  </si>
  <si>
    <t>Copper-PVC</t>
  </si>
  <si>
    <t>None</t>
  </si>
  <si>
    <t>Ludlow</t>
  </si>
  <si>
    <t>5/8"</t>
  </si>
  <si>
    <t>22. Has the plant been debited with the first cost of installing the meters in use at close of year, above stated?  Yes</t>
  </si>
  <si>
    <t>Actual cost</t>
  </si>
  <si>
    <t>No</t>
  </si>
  <si>
    <t>Badger</t>
  </si>
  <si>
    <t>Recordall</t>
  </si>
  <si>
    <t>Neptune</t>
  </si>
  <si>
    <t>T-10 ERC</t>
  </si>
  <si>
    <t>1. Estimated total population of territory covered by franchise   400</t>
  </si>
  <si>
    <t>2. Estimated population reached by the distributing system         400</t>
  </si>
  <si>
    <t xml:space="preserve">3. Estimated population actually supplied                       </t>
  </si>
  <si>
    <t>Minimum charge   $375</t>
  </si>
  <si>
    <t>Are payments required in advance?  Yes, quarterly minimum rates are billed in advance</t>
  </si>
  <si>
    <t>When are meters read and bills rendered?  Bills are rendered quarterly.  Meters read April &amp; October.</t>
  </si>
  <si>
    <t>$375 for first 5,000 cubic feet or any part thereof.  Excess over 5,000 cubic feet at $.08402 per</t>
  </si>
  <si>
    <t>cubic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</si>
</sst>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_(* #,##0.0_);_(* \(#,##0.0\);_(* &quot;-&quot;??_);_(@_)"/>
  </numFmts>
  <fonts count="27"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sz val="11"/>
      <color rgb="FF0070C0"/>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4" fillId="0" borderId="0"/>
    <xf numFmtId="43" fontId="25" fillId="0" borderId="0" applyFont="0" applyFill="0" applyBorder="0" applyAlignment="0" applyProtection="0"/>
  </cellStyleXfs>
  <cellXfs count="512">
    <xf numFmtId="0" fontId="0" fillId="0" borderId="0" xfId="0"/>
    <xf numFmtId="0" fontId="0" fillId="0" borderId="0" xfId="0" applyAlignment="1">
      <alignment horizontal="center"/>
    </xf>
    <xf numFmtId="0" fontId="0" fillId="0" borderId="22" xfId="0" applyBorder="1"/>
    <xf numFmtId="0" fontId="6" fillId="0" borderId="0" xfId="0" applyFont="1"/>
    <xf numFmtId="0" fontId="6" fillId="0" borderId="2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164" fontId="0" fillId="0" borderId="25" xfId="1" applyNumberFormat="1" applyFont="1" applyBorder="1"/>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43" fontId="9" fillId="0" borderId="20" xfId="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5" xfId="1" applyNumberFormat="1" applyFont="1" applyBorder="1"/>
    <xf numFmtId="164" fontId="9" fillId="0" borderId="26" xfId="1" applyNumberFormat="1" applyFont="1" applyBorder="1"/>
    <xf numFmtId="0" fontId="9" fillId="0" borderId="5" xfId="0" applyFont="1" applyBorder="1" applyAlignment="1">
      <alignment horizontal="right"/>
    </xf>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164" fontId="10" fillId="0" borderId="20" xfId="1" applyNumberFormat="1" applyFont="1" applyBorder="1"/>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164" fontId="10" fillId="0" borderId="5" xfId="1" applyNumberFormat="1" applyFont="1" applyBorder="1"/>
    <xf numFmtId="164" fontId="10" fillId="0" borderId="24" xfId="1" applyNumberFormat="1" applyFont="1" applyBorder="1"/>
    <xf numFmtId="0" fontId="10" fillId="0" borderId="23" xfId="0" applyFont="1" applyBorder="1" applyAlignment="1">
      <alignment horizontal="righ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164" fontId="12" fillId="0" borderId="7" xfId="1" applyNumberFormat="1" applyFont="1" applyBorder="1"/>
    <xf numFmtId="0" fontId="12" fillId="0" borderId="23" xfId="0" applyFont="1" applyBorder="1" applyAlignment="1">
      <alignment horizontal="right"/>
    </xf>
    <xf numFmtId="164" fontId="12" fillId="0" borderId="28" xfId="1" applyNumberFormat="1" applyFont="1" applyBorder="1"/>
    <xf numFmtId="164" fontId="12" fillId="0" borderId="27" xfId="1" applyNumberFormat="1" applyFont="1" applyBorder="1"/>
    <xf numFmtId="0" fontId="12" fillId="0" borderId="0" xfId="0" applyFont="1" applyAlignment="1">
      <alignment horizontal="center"/>
    </xf>
    <xf numFmtId="0" fontId="12" fillId="0" borderId="0" xfId="0" applyFont="1" applyAlignment="1">
      <alignment horizontal="right"/>
    </xf>
    <xf numFmtId="164" fontId="12" fillId="0" borderId="0" xfId="1" applyNumberFormat="1" applyFont="1" applyBorder="1"/>
    <xf numFmtId="0" fontId="12" fillId="0" borderId="0" xfId="0" applyFont="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xf>
    <xf numFmtId="164" fontId="10" fillId="0" borderId="0" xfId="0" applyNumberFormat="1" applyFont="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44" fontId="6" fillId="0" borderId="2" xfId="2"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4" xfId="1" applyNumberFormat="1" applyFont="1" applyBorder="1"/>
    <xf numFmtId="164" fontId="0" fillId="0" borderId="22" xfId="1" applyNumberFormat="1" applyFont="1" applyBorder="1"/>
    <xf numFmtId="164" fontId="0" fillId="0" borderId="0" xfId="1" applyNumberFormat="1" applyFont="1" applyBorder="1"/>
    <xf numFmtId="164" fontId="9" fillId="0" borderId="19" xfId="1" applyNumberFormat="1" applyFont="1" applyFill="1" applyBorder="1"/>
    <xf numFmtId="164" fontId="9" fillId="0" borderId="21" xfId="1" applyNumberFormat="1" applyFont="1" applyFill="1" applyBorder="1"/>
    <xf numFmtId="164" fontId="9" fillId="0" borderId="23" xfId="1" applyNumberFormat="1" applyFont="1" applyBorder="1"/>
    <xf numFmtId="168" fontId="0" fillId="0" borderId="7" xfId="1" applyNumberFormat="1" applyFont="1" applyBorder="1"/>
    <xf numFmtId="0" fontId="2" fillId="0" borderId="0" xfId="0" applyFont="1" applyAlignment="1">
      <alignment horizontal="left"/>
    </xf>
    <xf numFmtId="0" fontId="17" fillId="0" borderId="0" xfId="0" applyFont="1"/>
    <xf numFmtId="0" fontId="18" fillId="0" borderId="0" xfId="0" applyFont="1" applyAlignment="1">
      <alignment horizontal="centerContinuous"/>
    </xf>
    <xf numFmtId="0" fontId="19" fillId="0" borderId="0" xfId="0" applyFont="1" applyAlignment="1">
      <alignment horizontal="centerContinuous"/>
    </xf>
    <xf numFmtId="0" fontId="19" fillId="0" borderId="0" xfId="0" applyFont="1"/>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applyAlignment="1">
      <alignment horizontal="centerContinuous"/>
    </xf>
    <xf numFmtId="0" fontId="19" fillId="0" borderId="0" xfId="0" applyFont="1" applyAlignment="1">
      <alignment horizontal="center"/>
    </xf>
    <xf numFmtId="0" fontId="0" fillId="0" borderId="4" xfId="0" applyBorder="1" applyAlignment="1">
      <alignment horizontal="right"/>
    </xf>
    <xf numFmtId="0" fontId="6" fillId="0" borderId="0" xfId="0" applyFont="1" applyAlignment="1">
      <alignment horizontal="center"/>
    </xf>
    <xf numFmtId="0" fontId="6" fillId="0" borderId="22" xfId="0" applyFont="1" applyBorder="1" applyAlignment="1">
      <alignment horizontal="center"/>
    </xf>
    <xf numFmtId="0" fontId="6" fillId="0" borderId="0" xfId="0" applyFont="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Alignment="1">
      <alignment horizontal="centerContinuous"/>
    </xf>
    <xf numFmtId="0" fontId="0" fillId="0" borderId="20" xfId="0" applyBorder="1" applyAlignment="1">
      <alignment horizontal="left"/>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164" fontId="10" fillId="0" borderId="16" xfId="1" applyNumberFormat="1" applyFont="1" applyBorder="1"/>
    <xf numFmtId="164" fontId="10" fillId="0" borderId="6" xfId="1" applyNumberFormat="1" applyFont="1" applyBorder="1"/>
    <xf numFmtId="164" fontId="10" fillId="0" borderId="25"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164" fontId="10" fillId="0" borderId="14" xfId="1" applyNumberFormat="1" applyFont="1" applyBorder="1"/>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5" xfId="0" applyBorder="1" applyAlignment="1">
      <alignment horizontal="centerContinuous"/>
    </xf>
    <xf numFmtId="0" fontId="0" fillId="0" borderId="6" xfId="0" applyBorder="1" applyAlignment="1">
      <alignment horizontal="centerContinuous"/>
    </xf>
    <xf numFmtId="0" fontId="7" fillId="0" borderId="23" xfId="0" applyFont="1" applyBorder="1" applyAlignment="1">
      <alignment horizontal="center"/>
    </xf>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164" fontId="12" fillId="0" borderId="5" xfId="1" applyNumberFormat="1" applyFont="1" applyBorder="1"/>
    <xf numFmtId="0" fontId="11" fillId="0" borderId="2" xfId="0" applyFont="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Alignment="1">
      <alignment horizontal="centerContinuous" wrapText="1"/>
    </xf>
    <xf numFmtId="0" fontId="0" fillId="0" borderId="22" xfId="0" applyBorder="1" applyAlignment="1">
      <alignment horizontal="centerContinuous" wrapText="1"/>
    </xf>
    <xf numFmtId="0" fontId="7" fillId="0" borderId="21" xfId="0" applyFont="1" applyBorder="1"/>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164" fontId="10" fillId="0" borderId="15"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15"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Alignment="1">
      <alignment horizontal="centerContinuous"/>
    </xf>
    <xf numFmtId="0" fontId="10" fillId="0" borderId="22" xfId="0" applyFont="1" applyBorder="1" applyAlignment="1">
      <alignment horizontal="centerContinuous"/>
    </xf>
    <xf numFmtId="0" fontId="0" fillId="0" borderId="19"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164" fontId="0" fillId="0" borderId="21" xfId="0" applyNumberFormat="1" applyBorder="1"/>
    <xf numFmtId="164" fontId="0" fillId="0" borderId="7" xfId="0" applyNumberFormat="1" applyBorder="1"/>
    <xf numFmtId="0" fontId="0" fillId="0" borderId="21" xfId="0" applyBorder="1" applyAlignment="1">
      <alignment horizontal="center" vertical="center"/>
    </xf>
    <xf numFmtId="164" fontId="0" fillId="0" borderId="0" xfId="1" applyNumberFormat="1" applyFont="1" applyAlignment="1"/>
    <xf numFmtId="0" fontId="13" fillId="0" borderId="19" xfId="0" applyFont="1" applyBorder="1" applyAlignment="1">
      <alignment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9"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2" xfId="0" applyBorder="1" applyAlignment="1">
      <alignment horizontal="centerContinuous" vertical="center" wrapText="1"/>
    </xf>
    <xf numFmtId="0" fontId="0" fillId="0" borderId="4" xfId="0" applyBorder="1" applyAlignment="1">
      <alignment horizontal="centerContinuous" vertical="center" wrapText="1"/>
    </xf>
    <xf numFmtId="0" fontId="0" fillId="0" borderId="19" xfId="0" applyBorder="1" applyAlignment="1">
      <alignment vertical="center" wrapText="1"/>
    </xf>
    <xf numFmtId="0" fontId="0" fillId="0" borderId="23" xfId="0" applyBorder="1" applyAlignment="1">
      <alignment horizontal="center" vertical="center"/>
    </xf>
    <xf numFmtId="0" fontId="0" fillId="0" borderId="15" xfId="0" applyBorder="1" applyAlignment="1">
      <alignment wrapText="1"/>
    </xf>
    <xf numFmtId="0" fontId="0" fillId="0" borderId="16" xfId="0" applyBorder="1" applyAlignment="1">
      <alignment wrapText="1"/>
    </xf>
    <xf numFmtId="0" fontId="0" fillId="0" borderId="3" xfId="0" applyBorder="1" applyAlignment="1">
      <alignment horizontal="centerContinuous" wrapText="1"/>
    </xf>
    <xf numFmtId="0" fontId="0" fillId="0" borderId="4" xfId="0"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Border="1"/>
    <xf numFmtId="167" fontId="0" fillId="0" borderId="20" xfId="0" applyNumberFormat="1" applyBorder="1"/>
    <xf numFmtId="0" fontId="0" fillId="0" borderId="21" xfId="0" quotePrefix="1" applyBorder="1"/>
    <xf numFmtId="0" fontId="0" fillId="0" borderId="23" xfId="0" quotePrefix="1" applyBorder="1"/>
    <xf numFmtId="167" fontId="0" fillId="0" borderId="5" xfId="0" applyNumberFormat="1" applyBorder="1"/>
    <xf numFmtId="17" fontId="0" fillId="0" borderId="7" xfId="0" applyNumberFormat="1" applyBorder="1"/>
    <xf numFmtId="167" fontId="0" fillId="0" borderId="7" xfId="0" applyNumberFormat="1" applyBorder="1"/>
    <xf numFmtId="14" fontId="0" fillId="0" borderId="0" xfId="0" applyNumberFormat="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1" fontId="0" fillId="0" borderId="7" xfId="0" applyNumberFormat="1" applyBorder="1" applyAlignment="1">
      <alignment horizontal="center"/>
    </xf>
    <xf numFmtId="0" fontId="6" fillId="0" borderId="22" xfId="0" applyFont="1" applyBorder="1" applyAlignment="1">
      <alignment horizontal="left"/>
    </xf>
    <xf numFmtId="0" fontId="0" fillId="0" borderId="14" xfId="0" applyBorder="1" applyAlignment="1">
      <alignment horizontal="left"/>
    </xf>
    <xf numFmtId="0" fontId="0" fillId="0" borderId="3" xfId="0" applyBorder="1" applyAlignment="1">
      <alignment horizontal="center"/>
    </xf>
    <xf numFmtId="0" fontId="0" fillId="0" borderId="23" xfId="0" applyBorder="1" applyAlignment="1">
      <alignment horizontal="center" wrapText="1"/>
    </xf>
    <xf numFmtId="0" fontId="0" fillId="0" borderId="20" xfId="0" applyBorder="1" applyAlignment="1">
      <alignment wrapText="1"/>
    </xf>
    <xf numFmtId="0" fontId="0" fillId="0" borderId="0" xfId="0" applyAlignment="1">
      <alignment wrapText="1"/>
    </xf>
    <xf numFmtId="0" fontId="0" fillId="0" borderId="22" xfId="0" applyBorder="1" applyAlignment="1">
      <alignment wrapText="1"/>
    </xf>
    <xf numFmtId="0" fontId="0" fillId="0" borderId="20" xfId="0" applyBorder="1" applyAlignment="1">
      <alignment horizontal="center" wrapText="1"/>
    </xf>
    <xf numFmtId="0" fontId="0" fillId="0" borderId="14"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xf numFmtId="0" fontId="0" fillId="0" borderId="11" xfId="0" applyBorder="1"/>
    <xf numFmtId="0" fontId="2" fillId="0" borderId="10" xfId="0" applyFont="1" applyBorder="1"/>
    <xf numFmtId="0" fontId="0" fillId="0" borderId="12" xfId="0" applyBorder="1"/>
    <xf numFmtId="0" fontId="0" fillId="0" borderId="13" xfId="0" applyBorder="1"/>
    <xf numFmtId="0" fontId="0" fillId="0" borderId="9" xfId="0" applyBorder="1" applyAlignment="1">
      <alignment horizontal="left"/>
    </xf>
    <xf numFmtId="0" fontId="0" fillId="0" borderId="17" xfId="0" applyBorder="1" applyAlignment="1">
      <alignment horizontal="left"/>
    </xf>
    <xf numFmtId="0" fontId="0" fillId="0" borderId="17" xfId="0" applyBorder="1" applyAlignment="1">
      <alignment horizontal="center"/>
    </xf>
    <xf numFmtId="0" fontId="0" fillId="0" borderId="17" xfId="0" applyBorder="1"/>
    <xf numFmtId="0" fontId="0" fillId="0" borderId="18" xfId="0" applyBorder="1"/>
    <xf numFmtId="15" fontId="6" fillId="0" borderId="0" xfId="0" quotePrefix="1" applyNumberFormat="1" applyFont="1"/>
    <xf numFmtId="0" fontId="0" fillId="0" borderId="5" xfId="0" applyBorder="1" applyAlignment="1">
      <alignment horizontal="left"/>
    </xf>
    <xf numFmtId="0" fontId="10" fillId="0" borderId="14" xfId="0" applyFont="1" applyBorder="1"/>
    <xf numFmtId="0" fontId="6" fillId="0" borderId="6" xfId="0" applyFont="1" applyBorder="1" applyAlignment="1">
      <alignment horizontal="left"/>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9"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1" fontId="0" fillId="0" borderId="14" xfId="0" applyNumberFormat="1" applyBorder="1"/>
    <xf numFmtId="0" fontId="0" fillId="0" borderId="21" xfId="0"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xf numFmtId="0" fontId="0" fillId="0" borderId="9" xfId="0" applyBorder="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30" xfId="0" applyBorder="1"/>
    <xf numFmtId="0" fontId="5" fillId="0" borderId="30" xfId="0" applyFont="1" applyBorder="1" applyAlignment="1">
      <alignment horizontal="center"/>
    </xf>
    <xf numFmtId="0" fontId="14" fillId="0" borderId="31" xfId="0" applyFont="1" applyBorder="1"/>
    <xf numFmtId="0" fontId="5" fillId="0" borderId="31" xfId="0" applyFont="1" applyBorder="1" applyAlignment="1">
      <alignment horizontal="center"/>
    </xf>
    <xf numFmtId="164" fontId="0" fillId="0" borderId="31" xfId="1" applyNumberFormat="1" applyFont="1" applyBorder="1"/>
    <xf numFmtId="0" fontId="0" fillId="0" borderId="31" xfId="0" applyBorder="1"/>
    <xf numFmtId="0" fontId="2" fillId="0" borderId="31" xfId="0" applyFont="1" applyBorder="1"/>
    <xf numFmtId="0" fontId="0" fillId="0" borderId="32" xfId="0" applyBorder="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xf numFmtId="0" fontId="7" fillId="0" borderId="20" xfId="0" applyFont="1" applyBorder="1"/>
    <xf numFmtId="0" fontId="26" fillId="0" borderId="5" xfId="0" applyFont="1" applyBorder="1" applyAlignment="1">
      <alignment vertical="center"/>
    </xf>
    <xf numFmtId="0" fontId="7" fillId="0" borderId="20" xfId="0" applyFont="1" applyBorder="1" applyAlignment="1">
      <alignment horizontal="left"/>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0" xfId="0" applyFont="1" applyBorder="1" applyAlignment="1">
      <alignment horizontal="left"/>
    </xf>
    <xf numFmtId="0" fontId="10" fillId="0" borderId="0" xfId="0" applyFont="1" applyAlignment="1">
      <alignment horizontal="left"/>
    </xf>
    <xf numFmtId="0" fontId="10" fillId="0" borderId="22" xfId="0" applyFont="1" applyBorder="1" applyAlignment="1">
      <alignment horizontal="left"/>
    </xf>
    <xf numFmtId="0" fontId="10" fillId="0" borderId="20" xfId="0" applyFont="1" applyBorder="1" applyAlignment="1">
      <alignment horizontal="right"/>
    </xf>
    <xf numFmtId="0" fontId="10" fillId="0" borderId="0" xfId="0" applyFont="1" applyAlignment="1">
      <alignment horizontal="right"/>
    </xf>
    <xf numFmtId="0" fontId="10" fillId="0" borderId="22" xfId="0" applyFont="1" applyBorder="1" applyAlignment="1">
      <alignment horizontal="right"/>
    </xf>
    <xf numFmtId="0" fontId="10" fillId="0" borderId="20" xfId="0" applyFont="1" applyBorder="1" applyAlignment="1">
      <alignment horizontal="center"/>
    </xf>
    <xf numFmtId="0" fontId="10" fillId="0" borderId="0" xfId="0" applyFont="1" applyAlignment="1">
      <alignment horizontal="center"/>
    </xf>
    <xf numFmtId="0" fontId="10" fillId="0" borderId="22" xfId="0" applyFont="1" applyBorder="1" applyAlignment="1">
      <alignment horizontal="center"/>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10" fillId="0" borderId="3" xfId="0" applyFont="1" applyBorder="1" applyAlignment="1">
      <alignment horizontal="left"/>
    </xf>
    <xf numFmtId="0" fontId="10" fillId="0" borderId="4" xfId="0" applyFont="1" applyBorder="1" applyAlignment="1">
      <alignment horizontal="left"/>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wrapText="1"/>
    </xf>
    <xf numFmtId="0" fontId="0" fillId="0" borderId="22" xfId="0" applyBorder="1" applyAlignment="1">
      <alignment horizontal="center" wrapText="1"/>
    </xf>
    <xf numFmtId="14" fontId="6" fillId="0" borderId="0" xfId="0" applyNumberFormat="1" applyFont="1"/>
    <xf numFmtId="0" fontId="0" fillId="0" borderId="21" xfId="0" applyBorder="1" applyAlignment="1">
      <alignment horizontal="right"/>
    </xf>
    <xf numFmtId="9" fontId="0" fillId="0" borderId="0" xfId="0" applyNumberFormat="1"/>
    <xf numFmtId="16" fontId="0" fillId="0" borderId="21" xfId="0" applyNumberFormat="1" applyBorder="1"/>
  </cellXfs>
  <cellStyles count="6">
    <cellStyle name="Comma" xfId="1" builtinId="3"/>
    <cellStyle name="Comma 2" xfId="5" xr:uid="{00000000-0005-0000-0000-000001000000}"/>
    <cellStyle name="Currency" xfId="2" builtinId="4"/>
    <cellStyle name="Normal" xfId="0" builtinId="0"/>
    <cellStyle name="Normal 2" xfId="4"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5"/>
  <sheetViews>
    <sheetView view="pageLayout" zoomScaleNormal="100" workbookViewId="0">
      <selection activeCell="A5" sqref="A5"/>
    </sheetView>
  </sheetViews>
  <sheetFormatPr defaultRowHeight="18.75" x14ac:dyDescent="0.3"/>
  <cols>
    <col min="1" max="1" width="38.7109375" style="169" customWidth="1"/>
    <col min="2" max="2" width="48.28515625" style="164" customWidth="1"/>
    <col min="3" max="256" width="8.85546875" style="164"/>
    <col min="257" max="257" width="86.28515625" style="164" customWidth="1"/>
    <col min="258" max="512" width="8.85546875" style="164"/>
    <col min="513" max="513" width="86.28515625" style="164" customWidth="1"/>
    <col min="514" max="768" width="8.85546875" style="164"/>
    <col min="769" max="769" width="86.28515625" style="164" customWidth="1"/>
    <col min="770" max="1024" width="8.85546875" style="164"/>
    <col min="1025" max="1025" width="86.28515625" style="164" customWidth="1"/>
    <col min="1026" max="1280" width="8.85546875" style="164"/>
    <col min="1281" max="1281" width="86.28515625" style="164" customWidth="1"/>
    <col min="1282" max="1536" width="8.85546875" style="164"/>
    <col min="1537" max="1537" width="86.28515625" style="164" customWidth="1"/>
    <col min="1538" max="1792" width="8.85546875" style="164"/>
    <col min="1793" max="1793" width="86.28515625" style="164" customWidth="1"/>
    <col min="1794" max="2048" width="8.85546875" style="164"/>
    <col min="2049" max="2049" width="86.28515625" style="164" customWidth="1"/>
    <col min="2050" max="2304" width="8.85546875" style="164"/>
    <col min="2305" max="2305" width="86.28515625" style="164" customWidth="1"/>
    <col min="2306" max="2560" width="8.85546875" style="164"/>
    <col min="2561" max="2561" width="86.28515625" style="164" customWidth="1"/>
    <col min="2562" max="2816" width="8.85546875" style="164"/>
    <col min="2817" max="2817" width="86.28515625" style="164" customWidth="1"/>
    <col min="2818" max="3072" width="8.85546875" style="164"/>
    <col min="3073" max="3073" width="86.28515625" style="164" customWidth="1"/>
    <col min="3074" max="3328" width="8.85546875" style="164"/>
    <col min="3329" max="3329" width="86.28515625" style="164" customWidth="1"/>
    <col min="3330" max="3584" width="8.85546875" style="164"/>
    <col min="3585" max="3585" width="86.28515625" style="164" customWidth="1"/>
    <col min="3586" max="3840" width="8.85546875" style="164"/>
    <col min="3841" max="3841" width="86.28515625" style="164" customWidth="1"/>
    <col min="3842" max="4096" width="8.85546875" style="164"/>
    <col min="4097" max="4097" width="86.28515625" style="164" customWidth="1"/>
    <col min="4098" max="4352" width="8.85546875" style="164"/>
    <col min="4353" max="4353" width="86.28515625" style="164" customWidth="1"/>
    <col min="4354" max="4608" width="8.85546875" style="164"/>
    <col min="4609" max="4609" width="86.28515625" style="164" customWidth="1"/>
    <col min="4610" max="4864" width="8.85546875" style="164"/>
    <col min="4865" max="4865" width="86.28515625" style="164" customWidth="1"/>
    <col min="4866" max="5120" width="8.85546875" style="164"/>
    <col min="5121" max="5121" width="86.28515625" style="164" customWidth="1"/>
    <col min="5122" max="5376" width="8.85546875" style="164"/>
    <col min="5377" max="5377" width="86.28515625" style="164" customWidth="1"/>
    <col min="5378" max="5632" width="8.85546875" style="164"/>
    <col min="5633" max="5633" width="86.28515625" style="164" customWidth="1"/>
    <col min="5634" max="5888" width="8.85546875" style="164"/>
    <col min="5889" max="5889" width="86.28515625" style="164" customWidth="1"/>
    <col min="5890" max="6144" width="8.85546875" style="164"/>
    <col min="6145" max="6145" width="86.28515625" style="164" customWidth="1"/>
    <col min="6146" max="6400" width="8.85546875" style="164"/>
    <col min="6401" max="6401" width="86.28515625" style="164" customWidth="1"/>
    <col min="6402" max="6656" width="8.85546875" style="164"/>
    <col min="6657" max="6657" width="86.28515625" style="164" customWidth="1"/>
    <col min="6658" max="6912" width="8.85546875" style="164"/>
    <col min="6913" max="6913" width="86.28515625" style="164" customWidth="1"/>
    <col min="6914" max="7168" width="8.85546875" style="164"/>
    <col min="7169" max="7169" width="86.28515625" style="164" customWidth="1"/>
    <col min="7170" max="7424" width="8.85546875" style="164"/>
    <col min="7425" max="7425" width="86.28515625" style="164" customWidth="1"/>
    <col min="7426" max="7680" width="8.85546875" style="164"/>
    <col min="7681" max="7681" width="86.28515625" style="164" customWidth="1"/>
    <col min="7682" max="7936" width="8.85546875" style="164"/>
    <col min="7937" max="7937" width="86.28515625" style="164" customWidth="1"/>
    <col min="7938" max="8192" width="8.85546875" style="164"/>
    <col min="8193" max="8193" width="86.28515625" style="164" customWidth="1"/>
    <col min="8194" max="8448" width="8.85546875" style="164"/>
    <col min="8449" max="8449" width="86.28515625" style="164" customWidth="1"/>
    <col min="8450" max="8704" width="8.85546875" style="164"/>
    <col min="8705" max="8705" width="86.28515625" style="164" customWidth="1"/>
    <col min="8706" max="8960" width="8.85546875" style="164"/>
    <col min="8961" max="8961" width="86.28515625" style="164" customWidth="1"/>
    <col min="8962" max="9216" width="8.85546875" style="164"/>
    <col min="9217" max="9217" width="86.28515625" style="164" customWidth="1"/>
    <col min="9218" max="9472" width="8.85546875" style="164"/>
    <col min="9473" max="9473" width="86.28515625" style="164" customWidth="1"/>
    <col min="9474" max="9728" width="8.85546875" style="164"/>
    <col min="9729" max="9729" width="86.28515625" style="164" customWidth="1"/>
    <col min="9730" max="9984" width="8.85546875" style="164"/>
    <col min="9985" max="9985" width="86.28515625" style="164" customWidth="1"/>
    <col min="9986" max="10240" width="8.85546875" style="164"/>
    <col min="10241" max="10241" width="86.28515625" style="164" customWidth="1"/>
    <col min="10242" max="10496" width="8.85546875" style="164"/>
    <col min="10497" max="10497" width="86.28515625" style="164" customWidth="1"/>
    <col min="10498" max="10752" width="8.85546875" style="164"/>
    <col min="10753" max="10753" width="86.28515625" style="164" customWidth="1"/>
    <col min="10754" max="11008" width="8.85546875" style="164"/>
    <col min="11009" max="11009" width="86.28515625" style="164" customWidth="1"/>
    <col min="11010" max="11264" width="8.85546875" style="164"/>
    <col min="11265" max="11265" width="86.28515625" style="164" customWidth="1"/>
    <col min="11266" max="11520" width="8.85546875" style="164"/>
    <col min="11521" max="11521" width="86.28515625" style="164" customWidth="1"/>
    <col min="11522" max="11776" width="8.85546875" style="164"/>
    <col min="11777" max="11777" width="86.28515625" style="164" customWidth="1"/>
    <col min="11778" max="12032" width="8.85546875" style="164"/>
    <col min="12033" max="12033" width="86.28515625" style="164" customWidth="1"/>
    <col min="12034" max="12288" width="8.85546875" style="164"/>
    <col min="12289" max="12289" width="86.28515625" style="164" customWidth="1"/>
    <col min="12290" max="12544" width="8.85546875" style="164"/>
    <col min="12545" max="12545" width="86.28515625" style="164" customWidth="1"/>
    <col min="12546" max="12800" width="8.85546875" style="164"/>
    <col min="12801" max="12801" width="86.28515625" style="164" customWidth="1"/>
    <col min="12802" max="13056" width="8.85546875" style="164"/>
    <col min="13057" max="13057" width="86.28515625" style="164" customWidth="1"/>
    <col min="13058" max="13312" width="8.85546875" style="164"/>
    <col min="13313" max="13313" width="86.28515625" style="164" customWidth="1"/>
    <col min="13314" max="13568" width="8.85546875" style="164"/>
    <col min="13569" max="13569" width="86.28515625" style="164" customWidth="1"/>
    <col min="13570" max="13824" width="8.85546875" style="164"/>
    <col min="13825" max="13825" width="86.28515625" style="164" customWidth="1"/>
    <col min="13826" max="14080" width="8.85546875" style="164"/>
    <col min="14081" max="14081" width="86.28515625" style="164" customWidth="1"/>
    <col min="14082" max="14336" width="8.85546875" style="164"/>
    <col min="14337" max="14337" width="86.28515625" style="164" customWidth="1"/>
    <col min="14338" max="14592" width="8.85546875" style="164"/>
    <col min="14593" max="14593" width="86.28515625" style="164" customWidth="1"/>
    <col min="14594" max="14848" width="8.85546875" style="164"/>
    <col min="14849" max="14849" width="86.28515625" style="164" customWidth="1"/>
    <col min="14850" max="15104" width="8.85546875" style="164"/>
    <col min="15105" max="15105" width="86.28515625" style="164" customWidth="1"/>
    <col min="15106" max="15360" width="8.85546875" style="164"/>
    <col min="15361" max="15361" width="86.28515625" style="164" customWidth="1"/>
    <col min="15362" max="15616" width="8.85546875" style="164"/>
    <col min="15617" max="15617" width="86.28515625" style="164" customWidth="1"/>
    <col min="15618" max="15872" width="8.85546875" style="164"/>
    <col min="15873" max="15873" width="86.28515625" style="164" customWidth="1"/>
    <col min="15874" max="16128" width="8.85546875" style="164"/>
    <col min="16129" max="16129" width="86.28515625" style="164" customWidth="1"/>
    <col min="16130" max="16384" width="8.85546875" style="164"/>
  </cols>
  <sheetData>
    <row r="1" spans="1:2" x14ac:dyDescent="0.3">
      <c r="A1" s="162"/>
      <c r="B1" s="163"/>
    </row>
    <row r="2" spans="1:2" x14ac:dyDescent="0.3">
      <c r="A2" s="163" t="s">
        <v>399</v>
      </c>
      <c r="B2" s="163"/>
    </row>
    <row r="3" spans="1:2" x14ac:dyDescent="0.3">
      <c r="A3" s="163"/>
      <c r="B3" s="163"/>
    </row>
    <row r="4" spans="1:2" x14ac:dyDescent="0.3">
      <c r="A4" s="165"/>
      <c r="B4" s="163"/>
    </row>
    <row r="5" spans="1:2" x14ac:dyDescent="0.3">
      <c r="A5" s="163"/>
      <c r="B5" s="163"/>
    </row>
    <row r="6" spans="1:2" x14ac:dyDescent="0.3">
      <c r="A6" s="166" t="s">
        <v>0</v>
      </c>
      <c r="B6" s="163"/>
    </row>
    <row r="7" spans="1:2" x14ac:dyDescent="0.3">
      <c r="A7" s="166"/>
      <c r="B7" s="163"/>
    </row>
    <row r="8" spans="1:2" x14ac:dyDescent="0.3">
      <c r="A8" s="163"/>
      <c r="B8" s="163"/>
    </row>
    <row r="9" spans="1:2" x14ac:dyDescent="0.3">
      <c r="A9" s="163" t="s">
        <v>396</v>
      </c>
      <c r="B9" s="163"/>
    </row>
    <row r="10" spans="1:2" x14ac:dyDescent="0.3">
      <c r="A10" s="163"/>
      <c r="B10" s="163"/>
    </row>
    <row r="11" spans="1:2" x14ac:dyDescent="0.3">
      <c r="A11" s="167" t="s">
        <v>828</v>
      </c>
      <c r="B11" s="163"/>
    </row>
    <row r="12" spans="1:2" x14ac:dyDescent="0.3">
      <c r="A12" s="166"/>
      <c r="B12" s="163"/>
    </row>
    <row r="13" spans="1:2" x14ac:dyDescent="0.3">
      <c r="A13" s="166"/>
      <c r="B13" s="163"/>
    </row>
    <row r="14" spans="1:2" x14ac:dyDescent="0.3">
      <c r="A14" s="163"/>
      <c r="B14" s="163"/>
    </row>
    <row r="15" spans="1:2" x14ac:dyDescent="0.3">
      <c r="A15" s="166"/>
      <c r="B15" s="163"/>
    </row>
    <row r="16" spans="1:2" x14ac:dyDescent="0.3">
      <c r="A16" s="166"/>
      <c r="B16" s="163"/>
    </row>
    <row r="17" spans="1:2" x14ac:dyDescent="0.3">
      <c r="A17" s="163"/>
      <c r="B17" s="163"/>
    </row>
    <row r="18" spans="1:2" x14ac:dyDescent="0.3">
      <c r="A18" s="162" t="s">
        <v>1</v>
      </c>
      <c r="B18" s="163"/>
    </row>
    <row r="19" spans="1:2" x14ac:dyDescent="0.3">
      <c r="A19" s="162"/>
      <c r="B19" s="163"/>
    </row>
    <row r="20" spans="1:2" x14ac:dyDescent="0.3">
      <c r="A20" s="163"/>
      <c r="B20" s="163"/>
    </row>
    <row r="21" spans="1:2" x14ac:dyDescent="0.3">
      <c r="A21" s="166" t="s">
        <v>2</v>
      </c>
      <c r="B21" s="163"/>
    </row>
    <row r="22" spans="1:2" x14ac:dyDescent="0.3">
      <c r="A22" s="166"/>
      <c r="B22" s="163"/>
    </row>
    <row r="23" spans="1:2" x14ac:dyDescent="0.3">
      <c r="A23" s="163"/>
      <c r="B23" s="163"/>
    </row>
    <row r="24" spans="1:2" x14ac:dyDescent="0.3">
      <c r="A24" s="162" t="s">
        <v>3</v>
      </c>
      <c r="B24" s="163"/>
    </row>
    <row r="25" spans="1:2" x14ac:dyDescent="0.3">
      <c r="A25" s="162"/>
      <c r="B25" s="163"/>
    </row>
    <row r="26" spans="1:2" x14ac:dyDescent="0.3">
      <c r="A26" s="163"/>
      <c r="B26" s="163"/>
    </row>
    <row r="27" spans="1:2" x14ac:dyDescent="0.3">
      <c r="A27" s="166" t="s">
        <v>829</v>
      </c>
      <c r="B27" s="163"/>
    </row>
    <row r="28" spans="1:2" x14ac:dyDescent="0.3">
      <c r="A28" s="168"/>
      <c r="B28" s="163"/>
    </row>
    <row r="32" spans="1:2" x14ac:dyDescent="0.3">
      <c r="A32" s="160" t="s">
        <v>4</v>
      </c>
    </row>
    <row r="33" spans="1:2" x14ac:dyDescent="0.3">
      <c r="A33" s="160" t="s">
        <v>366</v>
      </c>
      <c r="B33" s="161" t="s">
        <v>830</v>
      </c>
    </row>
    <row r="34" spans="1:2" x14ac:dyDescent="0.3">
      <c r="A34" s="160" t="s">
        <v>397</v>
      </c>
      <c r="B34" s="161" t="s">
        <v>831</v>
      </c>
    </row>
    <row r="35" spans="1:2" x14ac:dyDescent="0.3">
      <c r="A35" s="160" t="s">
        <v>365</v>
      </c>
      <c r="B35" s="161" t="s">
        <v>832</v>
      </c>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0"/>
  <sheetViews>
    <sheetView view="pageLayout" topLeftCell="A25" zoomScaleNormal="100" workbookViewId="0">
      <selection activeCell="A5" sqref="A5"/>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1" spans="1:8" x14ac:dyDescent="0.25">
      <c r="A1" s="462"/>
      <c r="B1" s="463"/>
      <c r="C1" s="463"/>
      <c r="D1" s="463"/>
      <c r="E1" s="463"/>
      <c r="F1" s="463"/>
      <c r="G1" s="463"/>
      <c r="H1" s="464"/>
    </row>
    <row r="2" spans="1:8" x14ac:dyDescent="0.25">
      <c r="A2" s="216" t="s">
        <v>496</v>
      </c>
      <c r="B2" s="265"/>
      <c r="C2" s="265"/>
      <c r="D2" s="265"/>
      <c r="E2" s="265"/>
      <c r="F2" s="265"/>
      <c r="G2" s="265"/>
      <c r="H2" s="266"/>
    </row>
    <row r="3" spans="1:8" x14ac:dyDescent="0.25">
      <c r="A3" s="33"/>
      <c r="B3" s="465" t="s">
        <v>141</v>
      </c>
      <c r="C3" s="465"/>
      <c r="D3" s="465"/>
      <c r="E3" s="465"/>
      <c r="F3" s="465"/>
      <c r="G3" s="465"/>
      <c r="H3" s="466"/>
    </row>
    <row r="4" spans="1:8" ht="20.25" customHeight="1" x14ac:dyDescent="0.25">
      <c r="A4" s="36" t="s">
        <v>420</v>
      </c>
      <c r="B4" s="38"/>
      <c r="C4" s="185" t="s">
        <v>479</v>
      </c>
      <c r="D4" s="185" t="s">
        <v>479</v>
      </c>
      <c r="E4" s="38"/>
      <c r="F4" s="39"/>
      <c r="G4" s="185" t="s">
        <v>500</v>
      </c>
      <c r="H4" s="185"/>
    </row>
    <row r="5" spans="1:8" x14ac:dyDescent="0.25">
      <c r="A5" s="36" t="s">
        <v>405</v>
      </c>
      <c r="B5" s="188" t="s">
        <v>498</v>
      </c>
      <c r="C5" s="182" t="s">
        <v>480</v>
      </c>
      <c r="D5" s="182" t="s">
        <v>481</v>
      </c>
      <c r="E5" s="188" t="s">
        <v>499</v>
      </c>
      <c r="F5" s="187"/>
      <c r="G5" s="182" t="s">
        <v>491</v>
      </c>
      <c r="H5" s="182" t="s">
        <v>130</v>
      </c>
    </row>
    <row r="6" spans="1:8" x14ac:dyDescent="0.25">
      <c r="A6" s="37"/>
      <c r="B6" s="269" t="s">
        <v>145</v>
      </c>
      <c r="C6" s="186" t="s">
        <v>406</v>
      </c>
      <c r="D6" s="186" t="s">
        <v>497</v>
      </c>
      <c r="E6" s="269" t="s">
        <v>407</v>
      </c>
      <c r="F6" s="270"/>
      <c r="G6" s="186" t="s">
        <v>418</v>
      </c>
      <c r="H6" s="186" t="s">
        <v>419</v>
      </c>
    </row>
    <row r="7" spans="1:8" x14ac:dyDescent="0.25">
      <c r="A7" s="33">
        <v>1</v>
      </c>
      <c r="B7" s="38"/>
      <c r="C7" s="33"/>
      <c r="D7" s="33"/>
      <c r="E7" s="38"/>
      <c r="F7" s="39"/>
      <c r="G7" s="33"/>
      <c r="H7" s="33" t="s">
        <v>131</v>
      </c>
    </row>
    <row r="8" spans="1:8" x14ac:dyDescent="0.25">
      <c r="A8" s="36">
        <v>2</v>
      </c>
      <c r="B8" s="9" t="s">
        <v>846</v>
      </c>
      <c r="C8" s="36"/>
      <c r="D8" s="36"/>
      <c r="E8" s="9"/>
      <c r="F8" s="2"/>
      <c r="G8" s="36"/>
      <c r="H8" s="36"/>
    </row>
    <row r="9" spans="1:8" x14ac:dyDescent="0.25">
      <c r="A9" s="36">
        <v>3</v>
      </c>
      <c r="B9" s="9"/>
      <c r="C9" s="36"/>
      <c r="D9" s="36"/>
      <c r="E9" s="9"/>
      <c r="F9" s="2"/>
      <c r="G9" s="36"/>
      <c r="H9" s="36"/>
    </row>
    <row r="10" spans="1:8" x14ac:dyDescent="0.25">
      <c r="A10" s="36">
        <v>4</v>
      </c>
      <c r="B10" s="9"/>
      <c r="C10" s="36"/>
      <c r="D10" s="36"/>
      <c r="E10" s="9"/>
      <c r="F10" s="2"/>
      <c r="G10" s="36"/>
      <c r="H10" s="36"/>
    </row>
    <row r="11" spans="1:8" x14ac:dyDescent="0.25">
      <c r="A11" s="36">
        <v>5</v>
      </c>
      <c r="B11" s="9"/>
      <c r="C11" s="36"/>
      <c r="D11" s="36"/>
      <c r="E11" s="9"/>
      <c r="F11" s="2"/>
      <c r="G11" s="36"/>
      <c r="H11" s="36"/>
    </row>
    <row r="12" spans="1:8" x14ac:dyDescent="0.25">
      <c r="A12" s="36">
        <v>6</v>
      </c>
      <c r="B12" s="9"/>
      <c r="C12" s="36"/>
      <c r="D12" s="36"/>
      <c r="E12" s="9"/>
      <c r="F12" s="2"/>
      <c r="G12" s="36"/>
      <c r="H12" s="36"/>
    </row>
    <row r="13" spans="1:8" x14ac:dyDescent="0.25">
      <c r="A13" s="36">
        <v>7</v>
      </c>
      <c r="B13" s="9"/>
      <c r="C13" s="36"/>
      <c r="D13" s="36"/>
      <c r="E13" s="9"/>
      <c r="F13" s="2"/>
      <c r="G13" s="36"/>
      <c r="H13" s="36"/>
    </row>
    <row r="14" spans="1:8" x14ac:dyDescent="0.25">
      <c r="A14" s="37">
        <v>8</v>
      </c>
      <c r="B14" s="40"/>
      <c r="C14" s="37"/>
      <c r="D14" s="37"/>
      <c r="E14" s="40"/>
      <c r="F14" s="18" t="s">
        <v>142</v>
      </c>
      <c r="G14" s="37"/>
      <c r="H14" s="37"/>
    </row>
    <row r="15" spans="1:8" x14ac:dyDescent="0.25">
      <c r="A15" s="45"/>
      <c r="B15" s="102"/>
      <c r="C15" s="102"/>
      <c r="D15" s="102"/>
      <c r="E15" s="102"/>
      <c r="F15" s="102"/>
      <c r="G15" s="102"/>
      <c r="H15" s="46"/>
    </row>
    <row r="16" spans="1:8" x14ac:dyDescent="0.25">
      <c r="A16" s="467" t="s">
        <v>143</v>
      </c>
      <c r="B16" s="468"/>
      <c r="C16" s="468"/>
      <c r="D16" s="468"/>
      <c r="E16" s="468"/>
      <c r="F16" s="468"/>
      <c r="G16" s="468"/>
      <c r="H16" s="469"/>
    </row>
    <row r="17" spans="1:8" x14ac:dyDescent="0.25">
      <c r="A17" s="9" t="s">
        <v>798</v>
      </c>
      <c r="H17" s="2"/>
    </row>
    <row r="18" spans="1:8" x14ac:dyDescent="0.25">
      <c r="A18" s="9" t="s">
        <v>799</v>
      </c>
      <c r="H18" s="2"/>
    </row>
    <row r="19" spans="1:8" x14ac:dyDescent="0.25">
      <c r="A19" s="40" t="s">
        <v>791</v>
      </c>
      <c r="B19" s="43"/>
      <c r="C19" s="43"/>
      <c r="D19" s="43"/>
      <c r="E19" s="43"/>
      <c r="F19" s="43"/>
      <c r="G19" s="43"/>
      <c r="H19" s="41"/>
    </row>
    <row r="20" spans="1:8" x14ac:dyDescent="0.25">
      <c r="A20" s="33"/>
      <c r="B20" s="38"/>
      <c r="C20" s="216" t="s">
        <v>447</v>
      </c>
      <c r="D20" s="206"/>
      <c r="E20" s="185" t="s">
        <v>502</v>
      </c>
      <c r="F20" s="185" t="s">
        <v>501</v>
      </c>
      <c r="G20" s="216" t="s">
        <v>447</v>
      </c>
      <c r="H20" s="206"/>
    </row>
    <row r="21" spans="1:8" x14ac:dyDescent="0.25">
      <c r="A21" s="36"/>
      <c r="B21" s="9"/>
      <c r="C21" s="188" t="s">
        <v>468</v>
      </c>
      <c r="D21" s="187"/>
      <c r="E21" s="182" t="s">
        <v>503</v>
      </c>
      <c r="F21" s="182" t="s">
        <v>452</v>
      </c>
      <c r="G21" s="188" t="s">
        <v>504</v>
      </c>
      <c r="H21" s="187"/>
    </row>
    <row r="22" spans="1:8" x14ac:dyDescent="0.25">
      <c r="A22" s="36"/>
      <c r="B22" s="188" t="s">
        <v>445</v>
      </c>
      <c r="C22" s="188" t="s">
        <v>411</v>
      </c>
      <c r="D22" s="187"/>
      <c r="E22" s="182" t="s">
        <v>31</v>
      </c>
      <c r="F22" s="182" t="s">
        <v>31</v>
      </c>
      <c r="G22" s="188" t="s">
        <v>438</v>
      </c>
      <c r="H22" s="187"/>
    </row>
    <row r="23" spans="1:8" x14ac:dyDescent="0.25">
      <c r="A23" s="37"/>
      <c r="B23" s="269" t="s">
        <v>145</v>
      </c>
      <c r="C23" s="269" t="s">
        <v>406</v>
      </c>
      <c r="D23" s="270"/>
      <c r="E23" s="271" t="s">
        <v>497</v>
      </c>
      <c r="F23" s="271" t="s">
        <v>407</v>
      </c>
      <c r="G23" s="269" t="s">
        <v>418</v>
      </c>
      <c r="H23" s="270"/>
    </row>
    <row r="24" spans="1:8" x14ac:dyDescent="0.25">
      <c r="A24" s="33">
        <v>9</v>
      </c>
      <c r="B24" s="38"/>
      <c r="C24" s="38" t="s">
        <v>131</v>
      </c>
      <c r="D24" s="39"/>
      <c r="E24" s="33" t="s">
        <v>131</v>
      </c>
      <c r="F24" s="33" t="s">
        <v>131</v>
      </c>
      <c r="G24" s="38" t="s">
        <v>131</v>
      </c>
      <c r="H24" s="39"/>
    </row>
    <row r="25" spans="1:8" x14ac:dyDescent="0.25">
      <c r="A25" s="36">
        <v>10</v>
      </c>
      <c r="B25" s="9" t="s">
        <v>846</v>
      </c>
      <c r="C25" s="9"/>
      <c r="D25" s="2"/>
      <c r="E25" s="36"/>
      <c r="F25" s="36"/>
      <c r="G25" s="9"/>
      <c r="H25" s="2"/>
    </row>
    <row r="26" spans="1:8" x14ac:dyDescent="0.25">
      <c r="A26" s="36">
        <v>11</v>
      </c>
      <c r="B26" s="9"/>
      <c r="C26" s="40"/>
      <c r="D26" s="41"/>
      <c r="E26" s="37"/>
      <c r="F26" s="37"/>
      <c r="G26" s="40"/>
      <c r="H26" s="41"/>
    </row>
    <row r="27" spans="1:8" x14ac:dyDescent="0.25">
      <c r="A27" s="37">
        <v>12</v>
      </c>
      <c r="B27" s="40" t="s">
        <v>136</v>
      </c>
      <c r="C27" s="40"/>
      <c r="D27" s="41"/>
      <c r="E27" s="37"/>
      <c r="F27" s="37"/>
      <c r="G27" s="40"/>
      <c r="H27" s="41"/>
    </row>
    <row r="28" spans="1:8" x14ac:dyDescent="0.25">
      <c r="A28" s="45"/>
      <c r="B28" s="102"/>
      <c r="C28" s="102"/>
      <c r="D28" s="102"/>
      <c r="E28" s="102"/>
      <c r="F28" s="102"/>
      <c r="G28" s="102"/>
      <c r="H28" s="46"/>
    </row>
    <row r="29" spans="1:8" x14ac:dyDescent="0.25">
      <c r="A29" s="467" t="s">
        <v>144</v>
      </c>
      <c r="B29" s="468"/>
      <c r="C29" s="468"/>
      <c r="D29" s="468"/>
      <c r="E29" s="468"/>
      <c r="F29" s="468"/>
      <c r="G29" s="468"/>
      <c r="H29" s="469"/>
    </row>
    <row r="30" spans="1:8" x14ac:dyDescent="0.25">
      <c r="A30" s="9" t="s">
        <v>800</v>
      </c>
      <c r="H30" s="2"/>
    </row>
    <row r="31" spans="1:8" x14ac:dyDescent="0.25">
      <c r="A31" s="9" t="s">
        <v>801</v>
      </c>
      <c r="H31" s="2"/>
    </row>
    <row r="32" spans="1:8" x14ac:dyDescent="0.25">
      <c r="A32" s="9" t="s">
        <v>802</v>
      </c>
      <c r="H32" s="2"/>
    </row>
    <row r="33" spans="1:8" x14ac:dyDescent="0.25">
      <c r="A33" s="33"/>
      <c r="B33" s="216" t="s">
        <v>505</v>
      </c>
      <c r="C33" s="206"/>
      <c r="D33" s="216" t="s">
        <v>506</v>
      </c>
      <c r="E33" s="205"/>
      <c r="F33" s="206"/>
      <c r="G33" s="205" t="s">
        <v>130</v>
      </c>
      <c r="H33" s="206"/>
    </row>
    <row r="34" spans="1:8" x14ac:dyDescent="0.25">
      <c r="A34" s="37"/>
      <c r="B34" s="269" t="s">
        <v>145</v>
      </c>
      <c r="C34" s="270"/>
      <c r="D34" s="269" t="s">
        <v>406</v>
      </c>
      <c r="E34" s="272"/>
      <c r="F34" s="187"/>
      <c r="G34" s="272" t="s">
        <v>497</v>
      </c>
      <c r="H34" s="270"/>
    </row>
    <row r="35" spans="1:8" x14ac:dyDescent="0.25">
      <c r="A35" s="33">
        <v>13</v>
      </c>
      <c r="B35" s="38"/>
      <c r="C35" s="39"/>
      <c r="D35" s="38"/>
      <c r="E35" s="42"/>
      <c r="F35" s="39"/>
      <c r="G35" s="42" t="s">
        <v>131</v>
      </c>
      <c r="H35" s="39"/>
    </row>
    <row r="36" spans="1:8" x14ac:dyDescent="0.25">
      <c r="A36" s="36">
        <v>14</v>
      </c>
      <c r="B36" s="9" t="s">
        <v>846</v>
      </c>
      <c r="C36" s="2"/>
      <c r="D36" s="9"/>
      <c r="F36" s="2"/>
      <c r="H36" s="2"/>
    </row>
    <row r="37" spans="1:8" x14ac:dyDescent="0.25">
      <c r="A37" s="36">
        <v>15</v>
      </c>
      <c r="B37" s="9"/>
      <c r="C37" s="2"/>
      <c r="D37" s="9"/>
      <c r="F37" s="2"/>
      <c r="H37" s="2"/>
    </row>
    <row r="38" spans="1:8" x14ac:dyDescent="0.25">
      <c r="A38" s="36">
        <v>16</v>
      </c>
      <c r="B38" s="9"/>
      <c r="C38" s="2"/>
      <c r="D38" s="9"/>
      <c r="F38" s="2"/>
      <c r="H38" s="2"/>
    </row>
    <row r="39" spans="1:8" x14ac:dyDescent="0.25">
      <c r="A39" s="36">
        <v>17</v>
      </c>
      <c r="B39" s="9"/>
      <c r="C39" s="2"/>
      <c r="D39" s="9"/>
      <c r="F39" s="2"/>
      <c r="G39" s="43"/>
      <c r="H39" s="41"/>
    </row>
    <row r="40" spans="1:8" x14ac:dyDescent="0.25">
      <c r="A40" s="37">
        <v>18</v>
      </c>
      <c r="B40" s="40"/>
      <c r="C40" s="41"/>
      <c r="D40" s="40"/>
      <c r="E40" s="273"/>
      <c r="F40" s="41" t="s">
        <v>142</v>
      </c>
      <c r="G40" s="43"/>
      <c r="H40" s="41"/>
    </row>
  </sheetData>
  <mergeCells count="4">
    <mergeCell ref="A1:H1"/>
    <mergeCell ref="B3:H3"/>
    <mergeCell ref="A16:H16"/>
    <mergeCell ref="A29:H29"/>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1"/>
  <sheetViews>
    <sheetView view="pageLayout" topLeftCell="A10" zoomScaleNormal="100" workbookViewId="0">
      <selection activeCell="A5" sqref="A5"/>
    </sheetView>
  </sheetViews>
  <sheetFormatPr defaultRowHeight="15" x14ac:dyDescent="0.25"/>
  <cols>
    <col min="1" max="1" width="4.42578125" customWidth="1"/>
    <col min="8" max="8" width="13.7109375" bestFit="1" customWidth="1"/>
    <col min="9" max="9" width="13.140625" customWidth="1"/>
  </cols>
  <sheetData>
    <row r="1" spans="1:9" ht="14.45" customHeight="1" x14ac:dyDescent="0.25">
      <c r="A1" s="295" t="s">
        <v>374</v>
      </c>
      <c r="B1" s="355"/>
      <c r="C1" s="355"/>
      <c r="D1" s="355"/>
      <c r="E1" s="355"/>
      <c r="F1" s="355"/>
      <c r="G1" s="355"/>
      <c r="H1" s="355"/>
      <c r="I1" s="356"/>
    </row>
    <row r="2" spans="1:9" x14ac:dyDescent="0.25">
      <c r="A2" s="314" t="s">
        <v>507</v>
      </c>
      <c r="B2" s="315"/>
      <c r="C2" s="315"/>
      <c r="D2" s="315"/>
      <c r="E2" s="315"/>
      <c r="F2" s="315"/>
      <c r="G2" s="315"/>
      <c r="H2" s="315"/>
      <c r="I2" s="316"/>
    </row>
    <row r="3" spans="1:9" ht="14.45" customHeight="1" x14ac:dyDescent="0.25">
      <c r="A3" s="9" t="s">
        <v>803</v>
      </c>
      <c r="I3" s="2"/>
    </row>
    <row r="4" spans="1:9" x14ac:dyDescent="0.25">
      <c r="A4" s="9" t="s">
        <v>804</v>
      </c>
      <c r="I4" s="2"/>
    </row>
    <row r="5" spans="1:9" x14ac:dyDescent="0.25">
      <c r="A5" s="40" t="s">
        <v>805</v>
      </c>
      <c r="B5" s="43"/>
      <c r="C5" s="43"/>
      <c r="D5" s="43"/>
      <c r="E5" s="43"/>
      <c r="F5" s="43"/>
      <c r="G5" s="43"/>
      <c r="H5" s="43"/>
      <c r="I5" s="41"/>
    </row>
    <row r="6" spans="1:9" x14ac:dyDescent="0.25">
      <c r="A6" s="476" t="s">
        <v>127</v>
      </c>
      <c r="B6" s="478" t="s">
        <v>145</v>
      </c>
      <c r="C6" s="479"/>
      <c r="D6" s="479"/>
      <c r="E6" s="479"/>
      <c r="F6" s="479"/>
      <c r="G6" s="480"/>
      <c r="H6" s="216" t="s">
        <v>130</v>
      </c>
      <c r="I6" s="206"/>
    </row>
    <row r="7" spans="1:9" x14ac:dyDescent="0.25">
      <c r="A7" s="477"/>
      <c r="B7" s="481"/>
      <c r="C7" s="482"/>
      <c r="D7" s="482"/>
      <c r="E7" s="482"/>
      <c r="F7" s="482"/>
      <c r="G7" s="483"/>
      <c r="H7" s="269" t="s">
        <v>406</v>
      </c>
      <c r="I7" s="270"/>
    </row>
    <row r="8" spans="1:9" x14ac:dyDescent="0.25">
      <c r="A8" s="33">
        <v>1</v>
      </c>
      <c r="B8" s="38" t="s">
        <v>510</v>
      </c>
      <c r="C8" s="42"/>
      <c r="D8" s="42"/>
      <c r="E8" s="42"/>
      <c r="F8" s="42"/>
      <c r="G8" s="39"/>
      <c r="H8" s="138">
        <v>168803</v>
      </c>
      <c r="I8" s="39"/>
    </row>
    <row r="9" spans="1:9" x14ac:dyDescent="0.25">
      <c r="A9" s="36">
        <v>2</v>
      </c>
      <c r="B9" s="9" t="s">
        <v>146</v>
      </c>
      <c r="G9" s="2"/>
      <c r="H9" s="9"/>
      <c r="I9" s="2"/>
    </row>
    <row r="10" spans="1:9" x14ac:dyDescent="0.25">
      <c r="A10" s="36">
        <v>3</v>
      </c>
      <c r="B10" s="9" t="s">
        <v>509</v>
      </c>
      <c r="G10" s="2"/>
      <c r="H10" s="12">
        <v>3190</v>
      </c>
      <c r="I10" s="2"/>
    </row>
    <row r="11" spans="1:9" x14ac:dyDescent="0.25">
      <c r="A11" s="36">
        <v>4</v>
      </c>
      <c r="B11" s="9" t="s">
        <v>508</v>
      </c>
      <c r="G11" s="2"/>
      <c r="H11" s="12"/>
      <c r="I11" s="2"/>
    </row>
    <row r="12" spans="1:9" x14ac:dyDescent="0.25">
      <c r="A12" s="36">
        <v>5</v>
      </c>
      <c r="B12" s="9"/>
      <c r="G12" s="2"/>
      <c r="H12" s="40"/>
      <c r="I12" s="41"/>
    </row>
    <row r="13" spans="1:9" x14ac:dyDescent="0.25">
      <c r="A13" s="36">
        <v>6</v>
      </c>
      <c r="B13" s="9"/>
      <c r="E13" t="s">
        <v>511</v>
      </c>
      <c r="G13" s="2"/>
      <c r="H13" s="139">
        <f>H8+H10+H11</f>
        <v>171993</v>
      </c>
      <c r="I13" s="46"/>
    </row>
    <row r="14" spans="1:9" x14ac:dyDescent="0.25">
      <c r="A14" s="36">
        <v>7</v>
      </c>
      <c r="B14" s="9" t="s">
        <v>147</v>
      </c>
      <c r="G14" s="2"/>
      <c r="H14" s="9"/>
      <c r="I14" s="2"/>
    </row>
    <row r="15" spans="1:9" x14ac:dyDescent="0.25">
      <c r="A15" s="36">
        <v>8</v>
      </c>
      <c r="B15" s="9" t="s">
        <v>512</v>
      </c>
      <c r="G15" s="2"/>
      <c r="H15" s="12"/>
      <c r="I15" s="2"/>
    </row>
    <row r="16" spans="1:9" x14ac:dyDescent="0.25">
      <c r="A16" s="36">
        <v>9</v>
      </c>
      <c r="B16" s="9" t="s">
        <v>513</v>
      </c>
      <c r="G16" s="2"/>
      <c r="H16" s="12"/>
      <c r="I16" s="2"/>
    </row>
    <row r="17" spans="1:10" x14ac:dyDescent="0.25">
      <c r="A17" s="36">
        <v>10</v>
      </c>
      <c r="B17" s="9" t="s">
        <v>514</v>
      </c>
      <c r="G17" s="2"/>
      <c r="H17" s="12"/>
      <c r="I17" s="2"/>
    </row>
    <row r="18" spans="1:10" x14ac:dyDescent="0.25">
      <c r="A18" s="36">
        <v>11</v>
      </c>
      <c r="B18" s="9"/>
      <c r="G18" s="2"/>
      <c r="H18" s="142"/>
      <c r="I18" s="41"/>
    </row>
    <row r="19" spans="1:10" x14ac:dyDescent="0.25">
      <c r="A19" s="36">
        <v>12</v>
      </c>
      <c r="B19" s="9"/>
      <c r="E19" t="s">
        <v>515</v>
      </c>
      <c r="F19" s="44"/>
      <c r="G19" s="2"/>
      <c r="H19" s="143">
        <f>SUM(H15:H17)</f>
        <v>0</v>
      </c>
      <c r="I19" s="46"/>
    </row>
    <row r="20" spans="1:10" x14ac:dyDescent="0.25">
      <c r="A20" s="37">
        <v>13</v>
      </c>
      <c r="B20" s="40"/>
      <c r="C20" s="43"/>
      <c r="D20" s="43"/>
      <c r="E20" s="43" t="s">
        <v>516</v>
      </c>
      <c r="F20" s="47"/>
      <c r="G20" s="41"/>
      <c r="H20" s="140">
        <f>H13-H19</f>
        <v>171993</v>
      </c>
      <c r="I20" s="41"/>
      <c r="J20" s="141"/>
    </row>
    <row r="21" spans="1:10" x14ac:dyDescent="0.25">
      <c r="A21" s="45"/>
      <c r="B21" s="102"/>
      <c r="C21" s="102"/>
      <c r="D21" s="102"/>
      <c r="E21" s="102"/>
      <c r="F21" s="102"/>
      <c r="G21" s="102"/>
      <c r="H21" s="102"/>
      <c r="I21" s="46"/>
    </row>
    <row r="22" spans="1:10" x14ac:dyDescent="0.25">
      <c r="A22" s="478" t="s">
        <v>148</v>
      </c>
      <c r="B22" s="479"/>
      <c r="C22" s="479"/>
      <c r="D22" s="479"/>
      <c r="E22" s="479"/>
      <c r="F22" s="479"/>
      <c r="G22" s="479"/>
      <c r="H22" s="479"/>
      <c r="I22" s="480"/>
    </row>
    <row r="23" spans="1:10" x14ac:dyDescent="0.25">
      <c r="A23" s="470" t="s">
        <v>149</v>
      </c>
      <c r="B23" s="471"/>
      <c r="C23" s="471"/>
      <c r="D23" s="471"/>
      <c r="E23" s="471"/>
      <c r="F23" s="471"/>
      <c r="G23" s="471"/>
      <c r="H23" s="471"/>
      <c r="I23" s="472"/>
    </row>
    <row r="24" spans="1:10" x14ac:dyDescent="0.25">
      <c r="A24" s="470"/>
      <c r="B24" s="471"/>
      <c r="C24" s="471"/>
      <c r="D24" s="471"/>
      <c r="E24" s="471"/>
      <c r="F24" s="471"/>
      <c r="G24" s="471"/>
      <c r="H24" s="471"/>
      <c r="I24" s="472"/>
    </row>
    <row r="25" spans="1:10" x14ac:dyDescent="0.25">
      <c r="A25" s="473"/>
      <c r="B25" s="474"/>
      <c r="C25" s="474"/>
      <c r="D25" s="474"/>
      <c r="E25" s="474"/>
      <c r="F25" s="474"/>
      <c r="G25" s="474"/>
      <c r="H25" s="474"/>
      <c r="I25" s="475"/>
    </row>
    <row r="26" spans="1:10" x14ac:dyDescent="0.25">
      <c r="A26" s="33">
        <v>14</v>
      </c>
      <c r="B26" s="38"/>
      <c r="C26" s="42"/>
      <c r="D26" s="42"/>
      <c r="E26" s="42"/>
      <c r="F26" s="42"/>
      <c r="G26" s="388" t="s">
        <v>851</v>
      </c>
      <c r="H26" s="388" t="s">
        <v>850</v>
      </c>
      <c r="I26" s="39"/>
    </row>
    <row r="27" spans="1:10" x14ac:dyDescent="0.25">
      <c r="A27" s="36">
        <v>15</v>
      </c>
      <c r="B27" s="9" t="s">
        <v>849</v>
      </c>
      <c r="G27" s="1">
        <v>3190</v>
      </c>
      <c r="H27" s="1">
        <v>4501</v>
      </c>
      <c r="I27" s="2"/>
    </row>
    <row r="28" spans="1:10" x14ac:dyDescent="0.25">
      <c r="A28" s="36">
        <v>16</v>
      </c>
      <c r="B28" s="9"/>
      <c r="I28" s="2"/>
    </row>
    <row r="29" spans="1:10" x14ac:dyDescent="0.25">
      <c r="A29" s="36">
        <v>17</v>
      </c>
      <c r="B29" s="9"/>
      <c r="I29" s="2"/>
    </row>
    <row r="30" spans="1:10" x14ac:dyDescent="0.25">
      <c r="A30" s="36">
        <v>18</v>
      </c>
      <c r="B30" s="9"/>
      <c r="I30" s="2"/>
    </row>
    <row r="31" spans="1:10" x14ac:dyDescent="0.25">
      <c r="A31" s="37">
        <v>19</v>
      </c>
      <c r="B31" s="40"/>
      <c r="C31" s="43"/>
      <c r="D31" s="43"/>
      <c r="E31" s="43"/>
      <c r="F31" s="43"/>
      <c r="G31" s="43"/>
      <c r="H31" s="43"/>
      <c r="I31" s="41"/>
    </row>
  </sheetData>
  <mergeCells count="4">
    <mergeCell ref="A23:I25"/>
    <mergeCell ref="A6:A7"/>
    <mergeCell ref="B6:G7"/>
    <mergeCell ref="A22:I22"/>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59"/>
  <sheetViews>
    <sheetView view="pageLayout" zoomScaleNormal="100" zoomScaleSheetLayoutView="100" workbookViewId="0">
      <selection activeCell="A5" sqref="A5"/>
    </sheetView>
  </sheetViews>
  <sheetFormatPr defaultColWidth="9.140625" defaultRowHeight="15" x14ac:dyDescent="0.25"/>
  <cols>
    <col min="1" max="1" width="4.5703125" style="275" customWidth="1"/>
    <col min="2" max="2" width="7.5703125" style="76" customWidth="1"/>
    <col min="3" max="3" width="45.28515625" style="76" customWidth="1"/>
    <col min="4" max="4" width="13.28515625" style="76" customWidth="1"/>
    <col min="5" max="5" width="14.42578125" style="76" customWidth="1"/>
    <col min="6" max="16384" width="9.140625" style="76"/>
  </cols>
  <sheetData>
    <row r="1" spans="1:5" x14ac:dyDescent="0.25">
      <c r="A1" s="411" t="s">
        <v>375</v>
      </c>
      <c r="B1" s="278"/>
      <c r="C1" s="277"/>
      <c r="D1" s="412"/>
      <c r="E1" s="413"/>
    </row>
    <row r="2" spans="1:5" x14ac:dyDescent="0.25">
      <c r="A2" s="279"/>
      <c r="B2" s="280" t="s">
        <v>517</v>
      </c>
      <c r="C2" s="280"/>
      <c r="D2" s="280"/>
      <c r="E2" s="281"/>
    </row>
    <row r="3" spans="1:5" x14ac:dyDescent="0.25">
      <c r="A3" s="275" t="s">
        <v>518</v>
      </c>
      <c r="B3" s="91"/>
      <c r="C3" s="91"/>
      <c r="D3" s="91"/>
      <c r="E3" s="282"/>
    </row>
    <row r="4" spans="1:5" x14ac:dyDescent="0.25">
      <c r="A4" s="283" t="s">
        <v>519</v>
      </c>
      <c r="B4" s="284"/>
      <c r="C4" s="284"/>
      <c r="D4" s="284"/>
      <c r="E4" s="285"/>
    </row>
    <row r="5" spans="1:5" x14ac:dyDescent="0.25">
      <c r="A5" s="275" t="s">
        <v>420</v>
      </c>
      <c r="B5" s="80" t="s">
        <v>150</v>
      </c>
      <c r="C5" s="80"/>
      <c r="D5" s="80"/>
      <c r="E5" s="274" t="s">
        <v>521</v>
      </c>
    </row>
    <row r="6" spans="1:5" x14ac:dyDescent="0.25">
      <c r="A6" s="275" t="s">
        <v>405</v>
      </c>
      <c r="B6" s="80" t="s">
        <v>405</v>
      </c>
      <c r="C6" s="80" t="s">
        <v>151</v>
      </c>
      <c r="D6" s="80" t="s">
        <v>130</v>
      </c>
      <c r="E6" s="274" t="s">
        <v>520</v>
      </c>
    </row>
    <row r="7" spans="1:5" x14ac:dyDescent="0.25">
      <c r="A7" s="287"/>
      <c r="B7" s="78"/>
      <c r="C7" s="78" t="s">
        <v>145</v>
      </c>
      <c r="D7" s="78" t="s">
        <v>406</v>
      </c>
      <c r="E7" s="79" t="s">
        <v>497</v>
      </c>
    </row>
    <row r="8" spans="1:5" x14ac:dyDescent="0.25">
      <c r="A8" s="275">
        <v>1</v>
      </c>
      <c r="B8" s="80"/>
      <c r="C8" s="80" t="s">
        <v>153</v>
      </c>
      <c r="D8" s="81"/>
      <c r="E8" s="82"/>
    </row>
    <row r="9" spans="1:5" x14ac:dyDescent="0.25">
      <c r="A9" s="275">
        <v>2</v>
      </c>
      <c r="B9" s="80">
        <v>500</v>
      </c>
      <c r="C9" s="83" t="s">
        <v>154</v>
      </c>
      <c r="D9" s="84">
        <v>57364</v>
      </c>
      <c r="E9" s="82">
        <v>-2450</v>
      </c>
    </row>
    <row r="10" spans="1:5" x14ac:dyDescent="0.25">
      <c r="A10" s="275">
        <v>3</v>
      </c>
      <c r="B10" s="80">
        <v>600</v>
      </c>
      <c r="C10" s="83" t="s">
        <v>155</v>
      </c>
      <c r="D10" s="84">
        <v>45916</v>
      </c>
      <c r="E10" s="82">
        <v>5249</v>
      </c>
    </row>
    <row r="11" spans="1:5" x14ac:dyDescent="0.25">
      <c r="A11" s="275">
        <v>4</v>
      </c>
      <c r="B11" s="80"/>
      <c r="C11" s="85" t="s">
        <v>156</v>
      </c>
      <c r="D11" s="86">
        <v>11448</v>
      </c>
      <c r="E11" s="87">
        <v>-7699</v>
      </c>
    </row>
    <row r="12" spans="1:5" x14ac:dyDescent="0.25">
      <c r="A12" s="275">
        <v>5</v>
      </c>
      <c r="B12" s="80">
        <v>550</v>
      </c>
      <c r="C12" s="83" t="s">
        <v>157</v>
      </c>
      <c r="D12" s="81"/>
      <c r="E12" s="82"/>
    </row>
    <row r="13" spans="1:5" x14ac:dyDescent="0.25">
      <c r="A13" s="275">
        <v>6</v>
      </c>
      <c r="B13" s="80">
        <v>551</v>
      </c>
      <c r="C13" s="83" t="s">
        <v>522</v>
      </c>
      <c r="D13" s="84">
        <v>1963</v>
      </c>
      <c r="E13" s="82">
        <v>793</v>
      </c>
    </row>
    <row r="14" spans="1:5" x14ac:dyDescent="0.25">
      <c r="A14" s="275">
        <v>7</v>
      </c>
      <c r="B14" s="80"/>
      <c r="C14" s="85" t="s">
        <v>158</v>
      </c>
      <c r="D14" s="86">
        <v>9485</v>
      </c>
      <c r="E14" s="87">
        <v>-8492</v>
      </c>
    </row>
    <row r="15" spans="1:5" x14ac:dyDescent="0.25">
      <c r="A15" s="275">
        <v>8</v>
      </c>
      <c r="B15" s="80"/>
      <c r="C15" s="80" t="s">
        <v>159</v>
      </c>
      <c r="D15" s="81"/>
      <c r="E15" s="82"/>
    </row>
    <row r="16" spans="1:5" x14ac:dyDescent="0.25">
      <c r="A16" s="275">
        <v>9</v>
      </c>
      <c r="B16" s="80">
        <v>560</v>
      </c>
      <c r="C16" s="83" t="s">
        <v>528</v>
      </c>
      <c r="D16" s="81"/>
      <c r="E16" s="82"/>
    </row>
    <row r="17" spans="1:5" x14ac:dyDescent="0.25">
      <c r="A17" s="275">
        <v>10</v>
      </c>
      <c r="B17" s="80">
        <v>561</v>
      </c>
      <c r="C17" s="83" t="s">
        <v>160</v>
      </c>
      <c r="D17" s="81"/>
      <c r="E17" s="82"/>
    </row>
    <row r="18" spans="1:5" x14ac:dyDescent="0.25">
      <c r="A18" s="275">
        <v>11</v>
      </c>
      <c r="B18" s="80">
        <v>562</v>
      </c>
      <c r="C18" s="83" t="s">
        <v>161</v>
      </c>
      <c r="D18" s="81"/>
      <c r="E18" s="82"/>
    </row>
    <row r="19" spans="1:5" x14ac:dyDescent="0.25">
      <c r="A19" s="275">
        <v>12</v>
      </c>
      <c r="B19" s="80">
        <v>563</v>
      </c>
      <c r="C19" s="83" t="s">
        <v>162</v>
      </c>
      <c r="D19" s="84"/>
      <c r="E19" s="82"/>
    </row>
    <row r="20" spans="1:5" x14ac:dyDescent="0.25">
      <c r="A20" s="275">
        <v>13</v>
      </c>
      <c r="B20" s="80">
        <v>564</v>
      </c>
      <c r="C20" s="83" t="s">
        <v>163</v>
      </c>
      <c r="D20" s="81"/>
      <c r="E20" s="82"/>
    </row>
    <row r="21" spans="1:5" x14ac:dyDescent="0.25">
      <c r="A21" s="275">
        <v>14</v>
      </c>
      <c r="B21" s="80">
        <v>565</v>
      </c>
      <c r="C21" s="83" t="s">
        <v>523</v>
      </c>
      <c r="D21" s="81"/>
      <c r="E21" s="82"/>
    </row>
    <row r="22" spans="1:5" x14ac:dyDescent="0.25">
      <c r="A22" s="275">
        <v>15</v>
      </c>
      <c r="B22" s="80">
        <v>566</v>
      </c>
      <c r="C22" s="83" t="s">
        <v>164</v>
      </c>
      <c r="D22" s="81"/>
      <c r="E22" s="82"/>
    </row>
    <row r="23" spans="1:5" x14ac:dyDescent="0.25">
      <c r="A23" s="275">
        <v>16</v>
      </c>
      <c r="B23" s="80"/>
      <c r="C23" s="85" t="s">
        <v>165</v>
      </c>
      <c r="D23" s="86"/>
      <c r="E23" s="87"/>
    </row>
    <row r="24" spans="1:5" x14ac:dyDescent="0.25">
      <c r="A24" s="275">
        <v>17</v>
      </c>
      <c r="B24" s="80"/>
      <c r="C24" s="85" t="s">
        <v>166</v>
      </c>
      <c r="D24" s="86"/>
      <c r="E24" s="87"/>
    </row>
    <row r="25" spans="1:5" x14ac:dyDescent="0.25">
      <c r="A25" s="275">
        <v>18</v>
      </c>
      <c r="B25" s="80"/>
      <c r="C25" s="80" t="s">
        <v>167</v>
      </c>
      <c r="D25" s="81"/>
      <c r="E25" s="82"/>
    </row>
    <row r="26" spans="1:5" x14ac:dyDescent="0.25">
      <c r="A26" s="275">
        <v>19</v>
      </c>
      <c r="B26" s="80">
        <v>575</v>
      </c>
      <c r="C26" s="83" t="s">
        <v>168</v>
      </c>
      <c r="D26" s="81"/>
      <c r="E26" s="82"/>
    </row>
    <row r="27" spans="1:5" x14ac:dyDescent="0.25">
      <c r="A27" s="275">
        <v>20</v>
      </c>
      <c r="B27" s="80">
        <v>576</v>
      </c>
      <c r="C27" s="83" t="s">
        <v>169</v>
      </c>
      <c r="D27" s="81"/>
      <c r="E27" s="82"/>
    </row>
    <row r="28" spans="1:5" x14ac:dyDescent="0.25">
      <c r="A28" s="275">
        <v>21</v>
      </c>
      <c r="B28" s="80">
        <v>577</v>
      </c>
      <c r="C28" s="83" t="s">
        <v>170</v>
      </c>
      <c r="D28" s="84"/>
      <c r="E28" s="82"/>
    </row>
    <row r="29" spans="1:5" x14ac:dyDescent="0.25">
      <c r="A29" s="275">
        <v>22</v>
      </c>
      <c r="B29" s="80">
        <v>578</v>
      </c>
      <c r="C29" s="83" t="s">
        <v>171</v>
      </c>
      <c r="D29" s="81"/>
      <c r="E29" s="82"/>
    </row>
    <row r="30" spans="1:5" x14ac:dyDescent="0.25">
      <c r="A30" s="275">
        <v>23</v>
      </c>
      <c r="B30" s="80">
        <v>579</v>
      </c>
      <c r="C30" s="83" t="s">
        <v>172</v>
      </c>
      <c r="D30" s="81"/>
      <c r="E30" s="82"/>
    </row>
    <row r="31" spans="1:5" x14ac:dyDescent="0.25">
      <c r="A31" s="275">
        <v>24</v>
      </c>
      <c r="B31" s="80"/>
      <c r="C31" s="85" t="s">
        <v>173</v>
      </c>
      <c r="D31" s="86"/>
      <c r="E31" s="87"/>
    </row>
    <row r="32" spans="1:5" ht="15.75" thickBot="1" x14ac:dyDescent="0.3">
      <c r="A32" s="287">
        <v>25</v>
      </c>
      <c r="B32" s="78"/>
      <c r="C32" s="88" t="s">
        <v>174</v>
      </c>
      <c r="D32" s="89">
        <v>9485</v>
      </c>
      <c r="E32" s="90">
        <v>-8492</v>
      </c>
    </row>
    <row r="33" spans="1:5" ht="15.75" thickTop="1" x14ac:dyDescent="0.25">
      <c r="B33" s="91"/>
      <c r="C33" s="92"/>
      <c r="D33" s="93"/>
      <c r="E33" s="414"/>
    </row>
    <row r="34" spans="1:5" x14ac:dyDescent="0.25">
      <c r="B34" s="91"/>
      <c r="C34" s="94" t="s">
        <v>175</v>
      </c>
      <c r="D34" s="93"/>
      <c r="E34" s="415"/>
    </row>
    <row r="35" spans="1:5" x14ac:dyDescent="0.25">
      <c r="A35" s="275" t="s">
        <v>807</v>
      </c>
      <c r="B35" s="91"/>
      <c r="C35" s="94"/>
      <c r="D35" s="93"/>
      <c r="E35" s="415"/>
    </row>
    <row r="36" spans="1:5" x14ac:dyDescent="0.25">
      <c r="A36" s="275" t="s">
        <v>806</v>
      </c>
      <c r="B36" s="91"/>
      <c r="C36" s="94"/>
      <c r="D36" s="93"/>
      <c r="E36" s="416"/>
    </row>
    <row r="37" spans="1:5" x14ac:dyDescent="0.25">
      <c r="A37" s="286"/>
      <c r="B37" s="77" t="s">
        <v>150</v>
      </c>
      <c r="C37" s="77"/>
      <c r="D37" s="95"/>
      <c r="E37" s="96"/>
    </row>
    <row r="38" spans="1:5" x14ac:dyDescent="0.25">
      <c r="A38" s="287"/>
      <c r="B38" s="78" t="s">
        <v>152</v>
      </c>
      <c r="C38" s="78" t="s">
        <v>151</v>
      </c>
      <c r="D38" s="97" t="s">
        <v>176</v>
      </c>
      <c r="E38" s="98" t="s">
        <v>177</v>
      </c>
    </row>
    <row r="39" spans="1:5" x14ac:dyDescent="0.25">
      <c r="A39" s="275">
        <v>26</v>
      </c>
      <c r="B39" s="80"/>
      <c r="C39" s="80" t="s">
        <v>177</v>
      </c>
      <c r="D39" s="99"/>
      <c r="E39" s="100"/>
    </row>
    <row r="40" spans="1:5" x14ac:dyDescent="0.25">
      <c r="A40" s="275">
        <v>27</v>
      </c>
      <c r="B40" s="80">
        <v>401</v>
      </c>
      <c r="C40" s="83" t="s">
        <v>524</v>
      </c>
      <c r="D40" s="99"/>
      <c r="E40" s="82"/>
    </row>
    <row r="41" spans="1:5" x14ac:dyDescent="0.25">
      <c r="A41" s="275">
        <v>28</v>
      </c>
      <c r="B41" s="80">
        <v>402</v>
      </c>
      <c r="C41" s="83" t="s">
        <v>178</v>
      </c>
      <c r="D41" s="99"/>
      <c r="E41" s="82">
        <v>9485</v>
      </c>
    </row>
    <row r="42" spans="1:5" x14ac:dyDescent="0.25">
      <c r="A42" s="275">
        <v>29</v>
      </c>
      <c r="B42" s="80">
        <v>403</v>
      </c>
      <c r="C42" s="83" t="s">
        <v>179</v>
      </c>
      <c r="D42" s="99"/>
      <c r="E42" s="82"/>
    </row>
    <row r="43" spans="1:5" x14ac:dyDescent="0.25">
      <c r="A43" s="275">
        <v>30</v>
      </c>
      <c r="B43" s="80"/>
      <c r="C43" s="80" t="s">
        <v>176</v>
      </c>
      <c r="D43" s="99"/>
      <c r="E43" s="100"/>
    </row>
    <row r="44" spans="1:5" x14ac:dyDescent="0.25">
      <c r="A44" s="275">
        <v>31</v>
      </c>
      <c r="B44" s="80">
        <v>411</v>
      </c>
      <c r="C44" s="83" t="s">
        <v>525</v>
      </c>
      <c r="D44" s="81"/>
      <c r="E44" s="100"/>
    </row>
    <row r="45" spans="1:5" x14ac:dyDescent="0.25">
      <c r="A45" s="275">
        <v>32</v>
      </c>
      <c r="B45" s="80">
        <v>412</v>
      </c>
      <c r="C45" s="83" t="s">
        <v>180</v>
      </c>
      <c r="D45" s="81"/>
      <c r="E45" s="100"/>
    </row>
    <row r="46" spans="1:5" x14ac:dyDescent="0.25">
      <c r="A46" s="275">
        <v>33</v>
      </c>
      <c r="B46" s="80">
        <v>413</v>
      </c>
      <c r="C46" s="83" t="s">
        <v>181</v>
      </c>
      <c r="D46" s="81"/>
      <c r="E46" s="100"/>
    </row>
    <row r="47" spans="1:5" x14ac:dyDescent="0.25">
      <c r="A47" s="275">
        <v>34</v>
      </c>
      <c r="B47" s="80">
        <v>414</v>
      </c>
      <c r="C47" s="83" t="s">
        <v>182</v>
      </c>
      <c r="D47" s="84"/>
      <c r="E47" s="100"/>
    </row>
    <row r="48" spans="1:5" x14ac:dyDescent="0.25">
      <c r="A48" s="275">
        <v>35</v>
      </c>
      <c r="B48" s="80">
        <v>415</v>
      </c>
      <c r="C48" s="83" t="s">
        <v>183</v>
      </c>
      <c r="D48" s="81"/>
      <c r="E48" s="100"/>
    </row>
    <row r="49" spans="1:5" x14ac:dyDescent="0.25">
      <c r="A49" s="275">
        <v>36</v>
      </c>
      <c r="B49" s="80">
        <v>416</v>
      </c>
      <c r="C49" s="83" t="s">
        <v>526</v>
      </c>
      <c r="D49" s="81"/>
      <c r="E49" s="100"/>
    </row>
    <row r="50" spans="1:5" x14ac:dyDescent="0.25">
      <c r="A50" s="275">
        <v>37</v>
      </c>
      <c r="B50" s="80">
        <v>417</v>
      </c>
      <c r="C50" s="83" t="s">
        <v>184</v>
      </c>
      <c r="D50" s="81"/>
      <c r="E50" s="100"/>
    </row>
    <row r="51" spans="1:5" x14ac:dyDescent="0.25">
      <c r="A51" s="275">
        <v>38</v>
      </c>
      <c r="B51" s="80">
        <v>418</v>
      </c>
      <c r="C51" s="83" t="s">
        <v>185</v>
      </c>
      <c r="D51" s="81"/>
      <c r="E51" s="100"/>
    </row>
    <row r="52" spans="1:5" x14ac:dyDescent="0.25">
      <c r="A52" s="275">
        <v>39</v>
      </c>
      <c r="B52" s="80"/>
      <c r="C52" s="85" t="s">
        <v>186</v>
      </c>
      <c r="D52" s="81"/>
      <c r="E52" s="82">
        <v>9485</v>
      </c>
    </row>
    <row r="53" spans="1:5" x14ac:dyDescent="0.25">
      <c r="A53" s="283">
        <v>40</v>
      </c>
      <c r="B53" s="78"/>
      <c r="C53" s="288" t="s">
        <v>187</v>
      </c>
      <c r="D53" s="289"/>
      <c r="E53" s="101">
        <v>9485</v>
      </c>
    </row>
    <row r="54" spans="1:5" x14ac:dyDescent="0.25">
      <c r="A54" s="290">
        <v>41</v>
      </c>
      <c r="B54" s="291" t="s">
        <v>188</v>
      </c>
      <c r="C54" s="278"/>
      <c r="D54" s="278"/>
      <c r="E54" s="276"/>
    </row>
    <row r="55" spans="1:5" x14ac:dyDescent="0.25">
      <c r="A55" s="275">
        <v>42</v>
      </c>
      <c r="E55" s="292"/>
    </row>
    <row r="56" spans="1:5" x14ac:dyDescent="0.25">
      <c r="A56" s="275">
        <v>43</v>
      </c>
      <c r="E56" s="292"/>
    </row>
    <row r="57" spans="1:5" x14ac:dyDescent="0.25">
      <c r="A57" s="275">
        <v>44</v>
      </c>
      <c r="E57" s="292"/>
    </row>
    <row r="58" spans="1:5" x14ac:dyDescent="0.25">
      <c r="A58" s="275">
        <v>45</v>
      </c>
      <c r="E58" s="292"/>
    </row>
    <row r="59" spans="1:5" x14ac:dyDescent="0.25">
      <c r="A59" s="283" t="s">
        <v>527</v>
      </c>
      <c r="B59" s="293"/>
      <c r="C59" s="293"/>
      <c r="D59" s="293"/>
      <c r="E59" s="294"/>
    </row>
  </sheetData>
  <pageMargins left="0.7" right="0.7" top="0.75" bottom="0.75" header="0.3" footer="0.3"/>
  <pageSetup scale="79"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9"/>
  <sheetViews>
    <sheetView view="pageLayout" topLeftCell="A31" zoomScaleNormal="100" zoomScaleSheetLayoutView="100" workbookViewId="0">
      <selection activeCell="A5" sqref="A5"/>
    </sheetView>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47" customWidth="1"/>
  </cols>
  <sheetData>
    <row r="1" spans="1:13" x14ac:dyDescent="0.25">
      <c r="A1" s="303" t="s">
        <v>376</v>
      </c>
      <c r="B1" s="304"/>
      <c r="C1" s="304"/>
      <c r="D1" s="304"/>
      <c r="E1" s="304"/>
      <c r="F1" s="304"/>
      <c r="G1" s="304"/>
      <c r="H1" s="304"/>
      <c r="I1" s="304"/>
      <c r="J1" s="304"/>
      <c r="K1" s="209"/>
    </row>
    <row r="2" spans="1:13" x14ac:dyDescent="0.25">
      <c r="A2" s="188" t="s">
        <v>529</v>
      </c>
      <c r="B2" s="305"/>
      <c r="C2" s="305"/>
      <c r="D2" s="305"/>
      <c r="E2" s="305"/>
      <c r="F2" s="305"/>
      <c r="G2" s="305"/>
      <c r="H2" s="305"/>
      <c r="I2" s="305"/>
      <c r="J2" s="305"/>
      <c r="K2" s="306"/>
    </row>
    <row r="3" spans="1:13" ht="14.45" customHeight="1" x14ac:dyDescent="0.25">
      <c r="A3" s="6" t="s">
        <v>189</v>
      </c>
      <c r="B3" s="43"/>
      <c r="C3" s="43"/>
      <c r="D3" s="43"/>
      <c r="E3" s="43"/>
      <c r="F3" s="43"/>
      <c r="G3" s="43"/>
      <c r="H3" s="43"/>
      <c r="I3" s="43"/>
      <c r="J3" s="43"/>
      <c r="K3" s="41"/>
    </row>
    <row r="4" spans="1:13" x14ac:dyDescent="0.25">
      <c r="A4" s="33" t="s">
        <v>420</v>
      </c>
      <c r="B4" s="295"/>
      <c r="C4" s="296"/>
      <c r="D4" s="296"/>
      <c r="E4" s="296"/>
      <c r="F4" s="297"/>
      <c r="G4" s="216" t="s">
        <v>547</v>
      </c>
      <c r="H4" s="206"/>
      <c r="I4" s="216" t="s">
        <v>548</v>
      </c>
      <c r="J4" s="205"/>
      <c r="K4" s="206"/>
    </row>
    <row r="5" spans="1:13" x14ac:dyDescent="0.25">
      <c r="A5" s="36" t="s">
        <v>405</v>
      </c>
      <c r="B5" s="314" t="s">
        <v>545</v>
      </c>
      <c r="C5" s="315"/>
      <c r="D5" s="315"/>
      <c r="E5" s="315"/>
      <c r="F5" s="316"/>
      <c r="G5" s="188" t="s">
        <v>546</v>
      </c>
      <c r="H5" s="187"/>
      <c r="I5" s="188" t="s">
        <v>549</v>
      </c>
      <c r="J5" s="189"/>
      <c r="K5" s="187"/>
    </row>
    <row r="6" spans="1:13" x14ac:dyDescent="0.25">
      <c r="A6" s="37"/>
      <c r="B6" s="317" t="s">
        <v>145</v>
      </c>
      <c r="C6" s="318"/>
      <c r="D6" s="318"/>
      <c r="E6" s="318"/>
      <c r="F6" s="319"/>
      <c r="G6" s="269" t="s">
        <v>406</v>
      </c>
      <c r="H6" s="270"/>
      <c r="I6" s="269" t="s">
        <v>497</v>
      </c>
      <c r="J6" s="272"/>
      <c r="K6" s="270"/>
      <c r="M6" s="144"/>
    </row>
    <row r="7" spans="1:13" ht="14.45" customHeight="1" x14ac:dyDescent="0.25">
      <c r="A7" s="324">
        <v>1</v>
      </c>
      <c r="B7" s="321" t="s">
        <v>190</v>
      </c>
      <c r="C7" s="322"/>
      <c r="D7" s="322"/>
      <c r="E7" s="322"/>
      <c r="F7" s="323"/>
      <c r="G7" s="34"/>
      <c r="H7" s="35"/>
      <c r="I7" s="34"/>
      <c r="J7" s="193"/>
      <c r="K7" s="39"/>
    </row>
    <row r="8" spans="1:13" x14ac:dyDescent="0.25">
      <c r="A8" s="36">
        <v>2</v>
      </c>
      <c r="B8" s="9">
        <v>501</v>
      </c>
      <c r="C8" t="s">
        <v>551</v>
      </c>
      <c r="F8" s="2"/>
      <c r="G8" s="12"/>
      <c r="H8" s="2">
        <v>57364</v>
      </c>
      <c r="I8" s="146">
        <f>G8-M8</f>
        <v>0</v>
      </c>
      <c r="J8">
        <v>-2450</v>
      </c>
      <c r="K8" s="2"/>
    </row>
    <row r="9" spans="1:13" x14ac:dyDescent="0.25">
      <c r="A9" s="36">
        <v>3</v>
      </c>
      <c r="B9" s="9">
        <v>502</v>
      </c>
      <c r="C9" t="s">
        <v>550</v>
      </c>
      <c r="F9" s="2"/>
      <c r="G9" s="12"/>
      <c r="H9" s="2"/>
      <c r="I9" s="146">
        <f>G9-M9</f>
        <v>0</v>
      </c>
      <c r="K9" s="2"/>
    </row>
    <row r="10" spans="1:13" x14ac:dyDescent="0.25">
      <c r="A10" s="36">
        <v>4</v>
      </c>
      <c r="B10" s="9">
        <v>503</v>
      </c>
      <c r="C10" t="s">
        <v>552</v>
      </c>
      <c r="F10" s="2"/>
      <c r="G10" s="12"/>
      <c r="H10" s="2"/>
      <c r="I10" s="9"/>
      <c r="K10" s="2"/>
    </row>
    <row r="11" spans="1:13" x14ac:dyDescent="0.25">
      <c r="A11" s="36">
        <v>5</v>
      </c>
      <c r="B11" s="9">
        <v>504</v>
      </c>
      <c r="C11" t="s">
        <v>191</v>
      </c>
      <c r="F11" s="2"/>
      <c r="G11" s="12"/>
      <c r="H11" s="2"/>
      <c r="I11" s="9"/>
      <c r="K11" s="2"/>
    </row>
    <row r="12" spans="1:13" x14ac:dyDescent="0.25">
      <c r="A12" s="36">
        <v>6</v>
      </c>
      <c r="B12" s="9">
        <v>505</v>
      </c>
      <c r="C12" t="s">
        <v>553</v>
      </c>
      <c r="F12" s="2"/>
      <c r="G12" s="12"/>
      <c r="H12" s="2"/>
      <c r="I12" s="9"/>
      <c r="K12" s="2"/>
    </row>
    <row r="13" spans="1:13" x14ac:dyDescent="0.25">
      <c r="A13" s="36">
        <v>7</v>
      </c>
      <c r="B13" s="9"/>
      <c r="C13" t="s">
        <v>554</v>
      </c>
      <c r="F13" s="2"/>
      <c r="G13" s="143">
        <f>SUM(G8:G12)</f>
        <v>0</v>
      </c>
      <c r="H13" s="46">
        <v>57364</v>
      </c>
      <c r="I13" s="148">
        <f>G13-M13</f>
        <v>0</v>
      </c>
      <c r="J13" s="313">
        <v>-2450</v>
      </c>
      <c r="K13" s="46"/>
    </row>
    <row r="14" spans="1:13" x14ac:dyDescent="0.25">
      <c r="A14" s="36">
        <v>8</v>
      </c>
      <c r="B14" s="314" t="s">
        <v>192</v>
      </c>
      <c r="C14" s="315"/>
      <c r="D14" s="315"/>
      <c r="E14" s="315"/>
      <c r="F14" s="316"/>
      <c r="G14" s="12"/>
      <c r="H14" s="2"/>
      <c r="I14" s="9"/>
      <c r="K14" s="2"/>
    </row>
    <row r="15" spans="1:13" x14ac:dyDescent="0.25">
      <c r="A15" s="36">
        <v>9</v>
      </c>
      <c r="B15" s="9">
        <v>506</v>
      </c>
      <c r="C15" t="s">
        <v>555</v>
      </c>
      <c r="F15" s="2"/>
      <c r="G15" s="12"/>
      <c r="H15" s="2"/>
      <c r="I15" s="9"/>
      <c r="K15" s="2"/>
    </row>
    <row r="16" spans="1:13" x14ac:dyDescent="0.25">
      <c r="A16" s="36">
        <v>10</v>
      </c>
      <c r="B16" s="9">
        <v>507</v>
      </c>
      <c r="C16" t="s">
        <v>556</v>
      </c>
      <c r="F16" s="2"/>
      <c r="G16" s="12"/>
      <c r="H16" s="2"/>
      <c r="I16" s="146">
        <f>G16-M16</f>
        <v>0</v>
      </c>
      <c r="K16" s="2"/>
    </row>
    <row r="17" spans="1:11" x14ac:dyDescent="0.25">
      <c r="A17" s="36">
        <v>11</v>
      </c>
      <c r="B17" s="9"/>
      <c r="C17" t="s">
        <v>557</v>
      </c>
      <c r="F17" s="2"/>
      <c r="G17" s="143">
        <f>G15+G16</f>
        <v>0</v>
      </c>
      <c r="H17" s="46"/>
      <c r="I17" s="148">
        <f>G17-M17</f>
        <v>0</v>
      </c>
      <c r="J17" s="102"/>
      <c r="K17" s="46"/>
    </row>
    <row r="18" spans="1:11" x14ac:dyDescent="0.25">
      <c r="A18" s="37">
        <v>12</v>
      </c>
      <c r="B18" s="40"/>
      <c r="C18" s="43" t="s">
        <v>558</v>
      </c>
      <c r="D18" s="43"/>
      <c r="E18" s="43"/>
      <c r="F18" s="41"/>
      <c r="G18" s="143">
        <f>G13+G17</f>
        <v>0</v>
      </c>
      <c r="H18" s="46">
        <v>57364</v>
      </c>
      <c r="I18" s="148">
        <f>G18-M18</f>
        <v>0</v>
      </c>
      <c r="J18" s="313">
        <v>-2450</v>
      </c>
      <c r="K18" s="46"/>
    </row>
    <row r="19" spans="1:11" x14ac:dyDescent="0.25">
      <c r="A19" s="38"/>
      <c r="B19" s="42"/>
      <c r="C19" s="42"/>
      <c r="D19" s="42"/>
      <c r="E19" s="42"/>
      <c r="F19" s="42"/>
      <c r="G19" s="42"/>
      <c r="H19" s="42"/>
      <c r="I19" s="42"/>
      <c r="J19" s="42"/>
      <c r="K19" s="39"/>
    </row>
    <row r="20" spans="1:11" x14ac:dyDescent="0.25">
      <c r="A20" s="478" t="s">
        <v>193</v>
      </c>
      <c r="B20" s="479"/>
      <c r="C20" s="479"/>
      <c r="D20" s="479"/>
      <c r="E20" s="479"/>
      <c r="F20" s="479"/>
      <c r="G20" s="479"/>
      <c r="H20" s="479"/>
      <c r="I20" s="479"/>
      <c r="J20" s="479"/>
      <c r="K20" s="480"/>
    </row>
    <row r="21" spans="1:11" x14ac:dyDescent="0.25">
      <c r="A21" s="190" t="s">
        <v>530</v>
      </c>
      <c r="B21" s="1"/>
      <c r="C21" s="301"/>
      <c r="D21" s="301"/>
      <c r="E21" s="301"/>
      <c r="F21" s="301"/>
      <c r="G21" s="301"/>
      <c r="H21" s="301"/>
      <c r="I21" s="301"/>
      <c r="J21" s="301"/>
      <c r="K21" s="302"/>
    </row>
    <row r="22" spans="1:11" x14ac:dyDescent="0.25">
      <c r="A22" s="408" t="s">
        <v>531</v>
      </c>
      <c r="B22" s="43"/>
      <c r="C22" s="43"/>
      <c r="D22" s="43"/>
      <c r="E22" s="43"/>
      <c r="F22" s="43"/>
      <c r="G22" s="43"/>
      <c r="H22" s="43"/>
      <c r="I22" s="43"/>
      <c r="J22" s="43"/>
      <c r="K22" s="41"/>
    </row>
    <row r="23" spans="1:11" x14ac:dyDescent="0.25">
      <c r="A23" s="33"/>
      <c r="B23" s="38"/>
      <c r="C23" s="42"/>
      <c r="D23" s="42"/>
      <c r="E23" s="39"/>
      <c r="F23" s="308" t="s">
        <v>533</v>
      </c>
      <c r="G23" s="309"/>
      <c r="H23" s="185" t="s">
        <v>538</v>
      </c>
      <c r="I23" s="191"/>
      <c r="J23" s="308" t="s">
        <v>543</v>
      </c>
      <c r="K23" s="266"/>
    </row>
    <row r="24" spans="1:11" x14ac:dyDescent="0.25">
      <c r="A24" s="36"/>
      <c r="B24" s="9"/>
      <c r="E24" s="2"/>
      <c r="F24" s="36"/>
      <c r="G24" s="307"/>
      <c r="H24" s="182" t="s">
        <v>64</v>
      </c>
      <c r="I24" s="182" t="s">
        <v>130</v>
      </c>
      <c r="J24" s="36"/>
      <c r="K24" s="36"/>
    </row>
    <row r="25" spans="1:11" x14ac:dyDescent="0.25">
      <c r="A25" s="36" t="s">
        <v>420</v>
      </c>
      <c r="B25" s="188" t="s">
        <v>544</v>
      </c>
      <c r="C25" s="189"/>
      <c r="D25" s="189"/>
      <c r="E25" s="187"/>
      <c r="F25" s="36"/>
      <c r="G25" s="307"/>
      <c r="H25" s="182" t="s">
        <v>537</v>
      </c>
      <c r="I25" s="182" t="s">
        <v>539</v>
      </c>
      <c r="J25" s="36"/>
      <c r="K25" s="36"/>
    </row>
    <row r="26" spans="1:11" x14ac:dyDescent="0.25">
      <c r="A26" s="36" t="s">
        <v>405</v>
      </c>
      <c r="B26" s="188" t="s">
        <v>532</v>
      </c>
      <c r="C26" s="189"/>
      <c r="D26" s="189"/>
      <c r="E26" s="187"/>
      <c r="F26" s="182" t="s">
        <v>534</v>
      </c>
      <c r="G26" s="182" t="s">
        <v>535</v>
      </c>
      <c r="H26" s="182" t="s">
        <v>536</v>
      </c>
      <c r="I26" s="182" t="s">
        <v>540</v>
      </c>
      <c r="J26" s="182" t="s">
        <v>541</v>
      </c>
      <c r="K26" s="182" t="s">
        <v>542</v>
      </c>
    </row>
    <row r="27" spans="1:11" x14ac:dyDescent="0.25">
      <c r="A27" s="37"/>
      <c r="B27" s="269" t="s">
        <v>145</v>
      </c>
      <c r="C27" s="272"/>
      <c r="D27" s="272"/>
      <c r="E27" s="270"/>
      <c r="F27" s="186" t="s">
        <v>406</v>
      </c>
      <c r="G27" s="186" t="s">
        <v>497</v>
      </c>
      <c r="H27" s="186" t="s">
        <v>407</v>
      </c>
      <c r="I27" s="186" t="s">
        <v>418</v>
      </c>
      <c r="J27" s="186" t="s">
        <v>419</v>
      </c>
      <c r="K27" s="186" t="s">
        <v>473</v>
      </c>
    </row>
    <row r="28" spans="1:11" x14ac:dyDescent="0.25">
      <c r="A28" s="33">
        <v>13</v>
      </c>
      <c r="B28" s="38"/>
      <c r="C28" s="42"/>
      <c r="D28" s="42"/>
      <c r="E28" s="39"/>
      <c r="F28" s="33"/>
      <c r="G28" s="33"/>
      <c r="H28" s="39"/>
      <c r="I28" s="38"/>
      <c r="J28" s="39"/>
      <c r="K28" s="33"/>
    </row>
    <row r="29" spans="1:11" x14ac:dyDescent="0.25">
      <c r="A29" s="36">
        <v>14</v>
      </c>
      <c r="B29" s="9"/>
      <c r="C29" t="s">
        <v>846</v>
      </c>
      <c r="E29" s="2"/>
      <c r="F29" s="36"/>
      <c r="G29" s="36"/>
      <c r="H29" s="2"/>
      <c r="I29" s="9"/>
      <c r="J29" s="2"/>
      <c r="K29" s="36"/>
    </row>
    <row r="30" spans="1:11" x14ac:dyDescent="0.25">
      <c r="A30" s="36">
        <v>15</v>
      </c>
      <c r="B30" s="9"/>
      <c r="E30" s="2"/>
      <c r="F30" s="36"/>
      <c r="G30" s="36"/>
      <c r="H30" s="2"/>
      <c r="I30" s="9"/>
      <c r="J30" s="2"/>
      <c r="K30" s="36"/>
    </row>
    <row r="31" spans="1:11" x14ac:dyDescent="0.25">
      <c r="A31" s="36">
        <v>16</v>
      </c>
      <c r="B31" s="9"/>
      <c r="E31" s="2"/>
      <c r="F31" s="36"/>
      <c r="G31" s="36"/>
      <c r="H31" s="2"/>
      <c r="I31" s="9"/>
      <c r="J31" s="2"/>
      <c r="K31" s="36"/>
    </row>
    <row r="32" spans="1:11" x14ac:dyDescent="0.25">
      <c r="A32" s="36">
        <v>17</v>
      </c>
      <c r="B32" s="9"/>
      <c r="E32" s="2"/>
      <c r="F32" s="36"/>
      <c r="G32" s="36"/>
      <c r="H32" s="2"/>
      <c r="I32" s="9"/>
      <c r="J32" s="2"/>
      <c r="K32" s="36"/>
    </row>
    <row r="33" spans="1:11" x14ac:dyDescent="0.25">
      <c r="A33" s="36">
        <v>18</v>
      </c>
      <c r="B33" s="9"/>
      <c r="E33" s="2"/>
      <c r="F33" s="36"/>
      <c r="G33" s="36"/>
      <c r="H33" s="2"/>
      <c r="I33" s="9"/>
      <c r="J33" s="2"/>
      <c r="K33" s="36"/>
    </row>
    <row r="34" spans="1:11" x14ac:dyDescent="0.25">
      <c r="A34" s="36">
        <v>19</v>
      </c>
      <c r="B34" s="9"/>
      <c r="E34" s="2"/>
      <c r="F34" s="36"/>
      <c r="G34" s="36"/>
      <c r="H34" s="2"/>
      <c r="I34" s="9"/>
      <c r="J34" s="2"/>
      <c r="K34" s="36"/>
    </row>
    <row r="35" spans="1:11" x14ac:dyDescent="0.25">
      <c r="A35" s="36">
        <v>20</v>
      </c>
      <c r="B35" s="9"/>
      <c r="E35" s="2"/>
      <c r="F35" s="36"/>
      <c r="G35" s="36"/>
      <c r="H35" s="2"/>
      <c r="I35" s="9"/>
      <c r="J35" s="2"/>
      <c r="K35" s="36"/>
    </row>
    <row r="36" spans="1:11" x14ac:dyDescent="0.25">
      <c r="A36" s="36">
        <v>21</v>
      </c>
      <c r="B36" s="9"/>
      <c r="E36" s="2"/>
      <c r="F36" s="36"/>
      <c r="G36" s="36"/>
      <c r="H36" s="2"/>
      <c r="I36" s="9"/>
      <c r="J36" s="2"/>
      <c r="K36" s="36"/>
    </row>
    <row r="37" spans="1:11" x14ac:dyDescent="0.25">
      <c r="A37" s="36">
        <v>22</v>
      </c>
      <c r="B37" s="9"/>
      <c r="E37" s="2"/>
      <c r="F37" s="36"/>
      <c r="G37" s="36"/>
      <c r="H37" s="2"/>
      <c r="I37" s="9"/>
      <c r="J37" s="2"/>
      <c r="K37" s="36"/>
    </row>
    <row r="38" spans="1:11" x14ac:dyDescent="0.25">
      <c r="A38" s="36">
        <v>23</v>
      </c>
      <c r="B38" s="9"/>
      <c r="E38" s="2"/>
      <c r="F38" s="36"/>
      <c r="G38" s="36"/>
      <c r="H38" s="2"/>
      <c r="I38" s="9"/>
      <c r="J38" s="2"/>
      <c r="K38" s="36"/>
    </row>
    <row r="39" spans="1:11" x14ac:dyDescent="0.25">
      <c r="A39" s="37">
        <v>24</v>
      </c>
      <c r="B39" s="40"/>
      <c r="C39" s="43"/>
      <c r="D39" s="43"/>
      <c r="E39" s="41" t="s">
        <v>136</v>
      </c>
      <c r="F39" s="37"/>
      <c r="G39" s="37"/>
      <c r="H39" s="41" t="s">
        <v>142</v>
      </c>
      <c r="I39" s="40"/>
      <c r="J39" s="41"/>
      <c r="K39" s="37"/>
    </row>
  </sheetData>
  <mergeCells count="1">
    <mergeCell ref="A20:K20"/>
  </mergeCells>
  <pageMargins left="0.7" right="0.7" top="0.75" bottom="0.75" header="0.3" footer="0.3"/>
  <pageSetup scale="78"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8"/>
  <sheetViews>
    <sheetView tabSelected="1" view="pageLayout" topLeftCell="A44" zoomScaleNormal="100" workbookViewId="0">
      <selection activeCell="G56" sqref="G56"/>
    </sheetView>
  </sheetViews>
  <sheetFormatPr defaultColWidth="9.140625" defaultRowHeight="15" x14ac:dyDescent="0.25"/>
  <cols>
    <col min="1" max="1" width="5.7109375" style="76" customWidth="1"/>
    <col min="2" max="2" width="7.28515625" style="76" customWidth="1"/>
    <col min="3" max="3" width="17.140625" style="76" customWidth="1"/>
    <col min="4" max="4" width="16.28515625" style="76" customWidth="1"/>
    <col min="5" max="5" width="10" style="76" customWidth="1"/>
    <col min="6" max="7" width="14.42578125" style="76" customWidth="1"/>
    <col min="8" max="8" width="9.140625" style="76"/>
    <col min="9" max="9" width="12.28515625" style="76" customWidth="1"/>
    <col min="10" max="16384" width="9.140625" style="76"/>
  </cols>
  <sheetData>
    <row r="1" spans="1:7" x14ac:dyDescent="0.25">
      <c r="A1" s="417" t="s">
        <v>378</v>
      </c>
      <c r="B1" s="335"/>
      <c r="C1" s="336"/>
      <c r="D1" s="336"/>
      <c r="E1" s="336"/>
      <c r="F1" s="335"/>
      <c r="G1" s="337"/>
    </row>
    <row r="2" spans="1:7" x14ac:dyDescent="0.25">
      <c r="A2" s="339" t="s">
        <v>559</v>
      </c>
      <c r="B2" s="217"/>
      <c r="C2" s="217"/>
      <c r="D2" s="217"/>
      <c r="E2" s="217"/>
      <c r="F2" s="217"/>
      <c r="G2" s="340"/>
    </row>
    <row r="3" spans="1:7" x14ac:dyDescent="0.25">
      <c r="A3" s="344" t="s">
        <v>560</v>
      </c>
      <c r="B3" s="345"/>
      <c r="C3" s="345"/>
      <c r="D3" s="345"/>
      <c r="E3" s="345"/>
      <c r="F3" s="345"/>
      <c r="G3" s="346"/>
    </row>
    <row r="4" spans="1:7" x14ac:dyDescent="0.25">
      <c r="A4" s="332" t="s">
        <v>561</v>
      </c>
      <c r="B4" s="67"/>
      <c r="C4" s="67"/>
      <c r="D4" s="67"/>
      <c r="E4" s="67"/>
      <c r="F4" s="67"/>
      <c r="G4" s="333"/>
    </row>
    <row r="5" spans="1:7" x14ac:dyDescent="0.25">
      <c r="A5" s="341" t="s">
        <v>562</v>
      </c>
      <c r="B5" s="342"/>
      <c r="C5" s="342"/>
      <c r="D5" s="342"/>
      <c r="E5" s="342"/>
      <c r="F5" s="342"/>
      <c r="G5" s="343"/>
    </row>
    <row r="6" spans="1:7" x14ac:dyDescent="0.25">
      <c r="A6" s="338"/>
      <c r="B6" s="327"/>
      <c r="C6" s="62"/>
      <c r="D6" s="63"/>
      <c r="E6" s="75"/>
      <c r="F6" s="334" t="s">
        <v>538</v>
      </c>
      <c r="G6" s="327"/>
    </row>
    <row r="7" spans="1:7" x14ac:dyDescent="0.25">
      <c r="A7" s="338"/>
      <c r="B7" s="327"/>
      <c r="C7" s="62"/>
      <c r="D7" s="63"/>
      <c r="E7" s="75"/>
      <c r="F7" s="334" t="s">
        <v>563</v>
      </c>
      <c r="G7" s="327" t="s">
        <v>566</v>
      </c>
    </row>
    <row r="8" spans="1:7" x14ac:dyDescent="0.25">
      <c r="A8" s="327" t="s">
        <v>420</v>
      </c>
      <c r="B8" s="327" t="s">
        <v>150</v>
      </c>
      <c r="C8" s="62"/>
      <c r="D8" s="63"/>
      <c r="E8" s="75"/>
      <c r="F8" s="334" t="s">
        <v>564</v>
      </c>
      <c r="G8" s="327" t="s">
        <v>567</v>
      </c>
    </row>
    <row r="9" spans="1:7" x14ac:dyDescent="0.25">
      <c r="A9" s="327" t="s">
        <v>405</v>
      </c>
      <c r="B9" s="327" t="s">
        <v>405</v>
      </c>
      <c r="C9" s="344" t="s">
        <v>565</v>
      </c>
      <c r="D9" s="345"/>
      <c r="E9" s="346"/>
      <c r="F9" s="334" t="s">
        <v>546</v>
      </c>
      <c r="G9" s="327" t="s">
        <v>520</v>
      </c>
    </row>
    <row r="10" spans="1:7" x14ac:dyDescent="0.25">
      <c r="A10" s="325"/>
      <c r="B10" s="325"/>
      <c r="C10" s="221" t="s">
        <v>145</v>
      </c>
      <c r="D10" s="223"/>
      <c r="E10" s="222"/>
      <c r="F10" s="326" t="s">
        <v>406</v>
      </c>
      <c r="G10" s="325" t="s">
        <v>497</v>
      </c>
    </row>
    <row r="11" spans="1:7" x14ac:dyDescent="0.25">
      <c r="A11" s="327">
        <v>1</v>
      </c>
      <c r="B11" s="327"/>
      <c r="C11" s="484" t="s">
        <v>194</v>
      </c>
      <c r="D11" s="485"/>
      <c r="E11" s="486"/>
      <c r="F11" s="328"/>
      <c r="G11" s="329"/>
    </row>
    <row r="12" spans="1:7" x14ac:dyDescent="0.25">
      <c r="A12" s="327">
        <v>2</v>
      </c>
      <c r="B12" s="327" t="s">
        <v>195</v>
      </c>
      <c r="C12" s="487" t="s">
        <v>568</v>
      </c>
      <c r="D12" s="488"/>
      <c r="E12" s="489"/>
      <c r="F12" s="330">
        <v>7171</v>
      </c>
      <c r="G12" s="64">
        <v>-2</v>
      </c>
    </row>
    <row r="13" spans="1:7" x14ac:dyDescent="0.25">
      <c r="A13" s="327">
        <v>3</v>
      </c>
      <c r="B13" s="327" t="s">
        <v>196</v>
      </c>
      <c r="C13" s="487" t="s">
        <v>197</v>
      </c>
      <c r="D13" s="488"/>
      <c r="E13" s="489"/>
      <c r="F13" s="330">
        <v>0</v>
      </c>
      <c r="G13" s="64">
        <f>F13-I13</f>
        <v>0</v>
      </c>
    </row>
    <row r="14" spans="1:7" x14ac:dyDescent="0.25">
      <c r="A14" s="327">
        <v>4</v>
      </c>
      <c r="B14" s="327" t="s">
        <v>198</v>
      </c>
      <c r="C14" s="487" t="s">
        <v>199</v>
      </c>
      <c r="D14" s="488"/>
      <c r="E14" s="489"/>
      <c r="F14" s="330"/>
      <c r="G14" s="64">
        <f>F14-I14</f>
        <v>0</v>
      </c>
    </row>
    <row r="15" spans="1:7" x14ac:dyDescent="0.25">
      <c r="A15" s="327">
        <v>5</v>
      </c>
      <c r="B15" s="327"/>
      <c r="C15" s="490" t="s">
        <v>200</v>
      </c>
      <c r="D15" s="491"/>
      <c r="E15" s="492"/>
      <c r="F15" s="331">
        <f>SUM(F12:F14)</f>
        <v>7171</v>
      </c>
      <c r="G15" s="68">
        <f>SUM(G12:G14)</f>
        <v>-2</v>
      </c>
    </row>
    <row r="16" spans="1:7" x14ac:dyDescent="0.25">
      <c r="A16" s="327">
        <v>6</v>
      </c>
      <c r="B16" s="327">
        <v>602</v>
      </c>
      <c r="C16" s="487" t="s">
        <v>201</v>
      </c>
      <c r="D16" s="488"/>
      <c r="E16" s="489"/>
      <c r="F16" s="331">
        <v>0</v>
      </c>
      <c r="G16" s="68">
        <v>0</v>
      </c>
    </row>
    <row r="17" spans="1:7" x14ac:dyDescent="0.25">
      <c r="A17" s="327">
        <v>7</v>
      </c>
      <c r="B17" s="327"/>
      <c r="C17" s="493" t="s">
        <v>202</v>
      </c>
      <c r="D17" s="494"/>
      <c r="E17" s="495"/>
      <c r="F17" s="330"/>
      <c r="G17" s="64"/>
    </row>
    <row r="18" spans="1:7" x14ac:dyDescent="0.25">
      <c r="A18" s="327">
        <v>8</v>
      </c>
      <c r="B18" s="327" t="s">
        <v>203</v>
      </c>
      <c r="C18" s="487" t="s">
        <v>204</v>
      </c>
      <c r="D18" s="488"/>
      <c r="E18" s="489"/>
      <c r="F18" s="330">
        <v>0</v>
      </c>
      <c r="G18" s="64">
        <f>F18-I18</f>
        <v>0</v>
      </c>
    </row>
    <row r="19" spans="1:7" x14ac:dyDescent="0.25">
      <c r="A19" s="327">
        <v>9</v>
      </c>
      <c r="B19" s="327" t="s">
        <v>205</v>
      </c>
      <c r="C19" s="487" t="s">
        <v>206</v>
      </c>
      <c r="D19" s="488"/>
      <c r="E19" s="489"/>
      <c r="F19" s="330">
        <v>0</v>
      </c>
      <c r="G19" s="64">
        <f t="shared" ref="G19:G24" si="0">F19-I19</f>
        <v>0</v>
      </c>
    </row>
    <row r="20" spans="1:7" x14ac:dyDescent="0.25">
      <c r="A20" s="327">
        <v>10</v>
      </c>
      <c r="B20" s="327" t="s">
        <v>207</v>
      </c>
      <c r="C20" s="487" t="s">
        <v>208</v>
      </c>
      <c r="D20" s="488"/>
      <c r="E20" s="489"/>
      <c r="F20" s="330">
        <v>0</v>
      </c>
      <c r="G20" s="64">
        <f t="shared" si="0"/>
        <v>0</v>
      </c>
    </row>
    <row r="21" spans="1:7" x14ac:dyDescent="0.25">
      <c r="A21" s="327">
        <v>11</v>
      </c>
      <c r="B21" s="327" t="s">
        <v>209</v>
      </c>
      <c r="C21" s="487" t="s">
        <v>210</v>
      </c>
      <c r="D21" s="488"/>
      <c r="E21" s="489"/>
      <c r="F21" s="330">
        <v>3100</v>
      </c>
      <c r="G21" s="64">
        <v>218</v>
      </c>
    </row>
    <row r="22" spans="1:7" x14ac:dyDescent="0.25">
      <c r="A22" s="327">
        <v>12</v>
      </c>
      <c r="B22" s="327" t="s">
        <v>211</v>
      </c>
      <c r="C22" s="487" t="s">
        <v>569</v>
      </c>
      <c r="D22" s="488"/>
      <c r="E22" s="489"/>
      <c r="F22" s="330">
        <v>0</v>
      </c>
      <c r="G22" s="64">
        <f t="shared" si="0"/>
        <v>0</v>
      </c>
    </row>
    <row r="23" spans="1:7" x14ac:dyDescent="0.25">
      <c r="A23" s="327">
        <v>13</v>
      </c>
      <c r="B23" s="327" t="s">
        <v>212</v>
      </c>
      <c r="C23" s="487" t="s">
        <v>570</v>
      </c>
      <c r="D23" s="488"/>
      <c r="E23" s="489"/>
      <c r="F23" s="330"/>
      <c r="G23" s="64">
        <f t="shared" si="0"/>
        <v>0</v>
      </c>
    </row>
    <row r="24" spans="1:7" x14ac:dyDescent="0.25">
      <c r="A24" s="327">
        <v>14</v>
      </c>
      <c r="B24" s="327" t="s">
        <v>213</v>
      </c>
      <c r="C24" s="487" t="s">
        <v>571</v>
      </c>
      <c r="D24" s="488"/>
      <c r="E24" s="489"/>
      <c r="F24" s="330"/>
      <c r="G24" s="64">
        <f t="shared" si="0"/>
        <v>0</v>
      </c>
    </row>
    <row r="25" spans="1:7" x14ac:dyDescent="0.25">
      <c r="A25" s="327">
        <v>15</v>
      </c>
      <c r="B25" s="327" t="s">
        <v>214</v>
      </c>
      <c r="C25" s="487" t="s">
        <v>572</v>
      </c>
      <c r="D25" s="488"/>
      <c r="E25" s="489"/>
      <c r="F25" s="330"/>
      <c r="G25" s="64">
        <f>F25-I25</f>
        <v>0</v>
      </c>
    </row>
    <row r="26" spans="1:7" x14ac:dyDescent="0.25">
      <c r="A26" s="327">
        <v>16</v>
      </c>
      <c r="B26" s="327"/>
      <c r="C26" s="490" t="s">
        <v>215</v>
      </c>
      <c r="D26" s="491"/>
      <c r="E26" s="492"/>
      <c r="F26" s="331">
        <f>SUM(F18:F25)</f>
        <v>3100</v>
      </c>
      <c r="G26" s="68">
        <f>SUM(G18:G25)</f>
        <v>218</v>
      </c>
    </row>
    <row r="27" spans="1:7" x14ac:dyDescent="0.25">
      <c r="A27" s="327">
        <v>17</v>
      </c>
      <c r="B27" s="327"/>
      <c r="C27" s="493" t="s">
        <v>216</v>
      </c>
      <c r="D27" s="494"/>
      <c r="E27" s="495"/>
      <c r="F27" s="330"/>
      <c r="G27" s="64"/>
    </row>
    <row r="28" spans="1:7" x14ac:dyDescent="0.25">
      <c r="A28" s="327">
        <v>18</v>
      </c>
      <c r="B28" s="327" t="s">
        <v>217</v>
      </c>
      <c r="C28" s="487" t="s">
        <v>218</v>
      </c>
      <c r="D28" s="488"/>
      <c r="E28" s="489"/>
      <c r="F28" s="330">
        <v>6228</v>
      </c>
      <c r="G28" s="64">
        <v>-1332</v>
      </c>
    </row>
    <row r="29" spans="1:7" x14ac:dyDescent="0.25">
      <c r="A29" s="327">
        <v>19</v>
      </c>
      <c r="B29" s="327" t="s">
        <v>219</v>
      </c>
      <c r="C29" s="487" t="s">
        <v>220</v>
      </c>
      <c r="D29" s="488"/>
      <c r="E29" s="489"/>
      <c r="F29" s="330"/>
      <c r="G29" s="64">
        <f>F29-I29</f>
        <v>0</v>
      </c>
    </row>
    <row r="30" spans="1:7" x14ac:dyDescent="0.25">
      <c r="A30" s="327">
        <v>20</v>
      </c>
      <c r="B30" s="327" t="s">
        <v>221</v>
      </c>
      <c r="C30" s="487" t="s">
        <v>573</v>
      </c>
      <c r="D30" s="488"/>
      <c r="E30" s="489"/>
      <c r="F30" s="330">
        <v>0</v>
      </c>
      <c r="G30" s="64">
        <f t="shared" ref="G30:G31" si="1">F30-I30</f>
        <v>0</v>
      </c>
    </row>
    <row r="31" spans="1:7" x14ac:dyDescent="0.25">
      <c r="A31" s="327">
        <v>21</v>
      </c>
      <c r="B31" s="327" t="s">
        <v>222</v>
      </c>
      <c r="C31" s="487" t="s">
        <v>223</v>
      </c>
      <c r="D31" s="488"/>
      <c r="E31" s="489"/>
      <c r="F31" s="330"/>
      <c r="G31" s="64">
        <f t="shared" si="1"/>
        <v>0</v>
      </c>
    </row>
    <row r="32" spans="1:7" x14ac:dyDescent="0.25">
      <c r="A32" s="327">
        <v>22</v>
      </c>
      <c r="B32" s="327"/>
      <c r="C32" s="490" t="s">
        <v>224</v>
      </c>
      <c r="D32" s="491"/>
      <c r="E32" s="492"/>
      <c r="F32" s="331">
        <f>SUM(F28:F31)</f>
        <v>6228</v>
      </c>
      <c r="G32" s="68">
        <f>SUM(G28:G31)</f>
        <v>-1332</v>
      </c>
    </row>
    <row r="33" spans="1:12" x14ac:dyDescent="0.25">
      <c r="A33" s="327">
        <v>23</v>
      </c>
      <c r="B33" s="327"/>
      <c r="C33" s="493" t="s">
        <v>225</v>
      </c>
      <c r="D33" s="494"/>
      <c r="E33" s="495"/>
      <c r="F33" s="330"/>
      <c r="G33" s="64"/>
    </row>
    <row r="34" spans="1:12" x14ac:dyDescent="0.25">
      <c r="A34" s="327">
        <v>24</v>
      </c>
      <c r="B34" s="327">
        <v>607</v>
      </c>
      <c r="C34" s="487" t="s">
        <v>226</v>
      </c>
      <c r="D34" s="488"/>
      <c r="E34" s="489"/>
      <c r="F34" s="330"/>
      <c r="G34" s="64">
        <f t="shared" ref="G34:G41" si="2">F34-I34</f>
        <v>0</v>
      </c>
    </row>
    <row r="35" spans="1:12" x14ac:dyDescent="0.25">
      <c r="A35" s="327">
        <v>25</v>
      </c>
      <c r="B35" s="327">
        <v>608</v>
      </c>
      <c r="C35" s="487" t="s">
        <v>574</v>
      </c>
      <c r="D35" s="488"/>
      <c r="E35" s="489"/>
      <c r="F35" s="330">
        <v>0</v>
      </c>
      <c r="G35" s="64">
        <f t="shared" si="2"/>
        <v>0</v>
      </c>
    </row>
    <row r="36" spans="1:12" x14ac:dyDescent="0.25">
      <c r="A36" s="327">
        <v>26</v>
      </c>
      <c r="B36" s="327" t="s">
        <v>227</v>
      </c>
      <c r="C36" s="487" t="s">
        <v>575</v>
      </c>
      <c r="D36" s="488"/>
      <c r="E36" s="489"/>
      <c r="F36" s="330">
        <v>11478</v>
      </c>
      <c r="G36" s="64">
        <v>7790</v>
      </c>
    </row>
    <row r="37" spans="1:12" x14ac:dyDescent="0.25">
      <c r="A37" s="327">
        <v>27</v>
      </c>
      <c r="B37" s="327" t="s">
        <v>228</v>
      </c>
      <c r="C37" s="487" t="s">
        <v>576</v>
      </c>
      <c r="D37" s="488"/>
      <c r="E37" s="489"/>
      <c r="F37" s="330"/>
      <c r="G37" s="64">
        <f t="shared" si="2"/>
        <v>0</v>
      </c>
    </row>
    <row r="38" spans="1:12" x14ac:dyDescent="0.25">
      <c r="A38" s="327">
        <v>28</v>
      </c>
      <c r="B38" s="327" t="s">
        <v>229</v>
      </c>
      <c r="C38" s="487" t="s">
        <v>577</v>
      </c>
      <c r="D38" s="488"/>
      <c r="E38" s="489"/>
      <c r="F38" s="330">
        <v>0</v>
      </c>
      <c r="G38" s="64">
        <f t="shared" si="2"/>
        <v>0</v>
      </c>
    </row>
    <row r="39" spans="1:12" x14ac:dyDescent="0.25">
      <c r="A39" s="327">
        <v>29</v>
      </c>
      <c r="B39" s="327" t="s">
        <v>230</v>
      </c>
      <c r="C39" s="487" t="s">
        <v>578</v>
      </c>
      <c r="D39" s="488"/>
      <c r="E39" s="489"/>
      <c r="F39" s="330"/>
      <c r="G39" s="64">
        <f t="shared" si="2"/>
        <v>0</v>
      </c>
    </row>
    <row r="40" spans="1:12" x14ac:dyDescent="0.25">
      <c r="A40" s="327">
        <v>30</v>
      </c>
      <c r="B40" s="327" t="s">
        <v>231</v>
      </c>
      <c r="C40" s="487" t="s">
        <v>579</v>
      </c>
      <c r="D40" s="488"/>
      <c r="E40" s="489"/>
      <c r="F40" s="330"/>
      <c r="G40" s="64">
        <f t="shared" si="2"/>
        <v>0</v>
      </c>
    </row>
    <row r="41" spans="1:12" x14ac:dyDescent="0.25">
      <c r="A41" s="327">
        <v>31</v>
      </c>
      <c r="B41" s="327" t="s">
        <v>232</v>
      </c>
      <c r="C41" s="487" t="s">
        <v>580</v>
      </c>
      <c r="D41" s="488"/>
      <c r="E41" s="489"/>
      <c r="F41" s="330"/>
      <c r="G41" s="64">
        <f t="shared" si="2"/>
        <v>0</v>
      </c>
    </row>
    <row r="42" spans="1:12" x14ac:dyDescent="0.25">
      <c r="A42" s="327">
        <v>32</v>
      </c>
      <c r="B42" s="327" t="s">
        <v>233</v>
      </c>
      <c r="C42" s="487" t="s">
        <v>581</v>
      </c>
      <c r="D42" s="488"/>
      <c r="E42" s="489"/>
      <c r="F42" s="330"/>
      <c r="G42" s="64"/>
    </row>
    <row r="43" spans="1:12" x14ac:dyDescent="0.25">
      <c r="A43" s="327">
        <v>33</v>
      </c>
      <c r="B43" s="327"/>
      <c r="C43" s="490" t="s">
        <v>234</v>
      </c>
      <c r="D43" s="491"/>
      <c r="E43" s="492"/>
      <c r="F43" s="331">
        <f>SUM(F34:F42)</f>
        <v>11478</v>
      </c>
      <c r="G43" s="68">
        <f>SUM(G34:G42)</f>
        <v>7790</v>
      </c>
      <c r="K43" s="145"/>
      <c r="L43" s="145"/>
    </row>
    <row r="44" spans="1:12" x14ac:dyDescent="0.25">
      <c r="A44" s="327">
        <v>34</v>
      </c>
      <c r="B44" s="327"/>
      <c r="C44" s="493" t="s">
        <v>235</v>
      </c>
      <c r="D44" s="494"/>
      <c r="E44" s="495"/>
      <c r="F44" s="330"/>
      <c r="G44" s="64"/>
    </row>
    <row r="45" spans="1:12" x14ac:dyDescent="0.25">
      <c r="A45" s="327">
        <v>35</v>
      </c>
      <c r="B45" s="327" t="s">
        <v>236</v>
      </c>
      <c r="C45" s="487" t="s">
        <v>237</v>
      </c>
      <c r="D45" s="488"/>
      <c r="E45" s="489"/>
      <c r="F45" s="330">
        <v>2000</v>
      </c>
      <c r="G45" s="64">
        <v>0</v>
      </c>
    </row>
    <row r="46" spans="1:12" x14ac:dyDescent="0.25">
      <c r="A46" s="327">
        <v>36</v>
      </c>
      <c r="B46" s="327" t="s">
        <v>238</v>
      </c>
      <c r="C46" s="487" t="s">
        <v>239</v>
      </c>
      <c r="D46" s="488"/>
      <c r="E46" s="489"/>
      <c r="F46" s="330">
        <v>324</v>
      </c>
      <c r="G46" s="64">
        <v>87</v>
      </c>
    </row>
    <row r="47" spans="1:12" x14ac:dyDescent="0.25">
      <c r="A47" s="327">
        <v>37</v>
      </c>
      <c r="B47" s="327" t="s">
        <v>240</v>
      </c>
      <c r="C47" s="487" t="s">
        <v>582</v>
      </c>
      <c r="D47" s="488"/>
      <c r="E47" s="489"/>
      <c r="F47" s="330"/>
      <c r="G47" s="64">
        <f>F47-I47</f>
        <v>0</v>
      </c>
    </row>
    <row r="48" spans="1:12" x14ac:dyDescent="0.25">
      <c r="A48" s="327">
        <v>38</v>
      </c>
      <c r="B48" s="327" t="s">
        <v>241</v>
      </c>
      <c r="C48" s="487" t="s">
        <v>242</v>
      </c>
      <c r="D48" s="488"/>
      <c r="E48" s="489"/>
      <c r="F48" s="330">
        <v>1660</v>
      </c>
      <c r="G48" s="64">
        <v>310</v>
      </c>
    </row>
    <row r="49" spans="1:7" x14ac:dyDescent="0.25">
      <c r="A49" s="327">
        <v>39</v>
      </c>
      <c r="B49" s="327" t="s">
        <v>243</v>
      </c>
      <c r="C49" s="487" t="s">
        <v>244</v>
      </c>
      <c r="D49" s="488"/>
      <c r="E49" s="489"/>
      <c r="F49" s="330">
        <v>0</v>
      </c>
      <c r="G49" s="64">
        <f t="shared" ref="G49:G55" si="3">F49-I49</f>
        <v>0</v>
      </c>
    </row>
    <row r="50" spans="1:7" x14ac:dyDescent="0.25">
      <c r="A50" s="327">
        <v>40</v>
      </c>
      <c r="B50" s="327" t="s">
        <v>245</v>
      </c>
      <c r="C50" s="487" t="s">
        <v>246</v>
      </c>
      <c r="D50" s="488"/>
      <c r="E50" s="489"/>
      <c r="F50" s="330">
        <v>0</v>
      </c>
      <c r="G50" s="64">
        <f t="shared" si="3"/>
        <v>0</v>
      </c>
    </row>
    <row r="51" spans="1:7" x14ac:dyDescent="0.25">
      <c r="A51" s="327">
        <v>41</v>
      </c>
      <c r="B51" s="327" t="s">
        <v>247</v>
      </c>
      <c r="C51" s="487" t="s">
        <v>248</v>
      </c>
      <c r="D51" s="488"/>
      <c r="E51" s="489"/>
      <c r="F51" s="330">
        <v>1729</v>
      </c>
      <c r="G51" s="64">
        <v>132</v>
      </c>
    </row>
    <row r="52" spans="1:7" x14ac:dyDescent="0.25">
      <c r="A52" s="327">
        <v>42</v>
      </c>
      <c r="B52" s="327" t="s">
        <v>249</v>
      </c>
      <c r="C52" s="487" t="s">
        <v>250</v>
      </c>
      <c r="D52" s="488"/>
      <c r="E52" s="489"/>
      <c r="F52" s="330">
        <v>0</v>
      </c>
      <c r="G52" s="64">
        <f t="shared" si="3"/>
        <v>0</v>
      </c>
    </row>
    <row r="53" spans="1:7" x14ac:dyDescent="0.25">
      <c r="A53" s="327">
        <v>43</v>
      </c>
      <c r="B53" s="327" t="s">
        <v>251</v>
      </c>
      <c r="C53" s="487" t="s">
        <v>583</v>
      </c>
      <c r="D53" s="488"/>
      <c r="E53" s="489"/>
      <c r="F53" s="330">
        <v>0</v>
      </c>
      <c r="G53" s="64">
        <f t="shared" si="3"/>
        <v>0</v>
      </c>
    </row>
    <row r="54" spans="1:7" x14ac:dyDescent="0.25">
      <c r="A54" s="327">
        <v>44</v>
      </c>
      <c r="B54" s="327" t="s">
        <v>252</v>
      </c>
      <c r="C54" s="487" t="s">
        <v>253</v>
      </c>
      <c r="D54" s="488"/>
      <c r="E54" s="489"/>
      <c r="F54" s="330">
        <f>'page 206'!H10</f>
        <v>3190</v>
      </c>
      <c r="G54" s="64">
        <v>-1311</v>
      </c>
    </row>
    <row r="55" spans="1:7" x14ac:dyDescent="0.25">
      <c r="A55" s="327">
        <v>45</v>
      </c>
      <c r="B55" s="327" t="s">
        <v>254</v>
      </c>
      <c r="C55" s="487" t="s">
        <v>255</v>
      </c>
      <c r="D55" s="488"/>
      <c r="E55" s="489"/>
      <c r="F55" s="330">
        <v>9036</v>
      </c>
      <c r="G55" s="64">
        <v>-643</v>
      </c>
    </row>
    <row r="56" spans="1:7" x14ac:dyDescent="0.25">
      <c r="A56" s="327">
        <v>46</v>
      </c>
      <c r="B56" s="327"/>
      <c r="C56" s="490" t="s">
        <v>256</v>
      </c>
      <c r="D56" s="491"/>
      <c r="E56" s="492"/>
      <c r="F56" s="331">
        <f>SUM(F45:F55)</f>
        <v>17939</v>
      </c>
      <c r="G56" s="68">
        <f>SUM(G45:G55)</f>
        <v>-1425</v>
      </c>
    </row>
    <row r="57" spans="1:7" x14ac:dyDescent="0.25">
      <c r="A57" s="325">
        <v>47</v>
      </c>
      <c r="B57" s="325"/>
      <c r="C57" s="496" t="s">
        <v>257</v>
      </c>
      <c r="D57" s="497"/>
      <c r="E57" s="498"/>
      <c r="F57" s="331">
        <f>F15+F16+F26+F32+F43+F56</f>
        <v>45916</v>
      </c>
      <c r="G57" s="68">
        <f>G15+G16+G26+G32+G43+G56</f>
        <v>5249</v>
      </c>
    </row>
    <row r="58" spans="1:7" x14ac:dyDescent="0.25">
      <c r="F58" s="145"/>
    </row>
  </sheetData>
  <mergeCells count="47">
    <mergeCell ref="C56:E56"/>
    <mergeCell ref="C57:E57"/>
    <mergeCell ref="C49:E49"/>
    <mergeCell ref="C50:E50"/>
    <mergeCell ref="C51:E51"/>
    <mergeCell ref="C52:E52"/>
    <mergeCell ref="C53:E53"/>
    <mergeCell ref="C54:E54"/>
    <mergeCell ref="C55:E55"/>
    <mergeCell ref="C48:E48"/>
    <mergeCell ref="C37:E37"/>
    <mergeCell ref="C38:E38"/>
    <mergeCell ref="C39:E39"/>
    <mergeCell ref="C40:E40"/>
    <mergeCell ref="C41:E41"/>
    <mergeCell ref="C42:E42"/>
    <mergeCell ref="C43:E43"/>
    <mergeCell ref="C44:E44"/>
    <mergeCell ref="C45:E45"/>
    <mergeCell ref="C46:E46"/>
    <mergeCell ref="C47:E47"/>
    <mergeCell ref="C36:E36"/>
    <mergeCell ref="C25:E25"/>
    <mergeCell ref="C26:E26"/>
    <mergeCell ref="C27:E27"/>
    <mergeCell ref="C28:E28"/>
    <mergeCell ref="C29:E29"/>
    <mergeCell ref="C30:E30"/>
    <mergeCell ref="C31:E31"/>
    <mergeCell ref="C32:E32"/>
    <mergeCell ref="C33:E33"/>
    <mergeCell ref="C34:E34"/>
    <mergeCell ref="C35:E35"/>
    <mergeCell ref="C11:E11"/>
    <mergeCell ref="C12:E12"/>
    <mergeCell ref="C24:E24"/>
    <mergeCell ref="C13:E13"/>
    <mergeCell ref="C14:E14"/>
    <mergeCell ref="C15:E15"/>
    <mergeCell ref="C16:E16"/>
    <mergeCell ref="C17:E17"/>
    <mergeCell ref="C18:E18"/>
    <mergeCell ref="C19:E19"/>
    <mergeCell ref="C20:E20"/>
    <mergeCell ref="C21:E21"/>
    <mergeCell ref="C22:E22"/>
    <mergeCell ref="C23:E23"/>
  </mergeCells>
  <pageMargins left="0.7" right="0.7" top="0.75" bottom="0.75" header="0.3" footer="0.3"/>
  <pageSetup scale="82"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view="pageLayout" topLeftCell="A22" zoomScaleNormal="100" workbookViewId="0">
      <selection activeCell="A5" sqref="A5"/>
    </sheetView>
  </sheetViews>
  <sheetFormatPr defaultColWidth="8.85546875" defaultRowHeight="15" x14ac:dyDescent="0.25"/>
  <cols>
    <col min="1" max="1" width="5.7109375" customWidth="1"/>
    <col min="2" max="2" width="7.7109375" customWidth="1"/>
    <col min="3" max="3" width="12.5703125" customWidth="1"/>
    <col min="4" max="4" width="16.28515625" customWidth="1"/>
    <col min="5" max="5" width="21.5703125" customWidth="1"/>
    <col min="6" max="6" width="9.7109375" bestFit="1" customWidth="1"/>
    <col min="7" max="7" width="11.7109375" style="2" customWidth="1"/>
    <col min="8" max="8" width="12" style="147" customWidth="1"/>
  </cols>
  <sheetData>
    <row r="1" spans="1:8" x14ac:dyDescent="0.25">
      <c r="A1" s="45" t="s">
        <v>377</v>
      </c>
      <c r="B1" s="102"/>
      <c r="C1" s="102"/>
      <c r="D1" s="102"/>
      <c r="E1" s="102"/>
      <c r="F1" s="102"/>
      <c r="G1" s="46"/>
    </row>
    <row r="2" spans="1:8" x14ac:dyDescent="0.25">
      <c r="A2" s="216" t="s">
        <v>559</v>
      </c>
      <c r="B2" s="205"/>
      <c r="C2" s="205"/>
      <c r="D2" s="205"/>
      <c r="E2" s="205"/>
      <c r="F2" s="205"/>
      <c r="G2" s="206"/>
    </row>
    <row r="3" spans="1:8" x14ac:dyDescent="0.25">
      <c r="A3" s="188" t="s">
        <v>351</v>
      </c>
      <c r="B3" s="189"/>
      <c r="C3" s="189"/>
      <c r="D3" s="189"/>
      <c r="E3" s="189"/>
      <c r="F3" s="189"/>
      <c r="G3" s="187"/>
    </row>
    <row r="4" spans="1:8" x14ac:dyDescent="0.25">
      <c r="A4" s="9" t="s">
        <v>589</v>
      </c>
    </row>
    <row r="5" spans="1:8" x14ac:dyDescent="0.25">
      <c r="A5" s="40" t="s">
        <v>562</v>
      </c>
      <c r="B5" s="43"/>
      <c r="C5" s="43"/>
      <c r="D5" s="43"/>
      <c r="E5" s="43"/>
      <c r="F5" s="43"/>
      <c r="G5" s="41"/>
    </row>
    <row r="6" spans="1:8" x14ac:dyDescent="0.25">
      <c r="A6" s="33"/>
      <c r="B6" s="347"/>
      <c r="C6" s="295"/>
      <c r="D6" s="296"/>
      <c r="E6" s="297"/>
      <c r="F6" s="185" t="s">
        <v>588</v>
      </c>
      <c r="G6" s="185"/>
    </row>
    <row r="7" spans="1:8" x14ac:dyDescent="0.25">
      <c r="A7" s="36"/>
      <c r="B7" s="348"/>
      <c r="C7" s="310"/>
      <c r="D7" s="311"/>
      <c r="E7" s="312"/>
      <c r="F7" s="182" t="s">
        <v>594</v>
      </c>
      <c r="G7" s="182" t="s">
        <v>586</v>
      </c>
    </row>
    <row r="8" spans="1:8" x14ac:dyDescent="0.25">
      <c r="A8" s="182" t="s">
        <v>420</v>
      </c>
      <c r="B8" s="352" t="s">
        <v>150</v>
      </c>
      <c r="C8" s="314" t="s">
        <v>585</v>
      </c>
      <c r="D8" s="315"/>
      <c r="E8" s="316"/>
      <c r="F8" s="182" t="s">
        <v>595</v>
      </c>
      <c r="G8" s="182" t="s">
        <v>567</v>
      </c>
    </row>
    <row r="9" spans="1:8" x14ac:dyDescent="0.25">
      <c r="A9" s="182" t="s">
        <v>405</v>
      </c>
      <c r="B9" s="352" t="s">
        <v>405</v>
      </c>
      <c r="C9" s="314" t="s">
        <v>584</v>
      </c>
      <c r="D9" s="315"/>
      <c r="E9" s="316"/>
      <c r="F9" s="182" t="s">
        <v>587</v>
      </c>
      <c r="G9" s="182" t="s">
        <v>520</v>
      </c>
    </row>
    <row r="10" spans="1:8" x14ac:dyDescent="0.25">
      <c r="A10" s="37"/>
      <c r="B10" s="349"/>
      <c r="C10" s="317" t="s">
        <v>145</v>
      </c>
      <c r="D10" s="318"/>
      <c r="E10" s="319"/>
      <c r="F10" s="186" t="s">
        <v>406</v>
      </c>
      <c r="G10" s="186" t="s">
        <v>497</v>
      </c>
      <c r="H10" s="144"/>
    </row>
    <row r="11" spans="1:8" x14ac:dyDescent="0.25">
      <c r="A11" s="183">
        <v>25</v>
      </c>
      <c r="B11" s="185">
        <v>601</v>
      </c>
      <c r="C11" s="499" t="s">
        <v>354</v>
      </c>
      <c r="D11" s="499"/>
      <c r="E11" s="500"/>
      <c r="F11" s="12"/>
      <c r="G11" s="350">
        <f>F11-H11</f>
        <v>0</v>
      </c>
    </row>
    <row r="12" spans="1:8" x14ac:dyDescent="0.25">
      <c r="A12" s="183">
        <v>26</v>
      </c>
      <c r="B12" s="182">
        <v>602</v>
      </c>
      <c r="C12" s="488" t="s">
        <v>201</v>
      </c>
      <c r="D12" s="488"/>
      <c r="E12" s="489"/>
      <c r="F12" s="12"/>
      <c r="G12" s="350">
        <f>F12-H12</f>
        <v>0</v>
      </c>
    </row>
    <row r="13" spans="1:8" x14ac:dyDescent="0.25">
      <c r="A13" s="183">
        <v>27</v>
      </c>
      <c r="B13" s="182">
        <v>603</v>
      </c>
      <c r="C13" s="488" t="s">
        <v>590</v>
      </c>
      <c r="D13" s="488"/>
      <c r="E13" s="489"/>
      <c r="F13" s="12"/>
      <c r="G13" s="36"/>
    </row>
    <row r="14" spans="1:8" x14ac:dyDescent="0.25">
      <c r="A14" s="183">
        <v>28</v>
      </c>
      <c r="B14" s="182">
        <v>604</v>
      </c>
      <c r="C14" s="488" t="s">
        <v>591</v>
      </c>
      <c r="D14" s="488"/>
      <c r="E14" s="489"/>
      <c r="F14" s="12"/>
      <c r="G14" s="36"/>
    </row>
    <row r="15" spans="1:8" x14ac:dyDescent="0.25">
      <c r="A15" s="183">
        <v>29</v>
      </c>
      <c r="B15" s="182">
        <v>605</v>
      </c>
      <c r="C15" s="488" t="s">
        <v>592</v>
      </c>
      <c r="D15" s="488"/>
      <c r="E15" s="489"/>
      <c r="F15" s="12"/>
      <c r="G15" s="36"/>
    </row>
    <row r="16" spans="1:8" x14ac:dyDescent="0.25">
      <c r="A16" s="183">
        <v>30</v>
      </c>
      <c r="B16" s="182">
        <v>606</v>
      </c>
      <c r="C16" s="62" t="s">
        <v>355</v>
      </c>
      <c r="D16" s="63"/>
      <c r="E16" s="75"/>
      <c r="F16" s="143">
        <f>SUM(F11:F15)</f>
        <v>0</v>
      </c>
      <c r="G16" s="351">
        <f>F16-H16</f>
        <v>0</v>
      </c>
    </row>
    <row r="17" spans="1:8" x14ac:dyDescent="0.25">
      <c r="A17" s="183">
        <v>31</v>
      </c>
      <c r="B17" s="182">
        <v>607</v>
      </c>
      <c r="C17" s="488" t="s">
        <v>226</v>
      </c>
      <c r="D17" s="488"/>
      <c r="E17" s="489"/>
      <c r="F17" s="12"/>
      <c r="G17" s="36"/>
    </row>
    <row r="18" spans="1:8" x14ac:dyDescent="0.25">
      <c r="A18" s="183">
        <v>32</v>
      </c>
      <c r="B18" s="182">
        <v>608</v>
      </c>
      <c r="C18" s="488" t="s">
        <v>574</v>
      </c>
      <c r="D18" s="488"/>
      <c r="E18" s="489"/>
      <c r="F18" s="12"/>
      <c r="G18" s="36"/>
    </row>
    <row r="19" spans="1:8" x14ac:dyDescent="0.25">
      <c r="A19" s="183">
        <v>33</v>
      </c>
      <c r="B19" s="182">
        <v>609</v>
      </c>
      <c r="C19" s="488" t="s">
        <v>593</v>
      </c>
      <c r="D19" s="488"/>
      <c r="E19" s="489"/>
      <c r="F19" s="12"/>
      <c r="G19" s="36"/>
    </row>
    <row r="20" spans="1:8" x14ac:dyDescent="0.25">
      <c r="A20" s="183">
        <v>34</v>
      </c>
      <c r="B20" s="182" t="s">
        <v>252</v>
      </c>
      <c r="C20" s="488" t="s">
        <v>253</v>
      </c>
      <c r="D20" s="488"/>
      <c r="E20" s="489"/>
      <c r="F20" s="12"/>
      <c r="G20" s="350">
        <f>F20-H20</f>
        <v>0</v>
      </c>
    </row>
    <row r="21" spans="1:8" x14ac:dyDescent="0.25">
      <c r="A21" s="183">
        <v>35</v>
      </c>
      <c r="B21" s="182" t="s">
        <v>352</v>
      </c>
      <c r="C21" s="488" t="s">
        <v>255</v>
      </c>
      <c r="D21" s="488"/>
      <c r="E21" s="489"/>
      <c r="F21" s="143">
        <f>F19+F20</f>
        <v>0</v>
      </c>
      <c r="G21" s="351">
        <f>F21-H21</f>
        <v>0</v>
      </c>
    </row>
    <row r="22" spans="1:8" x14ac:dyDescent="0.25">
      <c r="A22" s="183">
        <v>36</v>
      </c>
      <c r="B22" s="186"/>
      <c r="C22" s="43"/>
      <c r="D22" s="43"/>
      <c r="E22" s="41"/>
      <c r="F22" s="143">
        <f>F16+F21</f>
        <v>0</v>
      </c>
      <c r="G22" s="351">
        <f>F22-H22</f>
        <v>0</v>
      </c>
    </row>
    <row r="23" spans="1:8" x14ac:dyDescent="0.25">
      <c r="A23" s="182">
        <v>37</v>
      </c>
      <c r="C23" t="s">
        <v>353</v>
      </c>
    </row>
    <row r="24" spans="1:8" x14ac:dyDescent="0.25">
      <c r="A24" s="478"/>
      <c r="B24" s="479"/>
      <c r="C24" s="479"/>
      <c r="D24" s="479"/>
      <c r="E24" s="479"/>
      <c r="F24" s="479"/>
      <c r="G24" s="480"/>
    </row>
    <row r="25" spans="1:8" x14ac:dyDescent="0.25">
      <c r="A25" s="481" t="s">
        <v>356</v>
      </c>
      <c r="B25" s="482"/>
      <c r="C25" s="482"/>
      <c r="D25" s="482"/>
      <c r="E25" s="482"/>
      <c r="F25" s="482"/>
      <c r="G25" s="483"/>
    </row>
    <row r="26" spans="1:8" x14ac:dyDescent="0.25">
      <c r="A26" s="182" t="s">
        <v>420</v>
      </c>
      <c r="B26" s="183"/>
      <c r="C26" s="1"/>
      <c r="D26" s="191"/>
      <c r="E26" s="185"/>
      <c r="F26" s="183"/>
      <c r="G26" s="182"/>
      <c r="H26" s="353"/>
    </row>
    <row r="27" spans="1:8" x14ac:dyDescent="0.25">
      <c r="A27" s="182" t="s">
        <v>405</v>
      </c>
      <c r="B27" s="269" t="s">
        <v>357</v>
      </c>
      <c r="C27" s="272"/>
      <c r="D27" s="180" t="s">
        <v>358</v>
      </c>
      <c r="E27" s="186" t="s">
        <v>359</v>
      </c>
      <c r="F27" s="180" t="s">
        <v>360</v>
      </c>
      <c r="G27" s="186" t="s">
        <v>361</v>
      </c>
      <c r="H27" s="353"/>
    </row>
    <row r="28" spans="1:8" x14ac:dyDescent="0.25">
      <c r="A28" s="33">
        <v>48</v>
      </c>
      <c r="B28" s="42" t="s">
        <v>852</v>
      </c>
      <c r="C28" s="42"/>
      <c r="D28" s="38">
        <v>682</v>
      </c>
      <c r="E28" s="11"/>
      <c r="F28" s="152"/>
      <c r="G28" s="151">
        <f>D28+E28+F28</f>
        <v>682</v>
      </c>
    </row>
    <row r="29" spans="1:8" x14ac:dyDescent="0.25">
      <c r="A29" s="36">
        <v>49</v>
      </c>
      <c r="B29" t="s">
        <v>853</v>
      </c>
      <c r="D29" s="9"/>
      <c r="E29" s="11"/>
      <c r="F29" s="12">
        <v>236</v>
      </c>
      <c r="G29" s="151">
        <f t="shared" ref="G29:G36" si="0">D29+E29+F29</f>
        <v>236</v>
      </c>
    </row>
    <row r="30" spans="1:8" x14ac:dyDescent="0.25">
      <c r="A30" s="36">
        <v>50</v>
      </c>
      <c r="B30" t="s">
        <v>854</v>
      </c>
      <c r="D30" s="9"/>
      <c r="E30" s="11">
        <v>1045</v>
      </c>
      <c r="F30" s="12"/>
      <c r="G30" s="151">
        <f t="shared" si="0"/>
        <v>1045</v>
      </c>
    </row>
    <row r="31" spans="1:8" x14ac:dyDescent="0.25">
      <c r="A31" s="36">
        <v>51</v>
      </c>
      <c r="D31" s="9"/>
      <c r="E31" s="11"/>
      <c r="F31" s="12"/>
      <c r="G31" s="151">
        <f t="shared" si="0"/>
        <v>0</v>
      </c>
    </row>
    <row r="32" spans="1:8" x14ac:dyDescent="0.25">
      <c r="A32" s="36">
        <v>52</v>
      </c>
      <c r="D32" s="9"/>
      <c r="E32" s="11"/>
      <c r="F32" s="12"/>
      <c r="G32" s="151">
        <f t="shared" si="0"/>
        <v>0</v>
      </c>
    </row>
    <row r="33" spans="1:7" x14ac:dyDescent="0.25">
      <c r="A33" s="36">
        <v>53</v>
      </c>
      <c r="D33" s="9"/>
      <c r="E33" s="11"/>
      <c r="F33" s="12"/>
      <c r="G33" s="151">
        <f t="shared" si="0"/>
        <v>0</v>
      </c>
    </row>
    <row r="34" spans="1:7" x14ac:dyDescent="0.25">
      <c r="A34" s="36">
        <v>54</v>
      </c>
      <c r="D34" s="9"/>
      <c r="E34" s="11"/>
      <c r="F34" s="12"/>
      <c r="G34" s="151">
        <f t="shared" si="0"/>
        <v>0</v>
      </c>
    </row>
    <row r="35" spans="1:7" x14ac:dyDescent="0.25">
      <c r="A35" s="36">
        <v>55</v>
      </c>
      <c r="D35" s="9"/>
      <c r="E35" s="11"/>
      <c r="F35" s="12"/>
      <c r="G35" s="151">
        <f t="shared" si="0"/>
        <v>0</v>
      </c>
    </row>
    <row r="36" spans="1:7" x14ac:dyDescent="0.25">
      <c r="A36" s="36">
        <v>56</v>
      </c>
      <c r="D36" s="9"/>
      <c r="E36" s="11"/>
      <c r="F36" s="12"/>
      <c r="G36" s="151">
        <f t="shared" si="0"/>
        <v>0</v>
      </c>
    </row>
    <row r="37" spans="1:7" x14ac:dyDescent="0.25">
      <c r="A37" s="37">
        <v>57</v>
      </c>
      <c r="B37" s="40"/>
      <c r="C37" s="43"/>
      <c r="D37" s="14">
        <f>SUM(D28:D36)</f>
        <v>682</v>
      </c>
      <c r="E37" s="14">
        <f>SUM(E28:E36)</f>
        <v>1045</v>
      </c>
      <c r="F37" s="14">
        <f>SUM(F28:F36)</f>
        <v>236</v>
      </c>
      <c r="G37" s="14">
        <f>SUM(G28:G36)</f>
        <v>1963</v>
      </c>
    </row>
  </sheetData>
  <mergeCells count="12">
    <mergeCell ref="C17:E17"/>
    <mergeCell ref="C18:E18"/>
    <mergeCell ref="A24:G24"/>
    <mergeCell ref="A25:G25"/>
    <mergeCell ref="C11:E11"/>
    <mergeCell ref="C12:E12"/>
    <mergeCell ref="C13:E13"/>
    <mergeCell ref="C14:E14"/>
    <mergeCell ref="C15:E15"/>
    <mergeCell ref="C19:E19"/>
    <mergeCell ref="C20:E20"/>
    <mergeCell ref="C21:E21"/>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49"/>
  <sheetViews>
    <sheetView view="pageLayout" topLeftCell="A49" zoomScaleNormal="100" workbookViewId="0">
      <selection activeCell="A5" sqref="A5"/>
    </sheetView>
  </sheetViews>
  <sheetFormatPr defaultColWidth="8.85546875" defaultRowHeight="15" x14ac:dyDescent="0.25"/>
  <cols>
    <col min="1" max="1" width="2.85546875" customWidth="1"/>
    <col min="2" max="2" width="13.28515625" customWidth="1"/>
    <col min="3" max="3" width="29.28515625" customWidth="1"/>
    <col min="4" max="4" width="26.7109375" customWidth="1"/>
    <col min="5" max="5" width="18" style="2" customWidth="1"/>
  </cols>
  <sheetData>
    <row r="1" spans="1:5" x14ac:dyDescent="0.25">
      <c r="A1" s="38" t="s">
        <v>379</v>
      </c>
      <c r="B1" s="42"/>
      <c r="C1" s="42"/>
      <c r="D1" s="42"/>
      <c r="E1" s="39"/>
    </row>
    <row r="2" spans="1:5" x14ac:dyDescent="0.25">
      <c r="A2" s="188" t="s">
        <v>596</v>
      </c>
      <c r="B2" s="189"/>
      <c r="C2" s="189"/>
      <c r="D2" s="189"/>
      <c r="E2" s="187"/>
    </row>
    <row r="3" spans="1:5" x14ac:dyDescent="0.25">
      <c r="A3" s="40" t="s">
        <v>258</v>
      </c>
      <c r="B3" s="43"/>
      <c r="C3" s="43"/>
      <c r="D3" s="43"/>
      <c r="E3" s="41"/>
    </row>
    <row r="4" spans="1:5" x14ac:dyDescent="0.25">
      <c r="A4" s="358"/>
      <c r="B4" s="320" t="s">
        <v>259</v>
      </c>
      <c r="C4" s="355"/>
      <c r="D4" s="355" t="s">
        <v>260</v>
      </c>
      <c r="E4" s="356"/>
    </row>
    <row r="5" spans="1:5" x14ac:dyDescent="0.25">
      <c r="A5" s="33" t="s">
        <v>261</v>
      </c>
      <c r="B5" s="38" t="s">
        <v>855</v>
      </c>
      <c r="C5" s="39"/>
      <c r="D5" s="42" t="s">
        <v>856</v>
      </c>
      <c r="E5" s="39"/>
    </row>
    <row r="6" spans="1:5" x14ac:dyDescent="0.25">
      <c r="A6" s="36" t="s">
        <v>262</v>
      </c>
      <c r="B6" s="9"/>
      <c r="C6" s="2"/>
    </row>
    <row r="7" spans="1:5" x14ac:dyDescent="0.25">
      <c r="A7" s="36" t="s">
        <v>263</v>
      </c>
      <c r="B7" s="9"/>
      <c r="C7" s="2"/>
    </row>
    <row r="8" spans="1:5" x14ac:dyDescent="0.25">
      <c r="A8" s="36" t="s">
        <v>264</v>
      </c>
      <c r="B8" s="9"/>
      <c r="C8" s="2"/>
    </row>
    <row r="9" spans="1:5" x14ac:dyDescent="0.25">
      <c r="A9" s="36" t="s">
        <v>265</v>
      </c>
      <c r="B9" s="9"/>
      <c r="C9" s="2"/>
    </row>
    <row r="10" spans="1:5" x14ac:dyDescent="0.25">
      <c r="A10" s="36" t="s">
        <v>266</v>
      </c>
      <c r="B10" s="9"/>
      <c r="C10" s="2"/>
    </row>
    <row r="11" spans="1:5" x14ac:dyDescent="0.25">
      <c r="A11" s="36" t="s">
        <v>267</v>
      </c>
      <c r="B11" s="9"/>
      <c r="C11" s="2"/>
    </row>
    <row r="12" spans="1:5" x14ac:dyDescent="0.25">
      <c r="A12" s="36" t="s">
        <v>268</v>
      </c>
      <c r="B12" s="9"/>
      <c r="C12" s="2"/>
    </row>
    <row r="13" spans="1:5" x14ac:dyDescent="0.25">
      <c r="A13" s="36" t="s">
        <v>269</v>
      </c>
      <c r="B13" s="9"/>
      <c r="C13" s="2"/>
    </row>
    <row r="14" spans="1:5" x14ac:dyDescent="0.25">
      <c r="A14" s="37" t="s">
        <v>270</v>
      </c>
      <c r="B14" s="40"/>
      <c r="C14" s="41"/>
      <c r="D14" s="43"/>
      <c r="E14" s="41"/>
    </row>
    <row r="15" spans="1:5" x14ac:dyDescent="0.25">
      <c r="A15" s="33"/>
      <c r="B15" s="197" t="s">
        <v>271</v>
      </c>
      <c r="C15" s="362" t="s">
        <v>272</v>
      </c>
      <c r="D15" s="323"/>
      <c r="E15" s="361" t="s">
        <v>273</v>
      </c>
    </row>
    <row r="16" spans="1:5" x14ac:dyDescent="0.25">
      <c r="A16" s="38" t="s">
        <v>261</v>
      </c>
      <c r="B16" s="152"/>
      <c r="C16" s="38"/>
      <c r="D16" s="39"/>
      <c r="E16" s="39">
        <v>45000</v>
      </c>
    </row>
    <row r="17" spans="1:5" x14ac:dyDescent="0.25">
      <c r="A17" s="9" t="s">
        <v>262</v>
      </c>
      <c r="B17" s="12"/>
      <c r="C17" s="9"/>
      <c r="D17" s="2"/>
    </row>
    <row r="18" spans="1:5" x14ac:dyDescent="0.25">
      <c r="A18" s="9" t="s">
        <v>263</v>
      </c>
      <c r="B18" s="12"/>
      <c r="C18" s="9"/>
      <c r="D18" s="2"/>
    </row>
    <row r="19" spans="1:5" x14ac:dyDescent="0.25">
      <c r="A19" s="9" t="s">
        <v>264</v>
      </c>
      <c r="B19" s="9"/>
      <c r="C19" s="9"/>
      <c r="D19" s="2"/>
    </row>
    <row r="20" spans="1:5" x14ac:dyDescent="0.25">
      <c r="A20" s="9" t="s">
        <v>265</v>
      </c>
      <c r="B20" s="9"/>
      <c r="C20" s="9"/>
      <c r="D20" s="2"/>
    </row>
    <row r="21" spans="1:5" x14ac:dyDescent="0.25">
      <c r="A21" s="9" t="s">
        <v>266</v>
      </c>
      <c r="B21" s="9"/>
      <c r="C21" s="9"/>
      <c r="D21" s="2"/>
    </row>
    <row r="22" spans="1:5" x14ac:dyDescent="0.25">
      <c r="A22" s="9" t="s">
        <v>267</v>
      </c>
      <c r="B22" s="9"/>
      <c r="C22" s="9"/>
      <c r="D22" s="2"/>
    </row>
    <row r="23" spans="1:5" x14ac:dyDescent="0.25">
      <c r="A23" s="9" t="s">
        <v>268</v>
      </c>
      <c r="B23" s="9"/>
      <c r="C23" s="9"/>
      <c r="D23" s="2"/>
    </row>
    <row r="24" spans="1:5" x14ac:dyDescent="0.25">
      <c r="A24" s="9" t="s">
        <v>269</v>
      </c>
      <c r="B24" s="9"/>
      <c r="C24" s="9"/>
      <c r="D24" s="2"/>
    </row>
    <row r="25" spans="1:5" x14ac:dyDescent="0.25">
      <c r="A25" s="40" t="s">
        <v>270</v>
      </c>
      <c r="B25" s="40"/>
      <c r="C25" s="40"/>
      <c r="D25" s="41"/>
      <c r="E25" s="41"/>
    </row>
    <row r="26" spans="1:5" x14ac:dyDescent="0.25">
      <c r="A26" s="109" t="s">
        <v>274</v>
      </c>
      <c r="B26" s="43"/>
      <c r="C26" s="43"/>
      <c r="D26" s="43"/>
      <c r="E26" s="46"/>
    </row>
    <row r="27" spans="1:5" x14ac:dyDescent="0.25">
      <c r="A27" s="354"/>
      <c r="B27" s="321" t="s">
        <v>259</v>
      </c>
      <c r="C27" s="322"/>
      <c r="D27" s="363" t="s">
        <v>260</v>
      </c>
      <c r="E27" s="364"/>
    </row>
    <row r="28" spans="1:5" x14ac:dyDescent="0.25">
      <c r="A28" s="33" t="s">
        <v>261</v>
      </c>
      <c r="B28" s="38" t="s">
        <v>855</v>
      </c>
      <c r="C28" s="42"/>
      <c r="D28" s="38" t="s">
        <v>857</v>
      </c>
      <c r="E28" s="39"/>
    </row>
    <row r="29" spans="1:5" x14ac:dyDescent="0.25">
      <c r="A29" s="36" t="s">
        <v>262</v>
      </c>
      <c r="B29" s="9" t="s">
        <v>855</v>
      </c>
      <c r="D29" s="9" t="s">
        <v>857</v>
      </c>
    </row>
    <row r="30" spans="1:5" x14ac:dyDescent="0.25">
      <c r="A30" s="36" t="s">
        <v>263</v>
      </c>
      <c r="B30" s="103"/>
      <c r="C30" s="104"/>
      <c r="D30" s="103"/>
      <c r="E30" s="105"/>
    </row>
    <row r="31" spans="1:5" x14ac:dyDescent="0.25">
      <c r="A31" s="36" t="s">
        <v>264</v>
      </c>
      <c r="B31" s="103"/>
      <c r="C31" s="104"/>
      <c r="D31" s="103"/>
      <c r="E31" s="105"/>
    </row>
    <row r="32" spans="1:5" x14ac:dyDescent="0.25">
      <c r="A32" s="36" t="s">
        <v>265</v>
      </c>
      <c r="B32" s="103"/>
      <c r="C32" s="104"/>
      <c r="D32" s="103"/>
      <c r="E32" s="105"/>
    </row>
    <row r="33" spans="1:5" x14ac:dyDescent="0.25">
      <c r="A33" s="36" t="s">
        <v>266</v>
      </c>
      <c r="B33" s="103"/>
      <c r="C33" s="104"/>
      <c r="D33" s="103"/>
      <c r="E33" s="105"/>
    </row>
    <row r="34" spans="1:5" x14ac:dyDescent="0.25">
      <c r="A34" s="36" t="s">
        <v>267</v>
      </c>
      <c r="B34" s="103"/>
      <c r="C34" s="104"/>
      <c r="D34" s="103"/>
      <c r="E34" s="105"/>
    </row>
    <row r="35" spans="1:5" x14ac:dyDescent="0.25">
      <c r="A35" s="36" t="s">
        <v>268</v>
      </c>
      <c r="B35" s="103"/>
      <c r="C35" s="104"/>
      <c r="D35" s="103"/>
      <c r="E35" s="105"/>
    </row>
    <row r="36" spans="1:5" x14ac:dyDescent="0.25">
      <c r="A36" s="36" t="s">
        <v>269</v>
      </c>
      <c r="B36" s="103"/>
      <c r="C36" s="104"/>
      <c r="D36" s="103"/>
      <c r="E36" s="105"/>
    </row>
    <row r="37" spans="1:5" x14ac:dyDescent="0.25">
      <c r="A37" s="37" t="s">
        <v>270</v>
      </c>
      <c r="B37" s="106"/>
      <c r="C37" s="107"/>
      <c r="D37" s="106"/>
      <c r="E37" s="108"/>
    </row>
    <row r="38" spans="1:5" ht="14.45" customHeight="1" x14ac:dyDescent="0.25">
      <c r="A38" s="358"/>
      <c r="B38" s="191" t="s">
        <v>276</v>
      </c>
      <c r="C38" s="193" t="s">
        <v>277</v>
      </c>
      <c r="D38" s="35" t="s">
        <v>275</v>
      </c>
      <c r="E38" s="201" t="s">
        <v>273</v>
      </c>
    </row>
    <row r="39" spans="1:5" x14ac:dyDescent="0.25">
      <c r="A39" s="33" t="s">
        <v>261</v>
      </c>
      <c r="B39" s="38"/>
      <c r="C39" s="33"/>
      <c r="D39" s="39" t="s">
        <v>858</v>
      </c>
      <c r="E39" s="33">
        <v>3419</v>
      </c>
    </row>
    <row r="40" spans="1:5" x14ac:dyDescent="0.25">
      <c r="A40" s="36" t="s">
        <v>262</v>
      </c>
      <c r="B40" s="9"/>
      <c r="C40" s="36"/>
      <c r="D40" s="2" t="s">
        <v>859</v>
      </c>
      <c r="E40" s="36">
        <v>3697</v>
      </c>
    </row>
    <row r="41" spans="1:5" x14ac:dyDescent="0.25">
      <c r="A41" s="36" t="s">
        <v>263</v>
      </c>
      <c r="B41" s="9"/>
      <c r="C41" s="36"/>
      <c r="D41" s="2"/>
      <c r="E41" s="36"/>
    </row>
    <row r="42" spans="1:5" x14ac:dyDescent="0.25">
      <c r="A42" s="36" t="s">
        <v>264</v>
      </c>
      <c r="B42" s="9"/>
      <c r="C42" s="36"/>
      <c r="D42" s="2"/>
      <c r="E42" s="36"/>
    </row>
    <row r="43" spans="1:5" x14ac:dyDescent="0.25">
      <c r="A43" s="36" t="s">
        <v>265</v>
      </c>
      <c r="B43" s="9"/>
      <c r="C43" s="36"/>
      <c r="D43" s="2"/>
      <c r="E43" s="36"/>
    </row>
    <row r="44" spans="1:5" x14ac:dyDescent="0.25">
      <c r="A44" s="36" t="s">
        <v>266</v>
      </c>
      <c r="B44" s="9"/>
      <c r="C44" s="36"/>
      <c r="D44" s="2"/>
      <c r="E44" s="36"/>
    </row>
    <row r="45" spans="1:5" x14ac:dyDescent="0.25">
      <c r="A45" s="36" t="s">
        <v>267</v>
      </c>
      <c r="B45" s="9"/>
      <c r="C45" s="36"/>
      <c r="D45" s="2"/>
      <c r="E45" s="36"/>
    </row>
    <row r="46" spans="1:5" x14ac:dyDescent="0.25">
      <c r="A46" s="36" t="s">
        <v>268</v>
      </c>
      <c r="B46" s="9"/>
      <c r="C46" s="36"/>
      <c r="D46" s="2"/>
      <c r="E46" s="36"/>
    </row>
    <row r="47" spans="1:5" x14ac:dyDescent="0.25">
      <c r="A47" s="36" t="s">
        <v>269</v>
      </c>
      <c r="B47" s="9"/>
      <c r="C47" s="36"/>
      <c r="D47" s="2"/>
      <c r="E47" s="36"/>
    </row>
    <row r="48" spans="1:5" x14ac:dyDescent="0.25">
      <c r="A48" s="37" t="s">
        <v>270</v>
      </c>
      <c r="B48" s="40"/>
      <c r="C48" s="43"/>
      <c r="D48" s="41"/>
      <c r="E48" s="37"/>
    </row>
    <row r="49" spans="2:2" x14ac:dyDescent="0.25">
      <c r="B49" t="s">
        <v>597</v>
      </c>
    </row>
  </sheetData>
  <pageMargins left="0.7" right="0.7" top="0.75" bottom="0.75" header="0.3" footer="0.3"/>
  <pageSetup scale="96"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42"/>
  <sheetViews>
    <sheetView view="pageLayout" topLeftCell="A22" zoomScaleNormal="100" workbookViewId="0">
      <selection activeCell="A5" sqref="A5"/>
    </sheetView>
  </sheetViews>
  <sheetFormatPr defaultRowHeight="15" x14ac:dyDescent="0.25"/>
  <cols>
    <col min="1" max="1" width="31.140625" customWidth="1"/>
    <col min="2" max="2" width="31.28515625" customWidth="1"/>
    <col min="3" max="3" width="13.85546875" customWidth="1"/>
    <col min="4" max="4" width="12.5703125" style="2" bestFit="1" customWidth="1"/>
  </cols>
  <sheetData>
    <row r="1" spans="1:4" x14ac:dyDescent="0.25">
      <c r="A1" s="45" t="s">
        <v>380</v>
      </c>
      <c r="B1" s="102"/>
      <c r="C1" s="102"/>
      <c r="D1" s="46"/>
    </row>
    <row r="2" spans="1:4" x14ac:dyDescent="0.25">
      <c r="A2" s="308" t="s">
        <v>598</v>
      </c>
      <c r="B2" s="265"/>
      <c r="C2" s="265"/>
      <c r="D2" s="266"/>
    </row>
    <row r="3" spans="1:4" x14ac:dyDescent="0.25">
      <c r="A3" s="9" t="s">
        <v>599</v>
      </c>
    </row>
    <row r="4" spans="1:4" x14ac:dyDescent="0.25">
      <c r="A4" s="9" t="s">
        <v>600</v>
      </c>
    </row>
    <row r="5" spans="1:4" x14ac:dyDescent="0.25">
      <c r="A5" s="310" t="s">
        <v>601</v>
      </c>
      <c r="B5" s="311"/>
      <c r="C5" s="311"/>
      <c r="D5" s="312"/>
    </row>
    <row r="6" spans="1:4" x14ac:dyDescent="0.25">
      <c r="A6" s="310" t="s">
        <v>602</v>
      </c>
      <c r="B6" s="311"/>
      <c r="C6" s="311"/>
      <c r="D6" s="312"/>
    </row>
    <row r="7" spans="1:4" x14ac:dyDescent="0.25">
      <c r="A7" s="310"/>
      <c r="B7" s="311"/>
      <c r="C7" s="311"/>
      <c r="D7" s="312"/>
    </row>
    <row r="8" spans="1:4" x14ac:dyDescent="0.25">
      <c r="A8" s="310" t="s">
        <v>860</v>
      </c>
      <c r="B8" s="311"/>
      <c r="C8" s="311"/>
      <c r="D8" s="312"/>
    </row>
    <row r="9" spans="1:4" x14ac:dyDescent="0.25">
      <c r="A9" s="310" t="s">
        <v>861</v>
      </c>
      <c r="B9" s="311"/>
      <c r="C9" s="311"/>
      <c r="D9" s="312"/>
    </row>
    <row r="10" spans="1:4" x14ac:dyDescent="0.25">
      <c r="A10" s="310"/>
      <c r="B10" s="311"/>
      <c r="C10" s="311"/>
      <c r="D10" s="312"/>
    </row>
    <row r="11" spans="1:4" x14ac:dyDescent="0.25">
      <c r="A11" s="310"/>
      <c r="B11" s="311"/>
      <c r="C11" s="311"/>
      <c r="D11" s="312"/>
    </row>
    <row r="12" spans="1:4" x14ac:dyDescent="0.25">
      <c r="A12" s="310"/>
      <c r="B12" s="311"/>
      <c r="C12" s="311"/>
      <c r="D12" s="312"/>
    </row>
    <row r="13" spans="1:4" x14ac:dyDescent="0.25">
      <c r="A13" s="298"/>
      <c r="B13" s="299"/>
      <c r="C13" s="299"/>
      <c r="D13" s="300"/>
    </row>
    <row r="14" spans="1:4" x14ac:dyDescent="0.25">
      <c r="A14" s="45" t="s">
        <v>278</v>
      </c>
      <c r="B14" s="102"/>
      <c r="C14" s="102"/>
      <c r="D14" s="46"/>
    </row>
    <row r="15" spans="1:4" ht="14.45" customHeight="1" x14ac:dyDescent="0.25">
      <c r="A15" s="194" t="s">
        <v>259</v>
      </c>
      <c r="B15" s="448" t="s">
        <v>271</v>
      </c>
      <c r="C15" s="195" t="s">
        <v>272</v>
      </c>
      <c r="D15" s="204" t="s">
        <v>273</v>
      </c>
    </row>
    <row r="16" spans="1:4" x14ac:dyDescent="0.25">
      <c r="A16" s="33" t="s">
        <v>261</v>
      </c>
      <c r="B16" s="33"/>
      <c r="C16" s="39"/>
      <c r="D16" s="151"/>
    </row>
    <row r="17" spans="1:4" x14ac:dyDescent="0.25">
      <c r="A17" s="36" t="s">
        <v>279</v>
      </c>
      <c r="B17" s="36" t="s">
        <v>846</v>
      </c>
      <c r="C17" s="2"/>
      <c r="D17" s="11"/>
    </row>
    <row r="18" spans="1:4" x14ac:dyDescent="0.25">
      <c r="A18" s="36" t="s">
        <v>280</v>
      </c>
      <c r="B18" s="36"/>
      <c r="C18" s="2"/>
      <c r="D18" s="36"/>
    </row>
    <row r="19" spans="1:4" x14ac:dyDescent="0.25">
      <c r="A19" s="36" t="s">
        <v>264</v>
      </c>
      <c r="B19" s="36"/>
      <c r="C19" s="2"/>
      <c r="D19" s="36"/>
    </row>
    <row r="20" spans="1:4" x14ac:dyDescent="0.25">
      <c r="A20" s="36"/>
      <c r="B20" s="36"/>
      <c r="C20" s="2"/>
      <c r="D20" s="36"/>
    </row>
    <row r="21" spans="1:4" x14ac:dyDescent="0.25">
      <c r="A21" s="36"/>
      <c r="B21" s="36"/>
      <c r="C21" s="2"/>
      <c r="D21" s="36"/>
    </row>
    <row r="22" spans="1:4" x14ac:dyDescent="0.25">
      <c r="A22" s="37" t="s">
        <v>361</v>
      </c>
      <c r="B22" s="37"/>
      <c r="C22" s="41"/>
      <c r="D22" s="109"/>
    </row>
    <row r="23" spans="1:4" x14ac:dyDescent="0.25">
      <c r="A23" s="9" t="s">
        <v>281</v>
      </c>
    </row>
    <row r="24" spans="1:4" x14ac:dyDescent="0.25">
      <c r="A24" s="9"/>
    </row>
    <row r="25" spans="1:4" x14ac:dyDescent="0.25">
      <c r="A25" s="9"/>
    </row>
    <row r="26" spans="1:4" x14ac:dyDescent="0.25">
      <c r="A26" s="9"/>
    </row>
    <row r="27" spans="1:4" x14ac:dyDescent="0.25">
      <c r="A27" s="9"/>
    </row>
    <row r="28" spans="1:4" x14ac:dyDescent="0.25">
      <c r="A28" s="9"/>
    </row>
    <row r="29" spans="1:4" x14ac:dyDescent="0.25">
      <c r="A29" s="9"/>
    </row>
    <row r="30" spans="1:4" x14ac:dyDescent="0.25">
      <c r="A30" s="9"/>
    </row>
    <row r="31" spans="1:4" x14ac:dyDescent="0.25">
      <c r="A31" s="9"/>
    </row>
    <row r="32" spans="1:4" x14ac:dyDescent="0.25">
      <c r="A32" s="9"/>
    </row>
    <row r="33" spans="1:4" x14ac:dyDescent="0.25">
      <c r="A33" s="9"/>
    </row>
    <row r="34" spans="1:4" ht="14.45" customHeight="1" x14ac:dyDescent="0.25">
      <c r="A34" s="310" t="s">
        <v>603</v>
      </c>
      <c r="B34" s="311"/>
      <c r="C34" s="311"/>
      <c r="D34" s="312"/>
    </row>
    <row r="35" spans="1:4" x14ac:dyDescent="0.25">
      <c r="A35" s="310" t="s">
        <v>604</v>
      </c>
      <c r="B35" s="311"/>
      <c r="C35" s="311"/>
      <c r="D35" s="312"/>
    </row>
    <row r="36" spans="1:4" x14ac:dyDescent="0.25">
      <c r="A36" s="310"/>
      <c r="B36" s="311"/>
      <c r="C36" s="311"/>
      <c r="D36" s="312"/>
    </row>
    <row r="37" spans="1:4" x14ac:dyDescent="0.25">
      <c r="A37" s="9" t="s">
        <v>846</v>
      </c>
    </row>
    <row r="38" spans="1:4" x14ac:dyDescent="0.25">
      <c r="A38" s="9"/>
    </row>
    <row r="39" spans="1:4" x14ac:dyDescent="0.25">
      <c r="A39" s="9"/>
    </row>
    <row r="40" spans="1:4" x14ac:dyDescent="0.25">
      <c r="A40" s="9"/>
    </row>
    <row r="41" spans="1:4" x14ac:dyDescent="0.25">
      <c r="A41" s="40"/>
      <c r="B41" s="43"/>
      <c r="C41" s="43"/>
      <c r="D41" s="41"/>
    </row>
    <row r="42" spans="1:4" x14ac:dyDescent="0.25">
      <c r="A42" s="40" t="s">
        <v>605</v>
      </c>
      <c r="B42" s="43"/>
      <c r="C42" s="43"/>
      <c r="D42"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47"/>
  <sheetViews>
    <sheetView view="pageLayout" topLeftCell="A25" zoomScaleNormal="100" zoomScaleSheetLayoutView="100" workbookViewId="0">
      <selection activeCell="A5" sqref="A5"/>
    </sheetView>
  </sheetViews>
  <sheetFormatPr defaultColWidth="8.85546875" defaultRowHeight="15" x14ac:dyDescent="0.25"/>
  <cols>
    <col min="1" max="1" width="18.7109375" customWidth="1"/>
    <col min="2" max="2" width="17.140625" customWidth="1"/>
    <col min="3" max="3" width="15.28515625" customWidth="1"/>
    <col min="4" max="4" width="12.7109375" customWidth="1"/>
    <col min="5" max="5" width="14.28515625" customWidth="1"/>
    <col min="6" max="6" width="10.7109375" customWidth="1"/>
  </cols>
  <sheetData>
    <row r="1" spans="1:6" x14ac:dyDescent="0.25">
      <c r="A1" s="45" t="s">
        <v>826</v>
      </c>
      <c r="B1" s="102"/>
      <c r="C1" s="102"/>
      <c r="D1" s="102"/>
      <c r="E1" s="102"/>
      <c r="F1" s="46"/>
    </row>
    <row r="2" spans="1:6" x14ac:dyDescent="0.25">
      <c r="A2" s="308" t="s">
        <v>619</v>
      </c>
      <c r="B2" s="265"/>
      <c r="C2" s="265"/>
      <c r="D2" s="265"/>
      <c r="E2" s="265"/>
      <c r="F2" s="266"/>
    </row>
    <row r="3" spans="1:6" x14ac:dyDescent="0.25">
      <c r="A3" s="45" t="s">
        <v>282</v>
      </c>
      <c r="B3" s="102"/>
      <c r="C3" s="102"/>
      <c r="D3" s="102"/>
      <c r="E3" s="102"/>
      <c r="F3" s="46"/>
    </row>
    <row r="4" spans="1:6" x14ac:dyDescent="0.25">
      <c r="A4" s="361"/>
      <c r="B4" s="361" t="s">
        <v>610</v>
      </c>
      <c r="C4" s="361" t="s">
        <v>606</v>
      </c>
      <c r="D4" s="361" t="s">
        <v>608</v>
      </c>
      <c r="E4" s="361"/>
      <c r="F4" s="361"/>
    </row>
    <row r="5" spans="1:6" x14ac:dyDescent="0.25">
      <c r="A5" s="366" t="s">
        <v>259</v>
      </c>
      <c r="B5" s="366" t="s">
        <v>611</v>
      </c>
      <c r="C5" s="366" t="s">
        <v>607</v>
      </c>
      <c r="D5" s="366" t="s">
        <v>609</v>
      </c>
      <c r="E5" s="366" t="s">
        <v>275</v>
      </c>
      <c r="F5" s="366" t="s">
        <v>273</v>
      </c>
    </row>
    <row r="6" spans="1:6" x14ac:dyDescent="0.25">
      <c r="A6" s="36" t="s">
        <v>862</v>
      </c>
      <c r="B6" s="36" t="s">
        <v>863</v>
      </c>
      <c r="C6" s="36" t="s">
        <v>864</v>
      </c>
      <c r="D6" s="36" t="s">
        <v>865</v>
      </c>
      <c r="E6" s="36">
        <v>1976</v>
      </c>
      <c r="F6" s="36">
        <v>8000</v>
      </c>
    </row>
    <row r="7" spans="1:6" x14ac:dyDescent="0.25">
      <c r="A7" s="36" t="s">
        <v>866</v>
      </c>
      <c r="B7" s="36" t="s">
        <v>867</v>
      </c>
      <c r="C7" s="36" t="s">
        <v>868</v>
      </c>
      <c r="D7" s="36" t="s">
        <v>865</v>
      </c>
      <c r="E7" s="509" t="s">
        <v>869</v>
      </c>
      <c r="F7" s="36">
        <v>40012</v>
      </c>
    </row>
    <row r="8" spans="1:6" x14ac:dyDescent="0.25">
      <c r="A8" s="36" t="s">
        <v>280</v>
      </c>
      <c r="B8" s="36"/>
      <c r="C8" s="36"/>
      <c r="D8" s="36"/>
      <c r="E8" s="36"/>
      <c r="F8" s="36"/>
    </row>
    <row r="9" spans="1:6" x14ac:dyDescent="0.25">
      <c r="A9" s="36" t="s">
        <v>264</v>
      </c>
      <c r="B9" s="36"/>
      <c r="C9" s="36"/>
      <c r="D9" s="36"/>
      <c r="E9" s="36"/>
      <c r="F9" s="36"/>
    </row>
    <row r="10" spans="1:6" x14ac:dyDescent="0.25">
      <c r="A10" s="36" t="s">
        <v>265</v>
      </c>
      <c r="B10" s="36"/>
      <c r="C10" s="36"/>
      <c r="D10" s="36"/>
      <c r="E10" s="36"/>
      <c r="F10" s="36"/>
    </row>
    <row r="11" spans="1:6" x14ac:dyDescent="0.25">
      <c r="A11" s="37" t="s">
        <v>266</v>
      </c>
      <c r="B11" s="37"/>
      <c r="C11" s="37"/>
      <c r="D11" s="37"/>
      <c r="E11" s="37"/>
      <c r="F11" s="37"/>
    </row>
    <row r="12" spans="1:6" x14ac:dyDescent="0.25">
      <c r="A12" s="9"/>
      <c r="F12" s="2"/>
    </row>
    <row r="13" spans="1:6" x14ac:dyDescent="0.25">
      <c r="A13" s="9" t="s">
        <v>284</v>
      </c>
      <c r="F13" s="2"/>
    </row>
    <row r="14" spans="1:6" x14ac:dyDescent="0.25">
      <c r="A14" s="9"/>
      <c r="F14" s="2"/>
    </row>
    <row r="15" spans="1:6" x14ac:dyDescent="0.25">
      <c r="A15" s="9"/>
      <c r="F15" s="2"/>
    </row>
    <row r="16" spans="1:6" x14ac:dyDescent="0.25">
      <c r="A16" s="9"/>
      <c r="F16" s="2"/>
    </row>
    <row r="17" spans="1:6" x14ac:dyDescent="0.25">
      <c r="A17" s="9"/>
      <c r="F17" s="2"/>
    </row>
    <row r="18" spans="1:6" x14ac:dyDescent="0.25">
      <c r="A18" s="9"/>
      <c r="F18" s="2"/>
    </row>
    <row r="19" spans="1:6" x14ac:dyDescent="0.25">
      <c r="A19" s="40"/>
      <c r="B19" s="43"/>
      <c r="C19" s="43"/>
      <c r="D19" s="43"/>
      <c r="E19" s="43"/>
      <c r="F19" s="41"/>
    </row>
    <row r="20" spans="1:6" x14ac:dyDescent="0.25">
      <c r="A20" s="45" t="s">
        <v>285</v>
      </c>
      <c r="B20" s="102"/>
      <c r="C20" s="102"/>
      <c r="D20" s="102"/>
      <c r="E20" s="102"/>
      <c r="F20" s="46"/>
    </row>
    <row r="21" spans="1:6" ht="14.45" customHeight="1" x14ac:dyDescent="0.25">
      <c r="A21" s="347"/>
      <c r="B21" s="295"/>
      <c r="C21" s="297"/>
      <c r="D21" s="197" t="s">
        <v>613</v>
      </c>
      <c r="E21" s="361"/>
      <c r="F21" s="361"/>
    </row>
    <row r="22" spans="1:6" ht="14.45" customHeight="1" x14ac:dyDescent="0.25">
      <c r="A22" s="348"/>
      <c r="B22" s="314" t="s">
        <v>618</v>
      </c>
      <c r="C22" s="316"/>
      <c r="D22" s="198" t="s">
        <v>614</v>
      </c>
      <c r="E22" s="352" t="s">
        <v>616</v>
      </c>
      <c r="F22" s="352"/>
    </row>
    <row r="23" spans="1:6" x14ac:dyDescent="0.25">
      <c r="A23" s="366" t="s">
        <v>259</v>
      </c>
      <c r="B23" s="317" t="s">
        <v>612</v>
      </c>
      <c r="C23" s="319"/>
      <c r="D23" s="199" t="s">
        <v>615</v>
      </c>
      <c r="E23" s="366" t="s">
        <v>617</v>
      </c>
      <c r="F23" s="366" t="s">
        <v>273</v>
      </c>
    </row>
    <row r="24" spans="1:6" x14ac:dyDescent="0.25">
      <c r="A24" s="36" t="s">
        <v>261</v>
      </c>
      <c r="B24" s="9"/>
      <c r="C24" s="39"/>
      <c r="E24" s="33"/>
      <c r="F24" s="33"/>
    </row>
    <row r="25" spans="1:6" x14ac:dyDescent="0.25">
      <c r="A25" s="36" t="s">
        <v>279</v>
      </c>
      <c r="B25" s="9" t="s">
        <v>846</v>
      </c>
      <c r="C25" s="2"/>
      <c r="E25" s="36"/>
      <c r="F25" s="36"/>
    </row>
    <row r="26" spans="1:6" x14ac:dyDescent="0.25">
      <c r="A26" s="36" t="s">
        <v>280</v>
      </c>
      <c r="B26" s="9"/>
      <c r="C26" s="2"/>
      <c r="E26" s="36"/>
      <c r="F26" s="36"/>
    </row>
    <row r="27" spans="1:6" x14ac:dyDescent="0.25">
      <c r="A27" s="36" t="s">
        <v>264</v>
      </c>
      <c r="B27" s="9"/>
      <c r="C27" s="2"/>
      <c r="E27" s="36"/>
      <c r="F27" s="36"/>
    </row>
    <row r="28" spans="1:6" x14ac:dyDescent="0.25">
      <c r="A28" s="36" t="s">
        <v>265</v>
      </c>
      <c r="B28" s="9"/>
      <c r="C28" s="2"/>
      <c r="E28" s="36"/>
      <c r="F28" s="36"/>
    </row>
    <row r="29" spans="1:6" x14ac:dyDescent="0.25">
      <c r="A29" s="37" t="s">
        <v>266</v>
      </c>
      <c r="B29" s="40"/>
      <c r="C29" s="41"/>
      <c r="D29" s="43"/>
      <c r="E29" s="37"/>
      <c r="F29" s="37"/>
    </row>
    <row r="30" spans="1:6" x14ac:dyDescent="0.25">
      <c r="A30" s="9"/>
      <c r="F30" s="2"/>
    </row>
    <row r="31" spans="1:6" x14ac:dyDescent="0.25">
      <c r="A31" s="9"/>
      <c r="F31" s="2"/>
    </row>
    <row r="32" spans="1:6" x14ac:dyDescent="0.25">
      <c r="A32" s="9" t="s">
        <v>620</v>
      </c>
      <c r="F32" s="2"/>
    </row>
    <row r="33" spans="1:6" x14ac:dyDescent="0.25">
      <c r="A33" s="9" t="s">
        <v>808</v>
      </c>
      <c r="F33" s="2"/>
    </row>
    <row r="34" spans="1:6" x14ac:dyDescent="0.25">
      <c r="A34" s="9" t="s">
        <v>809</v>
      </c>
      <c r="F34" s="2"/>
    </row>
    <row r="35" spans="1:6" x14ac:dyDescent="0.25">
      <c r="A35" s="9" t="s">
        <v>810</v>
      </c>
      <c r="F35" s="2"/>
    </row>
    <row r="36" spans="1:6" x14ac:dyDescent="0.25">
      <c r="A36" s="9"/>
      <c r="F36" s="2"/>
    </row>
    <row r="37" spans="1:6" x14ac:dyDescent="0.25">
      <c r="A37" s="9" t="s">
        <v>846</v>
      </c>
      <c r="F37" s="2"/>
    </row>
    <row r="38" spans="1:6" x14ac:dyDescent="0.25">
      <c r="A38" s="9"/>
      <c r="F38" s="2"/>
    </row>
    <row r="39" spans="1:6" x14ac:dyDescent="0.25">
      <c r="A39" s="9"/>
      <c r="F39" s="2"/>
    </row>
    <row r="40" spans="1:6" x14ac:dyDescent="0.25">
      <c r="A40" s="9"/>
      <c r="F40" s="2"/>
    </row>
    <row r="41" spans="1:6" x14ac:dyDescent="0.25">
      <c r="A41" s="9"/>
      <c r="F41" s="2"/>
    </row>
    <row r="42" spans="1:6" x14ac:dyDescent="0.25">
      <c r="A42" s="9"/>
      <c r="F42" s="2"/>
    </row>
    <row r="43" spans="1:6" x14ac:dyDescent="0.25">
      <c r="A43" s="9"/>
      <c r="F43" s="2"/>
    </row>
    <row r="44" spans="1:6" x14ac:dyDescent="0.25">
      <c r="A44" s="9"/>
      <c r="F44" s="2"/>
    </row>
    <row r="45" spans="1:6" x14ac:dyDescent="0.25">
      <c r="A45" s="9"/>
      <c r="F45" s="2"/>
    </row>
    <row r="46" spans="1:6" x14ac:dyDescent="0.25">
      <c r="A46" s="9"/>
      <c r="F46" s="2"/>
    </row>
    <row r="47" spans="1:6" x14ac:dyDescent="0.25">
      <c r="A47" s="40" t="s">
        <v>621</v>
      </c>
      <c r="B47" s="43"/>
      <c r="C47" s="43"/>
      <c r="D47" s="43"/>
      <c r="E47" s="43"/>
      <c r="F47"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43"/>
  <sheetViews>
    <sheetView view="pageLayout" topLeftCell="A34" zoomScaleNormal="100" workbookViewId="0">
      <selection activeCell="A5" sqref="A5"/>
    </sheetView>
  </sheetViews>
  <sheetFormatPr defaultColWidth="8.85546875" defaultRowHeight="15" x14ac:dyDescent="0.25"/>
  <cols>
    <col min="1" max="1" width="5.140625" customWidth="1"/>
    <col min="3" max="3" width="13.5703125" customWidth="1"/>
    <col min="4" max="4" width="12.28515625" customWidth="1"/>
    <col min="5" max="5" width="10.7109375" customWidth="1"/>
    <col min="6" max="6" width="16.28515625" customWidth="1"/>
    <col min="7" max="7" width="10.5703125" customWidth="1"/>
    <col min="8" max="8" width="12.7109375" customWidth="1"/>
  </cols>
  <sheetData>
    <row r="1" spans="1:8" ht="14.45" customHeight="1" x14ac:dyDescent="0.25">
      <c r="A1" s="38" t="s">
        <v>381</v>
      </c>
      <c r="B1" s="359"/>
      <c r="C1" s="359"/>
      <c r="D1" s="359"/>
      <c r="E1" s="359"/>
      <c r="F1" s="359"/>
      <c r="G1" s="359"/>
      <c r="H1" s="360"/>
    </row>
    <row r="2" spans="1:8" ht="14.45" customHeight="1" x14ac:dyDescent="0.25">
      <c r="A2" s="188" t="s">
        <v>622</v>
      </c>
      <c r="B2" s="305"/>
      <c r="C2" s="305"/>
      <c r="D2" s="305"/>
      <c r="E2" s="305"/>
      <c r="F2" s="305"/>
      <c r="G2" s="305"/>
      <c r="H2" s="306"/>
    </row>
    <row r="3" spans="1:8" x14ac:dyDescent="0.25">
      <c r="A3" s="9" t="s">
        <v>635</v>
      </c>
      <c r="H3" s="2"/>
    </row>
    <row r="4" spans="1:8" x14ac:dyDescent="0.25">
      <c r="A4" s="9" t="s">
        <v>636</v>
      </c>
      <c r="H4" s="2"/>
    </row>
    <row r="5" spans="1:8" x14ac:dyDescent="0.25">
      <c r="A5" s="9" t="s">
        <v>637</v>
      </c>
      <c r="H5" s="2"/>
    </row>
    <row r="6" spans="1:8" x14ac:dyDescent="0.25">
      <c r="A6" s="9"/>
      <c r="H6" s="2"/>
    </row>
    <row r="7" spans="1:8" x14ac:dyDescent="0.25">
      <c r="A7" s="9"/>
      <c r="B7" t="s">
        <v>870</v>
      </c>
      <c r="H7" s="2"/>
    </row>
    <row r="8" spans="1:8" x14ac:dyDescent="0.25">
      <c r="A8" s="9"/>
      <c r="B8" t="s">
        <v>871</v>
      </c>
      <c r="H8" s="2"/>
    </row>
    <row r="9" spans="1:8" x14ac:dyDescent="0.25">
      <c r="A9" s="9"/>
      <c r="H9" s="2"/>
    </row>
    <row r="10" spans="1:8" x14ac:dyDescent="0.25">
      <c r="A10" s="9"/>
      <c r="H10" s="2"/>
    </row>
    <row r="11" spans="1:8" x14ac:dyDescent="0.25">
      <c r="A11" s="9"/>
      <c r="H11" s="2"/>
    </row>
    <row r="12" spans="1:8" x14ac:dyDescent="0.25">
      <c r="A12" s="9" t="s">
        <v>286</v>
      </c>
      <c r="C12" t="s">
        <v>641</v>
      </c>
      <c r="H12" s="2"/>
    </row>
    <row r="13" spans="1:8" x14ac:dyDescent="0.25">
      <c r="A13" s="9" t="s">
        <v>287</v>
      </c>
      <c r="C13" t="s">
        <v>641</v>
      </c>
      <c r="H13" s="2"/>
    </row>
    <row r="14" spans="1:8" x14ac:dyDescent="0.25">
      <c r="A14" s="9" t="s">
        <v>288</v>
      </c>
      <c r="E14" t="s">
        <v>641</v>
      </c>
      <c r="H14" s="2"/>
    </row>
    <row r="15" spans="1:8" x14ac:dyDescent="0.25">
      <c r="A15" s="40"/>
      <c r="B15" s="43"/>
      <c r="C15" s="43"/>
      <c r="D15" s="43"/>
      <c r="E15" s="43"/>
      <c r="F15" s="43"/>
      <c r="G15" s="43"/>
      <c r="H15" s="41"/>
    </row>
    <row r="16" spans="1:8" ht="14.45" customHeight="1" x14ac:dyDescent="0.25">
      <c r="A16" s="45" t="s">
        <v>289</v>
      </c>
      <c r="B16" s="367"/>
      <c r="C16" s="367"/>
      <c r="D16" s="367"/>
      <c r="E16" s="367"/>
      <c r="F16" s="367"/>
      <c r="G16" s="367"/>
      <c r="H16" s="368"/>
    </row>
    <row r="17" spans="1:8" ht="14.45" customHeight="1" x14ac:dyDescent="0.25">
      <c r="A17" s="320"/>
      <c r="B17" s="296"/>
      <c r="C17" s="296"/>
      <c r="D17" s="297"/>
      <c r="E17" s="361"/>
      <c r="F17" s="361" t="s">
        <v>585</v>
      </c>
      <c r="G17" s="361" t="s">
        <v>616</v>
      </c>
      <c r="H17" s="361"/>
    </row>
    <row r="18" spans="1:8" x14ac:dyDescent="0.25">
      <c r="A18" s="357"/>
      <c r="B18" s="318" t="s">
        <v>259</v>
      </c>
      <c r="C18" s="318"/>
      <c r="D18" s="319"/>
      <c r="E18" s="366" t="s">
        <v>333</v>
      </c>
      <c r="F18" s="366" t="s">
        <v>638</v>
      </c>
      <c r="G18" s="366" t="s">
        <v>639</v>
      </c>
      <c r="H18" s="366" t="s">
        <v>273</v>
      </c>
    </row>
    <row r="19" spans="1:8" x14ac:dyDescent="0.25">
      <c r="A19" s="33" t="s">
        <v>283</v>
      </c>
      <c r="B19" s="38"/>
      <c r="C19" s="42"/>
      <c r="D19" s="39"/>
      <c r="E19" s="33"/>
      <c r="F19" s="33"/>
      <c r="G19" s="33"/>
      <c r="H19" s="33"/>
    </row>
    <row r="20" spans="1:8" x14ac:dyDescent="0.25">
      <c r="A20" s="36" t="s">
        <v>279</v>
      </c>
      <c r="B20" s="9" t="s">
        <v>846</v>
      </c>
      <c r="D20" s="2"/>
      <c r="E20" s="36"/>
      <c r="F20" s="36"/>
      <c r="G20" s="36"/>
      <c r="H20" s="36"/>
    </row>
    <row r="21" spans="1:8" x14ac:dyDescent="0.25">
      <c r="A21" s="36" t="s">
        <v>280</v>
      </c>
      <c r="B21" s="9"/>
      <c r="D21" s="2"/>
      <c r="E21" s="36"/>
      <c r="F21" s="36"/>
      <c r="G21" s="36"/>
      <c r="H21" s="36"/>
    </row>
    <row r="22" spans="1:8" x14ac:dyDescent="0.25">
      <c r="A22" s="36" t="s">
        <v>264</v>
      </c>
      <c r="B22" s="9"/>
      <c r="D22" s="2"/>
      <c r="E22" s="36"/>
      <c r="F22" s="36"/>
      <c r="G22" s="36"/>
      <c r="H22" s="36"/>
    </row>
    <row r="23" spans="1:8" x14ac:dyDescent="0.25">
      <c r="A23" s="36" t="s">
        <v>265</v>
      </c>
      <c r="B23" s="9"/>
      <c r="D23" s="2"/>
      <c r="E23" s="36"/>
      <c r="F23" s="36"/>
      <c r="G23" s="36"/>
      <c r="H23" s="36"/>
    </row>
    <row r="24" spans="1:8" x14ac:dyDescent="0.25">
      <c r="A24" s="36" t="s">
        <v>266</v>
      </c>
      <c r="B24" s="9"/>
      <c r="D24" s="2"/>
      <c r="E24" s="36"/>
      <c r="F24" s="36"/>
      <c r="G24" s="36"/>
      <c r="H24" s="36"/>
    </row>
    <row r="25" spans="1:8" x14ac:dyDescent="0.25">
      <c r="A25" s="36" t="s">
        <v>267</v>
      </c>
      <c r="B25" s="9"/>
      <c r="D25" s="2"/>
      <c r="E25" s="36"/>
      <c r="F25" s="36"/>
      <c r="G25" s="36"/>
      <c r="H25" s="36"/>
    </row>
    <row r="26" spans="1:8" x14ac:dyDescent="0.25">
      <c r="A26" s="36" t="s">
        <v>268</v>
      </c>
      <c r="B26" s="9"/>
      <c r="D26" s="2"/>
      <c r="E26" s="36"/>
      <c r="F26" s="36"/>
      <c r="G26" s="36"/>
      <c r="H26" s="36"/>
    </row>
    <row r="27" spans="1:8" x14ac:dyDescent="0.25">
      <c r="A27" s="36" t="s">
        <v>269</v>
      </c>
      <c r="B27" s="9"/>
      <c r="D27" s="2"/>
      <c r="E27" s="36"/>
      <c r="F27" s="36"/>
      <c r="G27" s="36"/>
      <c r="H27" s="36"/>
    </row>
    <row r="28" spans="1:8" x14ac:dyDescent="0.25">
      <c r="A28" s="37" t="s">
        <v>270</v>
      </c>
      <c r="B28" s="40"/>
      <c r="C28" s="43"/>
      <c r="D28" s="41"/>
      <c r="E28" s="37"/>
      <c r="F28" s="37"/>
      <c r="G28" s="37"/>
      <c r="H28" s="37"/>
    </row>
    <row r="29" spans="1:8" ht="14.45" customHeight="1" x14ac:dyDescent="0.25">
      <c r="A29" s="33"/>
      <c r="B29" s="185" t="s">
        <v>152</v>
      </c>
      <c r="C29" s="185" t="s">
        <v>624</v>
      </c>
      <c r="D29" s="185" t="s">
        <v>626</v>
      </c>
      <c r="E29" s="185" t="s">
        <v>628</v>
      </c>
      <c r="F29" s="185" t="s">
        <v>633</v>
      </c>
      <c r="G29" s="185"/>
      <c r="H29" s="185" t="s">
        <v>630</v>
      </c>
    </row>
    <row r="30" spans="1:8" x14ac:dyDescent="0.25">
      <c r="A30" s="36"/>
      <c r="B30" s="182" t="s">
        <v>623</v>
      </c>
      <c r="C30" s="182" t="s">
        <v>625</v>
      </c>
      <c r="D30" s="182" t="s">
        <v>627</v>
      </c>
      <c r="E30" s="182" t="s">
        <v>629</v>
      </c>
      <c r="F30" s="182" t="s">
        <v>634</v>
      </c>
      <c r="G30" s="182" t="s">
        <v>632</v>
      </c>
      <c r="H30" s="182" t="s">
        <v>631</v>
      </c>
    </row>
    <row r="31" spans="1:8" x14ac:dyDescent="0.25">
      <c r="A31" s="33" t="s">
        <v>283</v>
      </c>
      <c r="B31" s="33"/>
      <c r="C31" s="33"/>
      <c r="D31" s="33"/>
      <c r="E31" s="33"/>
      <c r="F31" s="33"/>
      <c r="G31" s="33"/>
      <c r="H31" s="33"/>
    </row>
    <row r="32" spans="1:8" x14ac:dyDescent="0.25">
      <c r="A32" s="36" t="s">
        <v>279</v>
      </c>
      <c r="B32" s="36" t="s">
        <v>846</v>
      </c>
      <c r="C32" s="36"/>
      <c r="D32" s="36"/>
      <c r="E32" s="36"/>
      <c r="F32" s="36"/>
      <c r="G32" s="36"/>
      <c r="H32" s="36"/>
    </row>
    <row r="33" spans="1:8" x14ac:dyDescent="0.25">
      <c r="A33" s="36" t="s">
        <v>280</v>
      </c>
      <c r="B33" s="36"/>
      <c r="C33" s="36"/>
      <c r="D33" s="36"/>
      <c r="E33" s="36"/>
      <c r="F33" s="36"/>
      <c r="G33" s="36"/>
      <c r="H33" s="36"/>
    </row>
    <row r="34" spans="1:8" x14ac:dyDescent="0.25">
      <c r="A34" s="36" t="s">
        <v>264</v>
      </c>
      <c r="B34" s="36"/>
      <c r="C34" s="36"/>
      <c r="D34" s="36"/>
      <c r="E34" s="36"/>
      <c r="F34" s="36"/>
      <c r="G34" s="36"/>
      <c r="H34" s="36"/>
    </row>
    <row r="35" spans="1:8" x14ac:dyDescent="0.25">
      <c r="A35" s="36" t="s">
        <v>265</v>
      </c>
      <c r="B35" s="36"/>
      <c r="C35" s="36"/>
      <c r="D35" s="36"/>
      <c r="E35" s="36"/>
      <c r="F35" s="36"/>
      <c r="G35" s="36"/>
      <c r="H35" s="36"/>
    </row>
    <row r="36" spans="1:8" x14ac:dyDescent="0.25">
      <c r="A36" s="36" t="s">
        <v>266</v>
      </c>
      <c r="B36" s="36"/>
      <c r="C36" s="36"/>
      <c r="D36" s="36"/>
      <c r="E36" s="36"/>
      <c r="F36" s="36"/>
      <c r="G36" s="36"/>
      <c r="H36" s="36"/>
    </row>
    <row r="37" spans="1:8" x14ac:dyDescent="0.25">
      <c r="A37" s="36" t="s">
        <v>267</v>
      </c>
      <c r="B37" s="36"/>
      <c r="C37" s="36"/>
      <c r="D37" s="36"/>
      <c r="E37" s="36"/>
      <c r="F37" s="36"/>
      <c r="G37" s="36"/>
      <c r="H37" s="36"/>
    </row>
    <row r="38" spans="1:8" x14ac:dyDescent="0.25">
      <c r="A38" s="36" t="s">
        <v>268</v>
      </c>
      <c r="B38" s="36"/>
      <c r="C38" s="36"/>
      <c r="D38" s="36"/>
      <c r="E38" s="36"/>
      <c r="F38" s="36"/>
      <c r="G38" s="36"/>
      <c r="H38" s="36"/>
    </row>
    <row r="39" spans="1:8" x14ac:dyDescent="0.25">
      <c r="A39" s="36" t="s">
        <v>269</v>
      </c>
      <c r="B39" s="36"/>
      <c r="C39" s="36"/>
      <c r="D39" s="36"/>
      <c r="E39" s="36"/>
      <c r="F39" s="36"/>
      <c r="G39" s="36"/>
      <c r="H39" s="36"/>
    </row>
    <row r="40" spans="1:8" x14ac:dyDescent="0.25">
      <c r="A40" s="37" t="s">
        <v>270</v>
      </c>
      <c r="B40" s="37"/>
      <c r="C40" s="37"/>
      <c r="D40" s="37"/>
      <c r="E40" s="37"/>
      <c r="F40" s="37"/>
      <c r="G40" s="37"/>
      <c r="H40" s="37"/>
    </row>
    <row r="41" spans="1:8" x14ac:dyDescent="0.25">
      <c r="A41" s="9"/>
      <c r="H41" s="2"/>
    </row>
    <row r="42" spans="1:8" x14ac:dyDescent="0.25">
      <c r="A42" s="9" t="s">
        <v>621</v>
      </c>
      <c r="H42" s="2"/>
    </row>
    <row r="43" spans="1:8" x14ac:dyDescent="0.25">
      <c r="A43" s="40"/>
      <c r="B43" s="43"/>
      <c r="C43" s="43"/>
      <c r="D43" s="43"/>
      <c r="E43" s="43"/>
      <c r="F43" s="43"/>
      <c r="G43" s="43"/>
      <c r="H43"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
  <sheetViews>
    <sheetView view="pageLayout" zoomScaleNormal="100" workbookViewId="0">
      <selection activeCell="A5" sqref="A5"/>
    </sheetView>
  </sheetViews>
  <sheetFormatPr defaultRowHeight="15" x14ac:dyDescent="0.25"/>
  <sheetData>
    <row r="1" spans="1:1" x14ac:dyDescent="0.25">
      <c r="A1" t="s">
        <v>784</v>
      </c>
    </row>
    <row r="2" spans="1:1" x14ac:dyDescent="0.25">
      <c r="A2" t="s">
        <v>785</v>
      </c>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42"/>
  <sheetViews>
    <sheetView view="pageLayout" topLeftCell="A22" zoomScaleNormal="100" workbookViewId="0">
      <selection activeCell="A5" sqref="A5"/>
    </sheetView>
  </sheetViews>
  <sheetFormatPr defaultColWidth="8.85546875" defaultRowHeight="15" x14ac:dyDescent="0.25"/>
  <cols>
    <col min="1" max="1" width="3.7109375" customWidth="1"/>
    <col min="2" max="2" width="15.140625" customWidth="1"/>
    <col min="3" max="3" width="10.7109375" customWidth="1"/>
    <col min="4" max="4" width="12.5703125" customWidth="1"/>
    <col min="5" max="5" width="11.28515625" customWidth="1"/>
    <col min="6" max="6" width="10.7109375" customWidth="1"/>
    <col min="7" max="7" width="12.7109375" customWidth="1"/>
    <col min="8" max="8" width="13.5703125" customWidth="1"/>
  </cols>
  <sheetData>
    <row r="1" spans="1:8" ht="14.45" customHeight="1" x14ac:dyDescent="0.25">
      <c r="A1" s="387" t="s">
        <v>382</v>
      </c>
      <c r="B1" s="304"/>
      <c r="C1" s="304"/>
      <c r="D1" s="304"/>
      <c r="E1" s="304"/>
      <c r="F1" s="304"/>
      <c r="G1" s="304"/>
      <c r="H1" s="209"/>
    </row>
    <row r="2" spans="1:8" x14ac:dyDescent="0.25">
      <c r="A2" s="188" t="s">
        <v>640</v>
      </c>
      <c r="B2" s="369"/>
      <c r="C2" s="369"/>
      <c r="D2" s="369"/>
      <c r="E2" s="369"/>
      <c r="F2" s="369"/>
      <c r="G2" s="369"/>
      <c r="H2" s="370"/>
    </row>
    <row r="3" spans="1:8" x14ac:dyDescent="0.25">
      <c r="A3" s="188"/>
      <c r="B3" s="305"/>
      <c r="C3" s="305"/>
      <c r="D3" s="305"/>
      <c r="E3" s="305"/>
      <c r="F3" s="305"/>
      <c r="G3" s="305"/>
      <c r="H3" s="306"/>
    </row>
    <row r="4" spans="1:8" x14ac:dyDescent="0.25">
      <c r="A4" s="9" t="s">
        <v>290</v>
      </c>
      <c r="C4" t="s">
        <v>641</v>
      </c>
      <c r="H4" s="2"/>
    </row>
    <row r="5" spans="1:8" x14ac:dyDescent="0.25">
      <c r="A5" s="9"/>
      <c r="H5" s="2"/>
    </row>
    <row r="6" spans="1:8" x14ac:dyDescent="0.25">
      <c r="A6" s="40"/>
      <c r="B6" s="43"/>
      <c r="C6" s="43"/>
      <c r="D6" s="43"/>
      <c r="E6" s="43"/>
      <c r="F6" s="43"/>
      <c r="G6" s="43"/>
      <c r="H6" s="41"/>
    </row>
    <row r="7" spans="1:8" x14ac:dyDescent="0.25">
      <c r="A7" s="45" t="s">
        <v>291</v>
      </c>
      <c r="B7" s="102"/>
      <c r="C7" s="102"/>
      <c r="D7" s="102"/>
      <c r="E7" s="102"/>
      <c r="F7" s="102"/>
      <c r="G7" s="102"/>
      <c r="H7" s="46"/>
    </row>
    <row r="8" spans="1:8" ht="14.45" customHeight="1" x14ac:dyDescent="0.25">
      <c r="A8" s="33"/>
      <c r="B8" s="38"/>
      <c r="C8" s="39"/>
      <c r="D8" s="216" t="s">
        <v>585</v>
      </c>
      <c r="E8" s="206"/>
      <c r="F8" s="185" t="s">
        <v>616</v>
      </c>
      <c r="G8" s="185" t="s">
        <v>643</v>
      </c>
      <c r="H8" s="185"/>
    </row>
    <row r="9" spans="1:8" x14ac:dyDescent="0.25">
      <c r="A9" s="37"/>
      <c r="B9" s="269" t="s">
        <v>259</v>
      </c>
      <c r="C9" s="270"/>
      <c r="D9" s="269" t="s">
        <v>638</v>
      </c>
      <c r="E9" s="270"/>
      <c r="F9" s="186" t="s">
        <v>639</v>
      </c>
      <c r="G9" s="186" t="s">
        <v>644</v>
      </c>
      <c r="H9" s="186" t="s">
        <v>273</v>
      </c>
    </row>
    <row r="10" spans="1:8" x14ac:dyDescent="0.25">
      <c r="A10" s="33" t="s">
        <v>283</v>
      </c>
      <c r="B10" s="38" t="s">
        <v>846</v>
      </c>
      <c r="C10" s="39"/>
      <c r="D10" s="38"/>
      <c r="E10" s="39"/>
      <c r="F10" s="33"/>
      <c r="G10" s="33"/>
      <c r="H10" s="33"/>
    </row>
    <row r="11" spans="1:8" x14ac:dyDescent="0.25">
      <c r="A11" s="36" t="s">
        <v>279</v>
      </c>
      <c r="B11" s="9"/>
      <c r="C11" s="2"/>
      <c r="D11" s="9"/>
      <c r="E11" s="2"/>
      <c r="F11" s="36"/>
      <c r="G11" s="36"/>
      <c r="H11" s="36"/>
    </row>
    <row r="12" spans="1:8" x14ac:dyDescent="0.25">
      <c r="A12" s="37" t="s">
        <v>280</v>
      </c>
      <c r="B12" s="40"/>
      <c r="C12" s="41"/>
      <c r="D12" s="40"/>
      <c r="E12" s="41"/>
      <c r="F12" s="37"/>
      <c r="G12" s="37"/>
      <c r="H12" s="37"/>
    </row>
    <row r="13" spans="1:8" ht="14.45" customHeight="1" x14ac:dyDescent="0.25">
      <c r="A13" s="33"/>
      <c r="B13" s="185" t="s">
        <v>645</v>
      </c>
      <c r="C13" s="185"/>
      <c r="D13" s="185" t="s">
        <v>624</v>
      </c>
      <c r="E13" s="308" t="s">
        <v>295</v>
      </c>
      <c r="F13" s="266"/>
      <c r="G13" s="185" t="s">
        <v>650</v>
      </c>
      <c r="H13" s="185"/>
    </row>
    <row r="14" spans="1:8" x14ac:dyDescent="0.25">
      <c r="A14" s="36"/>
      <c r="B14" s="182" t="s">
        <v>646</v>
      </c>
      <c r="C14" s="182" t="s">
        <v>152</v>
      </c>
      <c r="D14" s="182" t="s">
        <v>648</v>
      </c>
      <c r="E14" s="185" t="s">
        <v>296</v>
      </c>
      <c r="F14" s="185" t="s">
        <v>297</v>
      </c>
      <c r="G14" s="182" t="s">
        <v>297</v>
      </c>
      <c r="H14" s="182"/>
    </row>
    <row r="15" spans="1:8" x14ac:dyDescent="0.25">
      <c r="A15" s="37"/>
      <c r="B15" s="186" t="s">
        <v>647</v>
      </c>
      <c r="C15" s="186" t="s">
        <v>623</v>
      </c>
      <c r="D15" s="186" t="s">
        <v>649</v>
      </c>
      <c r="E15" s="37"/>
      <c r="F15" s="37"/>
      <c r="G15" s="186" t="s">
        <v>651</v>
      </c>
      <c r="H15" s="186" t="s">
        <v>298</v>
      </c>
    </row>
    <row r="16" spans="1:8" x14ac:dyDescent="0.25">
      <c r="A16" s="33" t="s">
        <v>283</v>
      </c>
      <c r="B16" s="38" t="s">
        <v>846</v>
      </c>
      <c r="C16" s="33"/>
      <c r="D16" s="33"/>
      <c r="E16" s="33"/>
      <c r="F16" s="33"/>
      <c r="G16" s="33"/>
      <c r="H16" s="33"/>
    </row>
    <row r="17" spans="1:8" x14ac:dyDescent="0.25">
      <c r="A17" s="36" t="s">
        <v>279</v>
      </c>
      <c r="B17" s="9"/>
      <c r="C17" s="36"/>
      <c r="D17" s="36"/>
      <c r="E17" s="36"/>
      <c r="F17" s="36"/>
      <c r="G17" s="36"/>
      <c r="H17" s="36"/>
    </row>
    <row r="18" spans="1:8" x14ac:dyDescent="0.25">
      <c r="A18" s="37" t="s">
        <v>280</v>
      </c>
      <c r="B18" s="40"/>
      <c r="C18" s="37"/>
      <c r="D18" s="37"/>
      <c r="E18" s="37"/>
      <c r="F18" s="37"/>
      <c r="G18" s="37"/>
      <c r="H18" s="37"/>
    </row>
    <row r="19" spans="1:8" x14ac:dyDescent="0.25">
      <c r="A19" s="501" t="s">
        <v>299</v>
      </c>
      <c r="B19" s="502"/>
      <c r="C19" s="502"/>
      <c r="D19" s="502"/>
      <c r="E19" s="502"/>
      <c r="F19" s="502"/>
      <c r="G19" s="502"/>
      <c r="H19" s="503"/>
    </row>
    <row r="20" spans="1:8" x14ac:dyDescent="0.25">
      <c r="A20" s="298"/>
      <c r="B20" s="449" t="s">
        <v>259</v>
      </c>
      <c r="C20" s="504" t="s">
        <v>292</v>
      </c>
      <c r="D20" s="505"/>
      <c r="E20" s="504" t="s">
        <v>293</v>
      </c>
      <c r="F20" s="505"/>
      <c r="G20" s="504" t="s">
        <v>273</v>
      </c>
      <c r="H20" s="505"/>
    </row>
    <row r="21" spans="1:8" x14ac:dyDescent="0.25">
      <c r="A21" s="33" t="s">
        <v>283</v>
      </c>
      <c r="B21" s="42" t="s">
        <v>872</v>
      </c>
      <c r="C21" s="38" t="s">
        <v>873</v>
      </c>
      <c r="D21" s="39"/>
      <c r="E21" s="38"/>
      <c r="F21" s="39">
        <v>1993</v>
      </c>
      <c r="G21" s="38"/>
      <c r="H21" s="39">
        <v>1326</v>
      </c>
    </row>
    <row r="22" spans="1:8" x14ac:dyDescent="0.25">
      <c r="A22" s="36" t="s">
        <v>279</v>
      </c>
      <c r="B22" t="s">
        <v>874</v>
      </c>
      <c r="C22" s="9" t="s">
        <v>873</v>
      </c>
      <c r="D22" s="2"/>
      <c r="E22" s="9"/>
      <c r="F22" s="2">
        <v>1998</v>
      </c>
      <c r="G22" s="9"/>
      <c r="H22" s="2">
        <v>3051</v>
      </c>
    </row>
    <row r="23" spans="1:8" x14ac:dyDescent="0.25">
      <c r="A23" s="36" t="s">
        <v>280</v>
      </c>
      <c r="B23" t="s">
        <v>875</v>
      </c>
      <c r="C23" s="9" t="s">
        <v>873</v>
      </c>
      <c r="D23" s="2"/>
      <c r="E23" s="9"/>
      <c r="F23" s="2">
        <v>1999</v>
      </c>
      <c r="G23" s="9"/>
      <c r="H23" s="2">
        <v>2206</v>
      </c>
    </row>
    <row r="24" spans="1:8" x14ac:dyDescent="0.25">
      <c r="A24" s="36" t="s">
        <v>264</v>
      </c>
      <c r="C24" s="9"/>
      <c r="D24" s="2"/>
      <c r="E24" s="9"/>
      <c r="F24" s="2"/>
      <c r="G24" s="9"/>
      <c r="H24" s="2"/>
    </row>
    <row r="25" spans="1:8" x14ac:dyDescent="0.25">
      <c r="A25" s="36" t="s">
        <v>265</v>
      </c>
      <c r="C25" s="9"/>
      <c r="D25" s="2"/>
      <c r="E25" s="9"/>
      <c r="F25" s="2"/>
      <c r="G25" s="9"/>
      <c r="H25" s="2"/>
    </row>
    <row r="26" spans="1:8" x14ac:dyDescent="0.25">
      <c r="A26" s="36" t="s">
        <v>266</v>
      </c>
      <c r="C26" s="9"/>
      <c r="D26" s="2"/>
      <c r="E26" s="9"/>
      <c r="F26" s="2"/>
      <c r="G26" s="9"/>
      <c r="H26" s="2"/>
    </row>
    <row r="27" spans="1:8" x14ac:dyDescent="0.25">
      <c r="A27" s="36" t="s">
        <v>267</v>
      </c>
      <c r="C27" s="9"/>
      <c r="D27" s="2"/>
      <c r="E27" s="9"/>
      <c r="F27" s="2"/>
      <c r="G27" s="9"/>
      <c r="H27" s="2"/>
    </row>
    <row r="28" spans="1:8" x14ac:dyDescent="0.25">
      <c r="A28" s="37" t="s">
        <v>268</v>
      </c>
      <c r="B28" s="43"/>
      <c r="C28" s="40"/>
      <c r="D28" s="41"/>
      <c r="E28" s="40"/>
      <c r="F28" s="41"/>
      <c r="G28" s="40"/>
      <c r="H28" s="41"/>
    </row>
    <row r="29" spans="1:8" ht="14.45" customHeight="1" x14ac:dyDescent="0.25">
      <c r="A29" s="33"/>
      <c r="B29" s="197" t="s">
        <v>653</v>
      </c>
      <c r="C29" s="295"/>
      <c r="D29" s="297"/>
      <c r="E29" s="295"/>
      <c r="F29" s="297"/>
      <c r="G29" s="295"/>
      <c r="H29" s="297"/>
    </row>
    <row r="30" spans="1:8" x14ac:dyDescent="0.25">
      <c r="A30" s="37"/>
      <c r="B30" s="199" t="s">
        <v>654</v>
      </c>
      <c r="C30" s="317" t="s">
        <v>652</v>
      </c>
      <c r="D30" s="319"/>
      <c r="E30" s="317" t="s">
        <v>294</v>
      </c>
      <c r="F30" s="319"/>
      <c r="G30" s="317" t="s">
        <v>298</v>
      </c>
      <c r="H30" s="319"/>
    </row>
    <row r="31" spans="1:8" x14ac:dyDescent="0.25">
      <c r="A31" s="33" t="s">
        <v>283</v>
      </c>
      <c r="B31" s="38" t="s">
        <v>876</v>
      </c>
      <c r="C31" s="38"/>
      <c r="D31" s="39" t="s">
        <v>877</v>
      </c>
      <c r="E31" s="38" t="s">
        <v>878</v>
      </c>
      <c r="F31" s="39"/>
      <c r="G31" s="38"/>
      <c r="H31" s="39">
        <v>2</v>
      </c>
    </row>
    <row r="32" spans="1:8" x14ac:dyDescent="0.25">
      <c r="A32" s="36" t="s">
        <v>279</v>
      </c>
      <c r="B32" s="9" t="s">
        <v>876</v>
      </c>
      <c r="C32" s="9"/>
      <c r="D32" s="2" t="s">
        <v>877</v>
      </c>
      <c r="E32" s="9" t="s">
        <v>878</v>
      </c>
      <c r="F32" s="2"/>
      <c r="G32" s="9"/>
      <c r="H32" s="2">
        <v>5</v>
      </c>
    </row>
    <row r="33" spans="1:8" x14ac:dyDescent="0.25">
      <c r="A33" s="36" t="s">
        <v>280</v>
      </c>
      <c r="B33" s="9" t="s">
        <v>876</v>
      </c>
      <c r="C33" s="9"/>
      <c r="D33" s="2" t="s">
        <v>877</v>
      </c>
      <c r="E33" s="9" t="s">
        <v>878</v>
      </c>
      <c r="F33" s="2"/>
      <c r="G33" s="9"/>
      <c r="H33" s="2">
        <v>5</v>
      </c>
    </row>
    <row r="34" spans="1:8" x14ac:dyDescent="0.25">
      <c r="A34" s="36" t="s">
        <v>264</v>
      </c>
      <c r="B34" s="9"/>
      <c r="C34" s="9"/>
      <c r="D34" s="2"/>
      <c r="E34" s="9"/>
      <c r="F34" s="2"/>
      <c r="G34" s="9"/>
      <c r="H34" s="2"/>
    </row>
    <row r="35" spans="1:8" x14ac:dyDescent="0.25">
      <c r="A35" s="36" t="s">
        <v>265</v>
      </c>
      <c r="B35" s="9"/>
      <c r="C35" s="9"/>
      <c r="D35" s="2"/>
      <c r="E35" s="9"/>
      <c r="F35" s="2"/>
      <c r="G35" s="9"/>
      <c r="H35" s="2"/>
    </row>
    <row r="36" spans="1:8" x14ac:dyDescent="0.25">
      <c r="A36" s="36" t="s">
        <v>266</v>
      </c>
      <c r="B36" s="9"/>
      <c r="C36" s="9"/>
      <c r="D36" s="2"/>
      <c r="E36" s="9"/>
      <c r="F36" s="2"/>
      <c r="G36" s="9"/>
      <c r="H36" s="2"/>
    </row>
    <row r="37" spans="1:8" x14ac:dyDescent="0.25">
      <c r="A37" s="36" t="s">
        <v>267</v>
      </c>
      <c r="B37" s="9"/>
      <c r="C37" s="9"/>
      <c r="D37" s="2"/>
      <c r="E37" s="9"/>
      <c r="F37" s="2"/>
      <c r="G37" s="9"/>
      <c r="H37" s="2"/>
    </row>
    <row r="38" spans="1:8" x14ac:dyDescent="0.25">
      <c r="A38" s="37" t="s">
        <v>268</v>
      </c>
      <c r="B38" s="40"/>
      <c r="C38" s="40"/>
      <c r="D38" s="41"/>
      <c r="E38" s="40"/>
      <c r="F38" s="41"/>
      <c r="G38" s="40"/>
      <c r="H38" s="41"/>
    </row>
    <row r="39" spans="1:8" x14ac:dyDescent="0.25">
      <c r="A39" s="9"/>
      <c r="F39" s="15" t="s">
        <v>655</v>
      </c>
      <c r="G39" s="45"/>
      <c r="H39" s="46">
        <v>12</v>
      </c>
    </row>
    <row r="40" spans="1:8" x14ac:dyDescent="0.25">
      <c r="A40" s="9"/>
      <c r="H40" s="2"/>
    </row>
    <row r="41" spans="1:8" x14ac:dyDescent="0.25">
      <c r="A41" s="9"/>
      <c r="H41" s="2"/>
    </row>
    <row r="42" spans="1:8" x14ac:dyDescent="0.25">
      <c r="A42" s="40" t="s">
        <v>642</v>
      </c>
      <c r="B42" s="43"/>
      <c r="C42" s="43"/>
      <c r="D42" s="43"/>
      <c r="E42" s="43"/>
      <c r="F42" s="43"/>
      <c r="G42" s="43"/>
      <c r="H42" s="41"/>
    </row>
  </sheetData>
  <mergeCells count="4">
    <mergeCell ref="A19:H19"/>
    <mergeCell ref="C20:D20"/>
    <mergeCell ref="E20:F20"/>
    <mergeCell ref="G20:H20"/>
  </mergeCells>
  <pageMargins left="0.7" right="0.7" top="0.75" bottom="0.75" header="0.3" footer="0.3"/>
  <pageSetup scale="99"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6"/>
  <sheetViews>
    <sheetView view="pageLayout" zoomScaleNormal="100" workbookViewId="0">
      <selection activeCell="A5" sqref="A5"/>
    </sheetView>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1" spans="1:7" ht="14.45" customHeight="1" x14ac:dyDescent="0.25">
      <c r="A1" s="45" t="s">
        <v>383</v>
      </c>
      <c r="B1" s="102"/>
      <c r="C1" s="102"/>
      <c r="D1" s="102"/>
      <c r="E1" s="102"/>
      <c r="F1" s="102"/>
      <c r="G1" s="46"/>
    </row>
    <row r="2" spans="1:7" ht="14.45" customHeight="1" x14ac:dyDescent="0.25">
      <c r="A2" s="308" t="s">
        <v>640</v>
      </c>
      <c r="B2" s="265"/>
      <c r="C2" s="265"/>
      <c r="D2" s="265"/>
      <c r="E2" s="265"/>
      <c r="F2" s="265"/>
      <c r="G2" s="266"/>
    </row>
    <row r="3" spans="1:7" ht="14.45" customHeight="1" x14ac:dyDescent="0.25">
      <c r="A3" s="45" t="s">
        <v>300</v>
      </c>
      <c r="B3" s="102"/>
      <c r="C3" s="102"/>
      <c r="D3" s="102"/>
      <c r="E3" s="102"/>
      <c r="F3" s="102"/>
      <c r="G3" s="46"/>
    </row>
    <row r="4" spans="1:7" ht="14.45" customHeight="1" x14ac:dyDescent="0.25">
      <c r="A4" s="365"/>
      <c r="B4" s="295"/>
      <c r="C4" s="296"/>
      <c r="D4" s="321" t="s">
        <v>661</v>
      </c>
      <c r="E4" s="322"/>
      <c r="F4" s="361" t="s">
        <v>616</v>
      </c>
      <c r="G4" s="361"/>
    </row>
    <row r="5" spans="1:7" x14ac:dyDescent="0.25">
      <c r="A5" s="149"/>
      <c r="B5" s="371" t="s">
        <v>259</v>
      </c>
      <c r="C5" s="372"/>
      <c r="D5" s="371" t="s">
        <v>638</v>
      </c>
      <c r="E5" s="318"/>
      <c r="F5" s="203" t="s">
        <v>639</v>
      </c>
      <c r="G5" s="203" t="s">
        <v>273</v>
      </c>
    </row>
    <row r="6" spans="1:7" x14ac:dyDescent="0.25">
      <c r="A6" s="33" t="s">
        <v>283</v>
      </c>
      <c r="B6" s="38" t="s">
        <v>846</v>
      </c>
      <c r="C6" s="42"/>
      <c r="D6" s="38"/>
      <c r="E6" s="42"/>
      <c r="F6" s="33"/>
      <c r="G6" s="33"/>
    </row>
    <row r="7" spans="1:7" x14ac:dyDescent="0.25">
      <c r="A7" s="36" t="s">
        <v>279</v>
      </c>
      <c r="B7" s="9"/>
      <c r="D7" s="9"/>
      <c r="F7" s="36"/>
      <c r="G7" s="36"/>
    </row>
    <row r="8" spans="1:7" x14ac:dyDescent="0.25">
      <c r="A8" s="36" t="s">
        <v>280</v>
      </c>
      <c r="B8" s="9"/>
      <c r="D8" s="9"/>
      <c r="F8" s="36"/>
      <c r="G8" s="36"/>
    </row>
    <row r="9" spans="1:7" x14ac:dyDescent="0.25">
      <c r="A9" s="37" t="s">
        <v>264</v>
      </c>
      <c r="B9" s="40"/>
      <c r="C9" s="43"/>
      <c r="D9" s="40"/>
      <c r="E9" s="43"/>
      <c r="F9" s="37"/>
      <c r="G9" s="37"/>
    </row>
    <row r="10" spans="1:7" x14ac:dyDescent="0.25">
      <c r="A10" s="150"/>
      <c r="B10" s="200" t="s">
        <v>643</v>
      </c>
      <c r="C10" s="204" t="s">
        <v>296</v>
      </c>
      <c r="D10" s="202" t="s">
        <v>658</v>
      </c>
      <c r="E10" s="202"/>
      <c r="F10" s="202" t="s">
        <v>643</v>
      </c>
      <c r="G10" s="202"/>
    </row>
    <row r="11" spans="1:7" x14ac:dyDescent="0.25">
      <c r="A11" s="149"/>
      <c r="B11" s="196" t="s">
        <v>656</v>
      </c>
      <c r="C11" s="203" t="s">
        <v>657</v>
      </c>
      <c r="D11" s="203" t="s">
        <v>659</v>
      </c>
      <c r="E11" s="203" t="s">
        <v>660</v>
      </c>
      <c r="F11" s="203" t="s">
        <v>644</v>
      </c>
      <c r="G11" s="203" t="s">
        <v>298</v>
      </c>
    </row>
    <row r="12" spans="1:7" x14ac:dyDescent="0.25">
      <c r="A12" s="33" t="s">
        <v>283</v>
      </c>
      <c r="B12" s="38"/>
      <c r="C12" s="33"/>
      <c r="D12" s="33"/>
      <c r="E12" s="33"/>
      <c r="F12" s="33"/>
      <c r="G12" s="33"/>
    </row>
    <row r="13" spans="1:7" x14ac:dyDescent="0.25">
      <c r="A13" s="36" t="s">
        <v>279</v>
      </c>
      <c r="B13" s="9"/>
      <c r="C13" s="36"/>
      <c r="D13" s="36"/>
      <c r="E13" s="36"/>
      <c r="F13" s="36"/>
      <c r="G13" s="36"/>
    </row>
    <row r="14" spans="1:7" x14ac:dyDescent="0.25">
      <c r="A14" s="36" t="s">
        <v>280</v>
      </c>
      <c r="B14" s="9"/>
      <c r="C14" s="36"/>
      <c r="D14" s="36"/>
      <c r="E14" s="36"/>
      <c r="F14" s="36"/>
      <c r="G14" s="36"/>
    </row>
    <row r="15" spans="1:7" x14ac:dyDescent="0.25">
      <c r="A15" s="37" t="s">
        <v>264</v>
      </c>
      <c r="B15" s="40"/>
      <c r="C15" s="37"/>
      <c r="D15" s="37"/>
      <c r="E15" s="37"/>
      <c r="F15" s="37"/>
      <c r="G15" s="37"/>
    </row>
    <row r="16" spans="1:7" x14ac:dyDescent="0.25">
      <c r="A16" s="38" t="s">
        <v>662</v>
      </c>
      <c r="B16" s="42"/>
      <c r="C16" s="42"/>
      <c r="D16" s="42"/>
      <c r="E16" s="42"/>
      <c r="F16" s="42"/>
      <c r="G16" s="39"/>
    </row>
    <row r="17" spans="1:7" x14ac:dyDescent="0.25">
      <c r="A17" s="9" t="s">
        <v>663</v>
      </c>
      <c r="G17" s="2"/>
    </row>
    <row r="18" spans="1:7" x14ac:dyDescent="0.25">
      <c r="A18" s="9"/>
      <c r="G18" s="2"/>
    </row>
    <row r="19" spans="1:7" x14ac:dyDescent="0.25">
      <c r="A19" s="9"/>
      <c r="B19" t="s">
        <v>846</v>
      </c>
      <c r="G19" s="2"/>
    </row>
    <row r="20" spans="1:7" x14ac:dyDescent="0.25">
      <c r="A20" s="9"/>
      <c r="G20" s="2"/>
    </row>
    <row r="21" spans="1:7" x14ac:dyDescent="0.25">
      <c r="A21" s="9"/>
      <c r="G21" s="2"/>
    </row>
    <row r="22" spans="1:7" x14ac:dyDescent="0.25">
      <c r="A22" s="9"/>
      <c r="G22" s="2"/>
    </row>
    <row r="23" spans="1:7" x14ac:dyDescent="0.25">
      <c r="A23" s="9"/>
      <c r="G23" s="2"/>
    </row>
    <row r="24" spans="1:7" x14ac:dyDescent="0.25">
      <c r="A24" s="9"/>
      <c r="G24" s="2"/>
    </row>
    <row r="25" spans="1:7" x14ac:dyDescent="0.25">
      <c r="A25" s="9"/>
      <c r="G25" s="2"/>
    </row>
    <row r="26" spans="1:7" x14ac:dyDescent="0.25">
      <c r="A26" s="9"/>
      <c r="G26" s="2"/>
    </row>
    <row r="27" spans="1:7" x14ac:dyDescent="0.25">
      <c r="A27" s="9"/>
      <c r="G27" s="2"/>
    </row>
    <row r="28" spans="1:7" x14ac:dyDescent="0.25">
      <c r="A28" s="9"/>
      <c r="G28" s="2"/>
    </row>
    <row r="29" spans="1:7" x14ac:dyDescent="0.25">
      <c r="A29" s="9"/>
      <c r="G29" s="2"/>
    </row>
    <row r="30" spans="1:7" x14ac:dyDescent="0.25">
      <c r="A30" s="9"/>
      <c r="G30" s="2"/>
    </row>
    <row r="31" spans="1:7" x14ac:dyDescent="0.25">
      <c r="A31" s="9"/>
      <c r="G31" s="2"/>
    </row>
    <row r="32" spans="1:7" x14ac:dyDescent="0.25">
      <c r="A32" s="9"/>
      <c r="G32" s="2"/>
    </row>
    <row r="33" spans="1:7" x14ac:dyDescent="0.25">
      <c r="A33" s="9"/>
      <c r="G33" s="2"/>
    </row>
    <row r="34" spans="1:7" x14ac:dyDescent="0.25">
      <c r="A34" s="9"/>
      <c r="G34" s="2"/>
    </row>
    <row r="35" spans="1:7" x14ac:dyDescent="0.25">
      <c r="A35" s="9"/>
      <c r="G35" s="2"/>
    </row>
    <row r="36" spans="1:7" x14ac:dyDescent="0.25">
      <c r="A36" s="9"/>
      <c r="G36" s="2"/>
    </row>
    <row r="37" spans="1:7" x14ac:dyDescent="0.25">
      <c r="A37" s="9"/>
      <c r="G37" s="2"/>
    </row>
    <row r="38" spans="1:7" x14ac:dyDescent="0.25">
      <c r="A38" s="9"/>
      <c r="G38" s="2"/>
    </row>
    <row r="39" spans="1:7" x14ac:dyDescent="0.25">
      <c r="A39" s="9"/>
      <c r="G39" s="2"/>
    </row>
    <row r="40" spans="1:7" x14ac:dyDescent="0.25">
      <c r="A40" s="9"/>
      <c r="G40" s="2"/>
    </row>
    <row r="41" spans="1:7" x14ac:dyDescent="0.25">
      <c r="A41" s="9"/>
      <c r="G41" s="2"/>
    </row>
    <row r="42" spans="1:7" x14ac:dyDescent="0.25">
      <c r="A42" s="9"/>
      <c r="G42" s="2"/>
    </row>
    <row r="43" spans="1:7" x14ac:dyDescent="0.25">
      <c r="A43" s="9"/>
      <c r="G43" s="2"/>
    </row>
    <row r="44" spans="1:7" x14ac:dyDescent="0.25">
      <c r="A44" s="9"/>
      <c r="G44" s="2"/>
    </row>
    <row r="45" spans="1:7" x14ac:dyDescent="0.25">
      <c r="A45" s="9"/>
      <c r="G45" s="2"/>
    </row>
    <row r="46" spans="1:7" x14ac:dyDescent="0.25">
      <c r="A46" s="40" t="s">
        <v>642</v>
      </c>
      <c r="B46" s="43"/>
      <c r="C46" s="43"/>
      <c r="D46" s="43"/>
      <c r="E46" s="43"/>
      <c r="F46" s="43"/>
      <c r="G46"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2"/>
  <sheetViews>
    <sheetView view="pageLayout" topLeftCell="A12" zoomScaleNormal="100" zoomScaleSheetLayoutView="100" workbookViewId="0">
      <selection activeCell="A5" sqref="A5"/>
    </sheetView>
  </sheetViews>
  <sheetFormatPr defaultColWidth="8.85546875" defaultRowHeight="15" x14ac:dyDescent="0.25"/>
  <cols>
    <col min="1" max="1" width="11.5703125" customWidth="1"/>
    <col min="2" max="2" width="10.28515625" customWidth="1"/>
    <col min="3" max="3" width="11.7109375" customWidth="1"/>
    <col min="4" max="4" width="12.5703125" customWidth="1"/>
    <col min="5" max="5" width="11.28515625" customWidth="1"/>
    <col min="6" max="6" width="12.85546875" customWidth="1"/>
    <col min="7" max="7" width="14.7109375" customWidth="1"/>
  </cols>
  <sheetData>
    <row r="1" spans="1:7" x14ac:dyDescent="0.25">
      <c r="A1" s="38" t="s">
        <v>384</v>
      </c>
      <c r="B1" s="42"/>
      <c r="C1" s="42"/>
      <c r="D1" s="42"/>
      <c r="E1" s="42"/>
      <c r="F1" s="42"/>
      <c r="G1" s="39"/>
    </row>
    <row r="2" spans="1:7" x14ac:dyDescent="0.25">
      <c r="A2" s="188" t="s">
        <v>640</v>
      </c>
      <c r="B2" s="189"/>
      <c r="C2" s="189"/>
      <c r="D2" s="189"/>
      <c r="E2" s="189"/>
      <c r="F2" s="189"/>
      <c r="G2" s="187"/>
    </row>
    <row r="3" spans="1:7" x14ac:dyDescent="0.25">
      <c r="A3" s="40" t="s">
        <v>301</v>
      </c>
      <c r="B3" s="43"/>
      <c r="C3" s="43"/>
      <c r="D3" s="43"/>
      <c r="E3" s="43"/>
      <c r="F3" s="43"/>
      <c r="G3" s="41"/>
    </row>
    <row r="4" spans="1:7" ht="19.5" customHeight="1" x14ac:dyDescent="0.25">
      <c r="A4" s="185" t="s">
        <v>423</v>
      </c>
      <c r="B4" s="185"/>
      <c r="C4" s="185" t="s">
        <v>668</v>
      </c>
      <c r="D4" s="191" t="s">
        <v>671</v>
      </c>
      <c r="E4" s="191"/>
      <c r="F4" s="185" t="s">
        <v>676</v>
      </c>
      <c r="G4" s="185" t="s">
        <v>676</v>
      </c>
    </row>
    <row r="5" spans="1:7" ht="15.75" customHeight="1" x14ac:dyDescent="0.25">
      <c r="A5" s="182" t="s">
        <v>664</v>
      </c>
      <c r="B5" s="182" t="s">
        <v>667</v>
      </c>
      <c r="C5" s="182" t="s">
        <v>669</v>
      </c>
      <c r="D5" s="183" t="s">
        <v>672</v>
      </c>
      <c r="E5" s="183" t="s">
        <v>674</v>
      </c>
      <c r="F5" s="182" t="s">
        <v>677</v>
      </c>
      <c r="G5" s="182" t="s">
        <v>678</v>
      </c>
    </row>
    <row r="6" spans="1:7" s="1" customFormat="1" x14ac:dyDescent="0.25">
      <c r="A6" s="186" t="s">
        <v>665</v>
      </c>
      <c r="B6" s="186" t="s">
        <v>666</v>
      </c>
      <c r="C6" s="186" t="s">
        <v>670</v>
      </c>
      <c r="D6" s="180" t="s">
        <v>673</v>
      </c>
      <c r="E6" s="180" t="s">
        <v>675</v>
      </c>
      <c r="F6" s="186" t="s">
        <v>659</v>
      </c>
      <c r="G6" s="186" t="s">
        <v>659</v>
      </c>
    </row>
    <row r="7" spans="1:7" x14ac:dyDescent="0.25">
      <c r="A7" s="33"/>
      <c r="B7" s="33"/>
      <c r="C7" s="33"/>
      <c r="D7" s="38"/>
      <c r="E7" s="38"/>
      <c r="F7" s="33"/>
      <c r="G7" s="33"/>
    </row>
    <row r="8" spans="1:7" x14ac:dyDescent="0.25">
      <c r="A8" s="373" t="s">
        <v>313</v>
      </c>
      <c r="B8" s="36">
        <v>850</v>
      </c>
      <c r="C8" s="36"/>
      <c r="D8" s="374"/>
      <c r="E8" s="9">
        <v>744</v>
      </c>
      <c r="F8" s="36"/>
      <c r="G8" s="36"/>
    </row>
    <row r="9" spans="1:7" x14ac:dyDescent="0.25">
      <c r="A9" s="375" t="s">
        <v>302</v>
      </c>
      <c r="B9" s="36">
        <v>982</v>
      </c>
      <c r="C9" s="36"/>
      <c r="D9" s="374"/>
      <c r="E9" s="9">
        <v>672</v>
      </c>
      <c r="F9" s="36"/>
      <c r="G9" s="36"/>
    </row>
    <row r="10" spans="1:7" x14ac:dyDescent="0.25">
      <c r="A10" s="373" t="s">
        <v>303</v>
      </c>
      <c r="B10" s="36">
        <v>950</v>
      </c>
      <c r="C10" s="36"/>
      <c r="D10" s="374"/>
      <c r="E10" s="9">
        <v>744</v>
      </c>
      <c r="F10" s="36"/>
      <c r="G10" s="36"/>
    </row>
    <row r="11" spans="1:7" x14ac:dyDescent="0.25">
      <c r="A11" s="375" t="s">
        <v>304</v>
      </c>
      <c r="B11" s="36">
        <v>907</v>
      </c>
      <c r="C11" s="36"/>
      <c r="D11" s="374"/>
      <c r="E11" s="9">
        <v>720</v>
      </c>
      <c r="F11" s="36"/>
      <c r="G11" s="36"/>
    </row>
    <row r="12" spans="1:7" x14ac:dyDescent="0.25">
      <c r="A12" s="373" t="s">
        <v>305</v>
      </c>
      <c r="B12" s="36">
        <v>1046</v>
      </c>
      <c r="C12" s="36"/>
      <c r="D12" s="374"/>
      <c r="E12" s="9">
        <v>744</v>
      </c>
      <c r="F12" s="36"/>
      <c r="G12" s="36"/>
    </row>
    <row r="13" spans="1:7" x14ac:dyDescent="0.25">
      <c r="A13" s="375" t="s">
        <v>306</v>
      </c>
      <c r="B13" s="36">
        <v>1189</v>
      </c>
      <c r="C13" s="36"/>
      <c r="D13" s="374"/>
      <c r="E13" s="9">
        <v>720</v>
      </c>
      <c r="F13" s="36"/>
      <c r="G13" s="36"/>
    </row>
    <row r="14" spans="1:7" x14ac:dyDescent="0.25">
      <c r="A14" s="373" t="s">
        <v>307</v>
      </c>
      <c r="B14" s="36">
        <v>1115</v>
      </c>
      <c r="C14" s="36"/>
      <c r="D14" s="374"/>
      <c r="E14" s="9">
        <v>744</v>
      </c>
      <c r="F14" s="36"/>
      <c r="G14" s="36"/>
    </row>
    <row r="15" spans="1:7" x14ac:dyDescent="0.25">
      <c r="A15" s="375" t="s">
        <v>308</v>
      </c>
      <c r="B15" s="36">
        <v>1118</v>
      </c>
      <c r="C15" s="36"/>
      <c r="D15" s="374"/>
      <c r="E15" s="9">
        <v>744</v>
      </c>
      <c r="F15" s="36"/>
      <c r="G15" s="36"/>
    </row>
    <row r="16" spans="1:7" x14ac:dyDescent="0.25">
      <c r="A16" s="373" t="s">
        <v>309</v>
      </c>
      <c r="B16" s="36">
        <v>1175</v>
      </c>
      <c r="C16" s="36"/>
      <c r="D16" s="374"/>
      <c r="E16" s="9">
        <v>720</v>
      </c>
      <c r="F16" s="36"/>
      <c r="G16" s="36"/>
    </row>
    <row r="17" spans="1:7" x14ac:dyDescent="0.25">
      <c r="A17" s="375" t="s">
        <v>310</v>
      </c>
      <c r="B17" s="36">
        <v>1008</v>
      </c>
      <c r="C17" s="36"/>
      <c r="D17" s="374"/>
      <c r="E17" s="9">
        <v>744</v>
      </c>
      <c r="F17" s="36"/>
      <c r="G17" s="36"/>
    </row>
    <row r="18" spans="1:7" x14ac:dyDescent="0.25">
      <c r="A18" s="373" t="s">
        <v>311</v>
      </c>
      <c r="B18" s="36">
        <v>1066</v>
      </c>
      <c r="C18" s="36"/>
      <c r="D18" s="374"/>
      <c r="E18" s="9">
        <v>720</v>
      </c>
      <c r="F18" s="36"/>
      <c r="G18" s="36"/>
    </row>
    <row r="19" spans="1:7" x14ac:dyDescent="0.25">
      <c r="A19" s="376" t="s">
        <v>312</v>
      </c>
      <c r="B19" s="37">
        <v>1046</v>
      </c>
      <c r="C19" s="37"/>
      <c r="D19" s="377"/>
      <c r="E19" s="40">
        <v>744</v>
      </c>
      <c r="F19" s="37"/>
      <c r="G19" s="37"/>
    </row>
    <row r="20" spans="1:7" x14ac:dyDescent="0.25">
      <c r="A20" s="378" t="s">
        <v>136</v>
      </c>
      <c r="B20" s="109">
        <f>SUM(B8:B19)</f>
        <v>12452</v>
      </c>
      <c r="C20" s="109"/>
      <c r="D20" s="379">
        <f>SUM(D8:D19)</f>
        <v>0</v>
      </c>
      <c r="E20" s="159">
        <f>SUM(E8:E19)</f>
        <v>8760</v>
      </c>
      <c r="F20" s="109"/>
      <c r="G20" s="109"/>
    </row>
    <row r="21" spans="1:7" x14ac:dyDescent="0.25">
      <c r="A21" s="9"/>
      <c r="G21" s="2"/>
    </row>
    <row r="22" spans="1:7" x14ac:dyDescent="0.25">
      <c r="A22" s="9" t="s">
        <v>314</v>
      </c>
      <c r="D22" s="43"/>
      <c r="E22" t="s">
        <v>679</v>
      </c>
      <c r="G22" s="2"/>
    </row>
    <row r="23" spans="1:7" x14ac:dyDescent="0.25">
      <c r="A23" s="9" t="s">
        <v>680</v>
      </c>
      <c r="G23" s="2"/>
    </row>
    <row r="24" spans="1:7" x14ac:dyDescent="0.25">
      <c r="A24" s="9" t="s">
        <v>315</v>
      </c>
      <c r="D24" s="155">
        <f>D20/365*1000000</f>
        <v>0</v>
      </c>
      <c r="G24" s="2"/>
    </row>
    <row r="25" spans="1:7" x14ac:dyDescent="0.25">
      <c r="A25" s="9" t="s">
        <v>316</v>
      </c>
      <c r="D25" s="155"/>
      <c r="G25" s="2"/>
    </row>
    <row r="26" spans="1:7" x14ac:dyDescent="0.25">
      <c r="A26" s="9" t="s">
        <v>317</v>
      </c>
      <c r="D26" s="380"/>
      <c r="G26" s="2"/>
    </row>
    <row r="27" spans="1:7" x14ac:dyDescent="0.25">
      <c r="A27" s="9" t="s">
        <v>681</v>
      </c>
      <c r="G27" s="2"/>
    </row>
    <row r="28" spans="1:7" x14ac:dyDescent="0.25">
      <c r="A28" s="9" t="s">
        <v>682</v>
      </c>
      <c r="G28" s="2"/>
    </row>
    <row r="29" spans="1:7" x14ac:dyDescent="0.25">
      <c r="A29" s="9"/>
      <c r="G29" s="2"/>
    </row>
    <row r="30" spans="1:7" x14ac:dyDescent="0.25">
      <c r="A30" s="9"/>
      <c r="G30" s="2"/>
    </row>
    <row r="31" spans="1:7" x14ac:dyDescent="0.25">
      <c r="A31" s="9"/>
      <c r="G31" s="2"/>
    </row>
    <row r="32" spans="1:7" x14ac:dyDescent="0.25">
      <c r="A32" s="40"/>
      <c r="B32" s="43"/>
      <c r="C32" s="43"/>
      <c r="D32" s="43"/>
      <c r="E32" s="43"/>
      <c r="F32" s="43"/>
      <c r="G32"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37"/>
  <sheetViews>
    <sheetView view="pageLayout" topLeftCell="A25" zoomScaleNormal="100" workbookViewId="0">
      <selection activeCell="A5" sqref="A5"/>
    </sheetView>
  </sheetViews>
  <sheetFormatPr defaultRowHeight="15" x14ac:dyDescent="0.25"/>
  <cols>
    <col min="1" max="1" width="46.28515625" customWidth="1"/>
    <col min="2" max="2" width="11.140625" customWidth="1"/>
    <col min="3" max="3" width="15.140625" customWidth="1"/>
    <col min="4" max="4" width="16.7109375" customWidth="1"/>
  </cols>
  <sheetData>
    <row r="1" spans="1:4" x14ac:dyDescent="0.25">
      <c r="A1" s="387" t="s">
        <v>385</v>
      </c>
      <c r="B1" s="267"/>
      <c r="C1" s="267"/>
      <c r="D1" s="268"/>
    </row>
    <row r="2" spans="1:4" x14ac:dyDescent="0.25">
      <c r="A2" s="188" t="s">
        <v>683</v>
      </c>
      <c r="B2" s="189"/>
      <c r="C2" s="189"/>
      <c r="D2" s="187"/>
    </row>
    <row r="3" spans="1:4" x14ac:dyDescent="0.25">
      <c r="A3" s="38" t="s">
        <v>318</v>
      </c>
      <c r="B3" s="42"/>
      <c r="C3" s="42"/>
      <c r="D3" s="39"/>
    </row>
    <row r="4" spans="1:4" x14ac:dyDescent="0.25">
      <c r="A4" s="9" t="s">
        <v>684</v>
      </c>
      <c r="D4" s="2"/>
    </row>
    <row r="5" spans="1:4" x14ac:dyDescent="0.25">
      <c r="A5" s="9" t="s">
        <v>685</v>
      </c>
      <c r="D5" s="2"/>
    </row>
    <row r="6" spans="1:4" x14ac:dyDescent="0.25">
      <c r="A6" s="9" t="s">
        <v>811</v>
      </c>
      <c r="D6" s="2"/>
    </row>
    <row r="7" spans="1:4" x14ac:dyDescent="0.25">
      <c r="A7" s="9" t="s">
        <v>686</v>
      </c>
      <c r="D7" s="2"/>
    </row>
    <row r="8" spans="1:4" x14ac:dyDescent="0.25">
      <c r="A8" s="9" t="s">
        <v>687</v>
      </c>
      <c r="D8" s="2"/>
    </row>
    <row r="9" spans="1:4" x14ac:dyDescent="0.25">
      <c r="A9" s="9" t="s">
        <v>319</v>
      </c>
      <c r="C9">
        <v>0.25</v>
      </c>
      <c r="D9" s="2"/>
    </row>
    <row r="10" spans="1:4" x14ac:dyDescent="0.25">
      <c r="A10" s="9" t="s">
        <v>688</v>
      </c>
      <c r="C10" t="s">
        <v>689</v>
      </c>
      <c r="D10" s="2"/>
    </row>
    <row r="11" spans="1:4" x14ac:dyDescent="0.25">
      <c r="A11" s="9" t="s">
        <v>812</v>
      </c>
      <c r="C11" t="s">
        <v>690</v>
      </c>
      <c r="D11" s="2"/>
    </row>
    <row r="12" spans="1:4" x14ac:dyDescent="0.25">
      <c r="A12" s="9" t="s">
        <v>692</v>
      </c>
      <c r="C12" t="s">
        <v>691</v>
      </c>
      <c r="D12" s="2"/>
    </row>
    <row r="13" spans="1:4" x14ac:dyDescent="0.25">
      <c r="A13" s="9" t="s">
        <v>693</v>
      </c>
      <c r="C13" t="s">
        <v>691</v>
      </c>
      <c r="D13" s="2"/>
    </row>
    <row r="14" spans="1:4" x14ac:dyDescent="0.25">
      <c r="A14" s="9" t="s">
        <v>813</v>
      </c>
      <c r="B14">
        <v>12452</v>
      </c>
      <c r="C14" t="s">
        <v>320</v>
      </c>
      <c r="D14" s="2"/>
    </row>
    <row r="15" spans="1:4" x14ac:dyDescent="0.25">
      <c r="A15" s="9"/>
      <c r="D15" s="2"/>
    </row>
    <row r="16" spans="1:4" x14ac:dyDescent="0.25">
      <c r="A16" s="9"/>
      <c r="D16" s="2"/>
    </row>
    <row r="17" spans="1:4" x14ac:dyDescent="0.25">
      <c r="A17" s="9"/>
      <c r="D17" s="2"/>
    </row>
    <row r="18" spans="1:4" x14ac:dyDescent="0.25">
      <c r="A18" s="9"/>
      <c r="D18" s="2"/>
    </row>
    <row r="19" spans="1:4" x14ac:dyDescent="0.25">
      <c r="A19" s="9"/>
      <c r="D19" s="2"/>
    </row>
    <row r="20" spans="1:4" x14ac:dyDescent="0.25">
      <c r="A20" s="9"/>
      <c r="D20" s="2"/>
    </row>
    <row r="21" spans="1:4" x14ac:dyDescent="0.25">
      <c r="A21" s="9"/>
      <c r="D21" s="2"/>
    </row>
    <row r="22" spans="1:4" x14ac:dyDescent="0.25">
      <c r="A22" s="9"/>
      <c r="D22" s="2"/>
    </row>
    <row r="23" spans="1:4" x14ac:dyDescent="0.25">
      <c r="A23" s="9"/>
      <c r="D23" s="2"/>
    </row>
    <row r="24" spans="1:4" x14ac:dyDescent="0.25">
      <c r="A24" s="9"/>
      <c r="D24" s="2"/>
    </row>
    <row r="25" spans="1:4" x14ac:dyDescent="0.25">
      <c r="A25" s="9"/>
      <c r="D25" s="2"/>
    </row>
    <row r="26" spans="1:4" x14ac:dyDescent="0.25">
      <c r="A26" s="9"/>
      <c r="D26" s="2"/>
    </row>
    <row r="27" spans="1:4" x14ac:dyDescent="0.25">
      <c r="A27" s="9"/>
      <c r="D27" s="2"/>
    </row>
    <row r="28" spans="1:4" x14ac:dyDescent="0.25">
      <c r="A28" s="9"/>
      <c r="D28" s="2"/>
    </row>
    <row r="29" spans="1:4" x14ac:dyDescent="0.25">
      <c r="A29" s="9"/>
      <c r="D29" s="2"/>
    </row>
    <row r="30" spans="1:4" x14ac:dyDescent="0.25">
      <c r="A30" s="9"/>
      <c r="D30" s="2"/>
    </row>
    <row r="31" spans="1:4" x14ac:dyDescent="0.25">
      <c r="A31" s="9"/>
      <c r="D31" s="2"/>
    </row>
    <row r="32" spans="1:4" x14ac:dyDescent="0.25">
      <c r="A32" s="9"/>
      <c r="D32" s="2"/>
    </row>
    <row r="33" spans="1:4" x14ac:dyDescent="0.25">
      <c r="A33" s="9"/>
      <c r="D33" s="2"/>
    </row>
    <row r="34" spans="1:4" x14ac:dyDescent="0.25">
      <c r="A34" s="9"/>
      <c r="D34" s="2"/>
    </row>
    <row r="35" spans="1:4" x14ac:dyDescent="0.25">
      <c r="A35" s="9"/>
      <c r="D35" s="2"/>
    </row>
    <row r="36" spans="1:4" x14ac:dyDescent="0.25">
      <c r="A36" s="9"/>
      <c r="D36" s="2"/>
    </row>
    <row r="37" spans="1:4" x14ac:dyDescent="0.25">
      <c r="A37" s="40"/>
      <c r="B37" s="43"/>
      <c r="C37" s="43"/>
      <c r="D37"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9"/>
  <sheetViews>
    <sheetView view="pageLayout" topLeftCell="A13" zoomScaleNormal="100" workbookViewId="0">
      <selection activeCell="A5" sqref="A5"/>
    </sheetView>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1" spans="1:8" x14ac:dyDescent="0.25">
      <c r="A1" s="303" t="s">
        <v>386</v>
      </c>
      <c r="B1" s="304"/>
      <c r="C1" s="304"/>
      <c r="D1" s="304"/>
      <c r="E1" s="304"/>
      <c r="F1" s="304"/>
      <c r="G1" s="304"/>
      <c r="H1" s="209"/>
    </row>
    <row r="2" spans="1:8" x14ac:dyDescent="0.25">
      <c r="A2" s="188" t="s">
        <v>715</v>
      </c>
      <c r="B2" s="189"/>
      <c r="C2" s="189"/>
      <c r="D2" s="189"/>
      <c r="E2" s="189"/>
      <c r="F2" s="189"/>
      <c r="G2" s="189"/>
      <c r="H2" s="187"/>
    </row>
    <row r="3" spans="1:8" x14ac:dyDescent="0.25">
      <c r="A3" s="40" t="s">
        <v>321</v>
      </c>
      <c r="B3" s="43"/>
      <c r="C3" s="43"/>
      <c r="D3" s="43"/>
      <c r="E3" s="43"/>
      <c r="F3" s="43"/>
      <c r="G3" s="43"/>
      <c r="H3" s="41"/>
    </row>
    <row r="4" spans="1:8" x14ac:dyDescent="0.25">
      <c r="A4" s="33"/>
      <c r="B4" s="33"/>
      <c r="C4" s="33"/>
      <c r="D4" s="205" t="s">
        <v>703</v>
      </c>
      <c r="E4" s="205"/>
      <c r="F4" s="189"/>
      <c r="G4" s="189"/>
      <c r="H4" s="187"/>
    </row>
    <row r="5" spans="1:8" x14ac:dyDescent="0.25">
      <c r="A5" s="182" t="s">
        <v>694</v>
      </c>
      <c r="B5" s="182"/>
      <c r="C5" s="182"/>
      <c r="D5" s="185" t="s">
        <v>702</v>
      </c>
      <c r="E5" s="185"/>
      <c r="F5" s="185" t="s">
        <v>705</v>
      </c>
      <c r="G5" s="185"/>
      <c r="H5" s="185" t="s">
        <v>331</v>
      </c>
    </row>
    <row r="6" spans="1:8" x14ac:dyDescent="0.25">
      <c r="A6" s="182" t="s">
        <v>695</v>
      </c>
      <c r="B6" s="182" t="s">
        <v>697</v>
      </c>
      <c r="C6" s="182" t="s">
        <v>700</v>
      </c>
      <c r="D6" s="182" t="s">
        <v>27</v>
      </c>
      <c r="E6" s="182" t="s">
        <v>707</v>
      </c>
      <c r="F6" s="182" t="s">
        <v>706</v>
      </c>
      <c r="G6" s="182" t="s">
        <v>708</v>
      </c>
      <c r="H6" s="182" t="s">
        <v>455</v>
      </c>
    </row>
    <row r="7" spans="1:8" x14ac:dyDescent="0.25">
      <c r="A7" s="186" t="s">
        <v>696</v>
      </c>
      <c r="B7" s="186" t="s">
        <v>699</v>
      </c>
      <c r="C7" s="186" t="s">
        <v>701</v>
      </c>
      <c r="D7" s="186" t="s">
        <v>408</v>
      </c>
      <c r="E7" s="186" t="s">
        <v>704</v>
      </c>
      <c r="F7" s="186" t="s">
        <v>707</v>
      </c>
      <c r="G7" s="186" t="s">
        <v>704</v>
      </c>
      <c r="H7" s="186" t="s">
        <v>408</v>
      </c>
    </row>
    <row r="8" spans="1:8" x14ac:dyDescent="0.25">
      <c r="A8" s="33"/>
      <c r="B8" s="33"/>
      <c r="C8" s="33"/>
      <c r="D8" s="33"/>
      <c r="E8" s="33"/>
      <c r="F8" s="151"/>
      <c r="G8" s="151"/>
      <c r="H8" s="153"/>
    </row>
    <row r="9" spans="1:8" x14ac:dyDescent="0.25">
      <c r="A9" s="36" t="s">
        <v>880</v>
      </c>
      <c r="B9" s="36" t="s">
        <v>881</v>
      </c>
      <c r="C9" s="36"/>
      <c r="D9" s="36">
        <v>9740</v>
      </c>
      <c r="E9" s="36"/>
      <c r="F9" s="11"/>
      <c r="G9" s="11"/>
      <c r="H9" s="154">
        <v>9740</v>
      </c>
    </row>
    <row r="10" spans="1:8" x14ac:dyDescent="0.25">
      <c r="A10" s="36"/>
      <c r="B10" s="36" t="s">
        <v>882</v>
      </c>
      <c r="C10" s="36"/>
      <c r="D10" s="36"/>
      <c r="E10" s="36"/>
      <c r="F10" s="11"/>
      <c r="G10" s="11"/>
      <c r="H10" s="154"/>
    </row>
    <row r="11" spans="1:8" x14ac:dyDescent="0.25">
      <c r="A11" s="36" t="s">
        <v>883</v>
      </c>
      <c r="B11" s="36" t="s">
        <v>884</v>
      </c>
      <c r="C11" s="36"/>
      <c r="D11" s="36">
        <v>2500</v>
      </c>
      <c r="E11" s="36"/>
      <c r="F11" s="36"/>
      <c r="G11" s="36"/>
      <c r="H11" s="2">
        <v>2500</v>
      </c>
    </row>
    <row r="12" spans="1:8" x14ac:dyDescent="0.25">
      <c r="A12" s="36" t="s">
        <v>885</v>
      </c>
      <c r="B12" s="36" t="s">
        <v>884</v>
      </c>
      <c r="C12" s="36"/>
      <c r="D12" s="36">
        <v>925</v>
      </c>
      <c r="E12" s="36"/>
      <c r="F12" s="36"/>
      <c r="G12" s="36"/>
      <c r="H12" s="2">
        <v>925</v>
      </c>
    </row>
    <row r="13" spans="1:8" x14ac:dyDescent="0.25">
      <c r="A13" s="36"/>
      <c r="B13" s="36"/>
      <c r="C13" s="36"/>
      <c r="D13" s="36"/>
      <c r="E13" s="36"/>
      <c r="F13" s="36"/>
      <c r="G13" s="36"/>
      <c r="H13" s="2"/>
    </row>
    <row r="14" spans="1:8" x14ac:dyDescent="0.25">
      <c r="A14" s="36"/>
      <c r="B14" s="36"/>
      <c r="C14" s="36"/>
      <c r="D14" s="36"/>
      <c r="E14" s="36"/>
      <c r="F14" s="36"/>
      <c r="G14" s="36"/>
      <c r="H14" s="2"/>
    </row>
    <row r="15" spans="1:8" x14ac:dyDescent="0.25">
      <c r="A15" s="36"/>
      <c r="B15" s="36"/>
      <c r="C15" s="36"/>
      <c r="D15" s="36"/>
      <c r="E15" s="36"/>
      <c r="F15" s="36"/>
      <c r="G15" s="36"/>
      <c r="H15" s="2"/>
    </row>
    <row r="16" spans="1:8" x14ac:dyDescent="0.25">
      <c r="A16" s="36"/>
      <c r="B16" s="36"/>
      <c r="C16" s="36"/>
      <c r="D16" s="36"/>
      <c r="E16" s="36"/>
      <c r="F16" s="36"/>
      <c r="G16" s="36"/>
      <c r="H16" s="2"/>
    </row>
    <row r="17" spans="1:8" x14ac:dyDescent="0.25">
      <c r="A17" s="36"/>
      <c r="B17" s="36"/>
      <c r="C17" s="36"/>
      <c r="D17" s="36"/>
      <c r="E17" s="36"/>
      <c r="F17" s="36"/>
      <c r="G17" s="36"/>
      <c r="H17" s="2"/>
    </row>
    <row r="18" spans="1:8" x14ac:dyDescent="0.25">
      <c r="A18" s="36"/>
      <c r="B18" s="36"/>
      <c r="C18" s="36"/>
      <c r="D18" s="36"/>
      <c r="E18" s="36"/>
      <c r="F18" s="36"/>
      <c r="G18" s="36"/>
      <c r="H18" s="2"/>
    </row>
    <row r="19" spans="1:8" x14ac:dyDescent="0.25">
      <c r="A19" s="36"/>
      <c r="B19" s="36"/>
      <c r="C19" s="36"/>
      <c r="D19" s="36"/>
      <c r="E19" s="36"/>
      <c r="F19" s="36"/>
      <c r="G19" s="36"/>
      <c r="H19" s="2"/>
    </row>
    <row r="20" spans="1:8" x14ac:dyDescent="0.25">
      <c r="A20" s="36"/>
      <c r="B20" s="36"/>
      <c r="C20" s="36"/>
      <c r="D20" s="36"/>
      <c r="E20" s="36"/>
      <c r="F20" s="36"/>
      <c r="G20" s="36"/>
      <c r="H20" s="2"/>
    </row>
    <row r="21" spans="1:8" x14ac:dyDescent="0.25">
      <c r="A21" s="36"/>
      <c r="B21" s="36"/>
      <c r="C21" s="36"/>
      <c r="D21" s="36"/>
      <c r="E21" s="36"/>
      <c r="F21" s="36"/>
      <c r="G21" s="36"/>
      <c r="H21" s="2"/>
    </row>
    <row r="22" spans="1:8" x14ac:dyDescent="0.25">
      <c r="A22" s="36"/>
      <c r="B22" s="36"/>
      <c r="C22" s="36"/>
      <c r="D22" s="36"/>
      <c r="E22" s="36"/>
      <c r="F22" s="36"/>
      <c r="G22" s="36"/>
      <c r="H22" s="2"/>
    </row>
    <row r="23" spans="1:8" x14ac:dyDescent="0.25">
      <c r="A23" s="36"/>
      <c r="B23" s="36"/>
      <c r="C23" s="36"/>
      <c r="D23" s="36"/>
      <c r="E23" s="36"/>
      <c r="F23" s="36"/>
      <c r="G23" s="36"/>
      <c r="H23" s="2"/>
    </row>
    <row r="24" spans="1:8" x14ac:dyDescent="0.25">
      <c r="A24" s="36"/>
      <c r="B24" s="36"/>
      <c r="C24" s="36"/>
      <c r="D24" s="36"/>
      <c r="E24" s="36"/>
      <c r="F24" s="36"/>
      <c r="G24" s="36"/>
      <c r="H24" s="2"/>
    </row>
    <row r="25" spans="1:8" x14ac:dyDescent="0.25">
      <c r="A25" s="36"/>
      <c r="B25" s="36"/>
      <c r="C25" s="36"/>
      <c r="D25" s="36"/>
      <c r="E25" s="36"/>
      <c r="F25" s="36"/>
      <c r="G25" s="36"/>
      <c r="H25" s="2"/>
    </row>
    <row r="26" spans="1:8" x14ac:dyDescent="0.25">
      <c r="A26" s="36"/>
      <c r="B26" s="36"/>
      <c r="C26" s="36"/>
      <c r="D26" s="36"/>
      <c r="E26" s="36"/>
      <c r="F26" s="36"/>
      <c r="G26" s="36"/>
      <c r="H26" s="2"/>
    </row>
    <row r="27" spans="1:8" x14ac:dyDescent="0.25">
      <c r="A27" s="36"/>
      <c r="B27" s="36"/>
      <c r="C27" s="36"/>
      <c r="D27" s="36"/>
      <c r="E27" s="36"/>
      <c r="F27" s="36"/>
      <c r="G27" s="36"/>
      <c r="H27" s="2"/>
    </row>
    <row r="28" spans="1:8" x14ac:dyDescent="0.25">
      <c r="A28" s="37"/>
      <c r="B28" s="37"/>
      <c r="C28" s="37"/>
      <c r="D28" s="37">
        <v>13165</v>
      </c>
      <c r="E28" s="109" t="s">
        <v>187</v>
      </c>
      <c r="F28" s="351">
        <f>SUM(F8:F27)</f>
        <v>0</v>
      </c>
      <c r="G28" s="109"/>
      <c r="H28" s="46">
        <v>13165</v>
      </c>
    </row>
    <row r="29" spans="1:8" x14ac:dyDescent="0.25">
      <c r="A29" s="38"/>
      <c r="B29" s="42"/>
      <c r="C29" s="42"/>
      <c r="D29" s="42"/>
      <c r="E29" s="42"/>
      <c r="F29" s="42"/>
      <c r="G29" s="42"/>
      <c r="H29" s="39"/>
    </row>
    <row r="30" spans="1:8" x14ac:dyDescent="0.25">
      <c r="A30" s="9" t="s">
        <v>709</v>
      </c>
      <c r="H30" s="2"/>
    </row>
    <row r="31" spans="1:8" x14ac:dyDescent="0.25">
      <c r="A31" s="9" t="s">
        <v>710</v>
      </c>
      <c r="H31" s="2"/>
    </row>
    <row r="32" spans="1:8" x14ac:dyDescent="0.25">
      <c r="A32" s="9" t="s">
        <v>711</v>
      </c>
      <c r="H32" s="2"/>
    </row>
    <row r="33" spans="1:8" x14ac:dyDescent="0.25">
      <c r="A33" s="9" t="s">
        <v>712</v>
      </c>
      <c r="E33" t="s">
        <v>879</v>
      </c>
      <c r="H33" s="2"/>
    </row>
    <row r="34" spans="1:8" x14ac:dyDescent="0.25">
      <c r="A34" s="9"/>
      <c r="H34" s="2"/>
    </row>
    <row r="35" spans="1:8" x14ac:dyDescent="0.25">
      <c r="A35" s="9"/>
      <c r="H35" s="2"/>
    </row>
    <row r="36" spans="1:8" x14ac:dyDescent="0.25">
      <c r="A36" s="9" t="s">
        <v>714</v>
      </c>
      <c r="H36" s="2"/>
    </row>
    <row r="37" spans="1:8" x14ac:dyDescent="0.25">
      <c r="A37" s="9" t="s">
        <v>713</v>
      </c>
      <c r="H37" s="2"/>
    </row>
    <row r="38" spans="1:8" x14ac:dyDescent="0.25">
      <c r="A38" s="9"/>
      <c r="H38" s="2"/>
    </row>
    <row r="39" spans="1:8" x14ac:dyDescent="0.25">
      <c r="A39" s="40"/>
      <c r="B39" s="43"/>
      <c r="C39" s="43"/>
      <c r="D39" s="43"/>
      <c r="E39" s="43"/>
      <c r="F39" s="43"/>
      <c r="G39" s="43"/>
      <c r="H39"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5"/>
  <sheetViews>
    <sheetView view="pageLayout" topLeftCell="A43" zoomScaleNormal="100" zoomScaleSheetLayoutView="100" workbookViewId="0">
      <selection activeCell="A5" sqref="A5"/>
    </sheetView>
  </sheetViews>
  <sheetFormatPr defaultColWidth="8.85546875" defaultRowHeight="15" x14ac:dyDescent="0.25"/>
  <cols>
    <col min="1" max="1" width="13.140625" customWidth="1"/>
    <col min="2" max="2" width="14.7109375" customWidth="1"/>
    <col min="3" max="3" width="16" customWidth="1"/>
    <col min="4" max="4" width="10.28515625" customWidth="1"/>
    <col min="5" max="5" width="12.42578125" customWidth="1"/>
    <col min="6" max="6" width="17" customWidth="1"/>
  </cols>
  <sheetData>
    <row r="1" spans="1:6" x14ac:dyDescent="0.25">
      <c r="A1" s="303" t="s">
        <v>387</v>
      </c>
      <c r="B1" s="304"/>
      <c r="C1" s="304"/>
      <c r="D1" s="304"/>
      <c r="E1" s="304"/>
      <c r="F1" s="209"/>
    </row>
    <row r="2" spans="1:6" x14ac:dyDescent="0.25">
      <c r="A2" s="188" t="s">
        <v>716</v>
      </c>
      <c r="B2" s="189"/>
      <c r="C2" s="189"/>
      <c r="D2" s="189"/>
      <c r="E2" s="189"/>
      <c r="F2" s="187"/>
    </row>
    <row r="3" spans="1:6" x14ac:dyDescent="0.25">
      <c r="A3" s="40" t="s">
        <v>322</v>
      </c>
      <c r="B3" s="43"/>
      <c r="C3" s="43"/>
      <c r="D3" s="43"/>
      <c r="E3" s="43"/>
      <c r="F3" s="41"/>
    </row>
    <row r="4" spans="1:6" x14ac:dyDescent="0.25">
      <c r="A4" s="33"/>
      <c r="B4" s="38"/>
      <c r="C4" s="42"/>
      <c r="D4" s="381" t="s">
        <v>103</v>
      </c>
      <c r="E4" s="308"/>
      <c r="F4" s="266"/>
    </row>
    <row r="5" spans="1:6" x14ac:dyDescent="0.25">
      <c r="A5" s="37"/>
      <c r="B5" s="269" t="s">
        <v>259</v>
      </c>
      <c r="C5" s="270"/>
      <c r="D5" s="181" t="s">
        <v>271</v>
      </c>
      <c r="E5" s="186" t="s">
        <v>272</v>
      </c>
      <c r="F5" s="181" t="s">
        <v>273</v>
      </c>
    </row>
    <row r="6" spans="1:6" x14ac:dyDescent="0.25">
      <c r="A6" s="33" t="s">
        <v>283</v>
      </c>
      <c r="B6" s="38" t="s">
        <v>846</v>
      </c>
      <c r="C6" s="39"/>
      <c r="D6" s="39"/>
      <c r="E6" s="33"/>
      <c r="F6" s="39"/>
    </row>
    <row r="7" spans="1:6" x14ac:dyDescent="0.25">
      <c r="A7" s="36" t="s">
        <v>279</v>
      </c>
      <c r="B7" s="9"/>
      <c r="C7" s="2"/>
      <c r="D7" s="2"/>
      <c r="E7" s="36"/>
      <c r="F7" s="2"/>
    </row>
    <row r="8" spans="1:6" x14ac:dyDescent="0.25">
      <c r="A8" s="36" t="s">
        <v>280</v>
      </c>
      <c r="B8" s="9"/>
      <c r="C8" s="2"/>
      <c r="D8" s="2"/>
      <c r="E8" s="36"/>
      <c r="F8" s="2"/>
    </row>
    <row r="9" spans="1:6" x14ac:dyDescent="0.25">
      <c r="A9" s="37" t="s">
        <v>264</v>
      </c>
      <c r="B9" s="40"/>
      <c r="C9" s="41"/>
      <c r="D9" s="41"/>
      <c r="E9" s="37"/>
      <c r="F9" s="37"/>
    </row>
    <row r="10" spans="1:6" x14ac:dyDescent="0.25">
      <c r="A10" s="33"/>
      <c r="B10" s="185" t="s">
        <v>610</v>
      </c>
      <c r="C10" s="192" t="s">
        <v>721</v>
      </c>
      <c r="D10" s="38"/>
      <c r="E10" s="39"/>
      <c r="F10" s="39"/>
    </row>
    <row r="11" spans="1:6" x14ac:dyDescent="0.25">
      <c r="A11" s="37"/>
      <c r="B11" s="186" t="s">
        <v>296</v>
      </c>
      <c r="C11" s="181" t="s">
        <v>615</v>
      </c>
      <c r="D11" s="269" t="s">
        <v>275</v>
      </c>
      <c r="E11" s="270"/>
      <c r="F11" s="181" t="s">
        <v>273</v>
      </c>
    </row>
    <row r="12" spans="1:6" x14ac:dyDescent="0.25">
      <c r="A12" s="33" t="s">
        <v>283</v>
      </c>
      <c r="B12" s="33"/>
      <c r="C12" s="39"/>
      <c r="D12" s="38"/>
      <c r="E12" s="39"/>
      <c r="F12" s="39"/>
    </row>
    <row r="13" spans="1:6" x14ac:dyDescent="0.25">
      <c r="A13" s="36" t="s">
        <v>279</v>
      </c>
      <c r="B13" s="36"/>
      <c r="C13" s="2"/>
      <c r="D13" s="9"/>
      <c r="E13" s="2"/>
      <c r="F13" s="2"/>
    </row>
    <row r="14" spans="1:6" x14ac:dyDescent="0.25">
      <c r="A14" s="36" t="s">
        <v>280</v>
      </c>
      <c r="B14" s="36"/>
      <c r="C14" s="2"/>
      <c r="D14" s="9"/>
      <c r="E14" s="2"/>
      <c r="F14" s="2"/>
    </row>
    <row r="15" spans="1:6" x14ac:dyDescent="0.25">
      <c r="A15" s="37" t="s">
        <v>264</v>
      </c>
      <c r="B15" s="37"/>
      <c r="C15" s="41"/>
      <c r="D15" s="40"/>
      <c r="E15" s="41"/>
      <c r="F15" s="41"/>
    </row>
    <row r="16" spans="1:6" x14ac:dyDescent="0.25">
      <c r="A16" s="501" t="s">
        <v>323</v>
      </c>
      <c r="B16" s="502"/>
      <c r="C16" s="502"/>
      <c r="D16" s="502"/>
      <c r="E16" s="502"/>
      <c r="F16" s="503"/>
    </row>
    <row r="17" spans="1:6" x14ac:dyDescent="0.25">
      <c r="A17" s="185" t="s">
        <v>694</v>
      </c>
      <c r="B17" s="185"/>
      <c r="C17" s="185" t="s">
        <v>718</v>
      </c>
      <c r="D17" s="185"/>
      <c r="E17" s="185"/>
      <c r="F17" s="185" t="s">
        <v>720</v>
      </c>
    </row>
    <row r="18" spans="1:6" x14ac:dyDescent="0.25">
      <c r="A18" s="182" t="s">
        <v>296</v>
      </c>
      <c r="B18" s="182" t="s">
        <v>697</v>
      </c>
      <c r="C18" s="182" t="s">
        <v>719</v>
      </c>
      <c r="D18" s="182" t="s">
        <v>707</v>
      </c>
      <c r="E18" s="182" t="s">
        <v>708</v>
      </c>
      <c r="F18" s="182" t="s">
        <v>702</v>
      </c>
    </row>
    <row r="19" spans="1:6" x14ac:dyDescent="0.25">
      <c r="A19" s="186" t="s">
        <v>717</v>
      </c>
      <c r="B19" s="186" t="s">
        <v>698</v>
      </c>
      <c r="C19" s="186" t="s">
        <v>411</v>
      </c>
      <c r="D19" s="186" t="s">
        <v>704</v>
      </c>
      <c r="E19" s="186" t="s">
        <v>704</v>
      </c>
      <c r="F19" s="186" t="s">
        <v>409</v>
      </c>
    </row>
    <row r="20" spans="1:6" x14ac:dyDescent="0.25">
      <c r="A20" s="33" t="s">
        <v>886</v>
      </c>
      <c r="B20" s="33" t="s">
        <v>887</v>
      </c>
      <c r="C20" s="33">
        <v>123</v>
      </c>
      <c r="D20" s="33"/>
      <c r="E20" s="33"/>
      <c r="F20" s="33">
        <v>123</v>
      </c>
    </row>
    <row r="21" spans="1:6" x14ac:dyDescent="0.25">
      <c r="A21" s="36"/>
      <c r="B21" s="36"/>
      <c r="C21" s="36"/>
      <c r="D21" s="36"/>
      <c r="E21" s="36"/>
      <c r="F21" s="36"/>
    </row>
    <row r="22" spans="1:6" x14ac:dyDescent="0.25">
      <c r="A22" s="36"/>
      <c r="B22" s="36"/>
      <c r="C22" s="36"/>
      <c r="D22" s="36"/>
      <c r="E22" s="36"/>
      <c r="F22" s="36"/>
    </row>
    <row r="23" spans="1:6" x14ac:dyDescent="0.25">
      <c r="A23" s="36"/>
      <c r="B23" s="36"/>
      <c r="C23" s="36"/>
      <c r="D23" s="36"/>
      <c r="E23" s="36"/>
      <c r="F23" s="36"/>
    </row>
    <row r="24" spans="1:6" x14ac:dyDescent="0.25">
      <c r="A24" s="36"/>
      <c r="B24" s="36"/>
      <c r="C24" s="36"/>
      <c r="D24" s="36"/>
      <c r="E24" s="36"/>
      <c r="F24" s="36"/>
    </row>
    <row r="25" spans="1:6" x14ac:dyDescent="0.25">
      <c r="A25" s="36"/>
      <c r="B25" s="36"/>
      <c r="C25" s="36"/>
      <c r="D25" s="36"/>
      <c r="E25" s="36"/>
      <c r="F25" s="36"/>
    </row>
    <row r="26" spans="1:6" x14ac:dyDescent="0.25">
      <c r="A26" s="36"/>
      <c r="B26" s="36"/>
      <c r="C26" s="36"/>
      <c r="D26" s="36"/>
      <c r="E26" s="36"/>
      <c r="F26" s="36"/>
    </row>
    <row r="27" spans="1:6" x14ac:dyDescent="0.25">
      <c r="A27" s="36"/>
      <c r="B27" s="36"/>
      <c r="C27" s="36"/>
      <c r="D27" s="36"/>
      <c r="E27" s="36"/>
      <c r="F27" s="36"/>
    </row>
    <row r="28" spans="1:6" x14ac:dyDescent="0.25">
      <c r="A28" s="36"/>
      <c r="B28" s="36"/>
      <c r="C28" s="36"/>
      <c r="D28" s="36"/>
      <c r="E28" s="36"/>
      <c r="F28" s="36"/>
    </row>
    <row r="29" spans="1:6" x14ac:dyDescent="0.25">
      <c r="A29" s="36"/>
      <c r="B29" s="36"/>
      <c r="C29" s="36"/>
      <c r="D29" s="36"/>
      <c r="E29" s="36"/>
      <c r="F29" s="36"/>
    </row>
    <row r="30" spans="1:6" x14ac:dyDescent="0.25">
      <c r="A30" s="36"/>
      <c r="B30" s="36"/>
      <c r="C30" s="36"/>
      <c r="D30" s="36"/>
      <c r="E30" s="36"/>
      <c r="F30" s="36"/>
    </row>
    <row r="31" spans="1:6" x14ac:dyDescent="0.25">
      <c r="A31" s="36"/>
      <c r="B31" s="36"/>
      <c r="C31" s="36"/>
      <c r="D31" s="36"/>
      <c r="E31" s="36"/>
      <c r="F31" s="36"/>
    </row>
    <row r="32" spans="1:6" x14ac:dyDescent="0.25">
      <c r="A32" s="36"/>
      <c r="B32" s="36"/>
      <c r="C32" s="36"/>
      <c r="D32" s="36"/>
      <c r="E32" s="36"/>
      <c r="F32" s="36"/>
    </row>
    <row r="33" spans="1:6" x14ac:dyDescent="0.25">
      <c r="A33" s="36"/>
      <c r="B33" s="36"/>
      <c r="C33" s="36"/>
      <c r="D33" s="36"/>
      <c r="E33" s="36"/>
      <c r="F33" s="36"/>
    </row>
    <row r="34" spans="1:6" x14ac:dyDescent="0.25">
      <c r="A34" s="36"/>
      <c r="B34" s="36"/>
      <c r="C34" s="36"/>
      <c r="D34" s="36"/>
      <c r="E34" s="36"/>
      <c r="F34" s="36"/>
    </row>
    <row r="35" spans="1:6" x14ac:dyDescent="0.25">
      <c r="A35" s="37"/>
      <c r="B35" s="37"/>
      <c r="C35" s="37"/>
      <c r="D35" s="37"/>
      <c r="E35" s="37"/>
      <c r="F35" s="37"/>
    </row>
    <row r="36" spans="1:6" x14ac:dyDescent="0.25">
      <c r="A36" s="9"/>
      <c r="B36" t="s">
        <v>187</v>
      </c>
      <c r="C36" s="109"/>
      <c r="D36" s="109"/>
      <c r="E36" s="109"/>
      <c r="F36" s="109"/>
    </row>
    <row r="37" spans="1:6" x14ac:dyDescent="0.25">
      <c r="A37" s="9"/>
      <c r="F37" s="2"/>
    </row>
    <row r="38" spans="1:6" x14ac:dyDescent="0.25">
      <c r="A38" s="9" t="s">
        <v>363</v>
      </c>
      <c r="D38">
        <v>50</v>
      </c>
      <c r="F38" s="2"/>
    </row>
    <row r="39" spans="1:6" x14ac:dyDescent="0.25">
      <c r="A39" s="9" t="s">
        <v>324</v>
      </c>
      <c r="D39" s="15" t="s">
        <v>888</v>
      </c>
      <c r="F39" s="2"/>
    </row>
    <row r="40" spans="1:6" x14ac:dyDescent="0.25">
      <c r="A40" s="9" t="s">
        <v>325</v>
      </c>
      <c r="D40" s="510">
        <v>1</v>
      </c>
      <c r="F40" s="2"/>
    </row>
    <row r="41" spans="1:6" x14ac:dyDescent="0.25">
      <c r="A41" s="9" t="s">
        <v>326</v>
      </c>
      <c r="D41" s="510">
        <v>1</v>
      </c>
      <c r="F41" s="2"/>
    </row>
    <row r="42" spans="1:6" x14ac:dyDescent="0.25">
      <c r="A42" s="9" t="s">
        <v>364</v>
      </c>
      <c r="F42" s="2"/>
    </row>
    <row r="43" spans="1:6" x14ac:dyDescent="0.25">
      <c r="A43" s="9" t="s">
        <v>327</v>
      </c>
      <c r="F43" s="2"/>
    </row>
    <row r="44" spans="1:6" x14ac:dyDescent="0.25">
      <c r="A44" s="9" t="s">
        <v>722</v>
      </c>
      <c r="F44" s="2"/>
    </row>
    <row r="45" spans="1:6" x14ac:dyDescent="0.25">
      <c r="A45" s="40" t="s">
        <v>722</v>
      </c>
      <c r="B45" s="43"/>
      <c r="C45" s="43"/>
      <c r="D45" s="43"/>
      <c r="E45" s="43"/>
      <c r="F45" s="41"/>
    </row>
  </sheetData>
  <mergeCells count="1">
    <mergeCell ref="A16:F16"/>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42"/>
  <sheetViews>
    <sheetView view="pageLayout" topLeftCell="A31" zoomScaleNormal="100" workbookViewId="0">
      <selection activeCell="A5" sqref="A5"/>
    </sheetView>
  </sheetViews>
  <sheetFormatPr defaultColWidth="8.85546875" defaultRowHeight="15" x14ac:dyDescent="0.25"/>
  <cols>
    <col min="1" max="1" width="18.7109375" customWidth="1"/>
    <col min="2" max="2" width="14.7109375" customWidth="1"/>
    <col min="3" max="3" width="15.140625" customWidth="1"/>
    <col min="4" max="4" width="10.42578125" customWidth="1"/>
    <col min="5" max="5" width="11.140625" customWidth="1"/>
    <col min="6" max="6" width="14.7109375" customWidth="1"/>
  </cols>
  <sheetData>
    <row r="1" spans="1:6" x14ac:dyDescent="0.25">
      <c r="A1" s="38" t="s">
        <v>388</v>
      </c>
      <c r="B1" s="42"/>
      <c r="C1" s="42"/>
      <c r="D1" s="42"/>
      <c r="E1" s="42"/>
      <c r="F1" s="39"/>
    </row>
    <row r="2" spans="1:6" x14ac:dyDescent="0.25">
      <c r="A2" s="188" t="s">
        <v>716</v>
      </c>
      <c r="B2" s="189"/>
      <c r="C2" s="189"/>
      <c r="D2" s="189"/>
      <c r="E2" s="189"/>
      <c r="F2" s="187"/>
    </row>
    <row r="3" spans="1:6" x14ac:dyDescent="0.25">
      <c r="A3" s="40" t="s">
        <v>328</v>
      </c>
      <c r="B3" s="43"/>
      <c r="C3" s="43"/>
      <c r="D3" s="43"/>
      <c r="E3" s="43"/>
      <c r="F3" s="41"/>
    </row>
    <row r="4" spans="1:6" x14ac:dyDescent="0.25">
      <c r="A4" s="185" t="s">
        <v>694</v>
      </c>
      <c r="B4" s="185"/>
      <c r="C4" s="185" t="s">
        <v>724</v>
      </c>
      <c r="D4" s="185"/>
      <c r="E4" s="185"/>
      <c r="F4" s="185" t="s">
        <v>724</v>
      </c>
    </row>
    <row r="5" spans="1:6" x14ac:dyDescent="0.25">
      <c r="A5" s="182" t="s">
        <v>695</v>
      </c>
      <c r="B5" s="182" t="s">
        <v>697</v>
      </c>
      <c r="C5" s="182" t="s">
        <v>725</v>
      </c>
      <c r="D5" s="182" t="s">
        <v>726</v>
      </c>
      <c r="E5" s="182" t="s">
        <v>639</v>
      </c>
      <c r="F5" s="182" t="s">
        <v>455</v>
      </c>
    </row>
    <row r="6" spans="1:6" x14ac:dyDescent="0.25">
      <c r="A6" s="186" t="s">
        <v>696</v>
      </c>
      <c r="B6" s="186" t="s">
        <v>723</v>
      </c>
      <c r="C6" s="186" t="s">
        <v>408</v>
      </c>
      <c r="D6" s="186" t="s">
        <v>704</v>
      </c>
      <c r="E6" s="186" t="s">
        <v>704</v>
      </c>
      <c r="F6" s="186" t="s">
        <v>408</v>
      </c>
    </row>
    <row r="7" spans="1:6" x14ac:dyDescent="0.25">
      <c r="A7" s="33"/>
      <c r="B7" s="33"/>
      <c r="C7" s="33"/>
      <c r="D7" s="33"/>
      <c r="E7" s="33"/>
      <c r="F7" s="33"/>
    </row>
    <row r="8" spans="1:6" x14ac:dyDescent="0.25">
      <c r="A8" s="36" t="s">
        <v>880</v>
      </c>
      <c r="B8" s="36" t="s">
        <v>889</v>
      </c>
      <c r="C8" s="36">
        <v>30</v>
      </c>
      <c r="D8" s="36"/>
      <c r="E8" s="36"/>
      <c r="F8" s="36">
        <v>30</v>
      </c>
    </row>
    <row r="9" spans="1:6" x14ac:dyDescent="0.25">
      <c r="A9" s="36"/>
      <c r="B9" s="36"/>
      <c r="C9" s="36"/>
      <c r="D9" s="36"/>
      <c r="E9" s="36"/>
      <c r="F9" s="36"/>
    </row>
    <row r="10" spans="1:6" x14ac:dyDescent="0.25">
      <c r="A10" s="36"/>
      <c r="B10" s="36"/>
      <c r="C10" s="36"/>
      <c r="D10" s="36"/>
      <c r="E10" s="36"/>
      <c r="F10" s="36"/>
    </row>
    <row r="11" spans="1:6" x14ac:dyDescent="0.25">
      <c r="A11" s="36"/>
      <c r="B11" s="36"/>
      <c r="C11" s="36"/>
      <c r="D11" s="36"/>
      <c r="E11" s="36"/>
      <c r="F11" s="36"/>
    </row>
    <row r="12" spans="1:6" x14ac:dyDescent="0.25">
      <c r="A12" s="36"/>
      <c r="B12" s="36"/>
      <c r="C12" s="36"/>
      <c r="D12" s="36"/>
      <c r="E12" s="36"/>
      <c r="F12" s="36"/>
    </row>
    <row r="13" spans="1:6" x14ac:dyDescent="0.25">
      <c r="A13" s="36"/>
      <c r="B13" s="36"/>
      <c r="C13" s="36"/>
      <c r="D13" s="36"/>
      <c r="E13" s="36"/>
      <c r="F13" s="36"/>
    </row>
    <row r="14" spans="1:6" x14ac:dyDescent="0.25">
      <c r="A14" s="36"/>
      <c r="B14" s="36"/>
      <c r="C14" s="36"/>
      <c r="D14" s="36"/>
      <c r="E14" s="36"/>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row r="18" spans="1:6" x14ac:dyDescent="0.25">
      <c r="A18" s="36"/>
      <c r="B18" s="36"/>
      <c r="C18" s="36"/>
      <c r="D18" s="36"/>
      <c r="E18" s="36"/>
      <c r="F18" s="36"/>
    </row>
    <row r="19" spans="1:6" x14ac:dyDescent="0.25">
      <c r="A19" s="36"/>
      <c r="B19" s="36"/>
      <c r="C19" s="36"/>
      <c r="D19" s="36"/>
      <c r="E19" s="36"/>
      <c r="F19" s="36"/>
    </row>
    <row r="20" spans="1:6" x14ac:dyDescent="0.25">
      <c r="A20" s="36"/>
      <c r="B20" s="36"/>
      <c r="C20" s="36"/>
      <c r="D20" s="36"/>
      <c r="E20" s="36"/>
      <c r="F20" s="36"/>
    </row>
    <row r="21" spans="1:6" x14ac:dyDescent="0.25">
      <c r="A21" s="36"/>
      <c r="B21" s="36"/>
      <c r="C21" s="36"/>
      <c r="D21" s="36"/>
      <c r="E21" s="36"/>
      <c r="F21" s="36"/>
    </row>
    <row r="22" spans="1:6" x14ac:dyDescent="0.25">
      <c r="A22" s="36"/>
      <c r="B22" s="36"/>
      <c r="C22" s="36"/>
      <c r="D22" s="36"/>
      <c r="E22" s="36"/>
      <c r="F22" s="36"/>
    </row>
    <row r="23" spans="1:6" x14ac:dyDescent="0.25">
      <c r="A23" s="36"/>
      <c r="B23" s="36"/>
      <c r="C23" s="36"/>
      <c r="D23" s="36"/>
      <c r="E23" s="36"/>
      <c r="F23" s="36"/>
    </row>
    <row r="24" spans="1:6" x14ac:dyDescent="0.25">
      <c r="A24" s="36"/>
      <c r="B24" s="36"/>
      <c r="C24" s="36"/>
      <c r="D24" s="36"/>
      <c r="E24" s="36"/>
      <c r="F24" s="36"/>
    </row>
    <row r="25" spans="1:6" x14ac:dyDescent="0.25">
      <c r="A25" s="36"/>
      <c r="B25" s="36"/>
      <c r="C25" s="36"/>
      <c r="D25" s="36"/>
      <c r="E25" s="36"/>
      <c r="F25" s="36"/>
    </row>
    <row r="26" spans="1:6" x14ac:dyDescent="0.25">
      <c r="A26" s="36"/>
      <c r="B26" s="36"/>
      <c r="C26" s="36"/>
      <c r="D26" s="36"/>
      <c r="E26" s="36"/>
      <c r="F26" s="36"/>
    </row>
    <row r="27" spans="1:6" x14ac:dyDescent="0.25">
      <c r="A27" s="36"/>
      <c r="B27" s="36"/>
      <c r="C27" s="36"/>
      <c r="D27" s="36"/>
      <c r="E27" s="36"/>
      <c r="F27" s="36"/>
    </row>
    <row r="28" spans="1:6" x14ac:dyDescent="0.25">
      <c r="A28" s="36"/>
      <c r="B28" s="36"/>
      <c r="C28" s="36"/>
      <c r="D28" s="36"/>
      <c r="E28" s="36"/>
      <c r="F28" s="36"/>
    </row>
    <row r="29" spans="1:6" x14ac:dyDescent="0.25">
      <c r="A29" s="36"/>
      <c r="B29" s="36"/>
      <c r="C29" s="36"/>
      <c r="D29" s="36"/>
      <c r="E29" s="36"/>
      <c r="F29" s="36"/>
    </row>
    <row r="30" spans="1:6" x14ac:dyDescent="0.25">
      <c r="A30" s="36"/>
      <c r="B30" s="36"/>
      <c r="C30" s="36"/>
      <c r="D30" s="36"/>
      <c r="E30" s="36"/>
      <c r="F30" s="36"/>
    </row>
    <row r="31" spans="1:6" x14ac:dyDescent="0.25">
      <c r="A31" s="36"/>
      <c r="B31" s="36"/>
      <c r="C31" s="36"/>
      <c r="D31" s="36"/>
      <c r="E31" s="36"/>
      <c r="F31" s="36"/>
    </row>
    <row r="32" spans="1:6" x14ac:dyDescent="0.25">
      <c r="A32" s="36"/>
      <c r="B32" s="36"/>
      <c r="C32" s="36"/>
      <c r="D32" s="36"/>
      <c r="E32" s="36"/>
      <c r="F32" s="36"/>
    </row>
    <row r="33" spans="1:6" x14ac:dyDescent="0.25">
      <c r="A33" s="36"/>
      <c r="B33" s="36"/>
      <c r="C33" s="36"/>
      <c r="D33" s="36"/>
      <c r="E33" s="36"/>
      <c r="F33" s="36"/>
    </row>
    <row r="34" spans="1:6" x14ac:dyDescent="0.25">
      <c r="A34" s="36"/>
      <c r="B34" s="36"/>
      <c r="C34" s="36"/>
      <c r="D34" s="36"/>
      <c r="E34" s="36"/>
      <c r="F34" s="36"/>
    </row>
    <row r="35" spans="1:6" x14ac:dyDescent="0.25">
      <c r="A35" s="36"/>
      <c r="B35" s="36"/>
      <c r="C35" s="36"/>
      <c r="D35" s="36"/>
      <c r="E35" s="36"/>
      <c r="F35" s="36"/>
    </row>
    <row r="36" spans="1:6" x14ac:dyDescent="0.25">
      <c r="A36" s="36"/>
      <c r="B36" s="36"/>
      <c r="C36" s="36"/>
      <c r="D36" s="36"/>
      <c r="E36" s="36"/>
      <c r="F36" s="36"/>
    </row>
    <row r="37" spans="1:6" x14ac:dyDescent="0.25">
      <c r="A37" s="36"/>
      <c r="B37" s="36"/>
      <c r="C37" s="36"/>
      <c r="D37" s="36"/>
      <c r="E37" s="36"/>
      <c r="F37" s="36"/>
    </row>
    <row r="38" spans="1:6" x14ac:dyDescent="0.25">
      <c r="A38" s="36"/>
      <c r="B38" s="36"/>
      <c r="C38" s="36"/>
      <c r="D38" s="36"/>
      <c r="E38" s="36"/>
      <c r="F38" s="36"/>
    </row>
    <row r="39" spans="1:6" x14ac:dyDescent="0.25">
      <c r="A39" s="36"/>
      <c r="B39" s="36"/>
      <c r="C39" s="36"/>
      <c r="D39" s="36"/>
      <c r="E39" s="36"/>
      <c r="F39" s="36"/>
    </row>
    <row r="40" spans="1:6" x14ac:dyDescent="0.25">
      <c r="A40" s="45"/>
      <c r="B40" s="102"/>
      <c r="C40" s="46"/>
      <c r="D40" s="109" t="s">
        <v>136</v>
      </c>
      <c r="E40" s="418">
        <f>SUM(E7:E39)</f>
        <v>0</v>
      </c>
      <c r="F40" s="46">
        <v>30</v>
      </c>
    </row>
    <row r="41" spans="1:6" ht="14.45" customHeight="1" x14ac:dyDescent="0.25">
      <c r="A41" s="9" t="s">
        <v>727</v>
      </c>
      <c r="F41" s="2"/>
    </row>
    <row r="42" spans="1:6" x14ac:dyDescent="0.25">
      <c r="A42" s="40" t="s">
        <v>728</v>
      </c>
      <c r="B42" s="43"/>
      <c r="C42" s="43"/>
      <c r="D42" s="43"/>
      <c r="E42" s="43"/>
      <c r="F42"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Layout" topLeftCell="A16" zoomScaleNormal="100" workbookViewId="0">
      <selection activeCell="A5" sqref="A5"/>
    </sheetView>
  </sheetViews>
  <sheetFormatPr defaultColWidth="8.85546875" defaultRowHeight="15" x14ac:dyDescent="0.25"/>
  <cols>
    <col min="1" max="1" width="15.42578125" customWidth="1"/>
    <col min="2" max="2" width="11.7109375" customWidth="1"/>
    <col min="3" max="3" width="15.140625" customWidth="1"/>
    <col min="4" max="4" width="10.42578125" customWidth="1"/>
    <col min="5" max="5" width="11.140625" customWidth="1"/>
    <col min="6" max="6" width="14.7109375" customWidth="1"/>
  </cols>
  <sheetData>
    <row r="1" spans="1:6" x14ac:dyDescent="0.25">
      <c r="A1" s="38" t="s">
        <v>389</v>
      </c>
      <c r="B1" s="42"/>
      <c r="C1" s="42"/>
      <c r="D1" s="42"/>
      <c r="E1" s="42"/>
      <c r="F1" s="39"/>
    </row>
    <row r="2" spans="1:6" x14ac:dyDescent="0.25">
      <c r="A2" s="188" t="s">
        <v>716</v>
      </c>
      <c r="B2" s="189"/>
      <c r="C2" s="189"/>
      <c r="D2" s="189"/>
      <c r="E2" s="189"/>
      <c r="F2" s="187"/>
    </row>
    <row r="3" spans="1:6" x14ac:dyDescent="0.25">
      <c r="A3" s="40" t="s">
        <v>729</v>
      </c>
      <c r="B3" s="43"/>
      <c r="C3" s="43"/>
      <c r="D3" s="43"/>
      <c r="E3" s="43"/>
      <c r="F3" s="41"/>
    </row>
    <row r="4" spans="1:6" x14ac:dyDescent="0.25">
      <c r="A4" s="185" t="s">
        <v>694</v>
      </c>
      <c r="B4" s="185"/>
      <c r="C4" s="185" t="s">
        <v>724</v>
      </c>
      <c r="D4" s="185"/>
      <c r="E4" s="185"/>
      <c r="F4" s="185" t="s">
        <v>724</v>
      </c>
    </row>
    <row r="5" spans="1:6" x14ac:dyDescent="0.25">
      <c r="A5" s="182" t="s">
        <v>695</v>
      </c>
      <c r="B5" s="182" t="s">
        <v>730</v>
      </c>
      <c r="C5" s="182" t="s">
        <v>725</v>
      </c>
      <c r="D5" s="182" t="s">
        <v>726</v>
      </c>
      <c r="E5" s="182" t="s">
        <v>639</v>
      </c>
      <c r="F5" s="182" t="s">
        <v>455</v>
      </c>
    </row>
    <row r="6" spans="1:6" x14ac:dyDescent="0.25">
      <c r="A6" s="186" t="s">
        <v>696</v>
      </c>
      <c r="B6" s="186" t="s">
        <v>731</v>
      </c>
      <c r="C6" s="186" t="s">
        <v>408</v>
      </c>
      <c r="D6" s="186" t="s">
        <v>704</v>
      </c>
      <c r="E6" s="186" t="s">
        <v>704</v>
      </c>
      <c r="F6" s="186" t="s">
        <v>408</v>
      </c>
    </row>
    <row r="7" spans="1:6" x14ac:dyDescent="0.25">
      <c r="A7" s="33"/>
      <c r="B7" s="33"/>
      <c r="C7" s="33"/>
      <c r="D7" s="33"/>
      <c r="E7" s="33"/>
      <c r="F7" s="33"/>
    </row>
    <row r="8" spans="1:6" x14ac:dyDescent="0.25">
      <c r="A8" s="36" t="s">
        <v>846</v>
      </c>
      <c r="B8" s="36"/>
      <c r="C8" s="36"/>
      <c r="D8" s="36"/>
      <c r="E8" s="36"/>
      <c r="F8" s="36"/>
    </row>
    <row r="9" spans="1:6" x14ac:dyDescent="0.25">
      <c r="A9" s="36"/>
      <c r="B9" s="36"/>
      <c r="C9" s="36"/>
      <c r="D9" s="36"/>
      <c r="E9" s="36"/>
      <c r="F9" s="36"/>
    </row>
    <row r="10" spans="1:6" x14ac:dyDescent="0.25">
      <c r="A10" s="36"/>
      <c r="B10" s="36"/>
      <c r="C10" s="36"/>
      <c r="D10" s="36"/>
      <c r="E10" s="36"/>
      <c r="F10" s="36"/>
    </row>
    <row r="11" spans="1:6" x14ac:dyDescent="0.25">
      <c r="A11" s="36"/>
      <c r="B11" s="36"/>
      <c r="C11" s="36"/>
      <c r="D11" s="36"/>
      <c r="E11" s="36"/>
      <c r="F11" s="36"/>
    </row>
    <row r="12" spans="1:6" x14ac:dyDescent="0.25">
      <c r="A12" s="36"/>
      <c r="B12" s="36"/>
      <c r="C12" s="36"/>
      <c r="D12" s="36"/>
      <c r="E12" s="36"/>
      <c r="F12" s="36"/>
    </row>
    <row r="13" spans="1:6" x14ac:dyDescent="0.25">
      <c r="A13" s="36"/>
      <c r="B13" s="36"/>
      <c r="C13" s="36"/>
      <c r="D13" s="36"/>
      <c r="E13" s="36"/>
      <c r="F13" s="36"/>
    </row>
    <row r="14" spans="1:6" x14ac:dyDescent="0.25">
      <c r="A14" s="36"/>
      <c r="B14" s="36"/>
      <c r="C14" s="36"/>
      <c r="D14" s="36"/>
      <c r="E14" s="36"/>
      <c r="F14" s="36"/>
    </row>
    <row r="15" spans="1:6" x14ac:dyDescent="0.25">
      <c r="A15" s="36"/>
      <c r="B15" s="36"/>
      <c r="C15" s="36"/>
      <c r="D15" s="36"/>
      <c r="E15" s="36"/>
      <c r="F15" s="36"/>
    </row>
    <row r="16" spans="1:6" x14ac:dyDescent="0.25">
      <c r="A16" s="36"/>
      <c r="B16" s="36"/>
      <c r="C16" s="36"/>
      <c r="D16" s="36"/>
      <c r="E16" s="36"/>
      <c r="F16" s="36"/>
    </row>
    <row r="17" spans="1:6" x14ac:dyDescent="0.25">
      <c r="A17" s="37"/>
      <c r="B17" s="36"/>
      <c r="C17" s="36"/>
      <c r="D17" s="36"/>
      <c r="E17" s="36"/>
      <c r="F17" s="36"/>
    </row>
    <row r="18" spans="1:6" x14ac:dyDescent="0.25">
      <c r="A18" s="36"/>
      <c r="B18" s="382" t="s">
        <v>187</v>
      </c>
      <c r="C18" s="109"/>
      <c r="D18" s="109"/>
      <c r="E18" s="109"/>
      <c r="F18" s="109"/>
    </row>
    <row r="19" spans="1:6" x14ac:dyDescent="0.25">
      <c r="A19" s="9"/>
      <c r="B19" s="15"/>
      <c r="F19" s="2"/>
    </row>
    <row r="20" spans="1:6" x14ac:dyDescent="0.25">
      <c r="A20" s="9" t="s">
        <v>732</v>
      </c>
      <c r="F20" s="2"/>
    </row>
    <row r="21" spans="1:6" x14ac:dyDescent="0.25">
      <c r="A21" s="190" t="s">
        <v>329</v>
      </c>
      <c r="F21" s="2"/>
    </row>
    <row r="22" spans="1:6" x14ac:dyDescent="0.25">
      <c r="A22" s="9"/>
      <c r="F22" s="2"/>
    </row>
    <row r="23" spans="1:6" x14ac:dyDescent="0.25">
      <c r="A23" s="40"/>
      <c r="B23" s="43"/>
      <c r="C23" s="43"/>
      <c r="D23" s="43"/>
      <c r="E23" s="43"/>
      <c r="F23" s="41"/>
    </row>
    <row r="24" spans="1:6" x14ac:dyDescent="0.25">
      <c r="A24" s="40" t="s">
        <v>733</v>
      </c>
      <c r="B24" s="43"/>
      <c r="C24" s="43"/>
      <c r="D24" s="43"/>
      <c r="E24" s="43"/>
      <c r="F24" s="41"/>
    </row>
    <row r="25" spans="1:6" x14ac:dyDescent="0.25">
      <c r="A25" s="185" t="s">
        <v>694</v>
      </c>
      <c r="B25" s="185"/>
      <c r="C25" s="185" t="s">
        <v>724</v>
      </c>
      <c r="D25" s="185"/>
      <c r="E25" s="185"/>
      <c r="F25" s="185" t="s">
        <v>724</v>
      </c>
    </row>
    <row r="26" spans="1:6" x14ac:dyDescent="0.25">
      <c r="A26" s="182" t="s">
        <v>695</v>
      </c>
      <c r="B26" s="182" t="s">
        <v>730</v>
      </c>
      <c r="C26" s="182" t="s">
        <v>725</v>
      </c>
      <c r="D26" s="182" t="s">
        <v>726</v>
      </c>
      <c r="E26" s="182" t="s">
        <v>639</v>
      </c>
      <c r="F26" s="182" t="s">
        <v>455</v>
      </c>
    </row>
    <row r="27" spans="1:6" x14ac:dyDescent="0.25">
      <c r="A27" s="186" t="s">
        <v>696</v>
      </c>
      <c r="B27" s="186" t="s">
        <v>731</v>
      </c>
      <c r="C27" s="186" t="s">
        <v>408</v>
      </c>
      <c r="D27" s="186" t="s">
        <v>704</v>
      </c>
      <c r="E27" s="186" t="s">
        <v>704</v>
      </c>
      <c r="F27" s="186" t="s">
        <v>408</v>
      </c>
    </row>
    <row r="28" spans="1:6" x14ac:dyDescent="0.25">
      <c r="A28" s="33"/>
      <c r="B28" s="33"/>
      <c r="C28" s="33"/>
      <c r="D28" s="33"/>
      <c r="E28" s="33"/>
      <c r="F28" s="33"/>
    </row>
    <row r="29" spans="1:6" x14ac:dyDescent="0.25">
      <c r="A29" s="36" t="s">
        <v>846</v>
      </c>
      <c r="B29" s="36"/>
      <c r="C29" s="36"/>
      <c r="D29" s="36"/>
      <c r="E29" s="36"/>
      <c r="F29" s="36"/>
    </row>
    <row r="30" spans="1:6" x14ac:dyDescent="0.25">
      <c r="A30" s="36"/>
      <c r="B30" s="36"/>
      <c r="C30" s="36"/>
      <c r="D30" s="36"/>
      <c r="E30" s="36"/>
      <c r="F30" s="36"/>
    </row>
    <row r="31" spans="1:6" x14ac:dyDescent="0.25">
      <c r="A31" s="36"/>
      <c r="B31" s="36"/>
      <c r="C31" s="36"/>
      <c r="D31" s="36"/>
      <c r="E31" s="36"/>
      <c r="F31" s="36"/>
    </row>
    <row r="32" spans="1:6" x14ac:dyDescent="0.25">
      <c r="A32" s="36"/>
      <c r="B32" s="36"/>
      <c r="C32" s="36"/>
      <c r="D32" s="36"/>
      <c r="E32" s="36"/>
      <c r="F32" s="36"/>
    </row>
    <row r="33" spans="1:6" x14ac:dyDescent="0.25">
      <c r="A33" s="36"/>
      <c r="B33" s="36"/>
      <c r="C33" s="36"/>
      <c r="D33" s="36"/>
      <c r="E33" s="36"/>
      <c r="F33" s="36"/>
    </row>
    <row r="34" spans="1:6" x14ac:dyDescent="0.25">
      <c r="A34" s="36"/>
      <c r="B34" s="36"/>
      <c r="C34" s="36"/>
      <c r="D34" s="36"/>
      <c r="E34" s="36"/>
      <c r="F34" s="36"/>
    </row>
    <row r="35" spans="1:6" x14ac:dyDescent="0.25">
      <c r="A35" s="36"/>
      <c r="B35" s="36"/>
      <c r="C35" s="36"/>
      <c r="D35" s="36"/>
      <c r="E35" s="36"/>
      <c r="F35" s="36"/>
    </row>
    <row r="36" spans="1:6" x14ac:dyDescent="0.25">
      <c r="A36" s="36"/>
      <c r="B36" s="36"/>
      <c r="C36" s="36"/>
      <c r="D36" s="36"/>
      <c r="E36" s="36"/>
      <c r="F36" s="36"/>
    </row>
    <row r="37" spans="1:6" x14ac:dyDescent="0.25">
      <c r="A37" s="36"/>
      <c r="B37" s="36"/>
      <c r="C37" s="36"/>
      <c r="D37" s="36"/>
      <c r="E37" s="36"/>
      <c r="F37" s="36"/>
    </row>
    <row r="38" spans="1:6" x14ac:dyDescent="0.25">
      <c r="A38" s="37"/>
      <c r="B38" s="36"/>
      <c r="C38" s="36"/>
      <c r="D38" s="36"/>
      <c r="E38" s="36"/>
      <c r="F38" s="36"/>
    </row>
    <row r="39" spans="1:6" x14ac:dyDescent="0.25">
      <c r="A39" s="36"/>
      <c r="B39" s="382" t="s">
        <v>187</v>
      </c>
      <c r="C39" s="109"/>
      <c r="D39" s="109"/>
      <c r="E39" s="109"/>
      <c r="F39" s="109"/>
    </row>
    <row r="40" spans="1:6" ht="14.45" customHeight="1" x14ac:dyDescent="0.25">
      <c r="A40" s="9"/>
      <c r="B40" s="15"/>
      <c r="F40" s="2"/>
    </row>
    <row r="41" spans="1:6" ht="14.45" customHeight="1" x14ac:dyDescent="0.25">
      <c r="A41" s="9" t="s">
        <v>734</v>
      </c>
      <c r="F41" s="2"/>
    </row>
    <row r="42" spans="1:6" x14ac:dyDescent="0.25">
      <c r="A42" s="9" t="s">
        <v>330</v>
      </c>
      <c r="F42" s="2"/>
    </row>
    <row r="43" spans="1:6" x14ac:dyDescent="0.25">
      <c r="A43" s="40"/>
      <c r="B43" s="43"/>
      <c r="C43" s="43"/>
      <c r="D43" s="43"/>
      <c r="E43" s="43"/>
      <c r="F43"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29"/>
  <sheetViews>
    <sheetView view="pageLayout" topLeftCell="A16" zoomScaleNormal="100" workbookViewId="0">
      <selection activeCell="A5" sqref="A5"/>
    </sheetView>
  </sheetViews>
  <sheetFormatPr defaultColWidth="8.85546875" defaultRowHeight="15" x14ac:dyDescent="0.25"/>
  <cols>
    <col min="1" max="1" width="15.42578125" customWidth="1"/>
    <col min="2" max="2" width="11.7109375" customWidth="1"/>
    <col min="3" max="3" width="15.140625" customWidth="1"/>
    <col min="4" max="4" width="10.42578125" customWidth="1"/>
    <col min="5" max="6" width="11.140625" customWidth="1"/>
    <col min="7" max="7" width="14.7109375" customWidth="1"/>
  </cols>
  <sheetData>
    <row r="1" spans="1:7" x14ac:dyDescent="0.25">
      <c r="A1" s="38" t="s">
        <v>390</v>
      </c>
      <c r="B1" s="42"/>
      <c r="C1" s="42"/>
      <c r="D1" s="42"/>
      <c r="E1" s="42"/>
      <c r="F1" s="42"/>
      <c r="G1" s="39"/>
    </row>
    <row r="2" spans="1:7" x14ac:dyDescent="0.25">
      <c r="A2" s="188" t="s">
        <v>716</v>
      </c>
      <c r="B2" s="189"/>
      <c r="C2" s="189"/>
      <c r="D2" s="189"/>
      <c r="E2" s="189"/>
      <c r="F2" s="189"/>
      <c r="G2" s="187"/>
    </row>
    <row r="3" spans="1:7" x14ac:dyDescent="0.25">
      <c r="A3" s="40" t="s">
        <v>735</v>
      </c>
      <c r="B3" s="43"/>
      <c r="C3" s="43"/>
      <c r="D3" s="43"/>
      <c r="E3" s="43"/>
      <c r="F3" s="43"/>
      <c r="G3" s="41"/>
    </row>
    <row r="4" spans="1:7" x14ac:dyDescent="0.25">
      <c r="A4" s="185"/>
      <c r="B4" s="308" t="s">
        <v>740</v>
      </c>
      <c r="C4" s="266"/>
      <c r="D4" s="185"/>
      <c r="E4" s="185" t="s">
        <v>738</v>
      </c>
      <c r="F4" s="308" t="s">
        <v>743</v>
      </c>
      <c r="G4" s="266"/>
    </row>
    <row r="5" spans="1:7" x14ac:dyDescent="0.25">
      <c r="A5" s="182" t="s">
        <v>737</v>
      </c>
      <c r="B5" s="182"/>
      <c r="C5" s="182"/>
      <c r="D5" s="182" t="s">
        <v>742</v>
      </c>
      <c r="E5" s="182" t="s">
        <v>739</v>
      </c>
      <c r="F5" s="182"/>
      <c r="G5" s="182"/>
    </row>
    <row r="6" spans="1:7" x14ac:dyDescent="0.25">
      <c r="A6" s="186" t="s">
        <v>696</v>
      </c>
      <c r="B6" s="186" t="s">
        <v>331</v>
      </c>
      <c r="C6" s="186" t="s">
        <v>741</v>
      </c>
      <c r="D6" s="186" t="s">
        <v>704</v>
      </c>
      <c r="E6" s="186" t="s">
        <v>726</v>
      </c>
      <c r="F6" s="186" t="s">
        <v>331</v>
      </c>
      <c r="G6" s="186" t="s">
        <v>741</v>
      </c>
    </row>
    <row r="7" spans="1:7" x14ac:dyDescent="0.25">
      <c r="A7" s="33"/>
      <c r="B7" s="33"/>
      <c r="C7" s="33"/>
      <c r="D7" s="33"/>
      <c r="E7" s="33"/>
      <c r="F7" s="33"/>
      <c r="G7" s="33"/>
    </row>
    <row r="8" spans="1:7" x14ac:dyDescent="0.25">
      <c r="A8" s="511" t="s">
        <v>890</v>
      </c>
      <c r="B8" s="36">
        <v>104</v>
      </c>
      <c r="C8" s="36">
        <v>21</v>
      </c>
      <c r="D8" s="36"/>
      <c r="E8" s="36"/>
      <c r="F8" s="36">
        <v>104</v>
      </c>
      <c r="G8" s="36">
        <v>21</v>
      </c>
    </row>
    <row r="9" spans="1:7" x14ac:dyDescent="0.25">
      <c r="A9" s="36" t="s">
        <v>886</v>
      </c>
      <c r="B9" s="36">
        <v>13</v>
      </c>
      <c r="C9" s="36">
        <v>0</v>
      </c>
      <c r="D9" s="36"/>
      <c r="E9" s="36"/>
      <c r="F9" s="36">
        <v>13</v>
      </c>
      <c r="G9" s="36">
        <v>0</v>
      </c>
    </row>
    <row r="10" spans="1:7" x14ac:dyDescent="0.25">
      <c r="A10" s="36"/>
      <c r="B10" s="36"/>
      <c r="C10" s="36"/>
      <c r="D10" s="36"/>
      <c r="E10" s="36"/>
      <c r="F10" s="36"/>
      <c r="G10" s="36"/>
    </row>
    <row r="11" spans="1:7" x14ac:dyDescent="0.25">
      <c r="A11" s="36"/>
      <c r="B11" s="36"/>
      <c r="C11" s="36"/>
      <c r="D11" s="36"/>
      <c r="E11" s="36"/>
      <c r="F11" s="36"/>
      <c r="G11" s="36"/>
    </row>
    <row r="12" spans="1:7" x14ac:dyDescent="0.25">
      <c r="A12" s="36"/>
      <c r="B12" s="36"/>
      <c r="C12" s="36"/>
      <c r="D12" s="36"/>
      <c r="E12" s="36"/>
      <c r="F12" s="36"/>
      <c r="G12" s="36"/>
    </row>
    <row r="13" spans="1:7" x14ac:dyDescent="0.25">
      <c r="A13" s="36"/>
      <c r="B13" s="36"/>
      <c r="C13" s="36"/>
      <c r="D13" s="36"/>
      <c r="E13" s="36"/>
      <c r="F13" s="36"/>
      <c r="G13" s="36"/>
    </row>
    <row r="14" spans="1:7" x14ac:dyDescent="0.25">
      <c r="A14" s="36"/>
      <c r="B14" s="36"/>
      <c r="C14" s="36"/>
      <c r="D14" s="36"/>
      <c r="E14" s="36"/>
      <c r="F14" s="36"/>
      <c r="G14" s="36"/>
    </row>
    <row r="15" spans="1:7" x14ac:dyDescent="0.25">
      <c r="A15" s="36"/>
      <c r="B15" s="36"/>
      <c r="C15" s="36"/>
      <c r="D15" s="36"/>
      <c r="E15" s="36"/>
      <c r="F15" s="36"/>
      <c r="G15" s="36"/>
    </row>
    <row r="16" spans="1:7" x14ac:dyDescent="0.25">
      <c r="A16" s="36"/>
      <c r="B16" s="36"/>
      <c r="C16" s="36"/>
      <c r="D16" s="36"/>
      <c r="E16" s="36"/>
      <c r="F16" s="36"/>
      <c r="G16" s="36"/>
    </row>
    <row r="17" spans="1:7" x14ac:dyDescent="0.25">
      <c r="A17" s="37"/>
      <c r="B17" s="36"/>
      <c r="C17" s="36"/>
      <c r="D17" s="36"/>
      <c r="E17" s="36"/>
      <c r="F17" s="36"/>
      <c r="G17" s="36"/>
    </row>
    <row r="18" spans="1:7" x14ac:dyDescent="0.25">
      <c r="A18" s="36" t="s">
        <v>187</v>
      </c>
      <c r="B18" s="382">
        <v>117</v>
      </c>
      <c r="C18" s="109">
        <v>21</v>
      </c>
      <c r="D18" s="109"/>
      <c r="E18" s="109"/>
      <c r="F18" s="109">
        <v>117</v>
      </c>
      <c r="G18" s="109">
        <v>21</v>
      </c>
    </row>
    <row r="19" spans="1:7" x14ac:dyDescent="0.25">
      <c r="A19" s="9"/>
      <c r="G19" s="2"/>
    </row>
    <row r="20" spans="1:7" x14ac:dyDescent="0.25">
      <c r="A20" s="190" t="s">
        <v>891</v>
      </c>
      <c r="G20" s="2"/>
    </row>
    <row r="21" spans="1:7" x14ac:dyDescent="0.25">
      <c r="A21" s="9" t="s">
        <v>744</v>
      </c>
      <c r="F21" t="s">
        <v>892</v>
      </c>
      <c r="G21" s="2"/>
    </row>
    <row r="22" spans="1:7" x14ac:dyDescent="0.25">
      <c r="A22" s="9" t="s">
        <v>745</v>
      </c>
      <c r="F22" t="s">
        <v>893</v>
      </c>
      <c r="G22" s="2"/>
    </row>
    <row r="23" spans="1:7" x14ac:dyDescent="0.25">
      <c r="A23" s="9"/>
      <c r="G23" s="2"/>
    </row>
    <row r="24" spans="1:7" ht="14.45" customHeight="1" x14ac:dyDescent="0.25">
      <c r="A24" s="9"/>
      <c r="G24" s="2"/>
    </row>
    <row r="25" spans="1:7" ht="14.45" customHeight="1" x14ac:dyDescent="0.25">
      <c r="A25" s="9" t="s">
        <v>814</v>
      </c>
      <c r="G25" s="2"/>
    </row>
    <row r="26" spans="1:7" ht="14.45" customHeight="1" x14ac:dyDescent="0.25">
      <c r="A26" s="9"/>
      <c r="G26" s="2"/>
    </row>
    <row r="27" spans="1:7" ht="14.45" customHeight="1" x14ac:dyDescent="0.25">
      <c r="A27" s="9" t="s">
        <v>736</v>
      </c>
      <c r="G27" s="2"/>
    </row>
    <row r="28" spans="1:7" ht="14.45" customHeight="1" x14ac:dyDescent="0.25">
      <c r="A28" s="9"/>
      <c r="G28" s="2"/>
    </row>
    <row r="29" spans="1:7" x14ac:dyDescent="0.25">
      <c r="A29" s="40"/>
      <c r="B29" s="43"/>
      <c r="C29" s="43"/>
      <c r="D29" s="43"/>
      <c r="E29" s="43"/>
      <c r="F29" s="43"/>
      <c r="G29" s="41"/>
    </row>
  </sheetData>
  <pageMargins left="0.7" right="0.7" top="0.75" bottom="0.75" header="0.3" footer="0.3"/>
  <pageSetup scale="91"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24"/>
  <sheetViews>
    <sheetView view="pageLayout" topLeftCell="A13" zoomScaleNormal="100" workbookViewId="0">
      <selection activeCell="A5" sqref="A5"/>
    </sheetView>
  </sheetViews>
  <sheetFormatPr defaultColWidth="8.85546875" defaultRowHeight="15" x14ac:dyDescent="0.25"/>
  <cols>
    <col min="1" max="1" width="15.42578125" customWidth="1"/>
    <col min="2" max="2" width="11.7109375" customWidth="1"/>
    <col min="3" max="11" width="7" customWidth="1"/>
  </cols>
  <sheetData>
    <row r="1" spans="1:11" x14ac:dyDescent="0.25">
      <c r="A1" s="38" t="s">
        <v>391</v>
      </c>
      <c r="B1" s="42"/>
      <c r="C1" s="42"/>
      <c r="D1" s="42"/>
      <c r="E1" s="42"/>
      <c r="F1" s="42"/>
      <c r="G1" s="42"/>
      <c r="H1" s="42"/>
      <c r="I1" s="42"/>
      <c r="J1" s="42"/>
      <c r="K1" s="39"/>
    </row>
    <row r="2" spans="1:11" x14ac:dyDescent="0.25">
      <c r="A2" s="188" t="s">
        <v>746</v>
      </c>
      <c r="B2" s="189"/>
      <c r="C2" s="189"/>
      <c r="D2" s="189"/>
      <c r="E2" s="189"/>
      <c r="F2" s="189"/>
      <c r="G2" s="189"/>
      <c r="H2" s="189"/>
      <c r="I2" s="189"/>
      <c r="J2" s="189"/>
      <c r="K2" s="187"/>
    </row>
    <row r="3" spans="1:11" x14ac:dyDescent="0.25">
      <c r="A3" s="188"/>
      <c r="B3" s="189"/>
      <c r="C3" s="189"/>
      <c r="D3" s="189"/>
      <c r="E3" s="189"/>
      <c r="F3" s="189"/>
      <c r="G3" s="189"/>
      <c r="H3" s="189"/>
      <c r="I3" s="189"/>
      <c r="J3" s="189"/>
      <c r="K3" s="187"/>
    </row>
    <row r="4" spans="1:11" x14ac:dyDescent="0.25">
      <c r="A4" s="40" t="s">
        <v>747</v>
      </c>
      <c r="B4" s="43"/>
      <c r="C4" s="43"/>
      <c r="D4" s="43"/>
      <c r="E4" s="43"/>
      <c r="F4" s="43"/>
      <c r="G4" s="43"/>
      <c r="H4" s="43"/>
      <c r="I4" s="43"/>
      <c r="J4" s="43"/>
      <c r="K4" s="41"/>
    </row>
    <row r="5" spans="1:11" x14ac:dyDescent="0.25">
      <c r="A5" s="185"/>
      <c r="B5" s="383"/>
      <c r="C5" s="265" t="s">
        <v>276</v>
      </c>
      <c r="D5" s="265"/>
      <c r="E5" s="265"/>
      <c r="F5" s="265"/>
      <c r="G5" s="265"/>
      <c r="H5" s="266"/>
      <c r="I5" s="383"/>
      <c r="J5" s="383"/>
      <c r="K5" s="266"/>
    </row>
    <row r="6" spans="1:11" x14ac:dyDescent="0.25">
      <c r="A6" s="186" t="s">
        <v>332</v>
      </c>
      <c r="B6" s="186" t="s">
        <v>333</v>
      </c>
      <c r="C6" s="384" t="str">
        <f>"1/2"</f>
        <v>1/2</v>
      </c>
      <c r="D6" s="384" t="str">
        <f>"5/8"</f>
        <v>5/8</v>
      </c>
      <c r="E6" s="384" t="str">
        <f>"3/4"</f>
        <v>3/4</v>
      </c>
      <c r="F6" s="384">
        <v>1</v>
      </c>
      <c r="G6" s="384" t="str">
        <f>"1 1/2"</f>
        <v>1 1/2</v>
      </c>
      <c r="H6" s="384">
        <v>2</v>
      </c>
      <c r="I6" s="385">
        <v>3</v>
      </c>
      <c r="J6" s="385">
        <v>4</v>
      </c>
      <c r="K6" s="384">
        <v>6</v>
      </c>
    </row>
    <row r="7" spans="1:11" x14ac:dyDescent="0.25">
      <c r="A7" s="33"/>
      <c r="B7" s="33"/>
      <c r="C7" s="33"/>
      <c r="D7" s="33"/>
      <c r="E7" s="33"/>
      <c r="F7" s="33"/>
      <c r="G7" s="33"/>
      <c r="H7" s="33"/>
      <c r="I7" s="33"/>
      <c r="J7" s="33"/>
      <c r="K7" s="33"/>
    </row>
    <row r="8" spans="1:11" x14ac:dyDescent="0.25">
      <c r="A8" s="36" t="s">
        <v>894</v>
      </c>
      <c r="B8" s="36" t="s">
        <v>895</v>
      </c>
      <c r="C8" s="36"/>
      <c r="D8" s="36"/>
      <c r="E8" s="36">
        <v>13</v>
      </c>
      <c r="F8" s="36"/>
      <c r="G8" s="36"/>
      <c r="H8" s="36"/>
      <c r="I8" s="36"/>
      <c r="J8" s="36"/>
      <c r="K8" s="36"/>
    </row>
    <row r="9" spans="1:11" x14ac:dyDescent="0.25">
      <c r="A9" s="36" t="s">
        <v>896</v>
      </c>
      <c r="B9" s="36" t="s">
        <v>897</v>
      </c>
      <c r="C9" s="36"/>
      <c r="D9" s="36">
        <v>125</v>
      </c>
      <c r="E9" s="36"/>
      <c r="F9" s="36"/>
      <c r="G9" s="36"/>
      <c r="H9" s="36"/>
      <c r="I9" s="36"/>
      <c r="J9" s="36"/>
      <c r="K9" s="36"/>
    </row>
    <row r="10" spans="1:11" x14ac:dyDescent="0.25">
      <c r="A10" s="36"/>
      <c r="B10" s="36"/>
      <c r="C10" s="36"/>
      <c r="D10" s="36"/>
      <c r="E10" s="36"/>
      <c r="F10" s="36"/>
      <c r="G10" s="36"/>
      <c r="H10" s="36"/>
      <c r="I10" s="36"/>
      <c r="J10" s="36"/>
      <c r="K10" s="36"/>
    </row>
    <row r="11" spans="1:11" x14ac:dyDescent="0.25">
      <c r="A11" s="36"/>
      <c r="B11" s="36"/>
      <c r="C11" s="36"/>
      <c r="D11" s="36"/>
      <c r="E11" s="36"/>
      <c r="F11" s="36"/>
      <c r="G11" s="36"/>
      <c r="H11" s="36"/>
      <c r="I11" s="36"/>
      <c r="J11" s="36"/>
      <c r="K11" s="36"/>
    </row>
    <row r="12" spans="1:11" x14ac:dyDescent="0.25">
      <c r="A12" s="36"/>
      <c r="B12" s="36"/>
      <c r="C12" s="36"/>
      <c r="D12" s="36"/>
      <c r="E12" s="36"/>
      <c r="F12" s="36"/>
      <c r="G12" s="36"/>
      <c r="H12" s="36"/>
      <c r="I12" s="36"/>
      <c r="J12" s="36"/>
      <c r="K12" s="36"/>
    </row>
    <row r="13" spans="1:11" x14ac:dyDescent="0.25">
      <c r="A13" s="36"/>
      <c r="B13" s="36"/>
      <c r="C13" s="36"/>
      <c r="D13" s="36"/>
      <c r="E13" s="36"/>
      <c r="F13" s="36"/>
      <c r="G13" s="36"/>
      <c r="H13" s="36"/>
      <c r="I13" s="36"/>
      <c r="J13" s="36"/>
      <c r="K13" s="36"/>
    </row>
    <row r="14" spans="1:11" x14ac:dyDescent="0.25">
      <c r="A14" s="36"/>
      <c r="B14" s="36"/>
      <c r="C14" s="36"/>
      <c r="D14" s="36"/>
      <c r="E14" s="36"/>
      <c r="F14" s="36"/>
      <c r="G14" s="36"/>
      <c r="H14" s="36"/>
      <c r="I14" s="36"/>
      <c r="J14" s="36"/>
      <c r="K14" s="36"/>
    </row>
    <row r="15" spans="1:11" x14ac:dyDescent="0.25">
      <c r="A15" s="36"/>
      <c r="B15" s="36"/>
      <c r="C15" s="36"/>
      <c r="D15" s="36"/>
      <c r="E15" s="36"/>
      <c r="F15" s="36"/>
      <c r="G15" s="36"/>
      <c r="H15" s="36"/>
      <c r="I15" s="36"/>
      <c r="J15" s="36"/>
      <c r="K15" s="36"/>
    </row>
    <row r="16" spans="1:11" x14ac:dyDescent="0.25">
      <c r="A16" s="36"/>
      <c r="B16" s="36"/>
      <c r="C16" s="36"/>
      <c r="D16" s="36"/>
      <c r="E16" s="36"/>
      <c r="F16" s="36"/>
      <c r="G16" s="36"/>
      <c r="H16" s="36"/>
      <c r="I16" s="36"/>
      <c r="J16" s="36"/>
      <c r="K16" s="36"/>
    </row>
    <row r="17" spans="1:11" x14ac:dyDescent="0.25">
      <c r="A17" s="36"/>
      <c r="B17" s="36"/>
      <c r="C17" s="36"/>
      <c r="D17" s="36"/>
      <c r="E17" s="36"/>
      <c r="F17" s="36"/>
      <c r="G17" s="36"/>
      <c r="H17" s="36"/>
      <c r="I17" s="36"/>
      <c r="J17" s="36"/>
      <c r="K17" s="36"/>
    </row>
    <row r="18" spans="1:11" x14ac:dyDescent="0.25">
      <c r="A18" s="36"/>
      <c r="B18" s="36"/>
      <c r="C18" s="36"/>
      <c r="D18" s="36"/>
      <c r="E18" s="36"/>
      <c r="F18" s="36"/>
      <c r="G18" s="36"/>
      <c r="H18" s="36"/>
      <c r="I18" s="36"/>
      <c r="J18" s="36"/>
      <c r="K18" s="36"/>
    </row>
    <row r="19" spans="1:11" x14ac:dyDescent="0.25">
      <c r="A19" s="36"/>
      <c r="B19" s="36"/>
      <c r="C19" s="36"/>
      <c r="D19" s="36"/>
      <c r="E19" s="36"/>
      <c r="F19" s="36"/>
      <c r="G19" s="36"/>
      <c r="H19" s="36"/>
      <c r="I19" s="36"/>
      <c r="J19" s="36"/>
      <c r="K19" s="36"/>
    </row>
    <row r="20" spans="1:11" x14ac:dyDescent="0.25">
      <c r="A20" s="36"/>
      <c r="B20" s="36"/>
      <c r="C20" s="36"/>
      <c r="D20" s="36"/>
      <c r="E20" s="36"/>
      <c r="F20" s="36"/>
      <c r="G20" s="36"/>
      <c r="H20" s="36"/>
      <c r="I20" s="36"/>
      <c r="J20" s="36"/>
      <c r="K20" s="36"/>
    </row>
    <row r="21" spans="1:11" x14ac:dyDescent="0.25">
      <c r="A21" s="36"/>
      <c r="B21" s="36"/>
      <c r="C21" s="36"/>
      <c r="D21" s="36"/>
      <c r="E21" s="36"/>
      <c r="F21" s="36"/>
      <c r="G21" s="36"/>
      <c r="H21" s="36"/>
      <c r="I21" s="36"/>
      <c r="J21" s="36"/>
      <c r="K21" s="36"/>
    </row>
    <row r="22" spans="1:11" x14ac:dyDescent="0.25">
      <c r="A22" s="36"/>
      <c r="B22" s="36"/>
      <c r="C22" s="36"/>
      <c r="D22" s="36"/>
      <c r="E22" s="36"/>
      <c r="F22" s="36"/>
      <c r="G22" s="36"/>
      <c r="H22" s="36"/>
      <c r="I22" s="36"/>
      <c r="J22" s="36"/>
      <c r="K22" s="36"/>
    </row>
    <row r="23" spans="1:11" x14ac:dyDescent="0.25">
      <c r="A23" s="37"/>
      <c r="B23" s="36"/>
      <c r="C23" s="36"/>
      <c r="D23" s="36"/>
      <c r="E23" s="36"/>
      <c r="F23" s="36"/>
      <c r="G23" s="36"/>
      <c r="H23" s="36"/>
      <c r="I23" s="36"/>
      <c r="J23" s="36"/>
      <c r="K23" s="36"/>
    </row>
    <row r="24" spans="1:11" x14ac:dyDescent="0.25">
      <c r="A24" s="37"/>
      <c r="B24" s="382" t="s">
        <v>187</v>
      </c>
      <c r="C24" s="382"/>
      <c r="D24" s="382">
        <v>125</v>
      </c>
      <c r="E24" s="382">
        <v>13</v>
      </c>
      <c r="F24" s="382"/>
      <c r="G24" s="382"/>
      <c r="H24" s="109"/>
      <c r="I24" s="109"/>
      <c r="J24" s="109"/>
      <c r="K24" s="109"/>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4"/>
  <sheetViews>
    <sheetView view="pageLayout" zoomScaleNormal="100" workbookViewId="0">
      <selection activeCell="A5" sqref="A5"/>
    </sheetView>
  </sheetViews>
  <sheetFormatPr defaultRowHeight="15" x14ac:dyDescent="0.25"/>
  <cols>
    <col min="1" max="1" width="20.85546875" customWidth="1"/>
    <col min="2" max="2" width="21.42578125" customWidth="1"/>
    <col min="3" max="3" width="19.28515625" customWidth="1"/>
    <col min="4" max="4" width="22"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1" spans="1:4" ht="15" customHeight="1" x14ac:dyDescent="0.25">
      <c r="A1" s="38" t="s">
        <v>367</v>
      </c>
      <c r="B1" s="42"/>
      <c r="C1" s="42"/>
      <c r="D1" s="170"/>
    </row>
    <row r="2" spans="1:4" x14ac:dyDescent="0.25">
      <c r="A2" s="40"/>
      <c r="B2" s="43"/>
      <c r="C2" s="43"/>
      <c r="D2" s="41"/>
    </row>
    <row r="3" spans="1:4" x14ac:dyDescent="0.25">
      <c r="A3" s="420" t="s">
        <v>5</v>
      </c>
      <c r="B3" s="421"/>
      <c r="C3" s="421"/>
      <c r="D3" s="422"/>
    </row>
    <row r="4" spans="1:4" x14ac:dyDescent="0.25">
      <c r="A4" s="423" t="s">
        <v>400</v>
      </c>
      <c r="B4" s="424"/>
      <c r="C4" s="424"/>
      <c r="D4" s="425"/>
    </row>
    <row r="5" spans="1:4" x14ac:dyDescent="0.25">
      <c r="A5" s="395" t="s">
        <v>6</v>
      </c>
      <c r="B5" s="447" t="s">
        <v>7</v>
      </c>
      <c r="C5" s="396" t="s">
        <v>8</v>
      </c>
      <c r="D5" s="395" t="s">
        <v>9</v>
      </c>
    </row>
    <row r="6" spans="1:4" x14ac:dyDescent="0.25">
      <c r="A6" s="433" t="s">
        <v>833</v>
      </c>
      <c r="B6" s="433" t="s">
        <v>834</v>
      </c>
      <c r="C6" s="434" t="s">
        <v>835</v>
      </c>
      <c r="D6" s="433">
        <v>2000</v>
      </c>
    </row>
    <row r="7" spans="1:4" x14ac:dyDescent="0.25">
      <c r="A7" s="435"/>
      <c r="B7" s="435"/>
      <c r="C7" s="436" t="s">
        <v>836</v>
      </c>
      <c r="D7" s="437"/>
    </row>
    <row r="8" spans="1:4" x14ac:dyDescent="0.25">
      <c r="A8" s="435"/>
      <c r="B8" s="435"/>
      <c r="C8" s="436"/>
      <c r="D8" s="437"/>
    </row>
    <row r="9" spans="1:4" x14ac:dyDescent="0.25">
      <c r="A9" s="438"/>
      <c r="B9" s="438"/>
      <c r="C9" s="438"/>
      <c r="D9" s="437"/>
    </row>
    <row r="10" spans="1:4" x14ac:dyDescent="0.25">
      <c r="A10" s="438"/>
      <c r="B10" s="438"/>
      <c r="C10" s="438"/>
      <c r="D10" s="437"/>
    </row>
    <row r="11" spans="1:4" ht="15.75" x14ac:dyDescent="0.25">
      <c r="A11" s="438"/>
      <c r="B11" s="438"/>
      <c r="C11" s="439"/>
      <c r="D11" s="437"/>
    </row>
    <row r="12" spans="1:4" x14ac:dyDescent="0.25">
      <c r="A12" s="438"/>
      <c r="B12" s="438"/>
      <c r="C12" s="438"/>
      <c r="D12" s="438"/>
    </row>
    <row r="13" spans="1:4" x14ac:dyDescent="0.25">
      <c r="A13" s="438"/>
      <c r="B13" s="438"/>
      <c r="C13" s="438"/>
      <c r="D13" s="438"/>
    </row>
    <row r="14" spans="1:4" x14ac:dyDescent="0.25">
      <c r="A14" s="438"/>
      <c r="B14" s="438"/>
      <c r="C14" s="438"/>
      <c r="D14" s="438"/>
    </row>
    <row r="15" spans="1:4" x14ac:dyDescent="0.25">
      <c r="A15" s="438"/>
      <c r="B15" s="438"/>
      <c r="C15" s="438"/>
      <c r="D15" s="438"/>
    </row>
    <row r="16" spans="1:4" x14ac:dyDescent="0.25">
      <c r="A16" s="438"/>
      <c r="B16" s="438"/>
      <c r="C16" s="438"/>
      <c r="D16" s="438"/>
    </row>
    <row r="17" spans="1:4" x14ac:dyDescent="0.25">
      <c r="A17" s="438"/>
      <c r="B17" s="438"/>
      <c r="C17" s="438"/>
      <c r="D17" s="438"/>
    </row>
    <row r="18" spans="1:4" x14ac:dyDescent="0.25">
      <c r="A18" s="438"/>
      <c r="B18" s="438"/>
      <c r="C18" s="438"/>
      <c r="D18" s="438"/>
    </row>
    <row r="19" spans="1:4" x14ac:dyDescent="0.25">
      <c r="A19" s="438"/>
      <c r="B19" s="438"/>
      <c r="C19" s="438"/>
      <c r="D19" s="438"/>
    </row>
    <row r="20" spans="1:4" x14ac:dyDescent="0.25">
      <c r="A20" s="438"/>
      <c r="B20" s="438"/>
      <c r="C20" s="438"/>
      <c r="D20" s="438"/>
    </row>
    <row r="21" spans="1:4" x14ac:dyDescent="0.25">
      <c r="A21" s="438"/>
      <c r="B21" s="438"/>
      <c r="C21" s="438"/>
      <c r="D21" s="438"/>
    </row>
    <row r="22" spans="1:4" x14ac:dyDescent="0.25">
      <c r="A22" s="438"/>
      <c r="B22" s="438"/>
      <c r="C22" s="438"/>
      <c r="D22" s="438"/>
    </row>
    <row r="23" spans="1:4" x14ac:dyDescent="0.25">
      <c r="A23" s="438"/>
      <c r="B23" s="438"/>
      <c r="C23" s="438"/>
      <c r="D23" s="438"/>
    </row>
    <row r="24" spans="1:4" x14ac:dyDescent="0.25">
      <c r="A24" s="440"/>
      <c r="B24" s="440"/>
      <c r="C24" s="440"/>
      <c r="D24" s="440"/>
    </row>
    <row r="25" spans="1:4" x14ac:dyDescent="0.25">
      <c r="A25" s="426" t="s">
        <v>10</v>
      </c>
      <c r="B25" s="427"/>
      <c r="C25" s="427"/>
      <c r="D25" s="428"/>
    </row>
    <row r="26" spans="1:4" x14ac:dyDescent="0.25">
      <c r="A26" s="447" t="s">
        <v>7</v>
      </c>
      <c r="B26" s="431" t="s">
        <v>8</v>
      </c>
      <c r="C26" s="432"/>
      <c r="D26" s="395" t="s">
        <v>11</v>
      </c>
    </row>
    <row r="27" spans="1:4" x14ac:dyDescent="0.25">
      <c r="A27" s="429"/>
      <c r="B27" s="429"/>
      <c r="C27" s="430"/>
      <c r="D27" s="402"/>
    </row>
    <row r="28" spans="1:4" x14ac:dyDescent="0.25">
      <c r="A28" s="397"/>
      <c r="B28" s="397"/>
      <c r="C28" s="398"/>
      <c r="D28" s="403"/>
    </row>
    <row r="29" spans="1:4" x14ac:dyDescent="0.25">
      <c r="A29" s="397"/>
      <c r="B29" s="397"/>
      <c r="C29" s="398"/>
      <c r="D29" s="403"/>
    </row>
    <row r="30" spans="1:4" x14ac:dyDescent="0.25">
      <c r="A30" s="397"/>
      <c r="B30" s="397"/>
      <c r="C30" s="398"/>
      <c r="D30" s="404"/>
    </row>
    <row r="31" spans="1:4" x14ac:dyDescent="0.25">
      <c r="A31" s="397"/>
      <c r="B31" s="397"/>
      <c r="C31" s="398"/>
      <c r="D31" s="404"/>
    </row>
    <row r="32" spans="1:4" ht="15.75" x14ac:dyDescent="0.25">
      <c r="A32" s="399"/>
      <c r="B32" s="397"/>
      <c r="C32" s="398"/>
      <c r="D32" s="404"/>
    </row>
    <row r="33" spans="1:4" x14ac:dyDescent="0.25">
      <c r="A33" s="397"/>
      <c r="B33" s="397"/>
      <c r="C33" s="398"/>
      <c r="D33" s="405"/>
    </row>
    <row r="34" spans="1:4" x14ac:dyDescent="0.25">
      <c r="A34" s="397"/>
      <c r="B34" s="397"/>
      <c r="C34" s="398"/>
      <c r="D34" s="405"/>
    </row>
    <row r="35" spans="1:4" x14ac:dyDescent="0.25">
      <c r="A35" s="397"/>
      <c r="B35" s="397"/>
      <c r="C35" s="398"/>
      <c r="D35" s="405"/>
    </row>
    <row r="36" spans="1:4" x14ac:dyDescent="0.25">
      <c r="A36" s="397"/>
      <c r="B36" s="397"/>
      <c r="C36" s="398"/>
      <c r="D36" s="405"/>
    </row>
    <row r="37" spans="1:4" x14ac:dyDescent="0.25">
      <c r="A37" s="397"/>
      <c r="B37" s="397"/>
      <c r="C37" s="398"/>
      <c r="D37" s="405"/>
    </row>
    <row r="38" spans="1:4" x14ac:dyDescent="0.25">
      <c r="A38" s="397"/>
      <c r="B38" s="397"/>
      <c r="C38" s="398"/>
      <c r="D38" s="405"/>
    </row>
    <row r="39" spans="1:4" x14ac:dyDescent="0.25">
      <c r="A39" s="400"/>
      <c r="B39" s="400"/>
      <c r="C39" s="401"/>
      <c r="D39" s="406"/>
    </row>
    <row r="40" spans="1:4" x14ac:dyDescent="0.25">
      <c r="A40" s="443" t="s">
        <v>819</v>
      </c>
      <c r="B40" s="42"/>
      <c r="C40" s="42"/>
      <c r="D40" s="39"/>
    </row>
    <row r="41" spans="1:4" x14ac:dyDescent="0.25">
      <c r="A41" s="444" t="s">
        <v>820</v>
      </c>
      <c r="D41" s="2"/>
    </row>
    <row r="42" spans="1:4" x14ac:dyDescent="0.25">
      <c r="A42" s="444" t="s">
        <v>821</v>
      </c>
      <c r="D42" s="2"/>
    </row>
    <row r="43" spans="1:4" x14ac:dyDescent="0.25">
      <c r="A43" s="444" t="s">
        <v>822</v>
      </c>
      <c r="D43" s="2"/>
    </row>
    <row r="44" spans="1:4" x14ac:dyDescent="0.25">
      <c r="A44" s="445"/>
      <c r="B44" s="441"/>
      <c r="C44" s="441"/>
      <c r="D44" s="442"/>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46"/>
  <sheetViews>
    <sheetView view="pageLayout" topLeftCell="A22" zoomScaleNormal="100" zoomScaleSheetLayoutView="100" workbookViewId="0">
      <selection activeCell="A5" sqref="A5"/>
    </sheetView>
  </sheetViews>
  <sheetFormatPr defaultColWidth="5.42578125" defaultRowHeight="15" x14ac:dyDescent="0.25"/>
  <cols>
    <col min="1" max="1" width="22.28515625" customWidth="1"/>
    <col min="2" max="2" width="20" customWidth="1"/>
    <col min="3" max="3" width="22.28515625" customWidth="1"/>
    <col min="4" max="4" width="24.7109375" customWidth="1"/>
  </cols>
  <sheetData>
    <row r="1" spans="1:4" x14ac:dyDescent="0.25">
      <c r="A1" s="45" t="s">
        <v>392</v>
      </c>
      <c r="B1" s="102"/>
      <c r="C1" s="102"/>
      <c r="D1" s="46"/>
    </row>
    <row r="2" spans="1:4" x14ac:dyDescent="0.25">
      <c r="A2" s="188" t="s">
        <v>815</v>
      </c>
      <c r="B2" s="189"/>
      <c r="C2" s="189"/>
      <c r="D2" s="187"/>
    </row>
    <row r="3" spans="1:4" x14ac:dyDescent="0.25">
      <c r="A3" s="9"/>
      <c r="D3" s="2"/>
    </row>
    <row r="4" spans="1:4" x14ac:dyDescent="0.25">
      <c r="A4" s="9" t="s">
        <v>898</v>
      </c>
      <c r="D4" s="2"/>
    </row>
    <row r="5" spans="1:4" x14ac:dyDescent="0.25">
      <c r="A5" s="9"/>
      <c r="D5" s="2"/>
    </row>
    <row r="6" spans="1:4" x14ac:dyDescent="0.25">
      <c r="A6" s="9" t="s">
        <v>899</v>
      </c>
      <c r="D6" s="2"/>
    </row>
    <row r="7" spans="1:4" x14ac:dyDescent="0.25">
      <c r="A7" s="9"/>
      <c r="D7" s="2"/>
    </row>
    <row r="8" spans="1:4" x14ac:dyDescent="0.25">
      <c r="A8" s="9" t="s">
        <v>900</v>
      </c>
      <c r="C8">
        <v>400</v>
      </c>
      <c r="D8" s="2"/>
    </row>
    <row r="9" spans="1:4" x14ac:dyDescent="0.25">
      <c r="A9" s="9"/>
      <c r="D9" s="2"/>
    </row>
    <row r="10" spans="1:4" x14ac:dyDescent="0.25">
      <c r="A10" s="9" t="s">
        <v>334</v>
      </c>
      <c r="D10" s="2" t="s">
        <v>752</v>
      </c>
    </row>
    <row r="11" spans="1:4" x14ac:dyDescent="0.25">
      <c r="A11" s="9"/>
      <c r="D11" s="2"/>
    </row>
    <row r="12" spans="1:4" x14ac:dyDescent="0.25">
      <c r="A12" s="9" t="s">
        <v>335</v>
      </c>
      <c r="D12" s="2" t="s">
        <v>752</v>
      </c>
    </row>
    <row r="13" spans="1:4" x14ac:dyDescent="0.25">
      <c r="A13" s="9"/>
      <c r="D13" s="2"/>
    </row>
    <row r="14" spans="1:4" x14ac:dyDescent="0.25">
      <c r="A14" s="9" t="s">
        <v>753</v>
      </c>
      <c r="D14" s="2"/>
    </row>
    <row r="15" spans="1:4" x14ac:dyDescent="0.25">
      <c r="A15" s="9"/>
      <c r="D15" s="2"/>
    </row>
    <row r="16" spans="1:4" x14ac:dyDescent="0.25">
      <c r="A16" s="9" t="s">
        <v>754</v>
      </c>
      <c r="D16" s="2"/>
    </row>
    <row r="17" spans="1:4" x14ac:dyDescent="0.25">
      <c r="A17" s="9"/>
      <c r="D17" s="2"/>
    </row>
    <row r="18" spans="1:4" x14ac:dyDescent="0.25">
      <c r="A18" s="9" t="s">
        <v>755</v>
      </c>
      <c r="D18" s="2"/>
    </row>
    <row r="19" spans="1:4" x14ac:dyDescent="0.25">
      <c r="A19" s="9"/>
      <c r="D19" s="2"/>
    </row>
    <row r="20" spans="1:4" x14ac:dyDescent="0.25">
      <c r="A20" s="9" t="s">
        <v>756</v>
      </c>
      <c r="D20" s="2"/>
    </row>
    <row r="21" spans="1:4" x14ac:dyDescent="0.25">
      <c r="A21" s="9"/>
      <c r="D21" s="2"/>
    </row>
    <row r="22" spans="1:4" x14ac:dyDescent="0.25">
      <c r="A22" s="9" t="s">
        <v>757</v>
      </c>
      <c r="D22" s="2"/>
    </row>
    <row r="23" spans="1:4" x14ac:dyDescent="0.25">
      <c r="A23" s="9"/>
      <c r="D23" s="2"/>
    </row>
    <row r="24" spans="1:4" x14ac:dyDescent="0.25">
      <c r="A24" s="9" t="s">
        <v>758</v>
      </c>
      <c r="D24" s="2" t="s">
        <v>752</v>
      </c>
    </row>
    <row r="25" spans="1:4" x14ac:dyDescent="0.25">
      <c r="A25" s="9"/>
      <c r="D25" s="2"/>
    </row>
    <row r="26" spans="1:4" x14ac:dyDescent="0.25">
      <c r="A26" s="9" t="s">
        <v>336</v>
      </c>
      <c r="C26">
        <v>100</v>
      </c>
      <c r="D26" s="2" t="s">
        <v>759</v>
      </c>
    </row>
    <row r="27" spans="1:4" x14ac:dyDescent="0.25">
      <c r="A27" s="40"/>
      <c r="B27" s="43"/>
      <c r="C27" s="43"/>
      <c r="D27" s="2"/>
    </row>
    <row r="28" spans="1:4" x14ac:dyDescent="0.25">
      <c r="A28" s="45" t="s">
        <v>337</v>
      </c>
      <c r="B28" s="102"/>
      <c r="C28" s="102"/>
      <c r="D28" s="46"/>
    </row>
    <row r="29" spans="1:4" ht="14.45" customHeight="1" x14ac:dyDescent="0.25">
      <c r="A29" s="185" t="s">
        <v>749</v>
      </c>
      <c r="B29" s="358"/>
      <c r="C29" s="33"/>
      <c r="D29" s="201" t="s">
        <v>749</v>
      </c>
    </row>
    <row r="30" spans="1:4" ht="14.45" customHeight="1" x14ac:dyDescent="0.25">
      <c r="A30" s="182" t="s">
        <v>748</v>
      </c>
      <c r="B30" s="352" t="s">
        <v>750</v>
      </c>
      <c r="C30" s="419" t="s">
        <v>751</v>
      </c>
      <c r="D30" s="419" t="s">
        <v>748</v>
      </c>
    </row>
    <row r="31" spans="1:4" x14ac:dyDescent="0.25">
      <c r="A31" s="186" t="s">
        <v>411</v>
      </c>
      <c r="B31" s="366" t="s">
        <v>704</v>
      </c>
      <c r="C31" s="389" t="s">
        <v>704</v>
      </c>
      <c r="D31" s="389" t="s">
        <v>409</v>
      </c>
    </row>
    <row r="32" spans="1:4" x14ac:dyDescent="0.25">
      <c r="A32" s="109">
        <v>123</v>
      </c>
      <c r="B32" s="109"/>
      <c r="C32" s="109"/>
      <c r="D32" s="109">
        <v>123</v>
      </c>
    </row>
    <row r="33" spans="1:4" x14ac:dyDescent="0.25">
      <c r="A33" s="216" t="s">
        <v>760</v>
      </c>
      <c r="B33" s="206"/>
      <c r="C33" s="205" t="s">
        <v>761</v>
      </c>
      <c r="D33" s="266"/>
    </row>
    <row r="34" spans="1:4" x14ac:dyDescent="0.25">
      <c r="A34" s="38" t="s">
        <v>855</v>
      </c>
      <c r="B34" s="39"/>
      <c r="C34" s="42">
        <v>123</v>
      </c>
      <c r="D34" s="2"/>
    </row>
    <row r="35" spans="1:4" x14ac:dyDescent="0.25">
      <c r="A35" s="9"/>
      <c r="B35" s="2"/>
      <c r="D35" s="2"/>
    </row>
    <row r="36" spans="1:4" x14ac:dyDescent="0.25">
      <c r="A36" s="9"/>
      <c r="B36" s="2"/>
      <c r="D36" s="2"/>
    </row>
    <row r="37" spans="1:4" x14ac:dyDescent="0.25">
      <c r="A37" s="9"/>
      <c r="B37" s="2"/>
      <c r="D37" s="2"/>
    </row>
    <row r="38" spans="1:4" x14ac:dyDescent="0.25">
      <c r="A38" s="9"/>
      <c r="B38" s="2"/>
      <c r="D38" s="2"/>
    </row>
    <row r="39" spans="1:4" x14ac:dyDescent="0.25">
      <c r="A39" s="9"/>
      <c r="B39" s="2"/>
      <c r="D39" s="2"/>
    </row>
    <row r="40" spans="1:4" x14ac:dyDescent="0.25">
      <c r="A40" s="9"/>
      <c r="B40" s="2"/>
      <c r="D40" s="2"/>
    </row>
    <row r="41" spans="1:4" x14ac:dyDescent="0.25">
      <c r="A41" s="9"/>
      <c r="B41" s="2"/>
      <c r="D41" s="2"/>
    </row>
    <row r="42" spans="1:4" x14ac:dyDescent="0.25">
      <c r="A42" s="9"/>
      <c r="B42" s="2"/>
      <c r="D42" s="2"/>
    </row>
    <row r="43" spans="1:4" x14ac:dyDescent="0.25">
      <c r="A43" s="9"/>
      <c r="B43" s="2"/>
      <c r="D43" s="2"/>
    </row>
    <row r="44" spans="1:4" x14ac:dyDescent="0.25">
      <c r="A44" s="9"/>
      <c r="B44" s="2"/>
      <c r="D44" s="2"/>
    </row>
    <row r="45" spans="1:4" x14ac:dyDescent="0.25">
      <c r="A45" s="9"/>
      <c r="B45" s="2"/>
      <c r="D45" s="2"/>
    </row>
    <row r="46" spans="1:4" x14ac:dyDescent="0.25">
      <c r="A46" s="40"/>
      <c r="B46" s="41"/>
      <c r="C46" s="43"/>
      <c r="D46"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47"/>
  <sheetViews>
    <sheetView view="pageLayout" zoomScaleNormal="100" workbookViewId="0">
      <selection activeCell="A5" sqref="A5"/>
    </sheetView>
  </sheetViews>
  <sheetFormatPr defaultRowHeight="15" x14ac:dyDescent="0.25"/>
  <cols>
    <col min="1" max="1" width="69.85546875" customWidth="1"/>
    <col min="2" max="2" width="16.28515625" customWidth="1"/>
  </cols>
  <sheetData>
    <row r="1" spans="1:2" x14ac:dyDescent="0.25">
      <c r="A1" s="38" t="s">
        <v>393</v>
      </c>
      <c r="B1" s="39"/>
    </row>
    <row r="2" spans="1:2" x14ac:dyDescent="0.25">
      <c r="A2" s="216" t="s">
        <v>816</v>
      </c>
      <c r="B2" s="206"/>
    </row>
    <row r="3" spans="1:2" x14ac:dyDescent="0.25">
      <c r="A3" s="506" t="s">
        <v>338</v>
      </c>
      <c r="B3" s="507"/>
    </row>
    <row r="4" spans="1:2" x14ac:dyDescent="0.25">
      <c r="A4" s="393"/>
      <c r="B4" s="302"/>
    </row>
    <row r="5" spans="1:2" x14ac:dyDescent="0.25">
      <c r="A5" s="40" t="s">
        <v>398</v>
      </c>
      <c r="B5" s="41"/>
    </row>
    <row r="6" spans="1:2" x14ac:dyDescent="0.25">
      <c r="A6" s="38" t="s">
        <v>763</v>
      </c>
      <c r="B6" s="39"/>
    </row>
    <row r="7" spans="1:2" x14ac:dyDescent="0.25">
      <c r="A7" s="9" t="s">
        <v>904</v>
      </c>
      <c r="B7" s="2"/>
    </row>
    <row r="8" spans="1:2" x14ac:dyDescent="0.25">
      <c r="A8" s="9" t="s">
        <v>905</v>
      </c>
      <c r="B8" s="2"/>
    </row>
    <row r="9" spans="1:2" x14ac:dyDescent="0.25">
      <c r="A9" s="9"/>
      <c r="B9" s="2"/>
    </row>
    <row r="10" spans="1:2" x14ac:dyDescent="0.25">
      <c r="A10" s="9"/>
      <c r="B10" s="2"/>
    </row>
    <row r="11" spans="1:2" x14ac:dyDescent="0.25">
      <c r="A11" s="9"/>
      <c r="B11" s="2"/>
    </row>
    <row r="12" spans="1:2" x14ac:dyDescent="0.25">
      <c r="A12" s="9"/>
      <c r="B12" s="2"/>
    </row>
    <row r="13" spans="1:2" x14ac:dyDescent="0.25">
      <c r="A13" s="9" t="s">
        <v>762</v>
      </c>
      <c r="B13" s="2"/>
    </row>
    <row r="14" spans="1:2" x14ac:dyDescent="0.25">
      <c r="A14" s="9" t="s">
        <v>764</v>
      </c>
      <c r="B14" s="2"/>
    </row>
    <row r="15" spans="1:2" x14ac:dyDescent="0.25">
      <c r="A15" s="9" t="s">
        <v>765</v>
      </c>
      <c r="B15" s="2"/>
    </row>
    <row r="16" spans="1:2" x14ac:dyDescent="0.25">
      <c r="A16" s="9" t="s">
        <v>766</v>
      </c>
      <c r="B16" s="2"/>
    </row>
    <row r="17" spans="1:2" x14ac:dyDescent="0.25">
      <c r="A17" s="9" t="s">
        <v>767</v>
      </c>
      <c r="B17" s="2"/>
    </row>
    <row r="18" spans="1:2" x14ac:dyDescent="0.25">
      <c r="A18" s="9" t="s">
        <v>768</v>
      </c>
      <c r="B18" s="2"/>
    </row>
    <row r="19" spans="1:2" x14ac:dyDescent="0.25">
      <c r="A19" s="9" t="s">
        <v>769</v>
      </c>
      <c r="B19" s="2"/>
    </row>
    <row r="20" spans="1:2" x14ac:dyDescent="0.25">
      <c r="A20" s="9" t="s">
        <v>770</v>
      </c>
      <c r="B20" s="2"/>
    </row>
    <row r="21" spans="1:2" x14ac:dyDescent="0.25">
      <c r="A21" s="9" t="s">
        <v>771</v>
      </c>
      <c r="B21" s="2"/>
    </row>
    <row r="22" spans="1:2" x14ac:dyDescent="0.25">
      <c r="A22" s="9" t="s">
        <v>772</v>
      </c>
      <c r="B22" s="2"/>
    </row>
    <row r="23" spans="1:2" x14ac:dyDescent="0.25">
      <c r="A23" s="9" t="s">
        <v>773</v>
      </c>
      <c r="B23" s="2"/>
    </row>
    <row r="24" spans="1:2" x14ac:dyDescent="0.25">
      <c r="A24" s="9" t="s">
        <v>774</v>
      </c>
      <c r="B24" s="2"/>
    </row>
    <row r="25" spans="1:2" x14ac:dyDescent="0.25">
      <c r="A25" s="9" t="s">
        <v>775</v>
      </c>
      <c r="B25" s="2"/>
    </row>
    <row r="26" spans="1:2" x14ac:dyDescent="0.25">
      <c r="A26" s="9" t="s">
        <v>776</v>
      </c>
      <c r="B26" s="2"/>
    </row>
    <row r="27" spans="1:2" x14ac:dyDescent="0.25">
      <c r="A27" s="9" t="s">
        <v>777</v>
      </c>
      <c r="B27" s="2"/>
    </row>
    <row r="28" spans="1:2" x14ac:dyDescent="0.25">
      <c r="A28" s="9" t="s">
        <v>778</v>
      </c>
      <c r="B28" s="2"/>
    </row>
    <row r="29" spans="1:2" x14ac:dyDescent="0.25">
      <c r="A29" s="9"/>
      <c r="B29" s="2"/>
    </row>
    <row r="30" spans="1:2" x14ac:dyDescent="0.25">
      <c r="A30" s="9" t="s">
        <v>901</v>
      </c>
      <c r="B30" s="2"/>
    </row>
    <row r="31" spans="1:2" x14ac:dyDescent="0.25">
      <c r="A31" s="9"/>
      <c r="B31" s="2"/>
    </row>
    <row r="32" spans="1:2" x14ac:dyDescent="0.25">
      <c r="A32" s="9" t="s">
        <v>818</v>
      </c>
      <c r="B32" s="2"/>
    </row>
    <row r="33" spans="1:2" x14ac:dyDescent="0.25">
      <c r="A33" s="9" t="s">
        <v>817</v>
      </c>
      <c r="B33" s="2"/>
    </row>
    <row r="34" spans="1:2" x14ac:dyDescent="0.25">
      <c r="A34" s="9"/>
      <c r="B34" s="2"/>
    </row>
    <row r="35" spans="1:2" x14ac:dyDescent="0.25">
      <c r="A35" s="9"/>
      <c r="B35" s="2"/>
    </row>
    <row r="36" spans="1:2" x14ac:dyDescent="0.25">
      <c r="A36" s="9" t="s">
        <v>902</v>
      </c>
      <c r="B36" s="2"/>
    </row>
    <row r="37" spans="1:2" x14ac:dyDescent="0.25">
      <c r="A37" s="9"/>
      <c r="B37" s="2"/>
    </row>
    <row r="38" spans="1:2" x14ac:dyDescent="0.25">
      <c r="A38" s="9" t="s">
        <v>903</v>
      </c>
      <c r="B38" s="2"/>
    </row>
    <row r="39" spans="1:2" x14ac:dyDescent="0.25">
      <c r="A39" s="9"/>
      <c r="B39" s="2"/>
    </row>
    <row r="40" spans="1:2" x14ac:dyDescent="0.25">
      <c r="A40" s="9"/>
      <c r="B40" s="2"/>
    </row>
    <row r="41" spans="1:2" x14ac:dyDescent="0.25">
      <c r="A41" s="9"/>
      <c r="B41" s="2"/>
    </row>
    <row r="42" spans="1:2" x14ac:dyDescent="0.25">
      <c r="A42" s="9"/>
      <c r="B42" s="2"/>
    </row>
    <row r="43" spans="1:2" x14ac:dyDescent="0.25">
      <c r="A43" s="9"/>
      <c r="B43" s="2"/>
    </row>
    <row r="44" spans="1:2" x14ac:dyDescent="0.25">
      <c r="A44" s="9"/>
      <c r="B44" s="2"/>
    </row>
    <row r="45" spans="1:2" x14ac:dyDescent="0.25">
      <c r="A45" s="9"/>
      <c r="B45" s="2"/>
    </row>
    <row r="46" spans="1:2" x14ac:dyDescent="0.25">
      <c r="A46" s="9"/>
      <c r="B46" s="2"/>
    </row>
    <row r="47" spans="1:2" x14ac:dyDescent="0.25">
      <c r="A47" s="40"/>
      <c r="B47" s="41"/>
    </row>
  </sheetData>
  <mergeCells count="1">
    <mergeCell ref="A3:B3"/>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47"/>
  <sheetViews>
    <sheetView view="pageLayout" zoomScaleNormal="100" workbookViewId="0">
      <selection activeCell="A5" sqref="A5"/>
    </sheetView>
  </sheetViews>
  <sheetFormatPr defaultRowHeight="15" x14ac:dyDescent="0.25"/>
  <sheetData>
    <row r="1" spans="1:9" x14ac:dyDescent="0.25">
      <c r="A1" s="394">
        <v>417</v>
      </c>
      <c r="B1" s="367"/>
      <c r="C1" s="367"/>
      <c r="D1" s="367"/>
      <c r="E1" s="367"/>
      <c r="F1" s="367"/>
      <c r="G1" s="367"/>
      <c r="H1" s="367"/>
      <c r="I1" s="368"/>
    </row>
    <row r="2" spans="1:9" x14ac:dyDescent="0.25">
      <c r="A2" s="390"/>
      <c r="B2" s="391"/>
      <c r="C2" s="391"/>
      <c r="D2" s="391"/>
      <c r="E2" s="391"/>
      <c r="F2" s="391"/>
      <c r="G2" s="391"/>
      <c r="H2" s="391"/>
      <c r="I2" s="392"/>
    </row>
    <row r="3" spans="1:9" x14ac:dyDescent="0.25">
      <c r="A3" s="9" t="s">
        <v>779</v>
      </c>
      <c r="B3" s="391"/>
      <c r="C3" s="391"/>
      <c r="D3" s="391"/>
      <c r="E3" s="391"/>
      <c r="F3" s="391"/>
      <c r="G3" s="391"/>
      <c r="H3" s="391"/>
      <c r="I3" s="392"/>
    </row>
    <row r="4" spans="1:9" x14ac:dyDescent="0.25">
      <c r="A4" s="9"/>
      <c r="B4" s="391"/>
      <c r="C4" s="391"/>
      <c r="D4" s="391"/>
      <c r="E4" s="391"/>
      <c r="F4" s="391"/>
      <c r="G4" s="391"/>
      <c r="H4" s="391"/>
      <c r="I4" s="392"/>
    </row>
    <row r="5" spans="1:9" x14ac:dyDescent="0.25">
      <c r="A5" s="9"/>
      <c r="I5" s="2"/>
    </row>
    <row r="6" spans="1:9" x14ac:dyDescent="0.25">
      <c r="A6" s="40"/>
      <c r="B6" s="43"/>
      <c r="C6" s="43"/>
      <c r="D6" s="43"/>
      <c r="E6" s="43"/>
      <c r="F6" s="43"/>
      <c r="G6" s="43"/>
      <c r="H6" s="104" t="s">
        <v>833</v>
      </c>
      <c r="I6" s="2"/>
    </row>
    <row r="7" spans="1:9" x14ac:dyDescent="0.25">
      <c r="A7" s="9"/>
      <c r="I7" s="2"/>
    </row>
    <row r="8" spans="1:9" x14ac:dyDescent="0.25">
      <c r="A8" s="40"/>
      <c r="B8" s="43"/>
      <c r="C8" s="43"/>
      <c r="D8" s="43"/>
      <c r="E8" s="43"/>
      <c r="F8" s="43"/>
      <c r="G8" s="43"/>
      <c r="H8" s="104" t="s">
        <v>339</v>
      </c>
      <c r="I8" s="2"/>
    </row>
    <row r="9" spans="1:9" x14ac:dyDescent="0.25">
      <c r="A9" s="9"/>
      <c r="I9" s="2"/>
    </row>
    <row r="10" spans="1:9" x14ac:dyDescent="0.25">
      <c r="A10" s="9"/>
      <c r="I10" s="2"/>
    </row>
    <row r="11" spans="1:9" x14ac:dyDescent="0.25">
      <c r="A11" s="9"/>
      <c r="G11" s="76"/>
      <c r="I11" s="2"/>
    </row>
    <row r="12" spans="1:9" x14ac:dyDescent="0.25">
      <c r="A12" s="9"/>
      <c r="I12" s="2"/>
    </row>
    <row r="13" spans="1:9" x14ac:dyDescent="0.25">
      <c r="A13" s="9"/>
      <c r="I13" s="2"/>
    </row>
    <row r="14" spans="1:9" x14ac:dyDescent="0.25">
      <c r="A14" s="9"/>
      <c r="I14" s="2"/>
    </row>
    <row r="15" spans="1:9" x14ac:dyDescent="0.25">
      <c r="A15" s="9"/>
      <c r="I15" s="2"/>
    </row>
    <row r="16" spans="1:9" x14ac:dyDescent="0.25">
      <c r="A16" s="9"/>
      <c r="I16" s="2"/>
    </row>
    <row r="17" spans="1:9" x14ac:dyDescent="0.25">
      <c r="A17" s="9"/>
      <c r="I17" s="2"/>
    </row>
    <row r="18" spans="1:9" x14ac:dyDescent="0.25">
      <c r="A18" s="40"/>
      <c r="B18" s="43"/>
      <c r="C18" s="43"/>
      <c r="D18" s="43"/>
      <c r="E18" s="43"/>
      <c r="F18" s="43"/>
      <c r="G18" s="43"/>
      <c r="H18" s="104" t="s">
        <v>340</v>
      </c>
      <c r="I18" s="2"/>
    </row>
    <row r="19" spans="1:9" x14ac:dyDescent="0.25">
      <c r="A19" s="9"/>
      <c r="I19" s="2"/>
    </row>
    <row r="20" spans="1:9" x14ac:dyDescent="0.25">
      <c r="A20" s="40"/>
      <c r="B20" s="43"/>
      <c r="C20" s="43"/>
      <c r="D20" s="43"/>
      <c r="E20" s="43"/>
      <c r="F20" s="43"/>
      <c r="G20" s="43"/>
      <c r="I20" s="2"/>
    </row>
    <row r="21" spans="1:9" x14ac:dyDescent="0.25">
      <c r="A21" s="9"/>
      <c r="I21" s="2"/>
    </row>
    <row r="22" spans="1:9" x14ac:dyDescent="0.25">
      <c r="A22" s="40"/>
      <c r="B22" s="43"/>
      <c r="C22" s="43"/>
      <c r="D22" s="43"/>
      <c r="E22" s="43"/>
      <c r="F22" s="43"/>
      <c r="G22" s="43"/>
      <c r="I22" s="2"/>
    </row>
    <row r="23" spans="1:9" x14ac:dyDescent="0.25">
      <c r="A23" s="9"/>
      <c r="I23" s="2"/>
    </row>
    <row r="24" spans="1:9" x14ac:dyDescent="0.25">
      <c r="A24" s="40"/>
      <c r="B24" s="43"/>
      <c r="C24" s="43"/>
      <c r="D24" s="43"/>
      <c r="E24" s="43"/>
      <c r="F24" s="43"/>
      <c r="G24" s="43"/>
      <c r="I24" s="2"/>
    </row>
    <row r="25" spans="1:9" x14ac:dyDescent="0.25">
      <c r="A25" s="9"/>
      <c r="I25" s="2"/>
    </row>
    <row r="26" spans="1:9" x14ac:dyDescent="0.25">
      <c r="A26" s="9"/>
      <c r="I26" s="2"/>
    </row>
    <row r="27" spans="1:9" x14ac:dyDescent="0.25">
      <c r="A27" s="9"/>
      <c r="I27" s="2"/>
    </row>
    <row r="28" spans="1:9" x14ac:dyDescent="0.25">
      <c r="A28" s="40"/>
      <c r="B28" s="43"/>
      <c r="C28" s="43"/>
      <c r="D28" s="43"/>
      <c r="E28" s="43"/>
      <c r="F28" s="43"/>
      <c r="G28" s="43"/>
      <c r="H28" s="43"/>
      <c r="I28" s="41"/>
    </row>
    <row r="29" spans="1:9" x14ac:dyDescent="0.25">
      <c r="A29" s="216" t="s">
        <v>780</v>
      </c>
      <c r="B29" s="205"/>
      <c r="C29" s="205"/>
      <c r="D29" s="205"/>
      <c r="E29" s="205"/>
      <c r="F29" s="205"/>
      <c r="G29" s="205"/>
      <c r="H29" s="205"/>
      <c r="I29" s="206"/>
    </row>
    <row r="30" spans="1:9" x14ac:dyDescent="0.25">
      <c r="A30" s="188" t="s">
        <v>781</v>
      </c>
      <c r="B30" s="189"/>
      <c r="C30" s="189"/>
      <c r="D30" s="189"/>
      <c r="E30" s="189"/>
      <c r="F30" s="189"/>
      <c r="G30" s="189"/>
      <c r="H30" s="189"/>
      <c r="I30" s="187"/>
    </row>
    <row r="31" spans="1:9" x14ac:dyDescent="0.25">
      <c r="A31" s="9"/>
      <c r="I31" s="2"/>
    </row>
    <row r="32" spans="1:9" x14ac:dyDescent="0.25">
      <c r="A32" s="9" t="s">
        <v>782</v>
      </c>
      <c r="F32" t="s">
        <v>783</v>
      </c>
      <c r="I32" s="2"/>
    </row>
    <row r="33" spans="1:9" x14ac:dyDescent="0.25">
      <c r="A33" s="9"/>
      <c r="I33" s="2"/>
    </row>
    <row r="34" spans="1:9" x14ac:dyDescent="0.25">
      <c r="A34" s="9" t="s">
        <v>341</v>
      </c>
      <c r="B34" t="s">
        <v>342</v>
      </c>
      <c r="I34" s="2"/>
    </row>
    <row r="35" spans="1:9" x14ac:dyDescent="0.25">
      <c r="A35" s="9"/>
      <c r="I35" s="2"/>
    </row>
    <row r="36" spans="1:9" x14ac:dyDescent="0.25">
      <c r="A36" s="9"/>
      <c r="I36" s="2"/>
    </row>
    <row r="37" spans="1:9" x14ac:dyDescent="0.25">
      <c r="A37" s="9"/>
      <c r="I37" s="2"/>
    </row>
    <row r="38" spans="1:9" x14ac:dyDescent="0.25">
      <c r="A38" s="9"/>
      <c r="I38" s="2"/>
    </row>
    <row r="39" spans="1:9" x14ac:dyDescent="0.25">
      <c r="A39" s="9"/>
      <c r="I39" s="2"/>
    </row>
    <row r="40" spans="1:9" x14ac:dyDescent="0.25">
      <c r="A40" s="9"/>
      <c r="I40" s="2"/>
    </row>
    <row r="41" spans="1:9" x14ac:dyDescent="0.25">
      <c r="A41" s="9"/>
      <c r="I41" s="2"/>
    </row>
    <row r="42" spans="1:9" x14ac:dyDescent="0.25">
      <c r="A42" s="9" t="s">
        <v>343</v>
      </c>
      <c r="I42" s="2"/>
    </row>
    <row r="43" spans="1:9" x14ac:dyDescent="0.25">
      <c r="A43" s="9" t="s">
        <v>344</v>
      </c>
      <c r="I43" s="2"/>
    </row>
    <row r="44" spans="1:9" x14ac:dyDescent="0.25">
      <c r="A44" s="9"/>
      <c r="I44" s="2"/>
    </row>
    <row r="45" spans="1:9" x14ac:dyDescent="0.25">
      <c r="A45" s="9"/>
      <c r="I45" s="2"/>
    </row>
    <row r="46" spans="1:9" x14ac:dyDescent="0.25">
      <c r="A46" s="9"/>
      <c r="G46" s="104" t="s">
        <v>345</v>
      </c>
      <c r="I46" s="2"/>
    </row>
    <row r="47" spans="1:9" x14ac:dyDescent="0.25">
      <c r="A47" s="40"/>
      <c r="B47" s="43"/>
      <c r="C47" s="43"/>
      <c r="D47" s="43"/>
      <c r="E47" s="43"/>
      <c r="F47" s="43"/>
      <c r="G47" s="107" t="s">
        <v>346</v>
      </c>
      <c r="H47" s="43"/>
      <c r="I47" s="41"/>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2"/>
  <sheetViews>
    <sheetView view="pageLayout" zoomScaleNormal="100" workbookViewId="0">
      <selection activeCell="A5" sqref="A5"/>
    </sheetView>
  </sheetViews>
  <sheetFormatPr defaultRowHeight="15" x14ac:dyDescent="0.25"/>
  <cols>
    <col min="1" max="1" width="20.42578125" customWidth="1"/>
    <col min="2" max="2" width="19.7109375" customWidth="1"/>
    <col min="4" max="4" width="12.42578125" customWidth="1"/>
    <col min="5" max="5" width="27.5703125" customWidth="1"/>
  </cols>
  <sheetData>
    <row r="1" spans="1:5" x14ac:dyDescent="0.25">
      <c r="A1" s="303" t="s">
        <v>368</v>
      </c>
      <c r="B1" s="388"/>
      <c r="C1" s="388"/>
      <c r="D1" s="388"/>
      <c r="E1" s="170"/>
    </row>
    <row r="2" spans="1:5" x14ac:dyDescent="0.25">
      <c r="A2" s="188" t="s">
        <v>788</v>
      </c>
      <c r="B2" s="189"/>
      <c r="C2" s="189"/>
      <c r="D2" s="189"/>
      <c r="E2" s="187"/>
    </row>
    <row r="3" spans="1:5" x14ac:dyDescent="0.25">
      <c r="A3" s="4" t="s">
        <v>837</v>
      </c>
      <c r="B3" s="3"/>
      <c r="C3" s="3"/>
      <c r="D3" s="3" t="s">
        <v>12</v>
      </c>
      <c r="E3" s="5" t="s">
        <v>838</v>
      </c>
    </row>
    <row r="4" spans="1:5" x14ac:dyDescent="0.25">
      <c r="A4" s="4" t="s">
        <v>839</v>
      </c>
      <c r="B4" s="3"/>
      <c r="C4" s="3"/>
      <c r="D4" s="3"/>
      <c r="E4" s="5"/>
    </row>
    <row r="5" spans="1:5" x14ac:dyDescent="0.25">
      <c r="A5" s="4" t="s">
        <v>840</v>
      </c>
      <c r="B5" s="3"/>
      <c r="C5" s="3" t="s">
        <v>841</v>
      </c>
      <c r="D5" s="407"/>
      <c r="E5" s="5"/>
    </row>
    <row r="6" spans="1:5" x14ac:dyDescent="0.25">
      <c r="A6" s="4" t="s">
        <v>843</v>
      </c>
      <c r="B6" s="3"/>
      <c r="C6" s="3"/>
      <c r="D6" s="3"/>
      <c r="E6" s="5"/>
    </row>
    <row r="7" spans="1:5" x14ac:dyDescent="0.25">
      <c r="A7" s="4" t="s">
        <v>13</v>
      </c>
      <c r="B7" s="3"/>
      <c r="C7" s="3"/>
      <c r="D7" s="3"/>
      <c r="E7" s="5"/>
    </row>
    <row r="8" spans="1:5" x14ac:dyDescent="0.25">
      <c r="A8" s="4" t="s">
        <v>844</v>
      </c>
      <c r="B8" s="3"/>
      <c r="C8" s="3"/>
      <c r="D8" s="3"/>
      <c r="E8" s="5"/>
    </row>
    <row r="9" spans="1:5" x14ac:dyDescent="0.25">
      <c r="A9" s="4"/>
      <c r="B9" s="3"/>
      <c r="C9" s="3"/>
      <c r="D9" s="3"/>
      <c r="E9" s="172"/>
    </row>
    <row r="10" spans="1:5" x14ac:dyDescent="0.25">
      <c r="A10" s="4"/>
      <c r="B10" s="3"/>
      <c r="C10" s="3"/>
      <c r="D10" s="3"/>
      <c r="E10" s="5"/>
    </row>
    <row r="11" spans="1:5" x14ac:dyDescent="0.25">
      <c r="A11" s="4" t="s">
        <v>842</v>
      </c>
      <c r="B11" s="3"/>
      <c r="C11" s="3"/>
      <c r="D11" s="3"/>
      <c r="E11" s="5"/>
    </row>
    <row r="12" spans="1:5" x14ac:dyDescent="0.25">
      <c r="A12" s="4"/>
      <c r="B12" s="3"/>
      <c r="C12" s="3"/>
      <c r="D12" s="3"/>
      <c r="E12" s="5"/>
    </row>
    <row r="13" spans="1:5" x14ac:dyDescent="0.25">
      <c r="A13" s="4" t="s">
        <v>787</v>
      </c>
      <c r="B13" s="3"/>
      <c r="C13" s="3" t="s">
        <v>845</v>
      </c>
      <c r="D13" s="3"/>
      <c r="E13" s="5"/>
    </row>
    <row r="14" spans="1:5" x14ac:dyDescent="0.25">
      <c r="A14" s="4" t="s">
        <v>786</v>
      </c>
      <c r="B14" s="3"/>
      <c r="C14" s="3" t="s">
        <v>845</v>
      </c>
      <c r="D14" s="3"/>
      <c r="E14" s="5"/>
    </row>
    <row r="15" spans="1:5" x14ac:dyDescent="0.25">
      <c r="A15" s="4" t="s">
        <v>14</v>
      </c>
      <c r="B15" s="3"/>
      <c r="C15" s="3"/>
      <c r="D15" s="3"/>
      <c r="E15" s="5"/>
    </row>
    <row r="16" spans="1:5" x14ac:dyDescent="0.25">
      <c r="A16" s="4" t="s">
        <v>15</v>
      </c>
      <c r="B16" s="3"/>
      <c r="C16" s="3"/>
      <c r="D16" s="3"/>
      <c r="E16" s="5"/>
    </row>
    <row r="17" spans="1:5" x14ac:dyDescent="0.25">
      <c r="A17" s="4"/>
      <c r="B17" s="3" t="s">
        <v>16</v>
      </c>
      <c r="C17" s="3"/>
      <c r="D17" s="3" t="s">
        <v>17</v>
      </c>
      <c r="E17" s="5" t="s">
        <v>846</v>
      </c>
    </row>
    <row r="18" spans="1:5" x14ac:dyDescent="0.25">
      <c r="A18" s="4" t="s">
        <v>401</v>
      </c>
      <c r="B18" s="3"/>
      <c r="C18" s="3"/>
      <c r="D18" s="3"/>
      <c r="E18" s="5"/>
    </row>
    <row r="19" spans="1:5" x14ac:dyDescent="0.25">
      <c r="A19" s="4" t="s">
        <v>18</v>
      </c>
      <c r="B19" s="3"/>
      <c r="C19" s="3"/>
      <c r="D19" s="3"/>
      <c r="E19" s="5"/>
    </row>
    <row r="20" spans="1:5" x14ac:dyDescent="0.25">
      <c r="A20" s="4" t="s">
        <v>19</v>
      </c>
      <c r="B20" s="3" t="s">
        <v>846</v>
      </c>
      <c r="C20" s="3"/>
      <c r="D20" s="3"/>
      <c r="E20" s="5"/>
    </row>
    <row r="21" spans="1:5" x14ac:dyDescent="0.25">
      <c r="A21" s="4"/>
      <c r="B21" s="171"/>
      <c r="C21" s="171"/>
      <c r="D21" s="171"/>
      <c r="E21" s="5"/>
    </row>
    <row r="22" spans="1:5" x14ac:dyDescent="0.25">
      <c r="A22" s="4"/>
      <c r="B22" s="171"/>
      <c r="C22" s="171"/>
      <c r="D22" s="171"/>
      <c r="E22" s="5"/>
    </row>
    <row r="23" spans="1:5" x14ac:dyDescent="0.25">
      <c r="A23" s="4"/>
      <c r="B23" s="3"/>
      <c r="C23" s="3"/>
      <c r="D23" s="3"/>
      <c r="E23" s="5"/>
    </row>
    <row r="24" spans="1:5" x14ac:dyDescent="0.25">
      <c r="A24" s="4"/>
      <c r="B24" s="3"/>
      <c r="C24" s="3"/>
      <c r="D24" s="3"/>
      <c r="E24" s="5"/>
    </row>
    <row r="25" spans="1:5" x14ac:dyDescent="0.25">
      <c r="A25" s="4" t="s">
        <v>20</v>
      </c>
      <c r="B25" s="3"/>
      <c r="C25" s="3" t="s">
        <v>847</v>
      </c>
      <c r="D25" s="3"/>
      <c r="E25" s="5"/>
    </row>
    <row r="26" spans="1:5" x14ac:dyDescent="0.25">
      <c r="A26" s="4" t="s">
        <v>21</v>
      </c>
      <c r="B26" s="3"/>
      <c r="C26" s="3"/>
      <c r="D26" s="3"/>
      <c r="E26" s="5"/>
    </row>
    <row r="27" spans="1:5" x14ac:dyDescent="0.25">
      <c r="A27" s="4" t="s">
        <v>22</v>
      </c>
      <c r="B27" s="3"/>
      <c r="C27" s="3"/>
      <c r="D27" s="3"/>
      <c r="E27" s="5"/>
    </row>
    <row r="28" spans="1:5" x14ac:dyDescent="0.25">
      <c r="A28" s="4" t="s">
        <v>402</v>
      </c>
      <c r="B28" s="3"/>
      <c r="C28" s="3"/>
      <c r="D28" s="3"/>
      <c r="E28" s="5"/>
    </row>
    <row r="29" spans="1:5" x14ac:dyDescent="0.25">
      <c r="A29" s="4" t="s">
        <v>847</v>
      </c>
      <c r="B29" s="3"/>
      <c r="C29" s="3"/>
      <c r="D29" s="3"/>
      <c r="E29" s="5"/>
    </row>
    <row r="30" spans="1:5" x14ac:dyDescent="0.25">
      <c r="A30" s="4"/>
      <c r="B30" s="3"/>
      <c r="C30" s="3"/>
      <c r="D30" s="3"/>
      <c r="E30" s="5"/>
    </row>
    <row r="31" spans="1:5" x14ac:dyDescent="0.25">
      <c r="A31" s="4"/>
      <c r="B31" s="3"/>
      <c r="C31" s="3"/>
      <c r="D31" s="3"/>
      <c r="E31" s="5"/>
    </row>
    <row r="32" spans="1:5" x14ac:dyDescent="0.25">
      <c r="A32" s="4"/>
      <c r="B32" s="3"/>
      <c r="C32" s="3"/>
      <c r="D32" s="3"/>
      <c r="E32" s="5"/>
    </row>
    <row r="33" spans="1:5" x14ac:dyDescent="0.25">
      <c r="A33" s="4"/>
      <c r="B33" s="3"/>
      <c r="C33" s="3"/>
      <c r="D33" s="3"/>
      <c r="E33" s="5"/>
    </row>
    <row r="34" spans="1:5" x14ac:dyDescent="0.25">
      <c r="A34" s="4"/>
      <c r="B34" s="3"/>
      <c r="C34" s="3"/>
      <c r="D34" s="3"/>
      <c r="E34" s="5"/>
    </row>
    <row r="35" spans="1:5" x14ac:dyDescent="0.25">
      <c r="A35" s="4"/>
      <c r="B35" s="3"/>
      <c r="C35" s="3"/>
      <c r="D35" s="3"/>
      <c r="E35" s="5"/>
    </row>
    <row r="36" spans="1:5" x14ac:dyDescent="0.25">
      <c r="A36" s="4" t="s">
        <v>23</v>
      </c>
      <c r="B36" s="3"/>
      <c r="C36" s="3"/>
      <c r="D36" s="508">
        <v>28142</v>
      </c>
      <c r="E36" s="5"/>
    </row>
    <row r="37" spans="1:5" x14ac:dyDescent="0.25">
      <c r="A37" s="4" t="s">
        <v>24</v>
      </c>
      <c r="B37" s="3"/>
      <c r="C37" s="3"/>
      <c r="D37" s="3" t="s">
        <v>847</v>
      </c>
      <c r="E37" s="5"/>
    </row>
    <row r="38" spans="1:5" x14ac:dyDescent="0.25">
      <c r="A38" s="4" t="s">
        <v>25</v>
      </c>
      <c r="B38" s="3"/>
      <c r="C38" s="3"/>
      <c r="D38" s="3" t="s">
        <v>847</v>
      </c>
      <c r="E38" s="5"/>
    </row>
    <row r="39" spans="1:5" x14ac:dyDescent="0.25">
      <c r="A39" s="4" t="s">
        <v>394</v>
      </c>
      <c r="B39" s="3"/>
      <c r="C39" s="3"/>
      <c r="D39" s="3" t="s">
        <v>26</v>
      </c>
      <c r="E39" s="5"/>
    </row>
    <row r="40" spans="1:5" x14ac:dyDescent="0.25">
      <c r="A40" s="4"/>
      <c r="B40" s="3"/>
      <c r="C40" s="3"/>
      <c r="D40" s="3"/>
      <c r="E40" s="5"/>
    </row>
    <row r="41" spans="1:5" x14ac:dyDescent="0.25">
      <c r="A41" s="4"/>
      <c r="B41" s="3"/>
      <c r="C41" s="3"/>
      <c r="D41" s="3"/>
      <c r="E41" s="5"/>
    </row>
    <row r="42" spans="1:5" x14ac:dyDescent="0.25">
      <c r="A42" s="4"/>
      <c r="B42" s="3"/>
      <c r="C42" s="3"/>
      <c r="D42" s="3"/>
      <c r="E42" s="5"/>
    </row>
    <row r="43" spans="1:5" x14ac:dyDescent="0.25">
      <c r="A43" s="4"/>
      <c r="B43" s="3"/>
      <c r="C43" s="3"/>
      <c r="D43" s="3"/>
      <c r="E43" s="5"/>
    </row>
    <row r="44" spans="1:5" x14ac:dyDescent="0.25">
      <c r="A44" s="4"/>
      <c r="B44" s="3"/>
      <c r="C44" s="3"/>
      <c r="D44" s="3"/>
      <c r="E44" s="5"/>
    </row>
    <row r="45" spans="1:5" x14ac:dyDescent="0.25">
      <c r="A45" s="4"/>
      <c r="B45" s="3"/>
      <c r="C45" s="3"/>
      <c r="D45" s="3"/>
      <c r="E45" s="5"/>
    </row>
    <row r="46" spans="1:5" x14ac:dyDescent="0.25">
      <c r="A46" s="4"/>
      <c r="B46" s="3"/>
      <c r="C46" s="3"/>
      <c r="D46" s="3"/>
      <c r="E46" s="5"/>
    </row>
    <row r="47" spans="1:5" x14ac:dyDescent="0.25">
      <c r="A47" s="6"/>
      <c r="B47" s="7"/>
      <c r="C47" s="7"/>
      <c r="D47" s="7"/>
      <c r="E47" s="8"/>
    </row>
    <row r="48" spans="1:5" x14ac:dyDescent="0.25">
      <c r="A48" s="3"/>
      <c r="B48" s="3"/>
      <c r="C48" s="3"/>
      <c r="D48" s="3"/>
      <c r="E48" s="3"/>
    </row>
    <row r="49" spans="1:5" x14ac:dyDescent="0.25">
      <c r="A49" s="3"/>
      <c r="B49" s="3"/>
      <c r="C49" s="3"/>
      <c r="D49" s="3"/>
      <c r="E49" s="3"/>
    </row>
    <row r="50" spans="1:5" x14ac:dyDescent="0.25">
      <c r="A50" s="3"/>
      <c r="B50" s="3"/>
      <c r="C50" s="3"/>
      <c r="D50" s="3"/>
      <c r="E50" s="3"/>
    </row>
    <row r="51" spans="1:5" x14ac:dyDescent="0.25">
      <c r="A51" s="3"/>
      <c r="B51" s="3"/>
      <c r="C51" s="3"/>
      <c r="D51" s="3"/>
      <c r="E51" s="3"/>
    </row>
    <row r="52" spans="1:5" x14ac:dyDescent="0.25">
      <c r="A52" s="3"/>
      <c r="B52" s="3"/>
      <c r="C52" s="3"/>
      <c r="D52" s="3"/>
      <c r="E52" s="3"/>
    </row>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6"/>
  <sheetViews>
    <sheetView view="pageLayout" topLeftCell="A7" zoomScaleNormal="100" zoomScaleSheetLayoutView="75" workbookViewId="0">
      <selection activeCell="A5" sqref="A5"/>
    </sheetView>
  </sheetViews>
  <sheetFormatPr defaultRowHeight="15" x14ac:dyDescent="0.25"/>
  <cols>
    <col min="1" max="1" width="5.5703125" customWidth="1"/>
    <col min="2" max="2" width="14.42578125" style="2" customWidth="1"/>
    <col min="3" max="3" width="40.7109375" customWidth="1"/>
    <col min="4" max="4" width="13.7109375" style="9" customWidth="1"/>
    <col min="5" max="5" width="12.7109375" style="9" customWidth="1"/>
    <col min="6" max="6" width="2.7109375" style="9"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7" x14ac:dyDescent="0.25">
      <c r="A1" s="9" t="s">
        <v>369</v>
      </c>
      <c r="B1"/>
      <c r="D1"/>
      <c r="E1" s="2"/>
    </row>
    <row r="2" spans="1:7" x14ac:dyDescent="0.25">
      <c r="A2" s="38"/>
      <c r="B2" s="205" t="s">
        <v>403</v>
      </c>
      <c r="C2" s="205"/>
      <c r="D2" s="205"/>
      <c r="E2" s="206"/>
    </row>
    <row r="3" spans="1:7" x14ac:dyDescent="0.25">
      <c r="A3" s="9"/>
      <c r="B3" s="189"/>
      <c r="C3" s="189"/>
      <c r="D3" s="189"/>
      <c r="E3" s="187"/>
    </row>
    <row r="4" spans="1:7" x14ac:dyDescent="0.25">
      <c r="A4" s="190" t="s">
        <v>795</v>
      </c>
      <c r="C4" s="189"/>
      <c r="D4" s="189"/>
      <c r="E4" s="187"/>
    </row>
    <row r="5" spans="1:7" x14ac:dyDescent="0.25">
      <c r="A5" s="408" t="s">
        <v>796</v>
      </c>
      <c r="C5" s="43"/>
      <c r="D5" s="43"/>
      <c r="E5" s="41"/>
    </row>
    <row r="6" spans="1:7" x14ac:dyDescent="0.25">
      <c r="A6" s="9"/>
      <c r="B6" s="207"/>
    </row>
    <row r="7" spans="1:7" x14ac:dyDescent="0.25">
      <c r="A7" s="183" t="s">
        <v>404</v>
      </c>
      <c r="B7" s="182" t="s">
        <v>410</v>
      </c>
      <c r="C7" s="1"/>
      <c r="D7" s="183" t="s">
        <v>410</v>
      </c>
      <c r="E7" s="182" t="s">
        <v>29</v>
      </c>
    </row>
    <row r="8" spans="1:7" x14ac:dyDescent="0.25">
      <c r="A8" s="183" t="s">
        <v>405</v>
      </c>
      <c r="B8" s="182" t="s">
        <v>411</v>
      </c>
      <c r="C8" s="1" t="s">
        <v>28</v>
      </c>
      <c r="D8" s="183" t="s">
        <v>409</v>
      </c>
      <c r="E8" s="183" t="s">
        <v>31</v>
      </c>
    </row>
    <row r="9" spans="1:7" x14ac:dyDescent="0.25">
      <c r="A9" s="37"/>
      <c r="B9" s="186" t="s">
        <v>145</v>
      </c>
      <c r="C9" s="10" t="s">
        <v>406</v>
      </c>
      <c r="D9" s="180" t="s">
        <v>412</v>
      </c>
      <c r="E9" s="180" t="s">
        <v>407</v>
      </c>
    </row>
    <row r="10" spans="1:7" x14ac:dyDescent="0.25">
      <c r="A10" s="9">
        <v>1</v>
      </c>
      <c r="B10" s="11"/>
      <c r="C10" s="1" t="s">
        <v>32</v>
      </c>
      <c r="D10" s="12"/>
      <c r="E10" s="12"/>
    </row>
    <row r="11" spans="1:7" x14ac:dyDescent="0.25">
      <c r="A11" s="9">
        <v>2</v>
      </c>
      <c r="B11" s="11">
        <v>387503</v>
      </c>
      <c r="C11" t="s">
        <v>33</v>
      </c>
      <c r="D11" s="12">
        <v>391758</v>
      </c>
      <c r="E11" s="12">
        <f>D11-B11</f>
        <v>4255</v>
      </c>
    </row>
    <row r="12" spans="1:7" x14ac:dyDescent="0.25">
      <c r="A12" s="9">
        <v>3</v>
      </c>
      <c r="B12" s="11"/>
      <c r="C12" s="13" t="s">
        <v>34</v>
      </c>
      <c r="D12" s="12"/>
      <c r="E12" s="12">
        <f>D12-B12</f>
        <v>0</v>
      </c>
      <c r="F12" s="9" t="s">
        <v>35</v>
      </c>
    </row>
    <row r="13" spans="1:7" x14ac:dyDescent="0.25">
      <c r="A13" s="9">
        <v>4</v>
      </c>
      <c r="B13" s="11"/>
      <c r="C13" s="13" t="s">
        <v>36</v>
      </c>
      <c r="D13" s="12"/>
      <c r="E13" s="12">
        <f>D13-B13</f>
        <v>0</v>
      </c>
    </row>
    <row r="14" spans="1:7" x14ac:dyDescent="0.25">
      <c r="A14" s="9">
        <v>5</v>
      </c>
      <c r="B14" s="11"/>
      <c r="C14" s="13" t="s">
        <v>37</v>
      </c>
      <c r="D14" s="12"/>
      <c r="E14" s="12">
        <v>0</v>
      </c>
    </row>
    <row r="15" spans="1:7" x14ac:dyDescent="0.25">
      <c r="A15" s="9">
        <v>6</v>
      </c>
      <c r="B15" s="11"/>
      <c r="C15" s="13" t="s">
        <v>38</v>
      </c>
      <c r="D15" s="12">
        <v>1402</v>
      </c>
      <c r="E15" s="12">
        <f>D15-B15</f>
        <v>1402</v>
      </c>
    </row>
    <row r="16" spans="1:7" x14ac:dyDescent="0.25">
      <c r="A16" s="9">
        <v>7</v>
      </c>
      <c r="B16" s="14">
        <f>SUM(B11:B15)</f>
        <v>387503</v>
      </c>
      <c r="C16" s="15" t="s">
        <v>39</v>
      </c>
      <c r="D16" s="14">
        <f>SUM(D11:D15)</f>
        <v>393160</v>
      </c>
      <c r="E16" s="16">
        <f>SUM(E11:E15)</f>
        <v>5657</v>
      </c>
      <c r="G16" s="114"/>
    </row>
    <row r="17" spans="1:5" x14ac:dyDescent="0.25">
      <c r="A17" s="9">
        <v>8</v>
      </c>
      <c r="B17" s="11"/>
      <c r="C17" s="1" t="s">
        <v>40</v>
      </c>
      <c r="D17" s="12"/>
      <c r="E17" s="12"/>
    </row>
    <row r="18" spans="1:5" x14ac:dyDescent="0.25">
      <c r="A18" s="9">
        <v>9</v>
      </c>
      <c r="B18" s="11">
        <v>35612</v>
      </c>
      <c r="C18" s="13" t="s">
        <v>41</v>
      </c>
      <c r="D18" s="11">
        <v>31516</v>
      </c>
      <c r="E18" s="12">
        <f>D18-B18</f>
        <v>-4096</v>
      </c>
    </row>
    <row r="19" spans="1:5" x14ac:dyDescent="0.25">
      <c r="A19" s="9">
        <v>10</v>
      </c>
      <c r="B19" s="11">
        <v>0</v>
      </c>
      <c r="C19" s="13" t="s">
        <v>42</v>
      </c>
      <c r="D19" s="12">
        <v>0</v>
      </c>
      <c r="E19" s="12">
        <v>0</v>
      </c>
    </row>
    <row r="20" spans="1:5" x14ac:dyDescent="0.25">
      <c r="A20" s="9">
        <v>11</v>
      </c>
      <c r="B20" s="11">
        <v>0</v>
      </c>
      <c r="C20" s="13" t="s">
        <v>43</v>
      </c>
      <c r="D20" s="12">
        <v>0</v>
      </c>
      <c r="E20" s="12">
        <v>0</v>
      </c>
    </row>
    <row r="21" spans="1:5" x14ac:dyDescent="0.25">
      <c r="A21" s="9">
        <v>12</v>
      </c>
      <c r="B21" s="11">
        <v>11398</v>
      </c>
      <c r="C21" s="13" t="s">
        <v>44</v>
      </c>
      <c r="D21" s="11">
        <v>10812</v>
      </c>
      <c r="E21" s="12">
        <f>D21-B21</f>
        <v>-586</v>
      </c>
    </row>
    <row r="22" spans="1:5" x14ac:dyDescent="0.25">
      <c r="A22" s="9">
        <v>13</v>
      </c>
      <c r="B22" s="11">
        <v>0</v>
      </c>
      <c r="C22" s="13" t="s">
        <v>45</v>
      </c>
      <c r="D22" s="12">
        <v>0</v>
      </c>
      <c r="E22" s="12">
        <v>0</v>
      </c>
    </row>
    <row r="23" spans="1:5" x14ac:dyDescent="0.25">
      <c r="A23" s="9">
        <v>14</v>
      </c>
      <c r="B23" s="11"/>
      <c r="C23" s="13" t="s">
        <v>46</v>
      </c>
      <c r="D23" s="11">
        <v>0</v>
      </c>
      <c r="E23" s="12">
        <f>D23-B23</f>
        <v>0</v>
      </c>
    </row>
    <row r="24" spans="1:5" x14ac:dyDescent="0.25">
      <c r="A24" s="9">
        <v>15</v>
      </c>
      <c r="B24" s="11">
        <v>0</v>
      </c>
      <c r="C24" s="13" t="s">
        <v>47</v>
      </c>
      <c r="D24" s="12">
        <v>0</v>
      </c>
      <c r="E24" s="12">
        <v>0</v>
      </c>
    </row>
    <row r="25" spans="1:5" x14ac:dyDescent="0.25">
      <c r="A25" s="9">
        <v>16</v>
      </c>
      <c r="B25" s="14">
        <f>SUM(B18:B24)</f>
        <v>47010</v>
      </c>
      <c r="C25" s="15" t="s">
        <v>48</v>
      </c>
      <c r="D25" s="14">
        <f>SUM(D18:D24)</f>
        <v>42328</v>
      </c>
      <c r="E25" s="16">
        <f>SUM(E18:E24)</f>
        <v>-4682</v>
      </c>
    </row>
    <row r="26" spans="1:5" x14ac:dyDescent="0.25">
      <c r="A26" s="9">
        <v>17</v>
      </c>
      <c r="B26" s="11"/>
      <c r="C26" s="1" t="s">
        <v>49</v>
      </c>
      <c r="D26" s="12"/>
      <c r="E26" s="12"/>
    </row>
    <row r="27" spans="1:5" x14ac:dyDescent="0.25">
      <c r="A27" s="9">
        <v>18</v>
      </c>
      <c r="B27" s="11">
        <v>0</v>
      </c>
      <c r="C27" s="13" t="s">
        <v>50</v>
      </c>
      <c r="D27" s="12">
        <v>0</v>
      </c>
      <c r="E27" s="12">
        <v>0</v>
      </c>
    </row>
    <row r="28" spans="1:5" x14ac:dyDescent="0.25">
      <c r="A28" s="9">
        <v>19</v>
      </c>
      <c r="B28" s="11">
        <v>0</v>
      </c>
      <c r="C28" s="13" t="s">
        <v>51</v>
      </c>
      <c r="D28" s="12">
        <v>0</v>
      </c>
      <c r="E28" s="12">
        <v>0</v>
      </c>
    </row>
    <row r="29" spans="1:5" x14ac:dyDescent="0.25">
      <c r="A29" s="9">
        <v>20</v>
      </c>
      <c r="B29" s="14">
        <f>SUM(B27:B28)</f>
        <v>0</v>
      </c>
      <c r="C29" s="15" t="s">
        <v>52</v>
      </c>
      <c r="D29" s="14">
        <f>SUM(D27:D28)</f>
        <v>0</v>
      </c>
      <c r="E29" s="16">
        <f>SUM(E27:E28)</f>
        <v>0</v>
      </c>
    </row>
    <row r="30" spans="1:5" x14ac:dyDescent="0.25">
      <c r="A30" s="9">
        <v>21</v>
      </c>
      <c r="B30" s="11"/>
      <c r="C30" s="1" t="s">
        <v>53</v>
      </c>
      <c r="D30" s="12"/>
      <c r="E30" s="12"/>
    </row>
    <row r="31" spans="1:5" x14ac:dyDescent="0.25">
      <c r="A31" s="9">
        <v>22</v>
      </c>
      <c r="B31" s="11"/>
      <c r="C31" s="13" t="s">
        <v>54</v>
      </c>
      <c r="D31" s="11"/>
      <c r="E31" s="12">
        <f>D31-B31</f>
        <v>0</v>
      </c>
    </row>
    <row r="32" spans="1:5" x14ac:dyDescent="0.25">
      <c r="A32" s="9">
        <v>23</v>
      </c>
      <c r="B32" s="11">
        <v>0</v>
      </c>
      <c r="C32" s="13" t="s">
        <v>55</v>
      </c>
      <c r="D32" s="12">
        <v>0</v>
      </c>
      <c r="E32" s="12">
        <v>0</v>
      </c>
    </row>
    <row r="33" spans="1:6" x14ac:dyDescent="0.25">
      <c r="A33" s="9">
        <v>24</v>
      </c>
      <c r="B33" s="11"/>
      <c r="C33" s="13" t="s">
        <v>56</v>
      </c>
      <c r="D33" s="11"/>
      <c r="E33" s="12">
        <f>D33-B33</f>
        <v>0</v>
      </c>
    </row>
    <row r="34" spans="1:6" x14ac:dyDescent="0.25">
      <c r="A34" s="9">
        <v>25</v>
      </c>
      <c r="B34" s="14">
        <f>SUM(B31:B33)</f>
        <v>0</v>
      </c>
      <c r="C34" s="15" t="s">
        <v>57</v>
      </c>
      <c r="D34" s="14">
        <f>SUM(D31:D33)</f>
        <v>0</v>
      </c>
      <c r="E34" s="16">
        <f>SUM(E31:E33)</f>
        <v>0</v>
      </c>
    </row>
    <row r="35" spans="1:6" x14ac:dyDescent="0.25">
      <c r="A35" s="9">
        <v>26</v>
      </c>
      <c r="B35" s="11"/>
      <c r="C35" s="1" t="s">
        <v>58</v>
      </c>
      <c r="D35" s="12"/>
      <c r="E35" s="12"/>
    </row>
    <row r="36" spans="1:6" x14ac:dyDescent="0.25">
      <c r="A36" s="9">
        <v>27</v>
      </c>
      <c r="B36" s="11">
        <v>0</v>
      </c>
      <c r="C36" s="13" t="s">
        <v>59</v>
      </c>
      <c r="D36" s="12"/>
      <c r="E36" s="12">
        <f>D36-B36</f>
        <v>0</v>
      </c>
    </row>
    <row r="37" spans="1:6" x14ac:dyDescent="0.25">
      <c r="A37" s="9">
        <v>28</v>
      </c>
      <c r="B37" s="11">
        <v>0</v>
      </c>
      <c r="C37" s="13" t="s">
        <v>60</v>
      </c>
      <c r="D37" s="12">
        <v>0</v>
      </c>
      <c r="E37" s="12">
        <v>0</v>
      </c>
    </row>
    <row r="38" spans="1:6" x14ac:dyDescent="0.25">
      <c r="A38" s="9">
        <v>29</v>
      </c>
      <c r="B38" s="11">
        <v>0</v>
      </c>
      <c r="C38" s="13" t="s">
        <v>61</v>
      </c>
      <c r="D38" s="12"/>
      <c r="E38" s="12">
        <f>D38-B38</f>
        <v>0</v>
      </c>
    </row>
    <row r="39" spans="1:6" x14ac:dyDescent="0.25">
      <c r="A39" s="9">
        <v>30</v>
      </c>
      <c r="B39" s="14">
        <f>SUM(B36:B38)</f>
        <v>0</v>
      </c>
      <c r="C39" s="15" t="s">
        <v>62</v>
      </c>
      <c r="D39" s="14">
        <f>SUM(D36:D38)</f>
        <v>0</v>
      </c>
      <c r="E39" s="16">
        <f>SUM(E36:E38)</f>
        <v>0</v>
      </c>
    </row>
    <row r="40" spans="1:6" x14ac:dyDescent="0.25">
      <c r="A40" s="9">
        <v>31</v>
      </c>
      <c r="B40" s="11"/>
      <c r="C40" s="13"/>
      <c r="D40" s="12"/>
      <c r="E40" s="12"/>
    </row>
    <row r="41" spans="1:6" ht="15.75" thickBot="1" x14ac:dyDescent="0.3">
      <c r="A41" s="40">
        <v>32</v>
      </c>
      <c r="B41" s="17">
        <f>B16+B25+B29+B34+B39</f>
        <v>434513</v>
      </c>
      <c r="C41" s="18" t="s">
        <v>63</v>
      </c>
      <c r="D41" s="17">
        <f>D16+D25+D29+D34+D39</f>
        <v>435488</v>
      </c>
      <c r="E41" s="19">
        <f>E16+E25+E29+E34+E39</f>
        <v>975</v>
      </c>
    </row>
    <row r="42" spans="1:6" ht="15.75" thickTop="1" x14ac:dyDescent="0.25">
      <c r="B42"/>
      <c r="C42" s="13"/>
      <c r="D42"/>
      <c r="E42"/>
      <c r="F42"/>
    </row>
    <row r="43" spans="1:6" x14ac:dyDescent="0.25">
      <c r="B43"/>
      <c r="C43" s="13"/>
      <c r="D43"/>
      <c r="E43"/>
      <c r="F43"/>
    </row>
    <row r="44" spans="1:6" x14ac:dyDescent="0.25">
      <c r="B44"/>
      <c r="C44" s="13"/>
      <c r="D44"/>
      <c r="E44"/>
      <c r="F44"/>
    </row>
    <row r="45" spans="1:6" x14ac:dyDescent="0.25">
      <c r="B45"/>
      <c r="C45" s="13"/>
      <c r="D45"/>
      <c r="E45"/>
      <c r="F45"/>
    </row>
    <row r="46" spans="1:6" x14ac:dyDescent="0.25">
      <c r="B46"/>
      <c r="C46" s="13"/>
      <c r="D46"/>
      <c r="E46"/>
      <c r="F46"/>
    </row>
    <row r="47" spans="1:6" x14ac:dyDescent="0.25">
      <c r="B47"/>
      <c r="C47" s="13"/>
      <c r="D47"/>
      <c r="E47"/>
      <c r="F47"/>
    </row>
    <row r="48" spans="1:6" x14ac:dyDescent="0.25">
      <c r="B48"/>
      <c r="C48" s="13"/>
      <c r="D48"/>
      <c r="E48"/>
      <c r="F48"/>
    </row>
    <row r="49" spans="3:3" customFormat="1" x14ac:dyDescent="0.25">
      <c r="C49" s="13"/>
    </row>
    <row r="50" spans="3:3" customFormat="1" x14ac:dyDescent="0.25">
      <c r="C50" s="13"/>
    </row>
    <row r="51" spans="3:3" customFormat="1" x14ac:dyDescent="0.25">
      <c r="C51" s="13"/>
    </row>
    <row r="52" spans="3:3" customFormat="1" x14ac:dyDescent="0.25">
      <c r="C52" s="13"/>
    </row>
    <row r="53" spans="3:3" customFormat="1" x14ac:dyDescent="0.25">
      <c r="C53" s="13"/>
    </row>
    <row r="54" spans="3:3" customFormat="1" x14ac:dyDescent="0.25">
      <c r="C54" s="13"/>
    </row>
    <row r="55" spans="3:3" customFormat="1" x14ac:dyDescent="0.25">
      <c r="C55" s="13"/>
    </row>
    <row r="56" spans="3:3" customFormat="1" x14ac:dyDescent="0.25">
      <c r="C56" s="13"/>
    </row>
    <row r="57" spans="3:3" customFormat="1" x14ac:dyDescent="0.25">
      <c r="C57" s="13"/>
    </row>
    <row r="58" spans="3:3" customFormat="1" x14ac:dyDescent="0.25">
      <c r="C58" s="13"/>
    </row>
    <row r="59" spans="3:3" customFormat="1" x14ac:dyDescent="0.25">
      <c r="C59" s="13"/>
    </row>
    <row r="60" spans="3:3" customFormat="1" x14ac:dyDescent="0.25">
      <c r="C60" s="13"/>
    </row>
    <row r="61" spans="3:3" customFormat="1" x14ac:dyDescent="0.25">
      <c r="C61" s="13"/>
    </row>
    <row r="62" spans="3:3" customFormat="1" x14ac:dyDescent="0.25">
      <c r="C62" s="13"/>
    </row>
    <row r="63" spans="3:3" customFormat="1" x14ac:dyDescent="0.25">
      <c r="C63" s="13"/>
    </row>
    <row r="64" spans="3:3" customFormat="1" x14ac:dyDescent="0.25">
      <c r="C64" s="13"/>
    </row>
    <row r="65" spans="3:3" customFormat="1" x14ac:dyDescent="0.25">
      <c r="C65" s="13"/>
    </row>
    <row r="66" spans="3:3" customFormat="1" x14ac:dyDescent="0.25">
      <c r="C66" s="13"/>
    </row>
    <row r="67" spans="3:3" customFormat="1" x14ac:dyDescent="0.25">
      <c r="C67" s="13"/>
    </row>
    <row r="68" spans="3:3" customFormat="1" x14ac:dyDescent="0.25">
      <c r="C68" s="13"/>
    </row>
    <row r="69" spans="3:3" customFormat="1" x14ac:dyDescent="0.25">
      <c r="C69" s="13"/>
    </row>
    <row r="70" spans="3:3" customFormat="1" x14ac:dyDescent="0.25">
      <c r="C70" s="13"/>
    </row>
    <row r="71" spans="3:3" customFormat="1" x14ac:dyDescent="0.25">
      <c r="C71" s="13"/>
    </row>
    <row r="72" spans="3:3" customFormat="1" x14ac:dyDescent="0.25">
      <c r="C72" s="13"/>
    </row>
    <row r="73" spans="3:3" customFormat="1" x14ac:dyDescent="0.25">
      <c r="C73" s="13"/>
    </row>
    <row r="74" spans="3:3" customFormat="1" x14ac:dyDescent="0.25">
      <c r="C74" s="13"/>
    </row>
    <row r="75" spans="3:3" customFormat="1" x14ac:dyDescent="0.25">
      <c r="C75" s="13"/>
    </row>
    <row r="76" spans="3:3" customFormat="1" x14ac:dyDescent="0.25">
      <c r="C76" s="13"/>
    </row>
    <row r="77" spans="3:3" customFormat="1" x14ac:dyDescent="0.25">
      <c r="C77" s="13"/>
    </row>
    <row r="78" spans="3:3" customFormat="1" x14ac:dyDescent="0.25">
      <c r="C78" s="13"/>
    </row>
    <row r="79" spans="3:3" customFormat="1" x14ac:dyDescent="0.25"/>
    <row r="80" spans="3:3" customFormat="1" x14ac:dyDescent="0.25"/>
    <row r="81" customFormat="1" x14ac:dyDescent="0.25"/>
    <row r="82" customFormat="1" x14ac:dyDescent="0.25"/>
    <row r="83" customFormat="1" x14ac:dyDescent="0.25"/>
    <row r="84" customFormat="1" x14ac:dyDescent="0.25"/>
    <row r="85" customFormat="1" x14ac:dyDescent="0.25"/>
    <row r="86" customFormat="1" x14ac:dyDescent="0.25"/>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34"/>
  <sheetViews>
    <sheetView view="pageLayout" topLeftCell="A40" zoomScaleNormal="100" workbookViewId="0">
      <selection activeCell="E51" sqref="E51"/>
    </sheetView>
  </sheetViews>
  <sheetFormatPr defaultRowHeight="15" x14ac:dyDescent="0.25"/>
  <cols>
    <col min="1" max="1" width="4.85546875" style="63" customWidth="1"/>
    <col min="2" max="2" width="14.28515625" style="75" customWidth="1"/>
    <col min="3" max="3" width="36.7109375" style="63" customWidth="1"/>
    <col min="4" max="4" width="13.28515625" style="62" customWidth="1"/>
    <col min="5" max="5" width="12.7109375" style="62" customWidth="1"/>
    <col min="6" max="256" width="9.140625" style="63"/>
    <col min="257" max="257" width="14.42578125" style="63" customWidth="1"/>
    <col min="258" max="258" width="46.42578125" style="63" customWidth="1"/>
    <col min="259" max="260" width="14.42578125" style="63" customWidth="1"/>
    <col min="261" max="512" width="9.140625" style="63"/>
    <col min="513" max="513" width="14.42578125" style="63" customWidth="1"/>
    <col min="514" max="514" width="46.42578125" style="63" customWidth="1"/>
    <col min="515" max="516" width="14.42578125" style="63" customWidth="1"/>
    <col min="517" max="768" width="9.140625" style="63"/>
    <col min="769" max="769" width="14.42578125" style="63" customWidth="1"/>
    <col min="770" max="770" width="46.42578125" style="63" customWidth="1"/>
    <col min="771" max="772" width="14.42578125" style="63" customWidth="1"/>
    <col min="773" max="1024" width="9.140625" style="63"/>
    <col min="1025" max="1025" width="14.42578125" style="63" customWidth="1"/>
    <col min="1026" max="1026" width="46.42578125" style="63" customWidth="1"/>
    <col min="1027" max="1028" width="14.42578125" style="63" customWidth="1"/>
    <col min="1029" max="1280" width="9.140625" style="63"/>
    <col min="1281" max="1281" width="14.42578125" style="63" customWidth="1"/>
    <col min="1282" max="1282" width="46.42578125" style="63" customWidth="1"/>
    <col min="1283" max="1284" width="14.42578125" style="63" customWidth="1"/>
    <col min="1285" max="1536" width="9.140625" style="63"/>
    <col min="1537" max="1537" width="14.42578125" style="63" customWidth="1"/>
    <col min="1538" max="1538" width="46.42578125" style="63" customWidth="1"/>
    <col min="1539" max="1540" width="14.42578125" style="63" customWidth="1"/>
    <col min="1541" max="1792" width="9.140625" style="63"/>
    <col min="1793" max="1793" width="14.42578125" style="63" customWidth="1"/>
    <col min="1794" max="1794" width="46.42578125" style="63" customWidth="1"/>
    <col min="1795" max="1796" width="14.42578125" style="63" customWidth="1"/>
    <col min="1797" max="2048" width="9.140625" style="63"/>
    <col min="2049" max="2049" width="14.42578125" style="63" customWidth="1"/>
    <col min="2050" max="2050" width="46.42578125" style="63" customWidth="1"/>
    <col min="2051" max="2052" width="14.42578125" style="63" customWidth="1"/>
    <col min="2053" max="2304" width="9.140625" style="63"/>
    <col min="2305" max="2305" width="14.42578125" style="63" customWidth="1"/>
    <col min="2306" max="2306" width="46.42578125" style="63" customWidth="1"/>
    <col min="2307" max="2308" width="14.42578125" style="63" customWidth="1"/>
    <col min="2309" max="2560" width="9.140625" style="63"/>
    <col min="2561" max="2561" width="14.42578125" style="63" customWidth="1"/>
    <col min="2562" max="2562" width="46.42578125" style="63" customWidth="1"/>
    <col min="2563" max="2564" width="14.42578125" style="63" customWidth="1"/>
    <col min="2565" max="2816" width="9.140625" style="63"/>
    <col min="2817" max="2817" width="14.42578125" style="63" customWidth="1"/>
    <col min="2818" max="2818" width="46.42578125" style="63" customWidth="1"/>
    <col min="2819" max="2820" width="14.42578125" style="63" customWidth="1"/>
    <col min="2821" max="3072" width="9.140625" style="63"/>
    <col min="3073" max="3073" width="14.42578125" style="63" customWidth="1"/>
    <col min="3074" max="3074" width="46.42578125" style="63" customWidth="1"/>
    <col min="3075" max="3076" width="14.42578125" style="63" customWidth="1"/>
    <col min="3077" max="3328" width="9.140625" style="63"/>
    <col min="3329" max="3329" width="14.42578125" style="63" customWidth="1"/>
    <col min="3330" max="3330" width="46.42578125" style="63" customWidth="1"/>
    <col min="3331" max="3332" width="14.42578125" style="63" customWidth="1"/>
    <col min="3333" max="3584" width="9.140625" style="63"/>
    <col min="3585" max="3585" width="14.42578125" style="63" customWidth="1"/>
    <col min="3586" max="3586" width="46.42578125" style="63" customWidth="1"/>
    <col min="3587" max="3588" width="14.42578125" style="63" customWidth="1"/>
    <col min="3589" max="3840" width="9.140625" style="63"/>
    <col min="3841" max="3841" width="14.42578125" style="63" customWidth="1"/>
    <col min="3842" max="3842" width="46.42578125" style="63" customWidth="1"/>
    <col min="3843" max="3844" width="14.42578125" style="63" customWidth="1"/>
    <col min="3845" max="4096" width="9.140625" style="63"/>
    <col min="4097" max="4097" width="14.42578125" style="63" customWidth="1"/>
    <col min="4098" max="4098" width="46.42578125" style="63" customWidth="1"/>
    <col min="4099" max="4100" width="14.42578125" style="63" customWidth="1"/>
    <col min="4101" max="4352" width="9.140625" style="63"/>
    <col min="4353" max="4353" width="14.42578125" style="63" customWidth="1"/>
    <col min="4354" max="4354" width="46.42578125" style="63" customWidth="1"/>
    <col min="4355" max="4356" width="14.42578125" style="63" customWidth="1"/>
    <col min="4357" max="4608" width="9.140625" style="63"/>
    <col min="4609" max="4609" width="14.42578125" style="63" customWidth="1"/>
    <col min="4610" max="4610" width="46.42578125" style="63" customWidth="1"/>
    <col min="4611" max="4612" width="14.42578125" style="63" customWidth="1"/>
    <col min="4613" max="4864" width="9.140625" style="63"/>
    <col min="4865" max="4865" width="14.42578125" style="63" customWidth="1"/>
    <col min="4866" max="4866" width="46.42578125" style="63" customWidth="1"/>
    <col min="4867" max="4868" width="14.42578125" style="63" customWidth="1"/>
    <col min="4869" max="5120" width="9.140625" style="63"/>
    <col min="5121" max="5121" width="14.42578125" style="63" customWidth="1"/>
    <col min="5122" max="5122" width="46.42578125" style="63" customWidth="1"/>
    <col min="5123" max="5124" width="14.42578125" style="63" customWidth="1"/>
    <col min="5125" max="5376" width="9.140625" style="63"/>
    <col min="5377" max="5377" width="14.42578125" style="63" customWidth="1"/>
    <col min="5378" max="5378" width="46.42578125" style="63" customWidth="1"/>
    <col min="5379" max="5380" width="14.42578125" style="63" customWidth="1"/>
    <col min="5381" max="5632" width="9.140625" style="63"/>
    <col min="5633" max="5633" width="14.42578125" style="63" customWidth="1"/>
    <col min="5634" max="5634" width="46.42578125" style="63" customWidth="1"/>
    <col min="5635" max="5636" width="14.42578125" style="63" customWidth="1"/>
    <col min="5637" max="5888" width="9.140625" style="63"/>
    <col min="5889" max="5889" width="14.42578125" style="63" customWidth="1"/>
    <col min="5890" max="5890" width="46.42578125" style="63" customWidth="1"/>
    <col min="5891" max="5892" width="14.42578125" style="63" customWidth="1"/>
    <col min="5893" max="6144" width="9.140625" style="63"/>
    <col min="6145" max="6145" width="14.42578125" style="63" customWidth="1"/>
    <col min="6146" max="6146" width="46.42578125" style="63" customWidth="1"/>
    <col min="6147" max="6148" width="14.42578125" style="63" customWidth="1"/>
    <col min="6149" max="6400" width="9.140625" style="63"/>
    <col min="6401" max="6401" width="14.42578125" style="63" customWidth="1"/>
    <col min="6402" max="6402" width="46.42578125" style="63" customWidth="1"/>
    <col min="6403" max="6404" width="14.42578125" style="63" customWidth="1"/>
    <col min="6405" max="6656" width="9.140625" style="63"/>
    <col min="6657" max="6657" width="14.42578125" style="63" customWidth="1"/>
    <col min="6658" max="6658" width="46.42578125" style="63" customWidth="1"/>
    <col min="6659" max="6660" width="14.42578125" style="63" customWidth="1"/>
    <col min="6661" max="6912" width="9.140625" style="63"/>
    <col min="6913" max="6913" width="14.42578125" style="63" customWidth="1"/>
    <col min="6914" max="6914" width="46.42578125" style="63" customWidth="1"/>
    <col min="6915" max="6916" width="14.42578125" style="63" customWidth="1"/>
    <col min="6917" max="7168" width="9.140625" style="63"/>
    <col min="7169" max="7169" width="14.42578125" style="63" customWidth="1"/>
    <col min="7170" max="7170" width="46.42578125" style="63" customWidth="1"/>
    <col min="7171" max="7172" width="14.42578125" style="63" customWidth="1"/>
    <col min="7173" max="7424" width="9.140625" style="63"/>
    <col min="7425" max="7425" width="14.42578125" style="63" customWidth="1"/>
    <col min="7426" max="7426" width="46.42578125" style="63" customWidth="1"/>
    <col min="7427" max="7428" width="14.42578125" style="63" customWidth="1"/>
    <col min="7429" max="7680" width="9.140625" style="63"/>
    <col min="7681" max="7681" width="14.42578125" style="63" customWidth="1"/>
    <col min="7682" max="7682" width="46.42578125" style="63" customWidth="1"/>
    <col min="7683" max="7684" width="14.42578125" style="63" customWidth="1"/>
    <col min="7685" max="7936" width="9.140625" style="63"/>
    <col min="7937" max="7937" width="14.42578125" style="63" customWidth="1"/>
    <col min="7938" max="7938" width="46.42578125" style="63" customWidth="1"/>
    <col min="7939" max="7940" width="14.42578125" style="63" customWidth="1"/>
    <col min="7941" max="8192" width="9.140625" style="63"/>
    <col min="8193" max="8193" width="14.42578125" style="63" customWidth="1"/>
    <col min="8194" max="8194" width="46.42578125" style="63" customWidth="1"/>
    <col min="8195" max="8196" width="14.42578125" style="63" customWidth="1"/>
    <col min="8197" max="8448" width="9.140625" style="63"/>
    <col min="8449" max="8449" width="14.42578125" style="63" customWidth="1"/>
    <col min="8450" max="8450" width="46.42578125" style="63" customWidth="1"/>
    <col min="8451" max="8452" width="14.42578125" style="63" customWidth="1"/>
    <col min="8453" max="8704" width="9.140625" style="63"/>
    <col min="8705" max="8705" width="14.42578125" style="63" customWidth="1"/>
    <col min="8706" max="8706" width="46.42578125" style="63" customWidth="1"/>
    <col min="8707" max="8708" width="14.42578125" style="63" customWidth="1"/>
    <col min="8709" max="8960" width="9.140625" style="63"/>
    <col min="8961" max="8961" width="14.42578125" style="63" customWidth="1"/>
    <col min="8962" max="8962" width="46.42578125" style="63" customWidth="1"/>
    <col min="8963" max="8964" width="14.42578125" style="63" customWidth="1"/>
    <col min="8965" max="9216" width="9.140625" style="63"/>
    <col min="9217" max="9217" width="14.42578125" style="63" customWidth="1"/>
    <col min="9218" max="9218" width="46.42578125" style="63" customWidth="1"/>
    <col min="9219" max="9220" width="14.42578125" style="63" customWidth="1"/>
    <col min="9221" max="9472" width="9.140625" style="63"/>
    <col min="9473" max="9473" width="14.42578125" style="63" customWidth="1"/>
    <col min="9474" max="9474" width="46.42578125" style="63" customWidth="1"/>
    <col min="9475" max="9476" width="14.42578125" style="63" customWidth="1"/>
    <col min="9477" max="9728" width="9.140625" style="63"/>
    <col min="9729" max="9729" width="14.42578125" style="63" customWidth="1"/>
    <col min="9730" max="9730" width="46.42578125" style="63" customWidth="1"/>
    <col min="9731" max="9732" width="14.42578125" style="63" customWidth="1"/>
    <col min="9733" max="9984" width="9.140625" style="63"/>
    <col min="9985" max="9985" width="14.42578125" style="63" customWidth="1"/>
    <col min="9986" max="9986" width="46.42578125" style="63" customWidth="1"/>
    <col min="9987" max="9988" width="14.42578125" style="63" customWidth="1"/>
    <col min="9989" max="10240" width="9.140625" style="63"/>
    <col min="10241" max="10241" width="14.42578125" style="63" customWidth="1"/>
    <col min="10242" max="10242" width="46.42578125" style="63" customWidth="1"/>
    <col min="10243" max="10244" width="14.42578125" style="63" customWidth="1"/>
    <col min="10245" max="10496" width="9.140625" style="63"/>
    <col min="10497" max="10497" width="14.42578125" style="63" customWidth="1"/>
    <col min="10498" max="10498" width="46.42578125" style="63" customWidth="1"/>
    <col min="10499" max="10500" width="14.42578125" style="63" customWidth="1"/>
    <col min="10501" max="10752" width="9.140625" style="63"/>
    <col min="10753" max="10753" width="14.42578125" style="63" customWidth="1"/>
    <col min="10754" max="10754" width="46.42578125" style="63" customWidth="1"/>
    <col min="10755" max="10756" width="14.42578125" style="63" customWidth="1"/>
    <col min="10757" max="11008" width="9.140625" style="63"/>
    <col min="11009" max="11009" width="14.42578125" style="63" customWidth="1"/>
    <col min="11010" max="11010" width="46.42578125" style="63" customWidth="1"/>
    <col min="11011" max="11012" width="14.42578125" style="63" customWidth="1"/>
    <col min="11013" max="11264" width="9.140625" style="63"/>
    <col min="11265" max="11265" width="14.42578125" style="63" customWidth="1"/>
    <col min="11266" max="11266" width="46.42578125" style="63" customWidth="1"/>
    <col min="11267" max="11268" width="14.42578125" style="63" customWidth="1"/>
    <col min="11269" max="11520" width="9.140625" style="63"/>
    <col min="11521" max="11521" width="14.42578125" style="63" customWidth="1"/>
    <col min="11522" max="11522" width="46.42578125" style="63" customWidth="1"/>
    <col min="11523" max="11524" width="14.42578125" style="63" customWidth="1"/>
    <col min="11525" max="11776" width="9.140625" style="63"/>
    <col min="11777" max="11777" width="14.42578125" style="63" customWidth="1"/>
    <col min="11778" max="11778" width="46.42578125" style="63" customWidth="1"/>
    <col min="11779" max="11780" width="14.42578125" style="63" customWidth="1"/>
    <col min="11781" max="12032" width="9.140625" style="63"/>
    <col min="12033" max="12033" width="14.42578125" style="63" customWidth="1"/>
    <col min="12034" max="12034" width="46.42578125" style="63" customWidth="1"/>
    <col min="12035" max="12036" width="14.42578125" style="63" customWidth="1"/>
    <col min="12037" max="12288" width="9.140625" style="63"/>
    <col min="12289" max="12289" width="14.42578125" style="63" customWidth="1"/>
    <col min="12290" max="12290" width="46.42578125" style="63" customWidth="1"/>
    <col min="12291" max="12292" width="14.42578125" style="63" customWidth="1"/>
    <col min="12293" max="12544" width="9.140625" style="63"/>
    <col min="12545" max="12545" width="14.42578125" style="63" customWidth="1"/>
    <col min="12546" max="12546" width="46.42578125" style="63" customWidth="1"/>
    <col min="12547" max="12548" width="14.42578125" style="63" customWidth="1"/>
    <col min="12549" max="12800" width="9.140625" style="63"/>
    <col min="12801" max="12801" width="14.42578125" style="63" customWidth="1"/>
    <col min="12802" max="12802" width="46.42578125" style="63" customWidth="1"/>
    <col min="12803" max="12804" width="14.42578125" style="63" customWidth="1"/>
    <col min="12805" max="13056" width="9.140625" style="63"/>
    <col min="13057" max="13057" width="14.42578125" style="63" customWidth="1"/>
    <col min="13058" max="13058" width="46.42578125" style="63" customWidth="1"/>
    <col min="13059" max="13060" width="14.42578125" style="63" customWidth="1"/>
    <col min="13061" max="13312" width="9.140625" style="63"/>
    <col min="13313" max="13313" width="14.42578125" style="63" customWidth="1"/>
    <col min="13314" max="13314" width="46.42578125" style="63" customWidth="1"/>
    <col min="13315" max="13316" width="14.42578125" style="63" customWidth="1"/>
    <col min="13317" max="13568" width="9.140625" style="63"/>
    <col min="13569" max="13569" width="14.42578125" style="63" customWidth="1"/>
    <col min="13570" max="13570" width="46.42578125" style="63" customWidth="1"/>
    <col min="13571" max="13572" width="14.42578125" style="63" customWidth="1"/>
    <col min="13573" max="13824" width="9.140625" style="63"/>
    <col min="13825" max="13825" width="14.42578125" style="63" customWidth="1"/>
    <col min="13826" max="13826" width="46.42578125" style="63" customWidth="1"/>
    <col min="13827" max="13828" width="14.42578125" style="63" customWidth="1"/>
    <col min="13829" max="14080" width="9.140625" style="63"/>
    <col min="14081" max="14081" width="14.42578125" style="63" customWidth="1"/>
    <col min="14082" max="14082" width="46.42578125" style="63" customWidth="1"/>
    <col min="14083" max="14084" width="14.42578125" style="63" customWidth="1"/>
    <col min="14085" max="14336" width="9.140625" style="63"/>
    <col min="14337" max="14337" width="14.42578125" style="63" customWidth="1"/>
    <col min="14338" max="14338" width="46.42578125" style="63" customWidth="1"/>
    <col min="14339" max="14340" width="14.42578125" style="63" customWidth="1"/>
    <col min="14341" max="14592" width="9.140625" style="63"/>
    <col min="14593" max="14593" width="14.42578125" style="63" customWidth="1"/>
    <col min="14594" max="14594" width="46.42578125" style="63" customWidth="1"/>
    <col min="14595" max="14596" width="14.42578125" style="63" customWidth="1"/>
    <col min="14597" max="14848" width="9.140625" style="63"/>
    <col min="14849" max="14849" width="14.42578125" style="63" customWidth="1"/>
    <col min="14850" max="14850" width="46.42578125" style="63" customWidth="1"/>
    <col min="14851" max="14852" width="14.42578125" style="63" customWidth="1"/>
    <col min="14853" max="15104" width="9.140625" style="63"/>
    <col min="15105" max="15105" width="14.42578125" style="63" customWidth="1"/>
    <col min="15106" max="15106" width="46.42578125" style="63" customWidth="1"/>
    <col min="15107" max="15108" width="14.42578125" style="63" customWidth="1"/>
    <col min="15109" max="15360" width="9.140625" style="63"/>
    <col min="15361" max="15361" width="14.42578125" style="63" customWidth="1"/>
    <col min="15362" max="15362" width="46.42578125" style="63" customWidth="1"/>
    <col min="15363" max="15364" width="14.42578125" style="63" customWidth="1"/>
    <col min="15365" max="15616" width="9.140625" style="63"/>
    <col min="15617" max="15617" width="14.42578125" style="63" customWidth="1"/>
    <col min="15618" max="15618" width="46.42578125" style="63" customWidth="1"/>
    <col min="15619" max="15620" width="14.42578125" style="63" customWidth="1"/>
    <col min="15621" max="15872" width="9.140625" style="63"/>
    <col min="15873" max="15873" width="14.42578125" style="63" customWidth="1"/>
    <col min="15874" max="15874" width="46.42578125" style="63" customWidth="1"/>
    <col min="15875" max="15876" width="14.42578125" style="63" customWidth="1"/>
    <col min="15877" max="16128" width="9.140625" style="63"/>
    <col min="16129" max="16129" width="14.42578125" style="63" customWidth="1"/>
    <col min="16130" max="16130" width="46.42578125" style="63" customWidth="1"/>
    <col min="16131" max="16132" width="14.42578125" style="63" customWidth="1"/>
    <col min="16133" max="16383" width="9.140625" style="63"/>
    <col min="16384" max="16384" width="9.140625" style="63" customWidth="1"/>
  </cols>
  <sheetData>
    <row r="1" spans="1:5" x14ac:dyDescent="0.25">
      <c r="A1" s="409" t="s">
        <v>370</v>
      </c>
      <c r="B1" s="61"/>
      <c r="C1" s="61"/>
      <c r="D1" s="61"/>
      <c r="E1" s="208"/>
    </row>
    <row r="2" spans="1:5" x14ac:dyDescent="0.25">
      <c r="A2" s="188"/>
      <c r="B2" s="205" t="s">
        <v>403</v>
      </c>
      <c r="C2" s="217"/>
      <c r="D2" s="205"/>
      <c r="E2" s="206"/>
    </row>
    <row r="3" spans="1:5" x14ac:dyDescent="0.25">
      <c r="A3" s="446" t="s">
        <v>823</v>
      </c>
      <c r="C3" s="189"/>
      <c r="D3" s="189"/>
      <c r="E3" s="187"/>
    </row>
    <row r="4" spans="1:5" x14ac:dyDescent="0.25">
      <c r="A4" s="185" t="s">
        <v>404</v>
      </c>
      <c r="B4" s="185" t="s">
        <v>410</v>
      </c>
      <c r="C4" s="388"/>
      <c r="D4" s="191" t="s">
        <v>410</v>
      </c>
      <c r="E4" s="185" t="s">
        <v>29</v>
      </c>
    </row>
    <row r="5" spans="1:5" x14ac:dyDescent="0.25">
      <c r="A5" s="182" t="s">
        <v>405</v>
      </c>
      <c r="B5" s="184" t="s">
        <v>411</v>
      </c>
      <c r="C5" s="1" t="s">
        <v>28</v>
      </c>
      <c r="D5" s="183" t="s">
        <v>409</v>
      </c>
      <c r="E5" s="182" t="s">
        <v>31</v>
      </c>
    </row>
    <row r="6" spans="1:5" x14ac:dyDescent="0.25">
      <c r="A6" s="37"/>
      <c r="B6" s="181" t="s">
        <v>145</v>
      </c>
      <c r="C6" s="10" t="s">
        <v>406</v>
      </c>
      <c r="D6" s="180" t="s">
        <v>412</v>
      </c>
      <c r="E6" s="186" t="s">
        <v>407</v>
      </c>
    </row>
    <row r="7" spans="1:5" x14ac:dyDescent="0.25">
      <c r="A7" s="214">
        <v>1</v>
      </c>
      <c r="B7" s="210"/>
      <c r="C7" s="65" t="s">
        <v>64</v>
      </c>
      <c r="D7" s="66"/>
      <c r="E7" s="64"/>
    </row>
    <row r="8" spans="1:5" x14ac:dyDescent="0.25">
      <c r="A8" s="214">
        <v>2</v>
      </c>
      <c r="B8" s="210">
        <v>118588</v>
      </c>
      <c r="C8" s="67" t="s">
        <v>848</v>
      </c>
      <c r="D8" s="66">
        <v>124364</v>
      </c>
      <c r="E8" s="64">
        <v>5776</v>
      </c>
    </row>
    <row r="9" spans="1:5" x14ac:dyDescent="0.25">
      <c r="A9" s="214">
        <v>3</v>
      </c>
      <c r="B9" s="210"/>
      <c r="C9" s="63" t="s">
        <v>65</v>
      </c>
      <c r="D9" s="64"/>
      <c r="E9" s="64">
        <f>D9-B9</f>
        <v>0</v>
      </c>
    </row>
    <row r="10" spans="1:5" x14ac:dyDescent="0.25">
      <c r="A10" s="214">
        <v>4</v>
      </c>
      <c r="B10" s="210"/>
      <c r="C10" s="67" t="s">
        <v>66</v>
      </c>
      <c r="D10" s="66"/>
      <c r="E10" s="64">
        <f t="shared" ref="E10:E11" si="0">D10-B10</f>
        <v>0</v>
      </c>
    </row>
    <row r="11" spans="1:5" x14ac:dyDescent="0.25">
      <c r="A11" s="214">
        <v>5</v>
      </c>
      <c r="B11" s="210"/>
      <c r="C11" s="67" t="s">
        <v>67</v>
      </c>
      <c r="D11" s="66"/>
      <c r="E11" s="64">
        <f t="shared" si="0"/>
        <v>0</v>
      </c>
    </row>
    <row r="12" spans="1:5" x14ac:dyDescent="0.25">
      <c r="A12" s="214">
        <v>6</v>
      </c>
      <c r="B12" s="211">
        <f>SUM(B8:B11)</f>
        <v>118588</v>
      </c>
      <c r="C12" s="69" t="s">
        <v>68</v>
      </c>
      <c r="D12" s="68">
        <f>SUM(D8:D11)</f>
        <v>124364</v>
      </c>
      <c r="E12" s="68">
        <v>5776</v>
      </c>
    </row>
    <row r="13" spans="1:5" x14ac:dyDescent="0.25">
      <c r="A13" s="214">
        <v>7</v>
      </c>
      <c r="B13" s="210"/>
      <c r="C13" s="69"/>
      <c r="D13" s="66"/>
      <c r="E13" s="64"/>
    </row>
    <row r="14" spans="1:5" x14ac:dyDescent="0.25">
      <c r="A14" s="218">
        <v>8</v>
      </c>
      <c r="B14" s="211"/>
      <c r="C14" s="219" t="s">
        <v>69</v>
      </c>
      <c r="D14" s="220"/>
      <c r="E14" s="68"/>
    </row>
    <row r="15" spans="1:5" x14ac:dyDescent="0.25">
      <c r="A15" s="214">
        <v>9</v>
      </c>
      <c r="B15" s="210"/>
      <c r="C15" s="67"/>
      <c r="D15" s="66"/>
      <c r="E15" s="64"/>
    </row>
    <row r="16" spans="1:5" x14ac:dyDescent="0.25">
      <c r="A16" s="214">
        <v>10</v>
      </c>
      <c r="B16" s="210"/>
      <c r="C16" s="65" t="s">
        <v>413</v>
      </c>
      <c r="D16" s="66"/>
      <c r="E16" s="64"/>
    </row>
    <row r="17" spans="1:6" x14ac:dyDescent="0.25">
      <c r="A17" s="214">
        <v>11</v>
      </c>
      <c r="B17" s="210"/>
      <c r="C17" s="65"/>
      <c r="D17" s="66"/>
      <c r="E17" s="64"/>
    </row>
    <row r="18" spans="1:6" x14ac:dyDescent="0.25">
      <c r="A18" s="214">
        <v>12</v>
      </c>
      <c r="B18" s="210"/>
      <c r="C18" s="67" t="s">
        <v>70</v>
      </c>
      <c r="D18" s="66"/>
      <c r="E18" s="64">
        <v>0</v>
      </c>
    </row>
    <row r="19" spans="1:6" x14ac:dyDescent="0.25">
      <c r="A19" s="214">
        <v>13</v>
      </c>
      <c r="B19" s="210"/>
      <c r="C19" s="67" t="s">
        <v>71</v>
      </c>
      <c r="D19" s="64"/>
      <c r="E19" s="64">
        <f>D19-B19</f>
        <v>0</v>
      </c>
    </row>
    <row r="20" spans="1:6" x14ac:dyDescent="0.25">
      <c r="A20" s="214">
        <v>14</v>
      </c>
      <c r="B20" s="211">
        <f>SUM(B18:B19)</f>
        <v>0</v>
      </c>
      <c r="C20" s="69" t="s">
        <v>414</v>
      </c>
      <c r="D20" s="68">
        <f>SUM(D18:D19)</f>
        <v>0</v>
      </c>
      <c r="E20" s="68">
        <f>SUM(E18:E19)</f>
        <v>0</v>
      </c>
    </row>
    <row r="21" spans="1:6" x14ac:dyDescent="0.25">
      <c r="A21" s="214">
        <v>15</v>
      </c>
      <c r="B21" s="210"/>
      <c r="C21" s="65" t="s">
        <v>72</v>
      </c>
      <c r="D21" s="66"/>
      <c r="E21" s="64"/>
    </row>
    <row r="22" spans="1:6" x14ac:dyDescent="0.25">
      <c r="A22" s="214">
        <v>16</v>
      </c>
      <c r="B22" s="210"/>
      <c r="C22" s="67" t="s">
        <v>73</v>
      </c>
      <c r="D22" s="64">
        <v>501</v>
      </c>
      <c r="E22" s="64">
        <f>D22-B22</f>
        <v>501</v>
      </c>
    </row>
    <row r="23" spans="1:6" x14ac:dyDescent="0.25">
      <c r="A23" s="214">
        <v>17</v>
      </c>
      <c r="B23" s="210"/>
      <c r="C23" s="67" t="s">
        <v>74</v>
      </c>
      <c r="D23" s="64"/>
      <c r="E23" s="64">
        <f>D23-B23</f>
        <v>0</v>
      </c>
    </row>
    <row r="24" spans="1:6" x14ac:dyDescent="0.25">
      <c r="A24" s="214">
        <v>18</v>
      </c>
      <c r="B24" s="210"/>
      <c r="C24" s="67" t="s">
        <v>75</v>
      </c>
      <c r="D24" s="66"/>
      <c r="E24" s="64">
        <f>D24-B24</f>
        <v>0</v>
      </c>
    </row>
    <row r="25" spans="1:6" x14ac:dyDescent="0.25">
      <c r="A25" s="214">
        <v>19</v>
      </c>
      <c r="B25" s="210"/>
      <c r="C25" s="67" t="s">
        <v>76</v>
      </c>
      <c r="D25" s="66"/>
      <c r="E25" s="64">
        <v>0</v>
      </c>
    </row>
    <row r="26" spans="1:6" x14ac:dyDescent="0.25">
      <c r="A26" s="214">
        <v>20</v>
      </c>
      <c r="B26" s="210"/>
      <c r="C26" s="67" t="s">
        <v>77</v>
      </c>
      <c r="D26" s="66"/>
      <c r="E26" s="64">
        <v>0</v>
      </c>
    </row>
    <row r="27" spans="1:6" x14ac:dyDescent="0.25">
      <c r="A27" s="214">
        <v>21</v>
      </c>
      <c r="B27" s="210">
        <v>140546</v>
      </c>
      <c r="C27" s="67" t="s">
        <v>78</v>
      </c>
      <c r="D27" s="64">
        <v>140546</v>
      </c>
      <c r="E27" s="64">
        <f>D27-B27</f>
        <v>0</v>
      </c>
    </row>
    <row r="28" spans="1:6" x14ac:dyDescent="0.25">
      <c r="A28" s="214">
        <v>22</v>
      </c>
      <c r="B28" s="211">
        <f>SUM(B22:B27)</f>
        <v>140546</v>
      </c>
      <c r="C28" s="69" t="s">
        <v>79</v>
      </c>
      <c r="D28" s="68">
        <f>SUM(D22:D27)</f>
        <v>141047</v>
      </c>
      <c r="E28" s="68">
        <f>SUM(E22:E27)</f>
        <v>501</v>
      </c>
    </row>
    <row r="29" spans="1:6" x14ac:dyDescent="0.25">
      <c r="A29" s="214">
        <v>23</v>
      </c>
      <c r="B29" s="210"/>
      <c r="C29" s="65" t="s">
        <v>80</v>
      </c>
      <c r="D29" s="66"/>
      <c r="E29" s="64"/>
    </row>
    <row r="30" spans="1:6" x14ac:dyDescent="0.25">
      <c r="A30" s="214">
        <v>24</v>
      </c>
      <c r="B30" s="210"/>
      <c r="C30" s="67" t="s">
        <v>81</v>
      </c>
      <c r="D30" s="66"/>
      <c r="E30" s="64">
        <f>D30-B30</f>
        <v>0</v>
      </c>
      <c r="F30" s="63" t="s">
        <v>35</v>
      </c>
    </row>
    <row r="31" spans="1:6" x14ac:dyDescent="0.25">
      <c r="A31" s="214">
        <v>25</v>
      </c>
      <c r="B31" s="210"/>
      <c r="C31" s="67" t="s">
        <v>82</v>
      </c>
      <c r="D31" s="66"/>
      <c r="E31" s="64">
        <f>D31-B31</f>
        <v>0</v>
      </c>
    </row>
    <row r="32" spans="1:6" x14ac:dyDescent="0.25">
      <c r="A32" s="214">
        <v>26</v>
      </c>
      <c r="B32" s="210"/>
      <c r="C32" s="67" t="s">
        <v>83</v>
      </c>
      <c r="D32" s="66"/>
      <c r="E32" s="64">
        <f>D32-B32</f>
        <v>0</v>
      </c>
    </row>
    <row r="33" spans="1:5" x14ac:dyDescent="0.25">
      <c r="A33" s="214">
        <v>27</v>
      </c>
      <c r="B33" s="211">
        <f>SUM(B30:B32)</f>
        <v>0</v>
      </c>
      <c r="C33" s="69" t="s">
        <v>84</v>
      </c>
      <c r="D33" s="68">
        <f>SUM(D30:D32)</f>
        <v>0</v>
      </c>
      <c r="E33" s="68">
        <f>SUM(E30:E32)</f>
        <v>0</v>
      </c>
    </row>
    <row r="34" spans="1:5" x14ac:dyDescent="0.25">
      <c r="A34" s="214">
        <v>28</v>
      </c>
      <c r="B34" s="210"/>
      <c r="C34" s="65" t="s">
        <v>85</v>
      </c>
      <c r="D34" s="66"/>
      <c r="E34" s="64"/>
    </row>
    <row r="35" spans="1:5" x14ac:dyDescent="0.25">
      <c r="A35" s="214">
        <v>29</v>
      </c>
      <c r="B35" s="210"/>
      <c r="C35" s="67" t="s">
        <v>86</v>
      </c>
      <c r="D35" s="66"/>
      <c r="E35" s="64">
        <f>D35-B35</f>
        <v>0</v>
      </c>
    </row>
    <row r="36" spans="1:5" x14ac:dyDescent="0.25">
      <c r="A36" s="214">
        <v>30</v>
      </c>
      <c r="B36" s="210"/>
      <c r="C36" s="67" t="s">
        <v>827</v>
      </c>
      <c r="D36" s="66"/>
      <c r="E36" s="64">
        <f>D36-B36</f>
        <v>0</v>
      </c>
    </row>
    <row r="37" spans="1:5" x14ac:dyDescent="0.25">
      <c r="A37" s="214">
        <v>31</v>
      </c>
      <c r="B37" s="211">
        <f>SUM(B35:B36)</f>
        <v>0</v>
      </c>
      <c r="C37" s="69" t="s">
        <v>62</v>
      </c>
      <c r="D37" s="68">
        <f>SUM(D35:D36)</f>
        <v>0</v>
      </c>
      <c r="E37" s="68">
        <f>SUM(E35:E36)</f>
        <v>0</v>
      </c>
    </row>
    <row r="38" spans="1:5" x14ac:dyDescent="0.25">
      <c r="A38" s="214">
        <v>32</v>
      </c>
      <c r="B38" s="210"/>
      <c r="C38" s="65" t="s">
        <v>87</v>
      </c>
      <c r="D38" s="66"/>
      <c r="E38" s="70"/>
    </row>
    <row r="39" spans="1:5" x14ac:dyDescent="0.25">
      <c r="A39" s="214">
        <v>33</v>
      </c>
      <c r="B39" s="210"/>
      <c r="C39" s="67" t="s">
        <v>88</v>
      </c>
      <c r="D39" s="66"/>
      <c r="E39" s="64">
        <v>0</v>
      </c>
    </row>
    <row r="40" spans="1:5" x14ac:dyDescent="0.25">
      <c r="A40" s="214">
        <v>34</v>
      </c>
      <c r="B40" s="210">
        <v>157402</v>
      </c>
      <c r="C40" s="67" t="s">
        <v>362</v>
      </c>
      <c r="D40" s="66">
        <v>160592</v>
      </c>
      <c r="E40" s="64">
        <f>D40-B40</f>
        <v>3190</v>
      </c>
    </row>
    <row r="41" spans="1:5" x14ac:dyDescent="0.25">
      <c r="A41" s="214">
        <v>35</v>
      </c>
      <c r="B41" s="210"/>
      <c r="C41" s="67" t="s">
        <v>415</v>
      </c>
      <c r="D41" s="64"/>
      <c r="E41" s="64">
        <f>D41-B41</f>
        <v>0</v>
      </c>
    </row>
    <row r="42" spans="1:5" x14ac:dyDescent="0.25">
      <c r="A42" s="214">
        <v>36</v>
      </c>
      <c r="B42" s="211">
        <f>SUM(B39:B41)</f>
        <v>157402</v>
      </c>
      <c r="C42" s="69" t="s">
        <v>89</v>
      </c>
      <c r="D42" s="68">
        <f>SUM(D39:D41)</f>
        <v>160592</v>
      </c>
      <c r="E42" s="68">
        <f>SUM(E39:E41)</f>
        <v>3190</v>
      </c>
    </row>
    <row r="43" spans="1:5" x14ac:dyDescent="0.25">
      <c r="A43" s="214">
        <v>37</v>
      </c>
      <c r="B43" s="210"/>
      <c r="C43" s="65" t="s">
        <v>416</v>
      </c>
      <c r="D43" s="66"/>
      <c r="E43" s="64"/>
    </row>
    <row r="44" spans="1:5" x14ac:dyDescent="0.25">
      <c r="A44" s="214">
        <v>38</v>
      </c>
      <c r="B44" s="210"/>
      <c r="C44" s="67" t="s">
        <v>90</v>
      </c>
      <c r="D44" s="66"/>
      <c r="E44" s="64"/>
    </row>
    <row r="45" spans="1:5" x14ac:dyDescent="0.25">
      <c r="A45" s="214">
        <v>39</v>
      </c>
      <c r="B45" s="210"/>
      <c r="C45" s="67" t="s">
        <v>91</v>
      </c>
      <c r="D45" s="66"/>
      <c r="E45" s="64">
        <f>D45-B45</f>
        <v>0</v>
      </c>
    </row>
    <row r="46" spans="1:5" x14ac:dyDescent="0.25">
      <c r="A46" s="214">
        <v>40</v>
      </c>
      <c r="B46" s="212"/>
      <c r="C46" s="67" t="s">
        <v>92</v>
      </c>
      <c r="D46" s="72"/>
      <c r="E46" s="71">
        <f>D46-B46</f>
        <v>0</v>
      </c>
    </row>
    <row r="47" spans="1:5" x14ac:dyDescent="0.25">
      <c r="A47" s="214">
        <v>41</v>
      </c>
      <c r="B47" s="210">
        <f>SUM(B44:B46)</f>
        <v>0</v>
      </c>
      <c r="C47" s="69" t="s">
        <v>93</v>
      </c>
      <c r="D47" s="66">
        <f>SUM(D44:D46)</f>
        <v>0</v>
      </c>
      <c r="E47" s="64">
        <f>SUM(E44:E46)</f>
        <v>0</v>
      </c>
    </row>
    <row r="48" spans="1:5" x14ac:dyDescent="0.25">
      <c r="A48" s="214">
        <v>42</v>
      </c>
      <c r="B48" s="210">
        <v>17977</v>
      </c>
      <c r="C48" s="67" t="s">
        <v>94</v>
      </c>
      <c r="D48" s="66">
        <v>9485</v>
      </c>
      <c r="E48" s="64">
        <f>D48-B48</f>
        <v>-8492</v>
      </c>
    </row>
    <row r="49" spans="1:5" x14ac:dyDescent="0.25">
      <c r="A49" s="214">
        <v>43</v>
      </c>
      <c r="B49" s="211">
        <f>SUM(B47:B48)</f>
        <v>17977</v>
      </c>
      <c r="C49" s="69" t="s">
        <v>95</v>
      </c>
      <c r="D49" s="68">
        <f>SUM(D47:D48)</f>
        <v>9485</v>
      </c>
      <c r="E49" s="68">
        <f>SUM(E47:E48)</f>
        <v>-8492</v>
      </c>
    </row>
    <row r="50" spans="1:5" x14ac:dyDescent="0.25">
      <c r="A50" s="214">
        <v>44</v>
      </c>
      <c r="B50" s="210"/>
      <c r="C50" s="67"/>
      <c r="D50" s="66"/>
      <c r="E50" s="64"/>
    </row>
    <row r="51" spans="1:5" ht="15.75" thickBot="1" x14ac:dyDescent="0.3">
      <c r="A51" s="215">
        <v>45</v>
      </c>
      <c r="B51" s="213">
        <f>B12+B20+B28+B33+B37+B42+B49</f>
        <v>434513</v>
      </c>
      <c r="C51" s="74" t="s">
        <v>63</v>
      </c>
      <c r="D51" s="73">
        <f>D12+D20+D28+D33+D37+D42+D49</f>
        <v>435488</v>
      </c>
      <c r="E51" s="73">
        <f>E2+E12+E20+E28+E33+E37+E42+E49</f>
        <v>975</v>
      </c>
    </row>
    <row r="52" spans="1:5" ht="15.75" thickTop="1" x14ac:dyDescent="0.25">
      <c r="B52" s="63"/>
      <c r="C52" s="67"/>
      <c r="D52" s="113"/>
      <c r="E52" s="63"/>
    </row>
    <row r="53" spans="1:5" x14ac:dyDescent="0.25">
      <c r="B53" s="63"/>
      <c r="C53" s="67"/>
      <c r="D53" s="63"/>
      <c r="E53" s="63"/>
    </row>
    <row r="54" spans="1:5" x14ac:dyDescent="0.25">
      <c r="B54" s="63"/>
      <c r="C54" s="67"/>
      <c r="D54" s="63"/>
      <c r="E54" s="63"/>
    </row>
    <row r="55" spans="1:5" x14ac:dyDescent="0.25">
      <c r="B55" s="63"/>
      <c r="C55" s="67"/>
      <c r="D55" s="63"/>
      <c r="E55" s="63"/>
    </row>
    <row r="56" spans="1:5" x14ac:dyDescent="0.25">
      <c r="B56" s="63"/>
      <c r="C56" s="67"/>
      <c r="D56" s="63"/>
      <c r="E56" s="63"/>
    </row>
    <row r="57" spans="1:5" x14ac:dyDescent="0.25">
      <c r="B57" s="63"/>
      <c r="C57" s="67"/>
      <c r="D57" s="63"/>
      <c r="E57" s="63"/>
    </row>
    <row r="58" spans="1:5" x14ac:dyDescent="0.25">
      <c r="B58" s="63"/>
      <c r="C58" s="67"/>
      <c r="D58" s="63"/>
      <c r="E58" s="63"/>
    </row>
    <row r="59" spans="1:5" x14ac:dyDescent="0.25">
      <c r="B59" s="63"/>
      <c r="C59" s="67"/>
      <c r="D59" s="63"/>
      <c r="E59" s="63"/>
    </row>
    <row r="60" spans="1:5" x14ac:dyDescent="0.25">
      <c r="B60" s="63"/>
      <c r="C60" s="67"/>
      <c r="D60" s="63"/>
      <c r="E60" s="63"/>
    </row>
    <row r="61" spans="1:5" x14ac:dyDescent="0.25">
      <c r="B61" s="63"/>
      <c r="C61" s="67"/>
      <c r="D61" s="63"/>
      <c r="E61" s="63"/>
    </row>
    <row r="62" spans="1:5" x14ac:dyDescent="0.25">
      <c r="B62" s="63"/>
      <c r="C62" s="67"/>
      <c r="D62" s="63"/>
      <c r="E62" s="63"/>
    </row>
    <row r="63" spans="1:5" x14ac:dyDescent="0.25">
      <c r="B63" s="63"/>
      <c r="C63" s="67"/>
      <c r="D63" s="63"/>
      <c r="E63" s="63"/>
    </row>
    <row r="64" spans="1:5" x14ac:dyDescent="0.25">
      <c r="B64" s="63"/>
      <c r="C64" s="67"/>
      <c r="D64" s="63"/>
      <c r="E64" s="63"/>
    </row>
    <row r="65" spans="3:3" s="63" customFormat="1" x14ac:dyDescent="0.25">
      <c r="C65" s="67"/>
    </row>
    <row r="66" spans="3:3" s="63" customFormat="1" x14ac:dyDescent="0.25">
      <c r="C66" s="67"/>
    </row>
    <row r="67" spans="3:3" s="63" customFormat="1" x14ac:dyDescent="0.25">
      <c r="C67" s="67"/>
    </row>
    <row r="68" spans="3:3" s="63" customFormat="1" x14ac:dyDescent="0.25">
      <c r="C68" s="67"/>
    </row>
    <row r="69" spans="3:3" s="63" customFormat="1" x14ac:dyDescent="0.25">
      <c r="C69" s="67"/>
    </row>
    <row r="70" spans="3:3" s="63" customFormat="1" x14ac:dyDescent="0.25">
      <c r="C70" s="67"/>
    </row>
    <row r="71" spans="3:3" s="63" customFormat="1" x14ac:dyDescent="0.25">
      <c r="C71" s="67"/>
    </row>
    <row r="72" spans="3:3" s="63" customFormat="1" x14ac:dyDescent="0.25">
      <c r="C72" s="67"/>
    </row>
    <row r="73" spans="3:3" s="63" customFormat="1" x14ac:dyDescent="0.25">
      <c r="C73" s="67"/>
    </row>
    <row r="74" spans="3:3" s="63" customFormat="1" x14ac:dyDescent="0.25">
      <c r="C74" s="67"/>
    </row>
    <row r="75" spans="3:3" s="63" customFormat="1" x14ac:dyDescent="0.25">
      <c r="C75" s="67"/>
    </row>
    <row r="76" spans="3:3" s="63" customFormat="1" x14ac:dyDescent="0.25">
      <c r="C76" s="67"/>
    </row>
    <row r="77" spans="3:3" s="63" customFormat="1" x14ac:dyDescent="0.25">
      <c r="C77" s="67"/>
    </row>
    <row r="78" spans="3:3" s="63" customFormat="1" x14ac:dyDescent="0.25">
      <c r="C78" s="67"/>
    </row>
    <row r="79" spans="3:3" s="63" customFormat="1" x14ac:dyDescent="0.25">
      <c r="C79" s="67"/>
    </row>
    <row r="80" spans="3:3" s="63" customFormat="1" x14ac:dyDescent="0.25">
      <c r="C80" s="67"/>
    </row>
    <row r="81" spans="3:3" s="63" customFormat="1" x14ac:dyDescent="0.25">
      <c r="C81" s="67"/>
    </row>
    <row r="82" spans="3:3" s="63" customFormat="1" x14ac:dyDescent="0.25">
      <c r="C82" s="67"/>
    </row>
    <row r="83" spans="3:3" s="63" customFormat="1" x14ac:dyDescent="0.25">
      <c r="C83" s="67"/>
    </row>
    <row r="84" spans="3:3" s="63" customFormat="1" x14ac:dyDescent="0.25">
      <c r="C84" s="67"/>
    </row>
    <row r="85" spans="3:3" s="63" customFormat="1" x14ac:dyDescent="0.25">
      <c r="C85" s="67"/>
    </row>
    <row r="86" spans="3:3" s="63" customFormat="1" x14ac:dyDescent="0.25">
      <c r="C86" s="67"/>
    </row>
    <row r="87" spans="3:3" s="63" customFormat="1" x14ac:dyDescent="0.25">
      <c r="C87" s="67"/>
    </row>
    <row r="88" spans="3:3" s="63" customFormat="1" x14ac:dyDescent="0.25"/>
    <row r="89" spans="3:3" s="63" customFormat="1" x14ac:dyDescent="0.25"/>
    <row r="90" spans="3:3" s="63" customFormat="1" x14ac:dyDescent="0.25"/>
    <row r="91" spans="3:3" s="63" customFormat="1" x14ac:dyDescent="0.25"/>
    <row r="92" spans="3:3" s="63" customFormat="1" x14ac:dyDescent="0.25"/>
    <row r="93" spans="3:3" s="63" customFormat="1" x14ac:dyDescent="0.25"/>
    <row r="94" spans="3:3" s="63" customFormat="1" x14ac:dyDescent="0.25"/>
    <row r="95" spans="3:3" s="63" customFormat="1" x14ac:dyDescent="0.25"/>
    <row r="96" spans="3:3"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sheetData>
  <pageMargins left="0.7" right="0.7" top="0.75" bottom="0.75" header="0.3" footer="0.3"/>
  <pageSetup scale="92"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0"/>
  <sheetViews>
    <sheetView view="pageLayout" topLeftCell="A34" zoomScaleNormal="100" zoomScaleSheetLayoutView="100" workbookViewId="0">
      <selection activeCell="A5" sqref="A5"/>
    </sheetView>
  </sheetViews>
  <sheetFormatPr defaultRowHeight="12.75" x14ac:dyDescent="0.2"/>
  <cols>
    <col min="1" max="1" width="4.28515625" style="49" customWidth="1"/>
    <col min="2" max="2" width="32.140625" style="48" customWidth="1"/>
    <col min="3" max="3" width="8.85546875" style="48" bestFit="1" customWidth="1"/>
    <col min="4" max="4" width="7.85546875" style="48" customWidth="1"/>
    <col min="5" max="5" width="9.28515625" style="48" customWidth="1"/>
    <col min="6" max="6" width="10.28515625" style="48" customWidth="1"/>
    <col min="7" max="7" width="10.5703125" style="48" customWidth="1"/>
    <col min="8" max="256" width="9.140625" style="49"/>
    <col min="257" max="257" width="35" style="49" customWidth="1"/>
    <col min="258" max="262" width="14.42578125" style="49" customWidth="1"/>
    <col min="263" max="512" width="9.140625" style="49"/>
    <col min="513" max="513" width="35" style="49" customWidth="1"/>
    <col min="514" max="518" width="14.42578125" style="49" customWidth="1"/>
    <col min="519" max="768" width="9.140625" style="49"/>
    <col min="769" max="769" width="35" style="49" customWidth="1"/>
    <col min="770" max="774" width="14.42578125" style="49" customWidth="1"/>
    <col min="775" max="1024" width="9.140625" style="49"/>
    <col min="1025" max="1025" width="35" style="49" customWidth="1"/>
    <col min="1026" max="1030" width="14.42578125" style="49" customWidth="1"/>
    <col min="1031" max="1280" width="9.140625" style="49"/>
    <col min="1281" max="1281" width="35" style="49" customWidth="1"/>
    <col min="1282" max="1286" width="14.42578125" style="49" customWidth="1"/>
    <col min="1287" max="1536" width="9.140625" style="49"/>
    <col min="1537" max="1537" width="35" style="49" customWidth="1"/>
    <col min="1538" max="1542" width="14.42578125" style="49" customWidth="1"/>
    <col min="1543" max="1792" width="9.140625" style="49"/>
    <col min="1793" max="1793" width="35" style="49" customWidth="1"/>
    <col min="1794" max="1798" width="14.42578125" style="49" customWidth="1"/>
    <col min="1799" max="2048" width="9.140625" style="49"/>
    <col min="2049" max="2049" width="35" style="49" customWidth="1"/>
    <col min="2050" max="2054" width="14.42578125" style="49" customWidth="1"/>
    <col min="2055" max="2304" width="9.140625" style="49"/>
    <col min="2305" max="2305" width="35" style="49" customWidth="1"/>
    <col min="2306" max="2310" width="14.42578125" style="49" customWidth="1"/>
    <col min="2311" max="2560" width="9.140625" style="49"/>
    <col min="2561" max="2561" width="35" style="49" customWidth="1"/>
    <col min="2562" max="2566" width="14.42578125" style="49" customWidth="1"/>
    <col min="2567" max="2816" width="9.140625" style="49"/>
    <col min="2817" max="2817" width="35" style="49" customWidth="1"/>
    <col min="2818" max="2822" width="14.42578125" style="49" customWidth="1"/>
    <col min="2823" max="3072" width="9.140625" style="49"/>
    <col min="3073" max="3073" width="35" style="49" customWidth="1"/>
    <col min="3074" max="3078" width="14.42578125" style="49" customWidth="1"/>
    <col min="3079" max="3328" width="9.140625" style="49"/>
    <col min="3329" max="3329" width="35" style="49" customWidth="1"/>
    <col min="3330" max="3334" width="14.42578125" style="49" customWidth="1"/>
    <col min="3335" max="3584" width="9.140625" style="49"/>
    <col min="3585" max="3585" width="35" style="49" customWidth="1"/>
    <col min="3586" max="3590" width="14.42578125" style="49" customWidth="1"/>
    <col min="3591" max="3840" width="9.140625" style="49"/>
    <col min="3841" max="3841" width="35" style="49" customWidth="1"/>
    <col min="3842" max="3846" width="14.42578125" style="49" customWidth="1"/>
    <col min="3847" max="4096" width="9.140625" style="49"/>
    <col min="4097" max="4097" width="35" style="49" customWidth="1"/>
    <col min="4098" max="4102" width="14.42578125" style="49" customWidth="1"/>
    <col min="4103" max="4352" width="9.140625" style="49"/>
    <col min="4353" max="4353" width="35" style="49" customWidth="1"/>
    <col min="4354" max="4358" width="14.42578125" style="49" customWidth="1"/>
    <col min="4359" max="4608" width="9.140625" style="49"/>
    <col min="4609" max="4609" width="35" style="49" customWidth="1"/>
    <col min="4610" max="4614" width="14.42578125" style="49" customWidth="1"/>
    <col min="4615" max="4864" width="9.140625" style="49"/>
    <col min="4865" max="4865" width="35" style="49" customWidth="1"/>
    <col min="4866" max="4870" width="14.42578125" style="49" customWidth="1"/>
    <col min="4871" max="5120" width="9.140625" style="49"/>
    <col min="5121" max="5121" width="35" style="49" customWidth="1"/>
    <col min="5122" max="5126" width="14.42578125" style="49" customWidth="1"/>
    <col min="5127" max="5376" width="9.140625" style="49"/>
    <col min="5377" max="5377" width="35" style="49" customWidth="1"/>
    <col min="5378" max="5382" width="14.42578125" style="49" customWidth="1"/>
    <col min="5383" max="5632" width="9.140625" style="49"/>
    <col min="5633" max="5633" width="35" style="49" customWidth="1"/>
    <col min="5634" max="5638" width="14.42578125" style="49" customWidth="1"/>
    <col min="5639" max="5888" width="9.140625" style="49"/>
    <col min="5889" max="5889" width="35" style="49" customWidth="1"/>
    <col min="5890" max="5894" width="14.42578125" style="49" customWidth="1"/>
    <col min="5895" max="6144" width="9.140625" style="49"/>
    <col min="6145" max="6145" width="35" style="49" customWidth="1"/>
    <col min="6146" max="6150" width="14.42578125" style="49" customWidth="1"/>
    <col min="6151" max="6400" width="9.140625" style="49"/>
    <col min="6401" max="6401" width="35" style="49" customWidth="1"/>
    <col min="6402" max="6406" width="14.42578125" style="49" customWidth="1"/>
    <col min="6407" max="6656" width="9.140625" style="49"/>
    <col min="6657" max="6657" width="35" style="49" customWidth="1"/>
    <col min="6658" max="6662" width="14.42578125" style="49" customWidth="1"/>
    <col min="6663" max="6912" width="9.140625" style="49"/>
    <col min="6913" max="6913" width="35" style="49" customWidth="1"/>
    <col min="6914" max="6918" width="14.42578125" style="49" customWidth="1"/>
    <col min="6919" max="7168" width="9.140625" style="49"/>
    <col min="7169" max="7169" width="35" style="49" customWidth="1"/>
    <col min="7170" max="7174" width="14.42578125" style="49" customWidth="1"/>
    <col min="7175" max="7424" width="9.140625" style="49"/>
    <col min="7425" max="7425" width="35" style="49" customWidth="1"/>
    <col min="7426" max="7430" width="14.42578125" style="49" customWidth="1"/>
    <col min="7431" max="7680" width="9.140625" style="49"/>
    <col min="7681" max="7681" width="35" style="49" customWidth="1"/>
    <col min="7682" max="7686" width="14.42578125" style="49" customWidth="1"/>
    <col min="7687" max="7936" width="9.140625" style="49"/>
    <col min="7937" max="7937" width="35" style="49" customWidth="1"/>
    <col min="7938" max="7942" width="14.42578125" style="49" customWidth="1"/>
    <col min="7943" max="8192" width="9.140625" style="49"/>
    <col min="8193" max="8193" width="35" style="49" customWidth="1"/>
    <col min="8194" max="8198" width="14.42578125" style="49" customWidth="1"/>
    <col min="8199" max="8448" width="9.140625" style="49"/>
    <col min="8449" max="8449" width="35" style="49" customWidth="1"/>
    <col min="8450" max="8454" width="14.42578125" style="49" customWidth="1"/>
    <col min="8455" max="8704" width="9.140625" style="49"/>
    <col min="8705" max="8705" width="35" style="49" customWidth="1"/>
    <col min="8706" max="8710" width="14.42578125" style="49" customWidth="1"/>
    <col min="8711" max="8960" width="9.140625" style="49"/>
    <col min="8961" max="8961" width="35" style="49" customWidth="1"/>
    <col min="8962" max="8966" width="14.42578125" style="49" customWidth="1"/>
    <col min="8967" max="9216" width="9.140625" style="49"/>
    <col min="9217" max="9217" width="35" style="49" customWidth="1"/>
    <col min="9218" max="9222" width="14.42578125" style="49" customWidth="1"/>
    <col min="9223" max="9472" width="9.140625" style="49"/>
    <col min="9473" max="9473" width="35" style="49" customWidth="1"/>
    <col min="9474" max="9478" width="14.42578125" style="49" customWidth="1"/>
    <col min="9479" max="9728" width="9.140625" style="49"/>
    <col min="9729" max="9729" width="35" style="49" customWidth="1"/>
    <col min="9730" max="9734" width="14.42578125" style="49" customWidth="1"/>
    <col min="9735" max="9984" width="9.140625" style="49"/>
    <col min="9985" max="9985" width="35" style="49" customWidth="1"/>
    <col min="9986" max="9990" width="14.42578125" style="49" customWidth="1"/>
    <col min="9991" max="10240" width="9.140625" style="49"/>
    <col min="10241" max="10241" width="35" style="49" customWidth="1"/>
    <col min="10242" max="10246" width="14.42578125" style="49" customWidth="1"/>
    <col min="10247" max="10496" width="9.140625" style="49"/>
    <col min="10497" max="10497" width="35" style="49" customWidth="1"/>
    <col min="10498" max="10502" width="14.42578125" style="49" customWidth="1"/>
    <col min="10503" max="10752" width="9.140625" style="49"/>
    <col min="10753" max="10753" width="35" style="49" customWidth="1"/>
    <col min="10754" max="10758" width="14.42578125" style="49" customWidth="1"/>
    <col min="10759" max="11008" width="9.140625" style="49"/>
    <col min="11009" max="11009" width="35" style="49" customWidth="1"/>
    <col min="11010" max="11014" width="14.42578125" style="49" customWidth="1"/>
    <col min="11015" max="11264" width="9.140625" style="49"/>
    <col min="11265" max="11265" width="35" style="49" customWidth="1"/>
    <col min="11266" max="11270" width="14.42578125" style="49" customWidth="1"/>
    <col min="11271" max="11520" width="9.140625" style="49"/>
    <col min="11521" max="11521" width="35" style="49" customWidth="1"/>
    <col min="11522" max="11526" width="14.42578125" style="49" customWidth="1"/>
    <col min="11527" max="11776" width="9.140625" style="49"/>
    <col min="11777" max="11777" width="35" style="49" customWidth="1"/>
    <col min="11778" max="11782" width="14.42578125" style="49" customWidth="1"/>
    <col min="11783" max="12032" width="9.140625" style="49"/>
    <col min="12033" max="12033" width="35" style="49" customWidth="1"/>
    <col min="12034" max="12038" width="14.42578125" style="49" customWidth="1"/>
    <col min="12039" max="12288" width="9.140625" style="49"/>
    <col min="12289" max="12289" width="35" style="49" customWidth="1"/>
    <col min="12290" max="12294" width="14.42578125" style="49" customWidth="1"/>
    <col min="12295" max="12544" width="9.140625" style="49"/>
    <col min="12545" max="12545" width="35" style="49" customWidth="1"/>
    <col min="12546" max="12550" width="14.42578125" style="49" customWidth="1"/>
    <col min="12551" max="12800" width="9.140625" style="49"/>
    <col min="12801" max="12801" width="35" style="49" customWidth="1"/>
    <col min="12802" max="12806" width="14.42578125" style="49" customWidth="1"/>
    <col min="12807" max="13056" width="9.140625" style="49"/>
    <col min="13057" max="13057" width="35" style="49" customWidth="1"/>
    <col min="13058" max="13062" width="14.42578125" style="49" customWidth="1"/>
    <col min="13063" max="13312" width="9.140625" style="49"/>
    <col min="13313" max="13313" width="35" style="49" customWidth="1"/>
    <col min="13314" max="13318" width="14.42578125" style="49" customWidth="1"/>
    <col min="13319" max="13568" width="9.140625" style="49"/>
    <col min="13569" max="13569" width="35" style="49" customWidth="1"/>
    <col min="13570" max="13574" width="14.42578125" style="49" customWidth="1"/>
    <col min="13575" max="13824" width="9.140625" style="49"/>
    <col min="13825" max="13825" width="35" style="49" customWidth="1"/>
    <col min="13826" max="13830" width="14.42578125" style="49" customWidth="1"/>
    <col min="13831" max="14080" width="9.140625" style="49"/>
    <col min="14081" max="14081" width="35" style="49" customWidth="1"/>
    <col min="14082" max="14086" width="14.42578125" style="49" customWidth="1"/>
    <col min="14087" max="14336" width="9.140625" style="49"/>
    <col min="14337" max="14337" width="35" style="49" customWidth="1"/>
    <col min="14338" max="14342" width="14.42578125" style="49" customWidth="1"/>
    <col min="14343" max="14592" width="9.140625" style="49"/>
    <col min="14593" max="14593" width="35" style="49" customWidth="1"/>
    <col min="14594" max="14598" width="14.42578125" style="49" customWidth="1"/>
    <col min="14599" max="14848" width="9.140625" style="49"/>
    <col min="14849" max="14849" width="35" style="49" customWidth="1"/>
    <col min="14850" max="14854" width="14.42578125" style="49" customWidth="1"/>
    <col min="14855" max="15104" width="9.140625" style="49"/>
    <col min="15105" max="15105" width="35" style="49" customWidth="1"/>
    <col min="15106" max="15110" width="14.42578125" style="49" customWidth="1"/>
    <col min="15111" max="15360" width="9.140625" style="49"/>
    <col min="15361" max="15361" width="35" style="49" customWidth="1"/>
    <col min="15362" max="15366" width="14.42578125" style="49" customWidth="1"/>
    <col min="15367" max="15616" width="9.140625" style="49"/>
    <col min="15617" max="15617" width="35" style="49" customWidth="1"/>
    <col min="15618" max="15622" width="14.42578125" style="49" customWidth="1"/>
    <col min="15623" max="15872" width="9.140625" style="49"/>
    <col min="15873" max="15873" width="35" style="49" customWidth="1"/>
    <col min="15874" max="15878" width="14.42578125" style="49" customWidth="1"/>
    <col min="15879" max="16128" width="9.140625" style="49"/>
    <col min="16129" max="16129" width="35" style="49" customWidth="1"/>
    <col min="16130" max="16134" width="14.42578125" style="49" customWidth="1"/>
    <col min="16135" max="16383" width="9.140625" style="49"/>
    <col min="16384" max="16384" width="9.140625" style="49" customWidth="1"/>
  </cols>
  <sheetData>
    <row r="1" spans="1:7" x14ac:dyDescent="0.2">
      <c r="A1" s="225" t="s">
        <v>371</v>
      </c>
      <c r="B1" s="226"/>
      <c r="C1" s="226"/>
      <c r="D1" s="226"/>
      <c r="E1" s="226"/>
      <c r="F1" s="226"/>
      <c r="G1" s="227"/>
    </row>
    <row r="2" spans="1:7" x14ac:dyDescent="0.2">
      <c r="A2" s="224" t="s">
        <v>417</v>
      </c>
      <c r="B2" s="228"/>
      <c r="C2" s="224"/>
      <c r="D2" s="224"/>
      <c r="E2" s="224"/>
      <c r="F2" s="224"/>
      <c r="G2" s="239"/>
    </row>
    <row r="3" spans="1:7" ht="13.9" customHeight="1" x14ac:dyDescent="0.2">
      <c r="A3" s="229" t="s">
        <v>429</v>
      </c>
      <c r="B3" s="230"/>
      <c r="C3" s="230"/>
      <c r="D3" s="230"/>
      <c r="E3" s="230"/>
      <c r="F3" s="230"/>
      <c r="G3" s="231"/>
    </row>
    <row r="4" spans="1:7" ht="13.9" customHeight="1" x14ac:dyDescent="0.2">
      <c r="A4" s="48" t="s">
        <v>430</v>
      </c>
      <c r="B4" s="228"/>
      <c r="C4" s="228"/>
      <c r="D4" s="228"/>
      <c r="E4" s="228"/>
      <c r="F4" s="228"/>
      <c r="G4" s="232"/>
    </row>
    <row r="5" spans="1:7" ht="13.9" customHeight="1" x14ac:dyDescent="0.2">
      <c r="A5" s="56" t="s">
        <v>431</v>
      </c>
      <c r="B5" s="228"/>
      <c r="C5" s="228"/>
      <c r="D5" s="228"/>
      <c r="E5" s="228"/>
      <c r="F5" s="228"/>
      <c r="G5" s="232"/>
    </row>
    <row r="6" spans="1:7" ht="13.9" customHeight="1" x14ac:dyDescent="0.2">
      <c r="A6" s="48" t="s">
        <v>432</v>
      </c>
      <c r="B6" s="228"/>
      <c r="C6" s="228"/>
      <c r="D6" s="228"/>
      <c r="E6" s="228"/>
      <c r="F6" s="228"/>
      <c r="G6" s="232"/>
    </row>
    <row r="7" spans="1:7" ht="13.9" customHeight="1" x14ac:dyDescent="0.2">
      <c r="A7" s="56" t="s">
        <v>433</v>
      </c>
      <c r="B7" s="228"/>
      <c r="C7" s="228"/>
      <c r="D7" s="228"/>
      <c r="E7" s="228"/>
      <c r="F7" s="228"/>
      <c r="G7" s="232"/>
    </row>
    <row r="8" spans="1:7" ht="13.9" customHeight="1" x14ac:dyDescent="0.2">
      <c r="A8" s="56" t="s">
        <v>825</v>
      </c>
      <c r="B8" s="228"/>
      <c r="C8" s="228"/>
      <c r="D8" s="228"/>
      <c r="E8" s="228"/>
      <c r="F8" s="228"/>
      <c r="G8" s="232"/>
    </row>
    <row r="9" spans="1:7" ht="13.9" customHeight="1" x14ac:dyDescent="0.2">
      <c r="A9" s="56" t="s">
        <v>824</v>
      </c>
      <c r="B9" s="228"/>
      <c r="C9" s="228"/>
      <c r="D9" s="228"/>
      <c r="E9" s="228"/>
      <c r="F9" s="228"/>
      <c r="G9" s="232"/>
    </row>
    <row r="10" spans="1:7" ht="13.9" customHeight="1" x14ac:dyDescent="0.2">
      <c r="A10" s="56" t="s">
        <v>427</v>
      </c>
      <c r="B10" s="228"/>
      <c r="C10" s="228"/>
      <c r="D10" s="228"/>
      <c r="E10" s="228"/>
      <c r="F10" s="228"/>
      <c r="G10" s="232"/>
    </row>
    <row r="11" spans="1:7" ht="13.9" customHeight="1" x14ac:dyDescent="0.2">
      <c r="A11" s="233" t="s">
        <v>428</v>
      </c>
      <c r="B11" s="234"/>
      <c r="C11" s="234"/>
      <c r="D11" s="234"/>
      <c r="E11" s="234"/>
      <c r="F11" s="234"/>
      <c r="G11" s="235"/>
    </row>
    <row r="12" spans="1:7" x14ac:dyDescent="0.2">
      <c r="A12" s="237"/>
      <c r="B12" s="50"/>
      <c r="C12" s="50" t="s">
        <v>410</v>
      </c>
      <c r="D12" s="50" t="s">
        <v>96</v>
      </c>
      <c r="E12" s="50" t="s">
        <v>425</v>
      </c>
      <c r="G12" s="238" t="s">
        <v>410</v>
      </c>
    </row>
    <row r="13" spans="1:7" x14ac:dyDescent="0.2">
      <c r="A13" s="238" t="s">
        <v>420</v>
      </c>
      <c r="B13" s="50"/>
      <c r="C13" s="50" t="s">
        <v>27</v>
      </c>
      <c r="D13" s="50" t="s">
        <v>424</v>
      </c>
      <c r="E13" s="50" t="s">
        <v>426</v>
      </c>
      <c r="F13" s="50" t="s">
        <v>97</v>
      </c>
      <c r="G13" s="238" t="s">
        <v>409</v>
      </c>
    </row>
    <row r="14" spans="1:7" x14ac:dyDescent="0.2">
      <c r="A14" s="238" t="s">
        <v>405</v>
      </c>
      <c r="B14" s="50" t="s">
        <v>421</v>
      </c>
      <c r="C14" s="50" t="s">
        <v>408</v>
      </c>
      <c r="D14" s="50" t="s">
        <v>423</v>
      </c>
      <c r="E14" s="50" t="s">
        <v>31</v>
      </c>
      <c r="F14" s="50" t="s">
        <v>31</v>
      </c>
      <c r="G14" s="238"/>
    </row>
    <row r="15" spans="1:7" ht="15" x14ac:dyDescent="0.25">
      <c r="A15" s="236"/>
      <c r="B15" s="236" t="s">
        <v>145</v>
      </c>
      <c r="C15" s="236" t="s">
        <v>406</v>
      </c>
      <c r="D15" s="186" t="s">
        <v>412</v>
      </c>
      <c r="E15" s="236" t="s">
        <v>407</v>
      </c>
      <c r="F15" s="236" t="s">
        <v>418</v>
      </c>
      <c r="G15" s="236" t="s">
        <v>419</v>
      </c>
    </row>
    <row r="16" spans="1:7" x14ac:dyDescent="0.2">
      <c r="A16" s="48">
        <v>1</v>
      </c>
      <c r="B16" s="50" t="s">
        <v>98</v>
      </c>
      <c r="C16" s="51"/>
      <c r="D16" s="51"/>
      <c r="E16" s="51"/>
      <c r="F16" s="51"/>
      <c r="G16" s="240"/>
    </row>
    <row r="17" spans="1:7" x14ac:dyDescent="0.2">
      <c r="A17" s="48">
        <v>2</v>
      </c>
      <c r="B17" s="48" t="s">
        <v>99</v>
      </c>
      <c r="C17" s="51">
        <v>0</v>
      </c>
      <c r="D17" s="51"/>
      <c r="E17" s="51"/>
      <c r="F17" s="51"/>
      <c r="G17" s="240"/>
    </row>
    <row r="18" spans="1:7" x14ac:dyDescent="0.2">
      <c r="A18" s="48">
        <v>3</v>
      </c>
      <c r="B18" s="48" t="s">
        <v>100</v>
      </c>
      <c r="C18" s="52">
        <v>0</v>
      </c>
      <c r="D18" s="51"/>
      <c r="E18" s="51"/>
      <c r="F18" s="51"/>
      <c r="G18" s="157"/>
    </row>
    <row r="19" spans="1:7" x14ac:dyDescent="0.2">
      <c r="A19" s="48">
        <v>4</v>
      </c>
      <c r="B19" s="53" t="s">
        <v>101</v>
      </c>
      <c r="C19" s="54">
        <f>SUM(C16:C18)</f>
        <v>0</v>
      </c>
      <c r="D19" s="54">
        <f>SUM(D16:D18)</f>
        <v>0</v>
      </c>
      <c r="E19" s="54">
        <f>SUM(E16:E18)</f>
        <v>0</v>
      </c>
      <c r="F19" s="54">
        <f>SUM(F16:F18)</f>
        <v>0</v>
      </c>
      <c r="G19" s="241">
        <f>SUM(G16:G18)</f>
        <v>0</v>
      </c>
    </row>
    <row r="20" spans="1:7" x14ac:dyDescent="0.2">
      <c r="A20" s="48">
        <v>5</v>
      </c>
      <c r="B20" s="50" t="s">
        <v>102</v>
      </c>
      <c r="C20" s="51"/>
      <c r="D20" s="51"/>
      <c r="E20" s="51"/>
      <c r="F20" s="51"/>
      <c r="G20" s="240"/>
    </row>
    <row r="21" spans="1:7" x14ac:dyDescent="0.2">
      <c r="A21" s="48">
        <v>6</v>
      </c>
      <c r="B21" s="48" t="s">
        <v>103</v>
      </c>
      <c r="C21" s="52">
        <v>185546</v>
      </c>
      <c r="D21" s="51"/>
      <c r="E21" s="51"/>
      <c r="F21" s="51"/>
      <c r="G21" s="157">
        <f>C21+D21+E21+F21</f>
        <v>185546</v>
      </c>
    </row>
    <row r="22" spans="1:7" x14ac:dyDescent="0.2">
      <c r="A22" s="48">
        <v>7</v>
      </c>
      <c r="B22" s="48" t="s">
        <v>104</v>
      </c>
      <c r="C22" s="52">
        <v>13616</v>
      </c>
      <c r="D22" s="51">
        <v>4255</v>
      </c>
      <c r="E22" s="51"/>
      <c r="F22" s="51"/>
      <c r="G22" s="157">
        <f>C22+D22+E22+F22</f>
        <v>17871</v>
      </c>
    </row>
    <row r="23" spans="1:7" x14ac:dyDescent="0.2">
      <c r="A23" s="48">
        <v>8</v>
      </c>
      <c r="B23" s="48" t="s">
        <v>105</v>
      </c>
      <c r="C23" s="52">
        <v>87822</v>
      </c>
      <c r="D23" s="51"/>
      <c r="E23" s="51"/>
      <c r="F23" s="51"/>
      <c r="G23" s="157">
        <f t="shared" ref="G23:G33" si="0">C23+D23+E23+F23</f>
        <v>87822</v>
      </c>
    </row>
    <row r="24" spans="1:7" x14ac:dyDescent="0.2">
      <c r="A24" s="48">
        <v>9</v>
      </c>
      <c r="B24" s="48" t="s">
        <v>106</v>
      </c>
      <c r="C24" s="52">
        <v>13205</v>
      </c>
      <c r="D24" s="51"/>
      <c r="E24" s="51"/>
      <c r="F24" s="51"/>
      <c r="G24" s="157">
        <f t="shared" si="0"/>
        <v>13205</v>
      </c>
    </row>
    <row r="25" spans="1:7" x14ac:dyDescent="0.2">
      <c r="A25" s="48">
        <v>10</v>
      </c>
      <c r="B25" s="48" t="s">
        <v>107</v>
      </c>
      <c r="C25" s="52">
        <v>21120</v>
      </c>
      <c r="D25" s="51"/>
      <c r="E25" s="51"/>
      <c r="F25" s="51"/>
      <c r="G25" s="157">
        <f t="shared" si="0"/>
        <v>21120</v>
      </c>
    </row>
    <row r="26" spans="1:7" x14ac:dyDescent="0.2">
      <c r="A26" s="48">
        <v>11</v>
      </c>
      <c r="B26" s="48" t="s">
        <v>422</v>
      </c>
      <c r="C26" s="52">
        <v>50364</v>
      </c>
      <c r="D26" s="51"/>
      <c r="E26" s="51"/>
      <c r="F26" s="51"/>
      <c r="G26" s="157">
        <f t="shared" si="0"/>
        <v>50364</v>
      </c>
    </row>
    <row r="27" spans="1:7" x14ac:dyDescent="0.2">
      <c r="A27" s="48">
        <v>12</v>
      </c>
      <c r="B27" s="48" t="s">
        <v>108</v>
      </c>
      <c r="C27" s="52"/>
      <c r="D27" s="51"/>
      <c r="E27" s="51"/>
      <c r="F27" s="51"/>
      <c r="G27" s="157">
        <f t="shared" si="0"/>
        <v>0</v>
      </c>
    </row>
    <row r="28" spans="1:7" x14ac:dyDescent="0.2">
      <c r="A28" s="48">
        <v>13</v>
      </c>
      <c r="B28" s="48" t="s">
        <v>109</v>
      </c>
      <c r="C28" s="52">
        <v>15830</v>
      </c>
      <c r="D28" s="51"/>
      <c r="E28" s="51"/>
      <c r="F28" s="55"/>
      <c r="G28" s="157">
        <f t="shared" si="0"/>
        <v>15830</v>
      </c>
    </row>
    <row r="29" spans="1:7" x14ac:dyDescent="0.2">
      <c r="A29" s="48">
        <v>14</v>
      </c>
      <c r="B29" s="48" t="s">
        <v>110</v>
      </c>
      <c r="C29" s="52"/>
      <c r="D29" s="51"/>
      <c r="E29" s="51"/>
      <c r="F29" s="55"/>
      <c r="G29" s="157">
        <f t="shared" si="0"/>
        <v>0</v>
      </c>
    </row>
    <row r="30" spans="1:7" x14ac:dyDescent="0.2">
      <c r="A30" s="48">
        <v>15</v>
      </c>
      <c r="B30" s="48" t="s">
        <v>111</v>
      </c>
      <c r="C30" s="52"/>
      <c r="D30" s="51"/>
      <c r="E30" s="51"/>
      <c r="F30" s="51"/>
      <c r="G30" s="157">
        <f t="shared" si="0"/>
        <v>0</v>
      </c>
    </row>
    <row r="31" spans="1:7" x14ac:dyDescent="0.2">
      <c r="A31" s="48">
        <v>16</v>
      </c>
      <c r="B31" s="48" t="s">
        <v>789</v>
      </c>
      <c r="C31" s="52"/>
      <c r="D31" s="51"/>
      <c r="E31" s="51"/>
      <c r="F31" s="51"/>
      <c r="G31" s="157">
        <f t="shared" si="0"/>
        <v>0</v>
      </c>
    </row>
    <row r="32" spans="1:7" x14ac:dyDescent="0.2">
      <c r="A32" s="48">
        <v>17</v>
      </c>
      <c r="B32" s="48" t="s">
        <v>112</v>
      </c>
      <c r="C32" s="52"/>
      <c r="D32" s="51"/>
      <c r="E32" s="51"/>
      <c r="F32" s="51"/>
      <c r="G32" s="157">
        <f t="shared" si="0"/>
        <v>0</v>
      </c>
    </row>
    <row r="33" spans="1:7" x14ac:dyDescent="0.2">
      <c r="A33" s="48">
        <v>18</v>
      </c>
      <c r="B33" s="48" t="s">
        <v>347</v>
      </c>
      <c r="C33" s="52"/>
      <c r="D33" s="51"/>
      <c r="E33" s="51"/>
      <c r="F33" s="51"/>
      <c r="G33" s="157">
        <f t="shared" si="0"/>
        <v>0</v>
      </c>
    </row>
    <row r="34" spans="1:7" x14ac:dyDescent="0.2">
      <c r="A34" s="48">
        <v>19</v>
      </c>
      <c r="B34" s="53" t="s">
        <v>113</v>
      </c>
      <c r="C34" s="54">
        <f>SUM(C19:C33)</f>
        <v>387503</v>
      </c>
      <c r="D34" s="54">
        <f>SUM(D21:D33)</f>
        <v>4255</v>
      </c>
      <c r="E34" s="54">
        <f>SUM(E21:E33)</f>
        <v>0</v>
      </c>
      <c r="F34" s="54">
        <f>SUM(F21:F33)</f>
        <v>0</v>
      </c>
      <c r="G34" s="241">
        <f>SUM(G19:G33)</f>
        <v>391758</v>
      </c>
    </row>
    <row r="35" spans="1:7" x14ac:dyDescent="0.2">
      <c r="A35" s="48">
        <v>20</v>
      </c>
      <c r="B35" s="50" t="s">
        <v>114</v>
      </c>
      <c r="C35" s="51"/>
      <c r="D35" s="51"/>
      <c r="E35" s="51"/>
      <c r="F35" s="51"/>
      <c r="G35" s="240"/>
    </row>
    <row r="36" spans="1:7" x14ac:dyDescent="0.2">
      <c r="A36" s="48">
        <v>21</v>
      </c>
      <c r="B36" s="48" t="s">
        <v>115</v>
      </c>
      <c r="C36" s="52"/>
      <c r="D36" s="51">
        <v>1402</v>
      </c>
      <c r="E36" s="51"/>
      <c r="F36" s="51"/>
      <c r="G36" s="157">
        <f t="shared" ref="G36:G41" si="1">C36+D36+E36+F36</f>
        <v>1402</v>
      </c>
    </row>
    <row r="37" spans="1:7" x14ac:dyDescent="0.2">
      <c r="A37" s="48">
        <v>22</v>
      </c>
      <c r="B37" s="48" t="s">
        <v>116</v>
      </c>
      <c r="C37" s="52">
        <v>0</v>
      </c>
      <c r="D37" s="51"/>
      <c r="E37" s="51"/>
      <c r="F37" s="51"/>
      <c r="G37" s="157">
        <f t="shared" si="1"/>
        <v>0</v>
      </c>
    </row>
    <row r="38" spans="1:7" x14ac:dyDescent="0.2">
      <c r="A38" s="48">
        <v>23</v>
      </c>
      <c r="B38" s="48" t="s">
        <v>117</v>
      </c>
      <c r="C38" s="52">
        <v>0</v>
      </c>
      <c r="D38" s="51"/>
      <c r="E38" s="51"/>
      <c r="F38" s="51"/>
      <c r="G38" s="157">
        <f t="shared" si="1"/>
        <v>0</v>
      </c>
    </row>
    <row r="39" spans="1:7" x14ac:dyDescent="0.2">
      <c r="A39" s="48">
        <v>24</v>
      </c>
      <c r="B39" s="48" t="s">
        <v>118</v>
      </c>
      <c r="C39" s="52">
        <v>0</v>
      </c>
      <c r="D39" s="51">
        <v>0</v>
      </c>
      <c r="E39" s="51">
        <v>0</v>
      </c>
      <c r="F39" s="51"/>
      <c r="G39" s="157">
        <f t="shared" si="1"/>
        <v>0</v>
      </c>
    </row>
    <row r="40" spans="1:7" x14ac:dyDescent="0.2">
      <c r="A40" s="48">
        <v>25</v>
      </c>
      <c r="B40" s="48" t="s">
        <v>119</v>
      </c>
      <c r="C40" s="52">
        <v>0</v>
      </c>
      <c r="D40" s="51"/>
      <c r="E40" s="51"/>
      <c r="F40" s="51"/>
      <c r="G40" s="157">
        <f t="shared" si="1"/>
        <v>0</v>
      </c>
    </row>
    <row r="41" spans="1:7" x14ac:dyDescent="0.2">
      <c r="A41" s="48">
        <v>26</v>
      </c>
      <c r="B41" s="48" t="s">
        <v>120</v>
      </c>
      <c r="C41" s="57"/>
      <c r="D41" s="58"/>
      <c r="E41" s="58"/>
      <c r="F41" s="58"/>
      <c r="G41" s="157">
        <f t="shared" si="1"/>
        <v>0</v>
      </c>
    </row>
    <row r="42" spans="1:7" x14ac:dyDescent="0.2">
      <c r="A42" s="48">
        <v>27</v>
      </c>
      <c r="B42" s="56" t="s">
        <v>121</v>
      </c>
      <c r="C42" s="54">
        <f>SUM(C36:C41)</f>
        <v>0</v>
      </c>
      <c r="D42" s="54">
        <f>SUM(D36:D41)</f>
        <v>1402</v>
      </c>
      <c r="E42" s="54">
        <f>SUM(E36:E41)</f>
        <v>0</v>
      </c>
      <c r="F42" s="54">
        <f>SUM(F36:F41)</f>
        <v>0</v>
      </c>
      <c r="G42" s="241">
        <f>SUM(G36:G41)</f>
        <v>1402</v>
      </c>
    </row>
    <row r="43" spans="1:7" x14ac:dyDescent="0.2">
      <c r="A43" s="48">
        <v>28</v>
      </c>
      <c r="B43" s="56" t="s">
        <v>122</v>
      </c>
      <c r="C43" s="51">
        <v>0</v>
      </c>
      <c r="D43" s="51"/>
      <c r="E43" s="51"/>
      <c r="F43" s="51"/>
      <c r="G43" s="157">
        <f t="shared" ref="G43" si="2">C43+D43+E43+F43</f>
        <v>0</v>
      </c>
    </row>
    <row r="44" spans="1:7" ht="13.5" thickBot="1" x14ac:dyDescent="0.25">
      <c r="A44" s="48">
        <v>29</v>
      </c>
      <c r="B44" s="53" t="s">
        <v>123</v>
      </c>
      <c r="C44" s="59">
        <f>+C34+C42+C43</f>
        <v>387503</v>
      </c>
      <c r="D44" s="59">
        <f>D19+D34+D42+D43</f>
        <v>5657</v>
      </c>
      <c r="E44" s="59">
        <f>E19+E34+E42+E43</f>
        <v>0</v>
      </c>
      <c r="F44" s="59">
        <f>F19+F34+F42+F43</f>
        <v>0</v>
      </c>
      <c r="G44" s="240">
        <f>+G34+G42+G43</f>
        <v>393160</v>
      </c>
    </row>
    <row r="45" spans="1:7" ht="13.5" thickTop="1" x14ac:dyDescent="0.2">
      <c r="A45" s="48">
        <v>30</v>
      </c>
      <c r="B45" s="48" t="s">
        <v>124</v>
      </c>
      <c r="C45" s="52"/>
      <c r="D45" s="52"/>
      <c r="E45" s="52"/>
      <c r="F45" s="52"/>
      <c r="G45" s="156"/>
    </row>
    <row r="46" spans="1:7" x14ac:dyDescent="0.2">
      <c r="A46" s="48">
        <v>31</v>
      </c>
      <c r="B46" s="48" t="s">
        <v>395</v>
      </c>
      <c r="C46" s="52"/>
      <c r="D46" s="52"/>
      <c r="E46" s="52"/>
      <c r="F46" s="52"/>
      <c r="G46" s="157"/>
    </row>
    <row r="47" spans="1:7" x14ac:dyDescent="0.2">
      <c r="A47" s="48">
        <v>32</v>
      </c>
      <c r="B47" s="60" t="s">
        <v>125</v>
      </c>
      <c r="C47" s="57">
        <f>C45+C46</f>
        <v>0</v>
      </c>
      <c r="D47" s="57"/>
      <c r="E47" s="57"/>
      <c r="F47" s="57"/>
      <c r="G47" s="158">
        <f>SUM(G45:G46)</f>
        <v>0</v>
      </c>
    </row>
    <row r="48" spans="1:7" x14ac:dyDescent="0.2">
      <c r="B48" s="49"/>
      <c r="C48" s="49"/>
      <c r="D48" s="49"/>
      <c r="E48" s="49"/>
      <c r="F48" s="49"/>
      <c r="G48" s="49"/>
    </row>
    <row r="49" s="49" customFormat="1" x14ac:dyDescent="0.2"/>
    <row r="50" s="49" customFormat="1" x14ac:dyDescent="0.2"/>
  </sheetData>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ignoredErrors>
    <ignoredError sqref="G4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18"/>
  <sheetViews>
    <sheetView view="pageLayout" topLeftCell="A22" zoomScaleNormal="100" workbookViewId="0">
      <selection activeCell="A5" sqref="A5"/>
    </sheetView>
  </sheetViews>
  <sheetFormatPr defaultColWidth="9.140625" defaultRowHeight="12.75" x14ac:dyDescent="0.2"/>
  <cols>
    <col min="1" max="1" width="5.7109375" style="3" customWidth="1"/>
    <col min="2" max="2" width="33.5703125" style="3" customWidth="1"/>
    <col min="3" max="3" width="12.140625" style="3" customWidth="1"/>
    <col min="4" max="4" width="11.28515625" style="3" customWidth="1"/>
    <col min="5" max="5" width="9.140625" style="3" customWidth="1"/>
    <col min="6" max="6" width="13.28515625" style="3" customWidth="1"/>
    <col min="7" max="16384" width="9.140625" style="3"/>
  </cols>
  <sheetData>
    <row r="1" spans="1:6" x14ac:dyDescent="0.2">
      <c r="A1" s="29" t="s">
        <v>372</v>
      </c>
      <c r="B1" s="30"/>
      <c r="C1" s="30"/>
      <c r="D1" s="30"/>
      <c r="E1" s="30"/>
      <c r="F1" s="28"/>
    </row>
    <row r="2" spans="1:6" x14ac:dyDescent="0.2">
      <c r="A2" s="243" t="s">
        <v>434</v>
      </c>
      <c r="B2" s="244"/>
      <c r="C2" s="244"/>
      <c r="D2" s="244"/>
      <c r="E2" s="244"/>
      <c r="F2" s="245"/>
    </row>
    <row r="3" spans="1:6" x14ac:dyDescent="0.2">
      <c r="A3" s="6" t="s">
        <v>126</v>
      </c>
      <c r="B3" s="7"/>
      <c r="C3" s="7"/>
      <c r="D3" s="7"/>
      <c r="E3" s="7"/>
      <c r="F3" s="8"/>
    </row>
    <row r="4" spans="1:6" x14ac:dyDescent="0.2">
      <c r="A4" s="23" t="s">
        <v>420</v>
      </c>
      <c r="B4" s="20" t="s">
        <v>435</v>
      </c>
      <c r="C4" s="20" t="s">
        <v>437</v>
      </c>
      <c r="D4" s="20" t="s">
        <v>439</v>
      </c>
      <c r="E4" s="20" t="s">
        <v>441</v>
      </c>
      <c r="F4" s="20" t="s">
        <v>790</v>
      </c>
    </row>
    <row r="5" spans="1:6" x14ac:dyDescent="0.2">
      <c r="A5" s="24" t="s">
        <v>405</v>
      </c>
      <c r="B5" s="21" t="s">
        <v>436</v>
      </c>
      <c r="C5" s="21" t="s">
        <v>438</v>
      </c>
      <c r="D5" s="21" t="s">
        <v>440</v>
      </c>
      <c r="E5" s="21" t="s">
        <v>440</v>
      </c>
      <c r="F5" s="21" t="s">
        <v>442</v>
      </c>
    </row>
    <row r="6" spans="1:6" ht="15" x14ac:dyDescent="0.25">
      <c r="A6" s="25"/>
      <c r="B6" s="22" t="s">
        <v>145</v>
      </c>
      <c r="C6" s="22" t="s">
        <v>406</v>
      </c>
      <c r="D6" s="186" t="s">
        <v>412</v>
      </c>
      <c r="E6" s="22" t="s">
        <v>407</v>
      </c>
      <c r="F6" s="22" t="s">
        <v>418</v>
      </c>
    </row>
    <row r="7" spans="1:6" x14ac:dyDescent="0.2">
      <c r="A7" s="20">
        <v>1</v>
      </c>
      <c r="B7" s="23"/>
      <c r="C7" s="23"/>
      <c r="D7" s="23"/>
      <c r="E7" s="23"/>
      <c r="F7" s="23"/>
    </row>
    <row r="8" spans="1:6" x14ac:dyDescent="0.2">
      <c r="A8" s="21">
        <v>2</v>
      </c>
      <c r="B8" s="24" t="s">
        <v>846</v>
      </c>
      <c r="C8" s="24"/>
      <c r="D8" s="24"/>
      <c r="E8" s="24"/>
      <c r="F8" s="24"/>
    </row>
    <row r="9" spans="1:6" x14ac:dyDescent="0.2">
      <c r="A9" s="21">
        <v>3</v>
      </c>
      <c r="B9" s="24"/>
      <c r="C9" s="24"/>
      <c r="D9" s="24"/>
      <c r="E9" s="24"/>
      <c r="F9" s="24"/>
    </row>
    <row r="10" spans="1:6" x14ac:dyDescent="0.2">
      <c r="A10" s="21">
        <v>4</v>
      </c>
      <c r="B10" s="24"/>
      <c r="C10" s="24"/>
      <c r="D10" s="24"/>
      <c r="E10" s="24"/>
      <c r="F10" s="24"/>
    </row>
    <row r="11" spans="1:6" x14ac:dyDescent="0.2">
      <c r="A11" s="22">
        <v>5</v>
      </c>
      <c r="B11" s="119" t="s">
        <v>187</v>
      </c>
      <c r="C11" s="120">
        <f>SUM(C7:C10)</f>
        <v>0</v>
      </c>
      <c r="D11" s="120">
        <f>SUM(D7:D10)</f>
        <v>0</v>
      </c>
      <c r="E11" s="120">
        <f>SUM(E7:E10)</f>
        <v>0</v>
      </c>
      <c r="F11" s="120">
        <f>SUM(F7:F10)</f>
        <v>0</v>
      </c>
    </row>
    <row r="12" spans="1:6" x14ac:dyDescent="0.2">
      <c r="A12" s="459"/>
      <c r="B12" s="460"/>
      <c r="C12" s="460"/>
      <c r="D12" s="460"/>
      <c r="E12" s="460"/>
      <c r="F12" s="461"/>
    </row>
    <row r="13" spans="1:6" x14ac:dyDescent="0.2">
      <c r="A13" s="450" t="s">
        <v>128</v>
      </c>
      <c r="B13" s="451"/>
      <c r="C13" s="451"/>
      <c r="D13" s="451"/>
      <c r="E13" s="451"/>
      <c r="F13" s="452"/>
    </row>
    <row r="14" spans="1:6" x14ac:dyDescent="0.2">
      <c r="A14" s="4" t="s">
        <v>129</v>
      </c>
      <c r="F14" s="5"/>
    </row>
    <row r="15" spans="1:6" x14ac:dyDescent="0.2">
      <c r="A15" s="20"/>
      <c r="B15" s="255" t="s">
        <v>443</v>
      </c>
      <c r="C15" s="256"/>
      <c r="D15" s="246"/>
      <c r="E15" s="247"/>
      <c r="F15" s="248"/>
    </row>
    <row r="16" spans="1:6" x14ac:dyDescent="0.2">
      <c r="A16" s="21"/>
      <c r="B16" s="243" t="s">
        <v>444</v>
      </c>
      <c r="C16" s="245"/>
      <c r="D16" s="252"/>
      <c r="E16" s="253" t="s">
        <v>130</v>
      </c>
      <c r="F16" s="254"/>
    </row>
    <row r="17" spans="1:6" x14ac:dyDescent="0.2">
      <c r="A17" s="22"/>
      <c r="B17" s="243" t="s">
        <v>145</v>
      </c>
      <c r="C17" s="245"/>
      <c r="D17" s="249"/>
      <c r="E17" s="250" t="s">
        <v>406</v>
      </c>
      <c r="F17" s="251"/>
    </row>
    <row r="18" spans="1:6" x14ac:dyDescent="0.2">
      <c r="A18" s="111">
        <v>6</v>
      </c>
      <c r="B18" s="29"/>
      <c r="C18" s="28"/>
      <c r="D18" s="27" t="s">
        <v>131</v>
      </c>
      <c r="E18" s="23"/>
      <c r="F18" s="23"/>
    </row>
    <row r="19" spans="1:6" x14ac:dyDescent="0.2">
      <c r="A19" s="110">
        <v>7</v>
      </c>
      <c r="B19" s="4" t="s">
        <v>846</v>
      </c>
      <c r="C19" s="5"/>
      <c r="D19" s="24"/>
      <c r="E19" s="24"/>
      <c r="F19" s="24"/>
    </row>
    <row r="20" spans="1:6" x14ac:dyDescent="0.2">
      <c r="A20" s="110">
        <v>8</v>
      </c>
      <c r="B20" s="4"/>
      <c r="C20" s="5"/>
      <c r="D20" s="24"/>
      <c r="E20" s="24"/>
      <c r="F20" s="24"/>
    </row>
    <row r="21" spans="1:6" x14ac:dyDescent="0.2">
      <c r="A21" s="112">
        <v>9</v>
      </c>
      <c r="B21" s="6"/>
      <c r="C21" s="8"/>
      <c r="D21" s="25" t="s">
        <v>142</v>
      </c>
      <c r="E21" s="25"/>
      <c r="F21" s="25"/>
    </row>
    <row r="22" spans="1:6" x14ac:dyDescent="0.2">
      <c r="A22" s="4"/>
      <c r="F22" s="32"/>
    </row>
    <row r="23" spans="1:6" x14ac:dyDescent="0.2">
      <c r="A23" s="450" t="s">
        <v>132</v>
      </c>
      <c r="B23" s="451"/>
      <c r="C23" s="451"/>
      <c r="D23" s="451"/>
      <c r="E23" s="451"/>
      <c r="F23" s="452"/>
    </row>
    <row r="24" spans="1:6" ht="12.75" customHeight="1" x14ac:dyDescent="0.2">
      <c r="A24" s="4" t="s">
        <v>792</v>
      </c>
      <c r="F24" s="5"/>
    </row>
    <row r="25" spans="1:6" x14ac:dyDescent="0.2">
      <c r="A25" s="4" t="s">
        <v>793</v>
      </c>
      <c r="F25" s="5"/>
    </row>
    <row r="26" spans="1:6" x14ac:dyDescent="0.2">
      <c r="A26" s="4" t="s">
        <v>794</v>
      </c>
      <c r="F26" s="5"/>
    </row>
    <row r="27" spans="1:6" x14ac:dyDescent="0.2">
      <c r="A27" s="6" t="s">
        <v>791</v>
      </c>
      <c r="B27" s="7"/>
      <c r="C27" s="7"/>
      <c r="D27" s="7"/>
      <c r="E27" s="7"/>
      <c r="F27" s="8"/>
    </row>
    <row r="28" spans="1:6" x14ac:dyDescent="0.2">
      <c r="A28" s="20"/>
      <c r="B28" s="176"/>
      <c r="C28" s="176" t="s">
        <v>447</v>
      </c>
      <c r="D28" s="176" t="s">
        <v>450</v>
      </c>
      <c r="E28" s="176"/>
      <c r="F28" s="176"/>
    </row>
    <row r="29" spans="1:6" x14ac:dyDescent="0.2">
      <c r="A29" s="21"/>
      <c r="B29" s="177"/>
      <c r="C29" s="177" t="s">
        <v>446</v>
      </c>
      <c r="D29" s="177" t="s">
        <v>449</v>
      </c>
      <c r="E29" s="177" t="s">
        <v>451</v>
      </c>
      <c r="F29" s="177" t="s">
        <v>447</v>
      </c>
    </row>
    <row r="30" spans="1:6" x14ac:dyDescent="0.2">
      <c r="A30" s="21" t="s">
        <v>420</v>
      </c>
      <c r="B30" s="177"/>
      <c r="C30" s="177" t="s">
        <v>27</v>
      </c>
      <c r="D30" s="177" t="s">
        <v>448</v>
      </c>
      <c r="E30" s="177" t="s">
        <v>452</v>
      </c>
      <c r="F30" s="177" t="s">
        <v>446</v>
      </c>
    </row>
    <row r="31" spans="1:6" x14ac:dyDescent="0.2">
      <c r="A31" s="21" t="s">
        <v>405</v>
      </c>
      <c r="B31" s="177" t="s">
        <v>445</v>
      </c>
      <c r="C31" s="177" t="s">
        <v>408</v>
      </c>
      <c r="D31" s="177" t="s">
        <v>31</v>
      </c>
      <c r="E31" s="177" t="s">
        <v>31</v>
      </c>
      <c r="F31" s="177" t="s">
        <v>409</v>
      </c>
    </row>
    <row r="32" spans="1:6" ht="15" x14ac:dyDescent="0.25">
      <c r="A32" s="22"/>
      <c r="B32" s="177" t="s">
        <v>145</v>
      </c>
      <c r="C32" s="259" t="s">
        <v>406</v>
      </c>
      <c r="D32" s="186" t="s">
        <v>412</v>
      </c>
      <c r="E32" s="259" t="s">
        <v>407</v>
      </c>
      <c r="F32" s="259" t="s">
        <v>418</v>
      </c>
    </row>
    <row r="33" spans="1:6" x14ac:dyDescent="0.2">
      <c r="A33" s="111">
        <v>10</v>
      </c>
      <c r="B33" s="23"/>
      <c r="C33" s="115"/>
      <c r="D33" s="116"/>
      <c r="E33" s="116"/>
      <c r="F33" s="116">
        <f>D33-E33</f>
        <v>0</v>
      </c>
    </row>
    <row r="34" spans="1:6" x14ac:dyDescent="0.2">
      <c r="A34" s="110">
        <v>11</v>
      </c>
      <c r="B34" s="24" t="s">
        <v>846</v>
      </c>
      <c r="C34" s="117"/>
      <c r="D34" s="118"/>
      <c r="E34" s="118"/>
      <c r="F34" s="116">
        <f t="shared" ref="F34:F37" si="0">D34-E34</f>
        <v>0</v>
      </c>
    </row>
    <row r="35" spans="1:6" x14ac:dyDescent="0.2">
      <c r="A35" s="110">
        <v>12</v>
      </c>
      <c r="B35" s="24"/>
      <c r="C35" s="5"/>
      <c r="D35" s="24"/>
      <c r="E35" s="24"/>
      <c r="F35" s="116">
        <f t="shared" si="0"/>
        <v>0</v>
      </c>
    </row>
    <row r="36" spans="1:6" x14ac:dyDescent="0.2">
      <c r="A36" s="110">
        <v>13</v>
      </c>
      <c r="B36" s="24"/>
      <c r="C36" s="5"/>
      <c r="D36" s="24"/>
      <c r="E36" s="24"/>
      <c r="F36" s="116">
        <f t="shared" si="0"/>
        <v>0</v>
      </c>
    </row>
    <row r="37" spans="1:6" x14ac:dyDescent="0.2">
      <c r="A37" s="110">
        <v>14</v>
      </c>
      <c r="B37" s="24"/>
      <c r="C37" s="5"/>
      <c r="D37" s="24"/>
      <c r="E37" s="24"/>
      <c r="F37" s="116">
        <f t="shared" si="0"/>
        <v>0</v>
      </c>
    </row>
    <row r="38" spans="1:6" x14ac:dyDescent="0.2">
      <c r="A38" s="112">
        <v>15</v>
      </c>
      <c r="B38" s="119" t="s">
        <v>187</v>
      </c>
      <c r="C38" s="121">
        <f>SUM(C34:C37)</f>
        <v>0</v>
      </c>
      <c r="D38" s="121">
        <f>SUM(D33:D37)</f>
        <v>0</v>
      </c>
      <c r="E38" s="121">
        <f>SUM(E33:E37)</f>
        <v>0</v>
      </c>
      <c r="F38" s="121">
        <f>SUM(F33:F37)</f>
        <v>0</v>
      </c>
    </row>
    <row r="39" spans="1:6" x14ac:dyDescent="0.2">
      <c r="A39" s="4"/>
      <c r="F39" s="32"/>
    </row>
    <row r="40" spans="1:6" x14ac:dyDescent="0.2">
      <c r="A40" s="450" t="s">
        <v>133</v>
      </c>
      <c r="B40" s="451"/>
      <c r="C40" s="451"/>
      <c r="D40" s="451"/>
      <c r="E40" s="451"/>
      <c r="F40" s="452"/>
    </row>
    <row r="41" spans="1:6" ht="12.75" customHeight="1" x14ac:dyDescent="0.2">
      <c r="A41" s="453" t="s">
        <v>134</v>
      </c>
      <c r="B41" s="454"/>
      <c r="C41" s="454"/>
      <c r="D41" s="454"/>
      <c r="E41" s="454"/>
      <c r="F41" s="455"/>
    </row>
    <row r="42" spans="1:6" x14ac:dyDescent="0.2">
      <c r="A42" s="453"/>
      <c r="B42" s="454"/>
      <c r="C42" s="454"/>
      <c r="D42" s="454"/>
      <c r="E42" s="454"/>
      <c r="F42" s="455"/>
    </row>
    <row r="43" spans="1:6" x14ac:dyDescent="0.2">
      <c r="A43" s="456"/>
      <c r="B43" s="457"/>
      <c r="C43" s="457"/>
      <c r="D43" s="457"/>
      <c r="E43" s="457"/>
      <c r="F43" s="458"/>
    </row>
    <row r="44" spans="1:6" x14ac:dyDescent="0.2">
      <c r="A44" s="20"/>
      <c r="B44" s="176"/>
      <c r="C44" s="20" t="s">
        <v>410</v>
      </c>
      <c r="D44" s="20" t="s">
        <v>130</v>
      </c>
      <c r="E44" s="20" t="s">
        <v>130</v>
      </c>
      <c r="F44" s="20" t="s">
        <v>30</v>
      </c>
    </row>
    <row r="45" spans="1:6" x14ac:dyDescent="0.2">
      <c r="A45" s="21" t="s">
        <v>420</v>
      </c>
      <c r="B45" s="177" t="s">
        <v>453</v>
      </c>
      <c r="C45" s="21" t="s">
        <v>27</v>
      </c>
      <c r="D45" s="21" t="s">
        <v>454</v>
      </c>
      <c r="E45" s="21" t="s">
        <v>452</v>
      </c>
      <c r="F45" s="21" t="s">
        <v>455</v>
      </c>
    </row>
    <row r="46" spans="1:6" x14ac:dyDescent="0.2">
      <c r="A46" s="21" t="s">
        <v>405</v>
      </c>
      <c r="B46" s="177" t="s">
        <v>58</v>
      </c>
      <c r="C46" s="21" t="s">
        <v>408</v>
      </c>
      <c r="D46" s="21" t="s">
        <v>31</v>
      </c>
      <c r="E46" s="21" t="s">
        <v>31</v>
      </c>
      <c r="F46" s="21" t="s">
        <v>408</v>
      </c>
    </row>
    <row r="47" spans="1:6" ht="15" x14ac:dyDescent="0.25">
      <c r="A47" s="22"/>
      <c r="B47" s="259" t="s">
        <v>145</v>
      </c>
      <c r="C47" s="22" t="s">
        <v>406</v>
      </c>
      <c r="D47" s="186" t="s">
        <v>412</v>
      </c>
      <c r="E47" s="22" t="s">
        <v>407</v>
      </c>
      <c r="F47" s="21" t="s">
        <v>418</v>
      </c>
    </row>
    <row r="48" spans="1:6" x14ac:dyDescent="0.2">
      <c r="A48" s="20">
        <v>16</v>
      </c>
      <c r="B48" s="23"/>
      <c r="C48" s="23"/>
      <c r="D48" s="116"/>
      <c r="E48" s="29"/>
      <c r="F48" s="123">
        <f>C48+D48-E48</f>
        <v>0</v>
      </c>
    </row>
    <row r="49" spans="1:7" x14ac:dyDescent="0.2">
      <c r="A49" s="21">
        <v>17</v>
      </c>
      <c r="B49" s="24" t="s">
        <v>846</v>
      </c>
      <c r="C49" s="24"/>
      <c r="D49" s="118"/>
      <c r="E49" s="4"/>
      <c r="F49" s="125">
        <f t="shared" ref="F49:F53" si="1">C49+D49-E49</f>
        <v>0</v>
      </c>
    </row>
    <row r="50" spans="1:7" x14ac:dyDescent="0.2">
      <c r="A50" s="21">
        <v>18</v>
      </c>
      <c r="B50" s="24"/>
      <c r="C50" s="24"/>
      <c r="D50" s="118"/>
      <c r="E50" s="4"/>
      <c r="F50" s="125">
        <f t="shared" si="1"/>
        <v>0</v>
      </c>
    </row>
    <row r="51" spans="1:7" x14ac:dyDescent="0.2">
      <c r="A51" s="21">
        <v>19</v>
      </c>
      <c r="B51" s="24"/>
      <c r="C51" s="24"/>
      <c r="D51" s="118"/>
      <c r="E51" s="4"/>
      <c r="F51" s="125">
        <f t="shared" si="1"/>
        <v>0</v>
      </c>
    </row>
    <row r="52" spans="1:7" x14ac:dyDescent="0.2">
      <c r="A52" s="21">
        <v>20</v>
      </c>
      <c r="B52" s="24"/>
      <c r="C52" s="24"/>
      <c r="D52" s="118"/>
      <c r="E52" s="4"/>
      <c r="F52" s="125">
        <f t="shared" si="1"/>
        <v>0</v>
      </c>
    </row>
    <row r="53" spans="1:7" x14ac:dyDescent="0.2">
      <c r="A53" s="22">
        <v>21</v>
      </c>
      <c r="B53" s="25"/>
      <c r="C53" s="25"/>
      <c r="D53" s="122"/>
      <c r="E53" s="4"/>
      <c r="F53" s="126">
        <f t="shared" si="1"/>
        <v>0</v>
      </c>
    </row>
    <row r="54" spans="1:7" x14ac:dyDescent="0.2">
      <c r="A54" s="22"/>
      <c r="B54" s="119" t="s">
        <v>187</v>
      </c>
      <c r="C54" s="121">
        <f>SUM(C50:C53)</f>
        <v>0</v>
      </c>
      <c r="D54" s="121">
        <f>SUM(D48:D53)</f>
        <v>0</v>
      </c>
      <c r="E54" s="121">
        <f>SUM(E48:E53)</f>
        <v>0</v>
      </c>
      <c r="F54" s="124">
        <f>SUM(F48:F53)</f>
        <v>0</v>
      </c>
      <c r="G54" s="127"/>
    </row>
    <row r="55" spans="1:7" x14ac:dyDescent="0.2">
      <c r="C55" s="127"/>
    </row>
    <row r="56" spans="1:7" ht="9.75" customHeight="1" x14ac:dyDescent="0.2"/>
    <row r="57" spans="1:7" hidden="1" x14ac:dyDescent="0.2"/>
    <row r="58" spans="1:7" hidden="1" x14ac:dyDescent="0.2"/>
    <row r="59" spans="1:7" hidden="1" x14ac:dyDescent="0.2"/>
    <row r="60" spans="1:7" hidden="1" x14ac:dyDescent="0.2"/>
    <row r="61" spans="1:7" hidden="1" x14ac:dyDescent="0.2"/>
    <row r="62" spans="1:7" hidden="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sheetData>
  <mergeCells count="5">
    <mergeCell ref="A40:F40"/>
    <mergeCell ref="A41:F43"/>
    <mergeCell ref="A12:F12"/>
    <mergeCell ref="A13:F13"/>
    <mergeCell ref="A23:F23"/>
  </mergeCells>
  <pageMargins left="0.7" right="0.7" top="0.75" bottom="0.75" header="0.3" footer="0.3"/>
  <pageSetup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ignoredErrors>
    <ignoredError sqref="C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9"/>
  <sheetViews>
    <sheetView view="pageLayout" topLeftCell="A13" zoomScaleNormal="100" workbookViewId="0">
      <selection activeCell="A5" sqref="A5"/>
    </sheetView>
  </sheetViews>
  <sheetFormatPr defaultColWidth="9.140625" defaultRowHeight="12.75" x14ac:dyDescent="0.2"/>
  <cols>
    <col min="1" max="1" width="6.28515625" style="3" customWidth="1"/>
    <col min="2" max="3" width="9.140625" style="3"/>
    <col min="4" max="4" width="9.140625" style="3" customWidth="1"/>
    <col min="5" max="5" width="10.28515625" style="3" customWidth="1"/>
    <col min="6" max="6" width="7.85546875" style="3" bestFit="1" customWidth="1"/>
    <col min="7" max="7" width="9.5703125" style="3" bestFit="1" customWidth="1"/>
    <col min="8" max="8" width="11.7109375" style="3" customWidth="1"/>
    <col min="9" max="9" width="11" style="3" bestFit="1" customWidth="1"/>
    <col min="10" max="10" width="9.28515625" style="3" customWidth="1"/>
    <col min="11" max="11" width="9.85546875" style="3" bestFit="1" customWidth="1"/>
    <col min="12" max="12" width="10.140625" style="5" bestFit="1" customWidth="1"/>
    <col min="13" max="16384" width="9.140625" style="3"/>
  </cols>
  <sheetData>
    <row r="1" spans="1:12" x14ac:dyDescent="0.2">
      <c r="A1" s="29" t="s">
        <v>373</v>
      </c>
      <c r="B1" s="30"/>
      <c r="C1" s="30"/>
      <c r="D1" s="30"/>
      <c r="E1" s="30"/>
      <c r="F1" s="30"/>
      <c r="G1" s="30"/>
      <c r="H1" s="30"/>
      <c r="I1" s="30"/>
      <c r="J1" s="30"/>
      <c r="K1" s="30"/>
      <c r="L1" s="28"/>
    </row>
    <row r="2" spans="1:12" x14ac:dyDescent="0.2">
      <c r="A2" s="243" t="s">
        <v>456</v>
      </c>
      <c r="B2" s="244"/>
      <c r="C2" s="244"/>
      <c r="D2" s="244"/>
      <c r="E2" s="244"/>
      <c r="F2" s="244"/>
      <c r="G2" s="244"/>
      <c r="H2" s="244"/>
      <c r="I2" s="244"/>
      <c r="J2" s="244"/>
      <c r="K2" s="244"/>
      <c r="L2" s="245"/>
    </row>
    <row r="3" spans="1:12" x14ac:dyDescent="0.2">
      <c r="A3" s="242" t="s">
        <v>457</v>
      </c>
      <c r="B3" s="171"/>
      <c r="C3" s="171"/>
      <c r="D3" s="171"/>
      <c r="E3" s="171"/>
      <c r="F3" s="171"/>
      <c r="G3" s="171"/>
      <c r="H3" s="171"/>
      <c r="I3" s="171"/>
      <c r="J3" s="171"/>
      <c r="K3" s="171"/>
      <c r="L3" s="172"/>
    </row>
    <row r="4" spans="1:12" x14ac:dyDescent="0.2">
      <c r="A4" s="260" t="s">
        <v>797</v>
      </c>
      <c r="B4" s="178"/>
      <c r="C4" s="178"/>
      <c r="D4" s="178"/>
      <c r="E4" s="178"/>
      <c r="F4" s="178"/>
      <c r="G4" s="178"/>
      <c r="H4" s="178"/>
      <c r="I4" s="178"/>
      <c r="J4" s="178"/>
      <c r="K4" s="178"/>
      <c r="L4" s="179"/>
    </row>
    <row r="5" spans="1:12" x14ac:dyDescent="0.2">
      <c r="A5" s="20"/>
      <c r="B5" s="111"/>
      <c r="C5" s="174"/>
      <c r="D5" s="174"/>
      <c r="E5" s="175"/>
      <c r="F5" s="255" t="s">
        <v>459</v>
      </c>
      <c r="G5" s="256"/>
      <c r="H5" s="20" t="s">
        <v>462</v>
      </c>
      <c r="I5" s="20" t="s">
        <v>465</v>
      </c>
      <c r="J5" s="255" t="s">
        <v>466</v>
      </c>
      <c r="K5" s="256"/>
      <c r="L5" s="20" t="s">
        <v>361</v>
      </c>
    </row>
    <row r="6" spans="1:12" x14ac:dyDescent="0.2">
      <c r="A6" s="21" t="s">
        <v>420</v>
      </c>
      <c r="B6" s="110"/>
      <c r="C6" s="171"/>
      <c r="D6" s="171"/>
      <c r="E6" s="172"/>
      <c r="F6" s="243" t="s">
        <v>460</v>
      </c>
      <c r="G6" s="245"/>
      <c r="H6" s="21" t="s">
        <v>463</v>
      </c>
      <c r="I6" s="21" t="s">
        <v>64</v>
      </c>
      <c r="J6" s="243" t="s">
        <v>467</v>
      </c>
      <c r="K6" s="245"/>
      <c r="L6" s="21" t="s">
        <v>468</v>
      </c>
    </row>
    <row r="7" spans="1:12" x14ac:dyDescent="0.2">
      <c r="A7" s="21" t="s">
        <v>405</v>
      </c>
      <c r="B7" s="243" t="s">
        <v>458</v>
      </c>
      <c r="C7" s="244"/>
      <c r="D7" s="244"/>
      <c r="E7" s="245"/>
      <c r="F7" s="243" t="s">
        <v>461</v>
      </c>
      <c r="G7" s="245"/>
      <c r="H7" s="21" t="s">
        <v>464</v>
      </c>
      <c r="I7" s="21" t="s">
        <v>461</v>
      </c>
      <c r="J7" s="243" t="s">
        <v>438</v>
      </c>
      <c r="K7" s="245"/>
      <c r="L7" s="21" t="s">
        <v>438</v>
      </c>
    </row>
    <row r="8" spans="1:12" ht="15" x14ac:dyDescent="0.25">
      <c r="A8" s="22"/>
      <c r="B8" s="257" t="s">
        <v>145</v>
      </c>
      <c r="C8" s="261"/>
      <c r="D8" s="261"/>
      <c r="E8" s="258"/>
      <c r="F8" s="257" t="s">
        <v>406</v>
      </c>
      <c r="G8" s="258"/>
      <c r="H8" s="186" t="s">
        <v>412</v>
      </c>
      <c r="I8" s="22" t="s">
        <v>407</v>
      </c>
      <c r="J8" s="257" t="s">
        <v>418</v>
      </c>
      <c r="K8" s="258"/>
      <c r="L8" s="21" t="s">
        <v>419</v>
      </c>
    </row>
    <row r="9" spans="1:12" x14ac:dyDescent="0.2">
      <c r="A9" s="23">
        <v>1</v>
      </c>
      <c r="B9" s="29" t="s">
        <v>135</v>
      </c>
      <c r="C9" s="30"/>
      <c r="D9" s="30"/>
      <c r="E9" s="28"/>
      <c r="F9" s="129"/>
      <c r="G9" s="28"/>
      <c r="H9" s="128" t="s">
        <v>131</v>
      </c>
      <c r="I9" s="130"/>
      <c r="J9" s="128" t="s">
        <v>131</v>
      </c>
      <c r="K9" s="30"/>
      <c r="L9" s="130"/>
    </row>
    <row r="10" spans="1:12" x14ac:dyDescent="0.2">
      <c r="A10" s="24">
        <v>2</v>
      </c>
      <c r="B10" s="4" t="s">
        <v>35</v>
      </c>
      <c r="C10" s="3" t="s">
        <v>348</v>
      </c>
      <c r="E10" s="5"/>
      <c r="F10" s="4"/>
      <c r="G10" s="5"/>
      <c r="H10" s="4" t="s">
        <v>846</v>
      </c>
      <c r="I10" s="24"/>
      <c r="J10" s="4"/>
      <c r="L10" s="24"/>
    </row>
    <row r="11" spans="1:12" x14ac:dyDescent="0.2">
      <c r="A11" s="24">
        <v>3</v>
      </c>
      <c r="B11" s="4"/>
      <c r="C11" s="3" t="s">
        <v>349</v>
      </c>
      <c r="E11" s="5"/>
      <c r="F11" s="131"/>
      <c r="G11" s="5"/>
      <c r="H11" s="4"/>
      <c r="I11" s="118"/>
      <c r="J11" s="4"/>
      <c r="L11" s="118"/>
    </row>
    <row r="12" spans="1:12" x14ac:dyDescent="0.2">
      <c r="A12" s="24">
        <v>4</v>
      </c>
      <c r="B12" s="4"/>
      <c r="C12" s="3" t="s">
        <v>350</v>
      </c>
      <c r="E12" s="5"/>
      <c r="F12" s="132"/>
      <c r="G12" s="8"/>
      <c r="H12" s="6"/>
      <c r="I12" s="122"/>
      <c r="J12" s="6"/>
      <c r="K12" s="7"/>
      <c r="L12" s="118"/>
    </row>
    <row r="13" spans="1:12" x14ac:dyDescent="0.2">
      <c r="A13" s="25">
        <v>5</v>
      </c>
      <c r="B13" s="6"/>
      <c r="C13" s="7"/>
      <c r="D13" s="7"/>
      <c r="E13" s="8" t="s">
        <v>136</v>
      </c>
      <c r="F13" s="6"/>
      <c r="G13" s="8"/>
      <c r="H13" s="6"/>
      <c r="I13" s="124">
        <f>SUM(I9:I12)</f>
        <v>0</v>
      </c>
      <c r="J13" s="6"/>
      <c r="K13" s="7"/>
      <c r="L13" s="121">
        <f>SUM(L9:L12)</f>
        <v>0</v>
      </c>
    </row>
    <row r="14" spans="1:12" x14ac:dyDescent="0.2">
      <c r="A14" s="31"/>
    </row>
    <row r="15" spans="1:12" x14ac:dyDescent="0.2">
      <c r="A15" s="450" t="s">
        <v>469</v>
      </c>
      <c r="B15" s="451"/>
      <c r="C15" s="451"/>
      <c r="D15" s="451"/>
      <c r="E15" s="451"/>
      <c r="F15" s="451"/>
      <c r="G15" s="451"/>
      <c r="H15" s="451"/>
      <c r="I15" s="451"/>
      <c r="J15" s="451"/>
      <c r="K15" s="451"/>
      <c r="L15" s="452"/>
    </row>
    <row r="16" spans="1:12" x14ac:dyDescent="0.2">
      <c r="A16" s="242" t="s">
        <v>470</v>
      </c>
      <c r="B16" s="173"/>
      <c r="C16" s="173"/>
      <c r="D16" s="173"/>
      <c r="E16" s="173"/>
      <c r="F16" s="173"/>
      <c r="G16" s="173"/>
      <c r="H16" s="173"/>
      <c r="I16" s="173"/>
      <c r="J16" s="173"/>
      <c r="K16" s="173"/>
      <c r="L16" s="386"/>
    </row>
    <row r="17" spans="1:12" x14ac:dyDescent="0.2">
      <c r="A17" s="242" t="s">
        <v>471</v>
      </c>
      <c r="B17" s="173"/>
      <c r="C17" s="173"/>
      <c r="D17" s="173"/>
      <c r="E17" s="173"/>
      <c r="F17" s="173"/>
      <c r="G17" s="173"/>
      <c r="H17" s="173"/>
      <c r="I17" s="173"/>
      <c r="J17" s="173"/>
      <c r="K17" s="173"/>
      <c r="L17" s="386"/>
    </row>
    <row r="18" spans="1:12" x14ac:dyDescent="0.2">
      <c r="A18" s="260" t="s">
        <v>472</v>
      </c>
      <c r="B18" s="262"/>
      <c r="C18" s="262"/>
      <c r="D18" s="262"/>
      <c r="E18" s="262"/>
      <c r="F18" s="262"/>
      <c r="G18" s="262"/>
      <c r="H18" s="262"/>
      <c r="I18" s="262"/>
      <c r="J18" s="262"/>
      <c r="K18" s="262"/>
      <c r="L18" s="410"/>
    </row>
    <row r="19" spans="1:12" ht="12.75" customHeight="1" x14ac:dyDescent="0.2">
      <c r="A19" s="20"/>
      <c r="B19" s="111"/>
      <c r="C19" s="174"/>
      <c r="D19" s="175"/>
      <c r="E19" s="20"/>
      <c r="F19" s="20"/>
      <c r="G19" s="20"/>
      <c r="H19" s="28"/>
      <c r="I19" s="263" t="s">
        <v>486</v>
      </c>
      <c r="J19" s="264"/>
      <c r="K19" s="175" t="s">
        <v>491</v>
      </c>
      <c r="L19" s="20"/>
    </row>
    <row r="20" spans="1:12" ht="12.75" customHeight="1" x14ac:dyDescent="0.2">
      <c r="A20" s="21"/>
      <c r="B20" s="110"/>
      <c r="C20" s="171"/>
      <c r="D20" s="172"/>
      <c r="E20" s="21"/>
      <c r="F20" s="21"/>
      <c r="G20" s="21"/>
      <c r="H20" s="172" t="s">
        <v>462</v>
      </c>
      <c r="I20" s="21"/>
      <c r="J20" s="21"/>
      <c r="K20" s="172" t="s">
        <v>492</v>
      </c>
      <c r="L20" s="21"/>
    </row>
    <row r="21" spans="1:12" ht="12.75" customHeight="1" x14ac:dyDescent="0.2">
      <c r="A21" s="21"/>
      <c r="B21" s="110"/>
      <c r="C21" s="171"/>
      <c r="D21" s="172"/>
      <c r="E21" s="21"/>
      <c r="F21" s="21"/>
      <c r="G21" s="21"/>
      <c r="H21" s="172" t="s">
        <v>483</v>
      </c>
      <c r="I21" s="21"/>
      <c r="J21" s="21"/>
      <c r="K21" s="172" t="s">
        <v>31</v>
      </c>
      <c r="L21" s="21" t="s">
        <v>491</v>
      </c>
    </row>
    <row r="22" spans="1:12" x14ac:dyDescent="0.2">
      <c r="A22" s="21" t="s">
        <v>420</v>
      </c>
      <c r="B22" s="243" t="s">
        <v>477</v>
      </c>
      <c r="C22" s="244"/>
      <c r="D22" s="245"/>
      <c r="E22" s="21" t="s">
        <v>479</v>
      </c>
      <c r="F22" s="21" t="s">
        <v>479</v>
      </c>
      <c r="G22" s="21" t="s">
        <v>482</v>
      </c>
      <c r="H22" s="172" t="s">
        <v>484</v>
      </c>
      <c r="I22" s="21" t="s">
        <v>487</v>
      </c>
      <c r="J22" s="21" t="s">
        <v>489</v>
      </c>
      <c r="K22" s="21" t="s">
        <v>494</v>
      </c>
      <c r="L22" s="21" t="s">
        <v>495</v>
      </c>
    </row>
    <row r="23" spans="1:12" x14ac:dyDescent="0.2">
      <c r="A23" s="21" t="s">
        <v>405</v>
      </c>
      <c r="B23" s="243" t="s">
        <v>476</v>
      </c>
      <c r="C23" s="244"/>
      <c r="D23" s="245"/>
      <c r="E23" s="21" t="s">
        <v>480</v>
      </c>
      <c r="F23" s="21" t="s">
        <v>481</v>
      </c>
      <c r="G23" s="21" t="s">
        <v>461</v>
      </c>
      <c r="H23" s="172" t="s">
        <v>485</v>
      </c>
      <c r="I23" s="21" t="s">
        <v>488</v>
      </c>
      <c r="J23" s="21" t="s">
        <v>490</v>
      </c>
      <c r="K23" s="21" t="s">
        <v>493</v>
      </c>
      <c r="L23" s="21" t="s">
        <v>423</v>
      </c>
    </row>
    <row r="24" spans="1:12" ht="15" x14ac:dyDescent="0.25">
      <c r="A24" s="25"/>
      <c r="B24" s="257" t="s">
        <v>145</v>
      </c>
      <c r="C24" s="261"/>
      <c r="D24" s="258"/>
      <c r="E24" s="22" t="s">
        <v>406</v>
      </c>
      <c r="F24" s="186" t="s">
        <v>412</v>
      </c>
      <c r="G24" s="22" t="s">
        <v>407</v>
      </c>
      <c r="H24" s="179" t="s">
        <v>418</v>
      </c>
      <c r="I24" s="22" t="s">
        <v>419</v>
      </c>
      <c r="J24" s="22" t="s">
        <v>473</v>
      </c>
      <c r="K24" s="22" t="s">
        <v>474</v>
      </c>
      <c r="L24" s="22" t="s">
        <v>475</v>
      </c>
    </row>
    <row r="25" spans="1:12" x14ac:dyDescent="0.2">
      <c r="A25" s="23">
        <v>6</v>
      </c>
      <c r="B25" s="29" t="s">
        <v>137</v>
      </c>
      <c r="C25" s="30"/>
      <c r="D25" s="28"/>
      <c r="E25" s="23"/>
      <c r="F25" s="23"/>
      <c r="G25" s="23"/>
      <c r="H25" s="28"/>
      <c r="I25" s="23"/>
      <c r="J25" s="23"/>
      <c r="K25" s="23"/>
      <c r="L25" s="23"/>
    </row>
    <row r="26" spans="1:12" x14ac:dyDescent="0.2">
      <c r="A26" s="24">
        <v>7</v>
      </c>
      <c r="B26" s="4"/>
      <c r="D26" s="5"/>
      <c r="E26" s="24"/>
      <c r="F26" s="24"/>
      <c r="G26" s="24"/>
      <c r="H26" s="5" t="s">
        <v>846</v>
      </c>
      <c r="I26" s="24"/>
      <c r="J26" s="24"/>
      <c r="K26" s="24"/>
      <c r="L26" s="24"/>
    </row>
    <row r="27" spans="1:12" x14ac:dyDescent="0.2">
      <c r="A27" s="24">
        <v>8</v>
      </c>
      <c r="B27" s="4"/>
      <c r="D27" s="5"/>
      <c r="E27" s="24"/>
      <c r="F27" s="24"/>
      <c r="G27" s="24"/>
      <c r="H27" s="5"/>
      <c r="I27" s="24"/>
      <c r="J27" s="24"/>
      <c r="K27" s="24"/>
      <c r="L27" s="24"/>
    </row>
    <row r="28" spans="1:12" x14ac:dyDescent="0.2">
      <c r="A28" s="24">
        <v>9</v>
      </c>
      <c r="B28" s="4"/>
      <c r="D28" s="5"/>
      <c r="E28" s="25"/>
      <c r="F28" s="25"/>
      <c r="G28" s="25"/>
      <c r="H28" s="8"/>
      <c r="I28" s="25"/>
      <c r="J28" s="25"/>
      <c r="K28" s="25"/>
      <c r="L28" s="25"/>
    </row>
    <row r="29" spans="1:12" x14ac:dyDescent="0.2">
      <c r="A29" s="24">
        <v>10</v>
      </c>
      <c r="B29" s="4" t="s">
        <v>138</v>
      </c>
      <c r="D29" s="5"/>
      <c r="E29" s="24"/>
      <c r="F29" s="24"/>
      <c r="G29" s="26"/>
      <c r="H29" s="32"/>
      <c r="I29" s="26"/>
      <c r="J29" s="26"/>
      <c r="K29" s="26"/>
      <c r="L29" s="26"/>
    </row>
    <row r="30" spans="1:12" x14ac:dyDescent="0.2">
      <c r="A30" s="24">
        <v>11</v>
      </c>
      <c r="B30" s="4" t="s">
        <v>139</v>
      </c>
      <c r="D30" s="5"/>
      <c r="E30" s="24"/>
      <c r="F30" s="24"/>
      <c r="G30" s="23"/>
      <c r="H30" s="5"/>
      <c r="I30" s="24"/>
      <c r="J30" s="24"/>
      <c r="K30" s="24"/>
      <c r="L30" s="24"/>
    </row>
    <row r="31" spans="1:12" x14ac:dyDescent="0.2">
      <c r="A31" s="24">
        <v>12</v>
      </c>
      <c r="B31" s="4"/>
      <c r="D31" s="5"/>
      <c r="E31" s="134"/>
      <c r="F31" s="134"/>
      <c r="G31" s="118"/>
      <c r="H31" s="117"/>
      <c r="I31" s="118"/>
      <c r="J31" s="133"/>
      <c r="K31" s="24"/>
      <c r="L31" s="24"/>
    </row>
    <row r="32" spans="1:12" x14ac:dyDescent="0.2">
      <c r="A32" s="24">
        <v>13</v>
      </c>
      <c r="B32" s="4"/>
      <c r="D32" s="5"/>
      <c r="E32" s="134"/>
      <c r="F32" s="134"/>
      <c r="G32" s="118"/>
      <c r="H32" s="117"/>
      <c r="I32" s="118"/>
      <c r="J32" s="24"/>
      <c r="K32" s="24"/>
      <c r="L32" s="24"/>
    </row>
    <row r="33" spans="1:12" x14ac:dyDescent="0.2">
      <c r="A33" s="24">
        <v>14</v>
      </c>
      <c r="B33" s="4"/>
      <c r="D33" s="5"/>
      <c r="E33" s="24"/>
      <c r="F33" s="24"/>
      <c r="G33" s="24"/>
      <c r="H33" s="5"/>
      <c r="I33" s="24"/>
      <c r="J33" s="24"/>
      <c r="K33" s="24"/>
      <c r="L33" s="24"/>
    </row>
    <row r="34" spans="1:12" x14ac:dyDescent="0.2">
      <c r="A34" s="24">
        <v>15</v>
      </c>
      <c r="B34" s="4"/>
      <c r="D34" s="5"/>
      <c r="E34" s="24"/>
      <c r="F34" s="24"/>
      <c r="G34" s="24"/>
      <c r="H34" s="5"/>
      <c r="I34" s="24"/>
      <c r="J34" s="24"/>
      <c r="K34" s="24"/>
      <c r="L34" s="24"/>
    </row>
    <row r="35" spans="1:12" x14ac:dyDescent="0.2">
      <c r="A35" s="24">
        <v>16</v>
      </c>
      <c r="B35" s="4"/>
      <c r="D35" s="5"/>
      <c r="E35" s="25"/>
      <c r="F35" s="25"/>
      <c r="G35" s="25"/>
      <c r="H35" s="5"/>
      <c r="I35" s="24"/>
      <c r="J35" s="24"/>
      <c r="K35" s="24"/>
      <c r="L35" s="24"/>
    </row>
    <row r="36" spans="1:12" x14ac:dyDescent="0.2">
      <c r="A36" s="24">
        <v>17</v>
      </c>
      <c r="B36" s="4" t="s">
        <v>478</v>
      </c>
      <c r="D36" s="5"/>
      <c r="E36" s="24"/>
      <c r="F36" s="24"/>
      <c r="G36" s="136">
        <f>SUM(G31:G35)</f>
        <v>0</v>
      </c>
      <c r="H36" s="28"/>
      <c r="I36" s="135">
        <f>SUM(I31:I35)</f>
        <v>0</v>
      </c>
      <c r="J36" s="23"/>
      <c r="K36" s="26"/>
      <c r="L36" s="123">
        <f>SUM(L31:L35)</f>
        <v>0</v>
      </c>
    </row>
    <row r="37" spans="1:12" x14ac:dyDescent="0.2">
      <c r="A37" s="24">
        <v>18</v>
      </c>
      <c r="B37" s="4"/>
      <c r="C37" s="5" t="s">
        <v>140</v>
      </c>
      <c r="E37" s="24"/>
      <c r="F37" s="4"/>
      <c r="G37" s="29"/>
      <c r="H37" s="30"/>
      <c r="I37" s="30"/>
      <c r="J37" s="28"/>
      <c r="K37" s="8" t="s">
        <v>187</v>
      </c>
      <c r="L37" s="136">
        <f>L29+L36</f>
        <v>0</v>
      </c>
    </row>
    <row r="38" spans="1:12" x14ac:dyDescent="0.2">
      <c r="A38" s="25"/>
      <c r="B38" s="6"/>
      <c r="C38" s="7"/>
      <c r="D38" s="8"/>
      <c r="E38" s="25"/>
      <c r="F38" s="6"/>
      <c r="G38" s="6"/>
      <c r="H38" s="7"/>
      <c r="I38" s="7"/>
      <c r="J38" s="8"/>
      <c r="K38" s="8"/>
      <c r="L38" s="25"/>
    </row>
    <row r="39" spans="1:12" x14ac:dyDescent="0.2">
      <c r="I39" s="137">
        <f>I36-'page 201'!D19</f>
        <v>0</v>
      </c>
    </row>
  </sheetData>
  <mergeCells count="1">
    <mergeCell ref="A15:L15"/>
  </mergeCells>
  <pageMargins left="0.7" right="0.7" top="0.75" bottom="0.75" header="0.3" footer="0.3"/>
  <pageSetup scale="79" orientation="portrait" r:id="rId1"/>
  <headerFooter>
    <oddHeader>&amp;L
Annual report of Hutchinson Water Co.&amp;R
Year Ending December 31, 2023</oddHeader>
    <firstHeader>&amp;L&amp;"Arial,Regular"&amp;10
Annual Return of &amp;K0070C0Hutchinson Water Co&amp;R&amp;"Arial,Regular"&amp;10
Calendar year ending December 31, 2023</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52ff82cd5d20c7a4543d6203e048f5e0">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c0f6ad18565c4da905cd470fe6c6deea"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C21B0-215B-4BA9-AEF5-C3D3E553E050}"/>
</file>

<file path=customXml/itemProps2.xml><?xml version="1.0" encoding="utf-8"?>
<ds:datastoreItem xmlns:ds="http://schemas.openxmlformats.org/officeDocument/2006/customXml" ds:itemID="{6A8AEE4A-B747-4164-A6B0-4DE5FFE436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Coccomo</dc:creator>
  <cp:lastModifiedBy>kathy kushiandmyers.com</cp:lastModifiedBy>
  <cp:lastPrinted>2024-07-15T16:13:29Z</cp:lastPrinted>
  <dcterms:created xsi:type="dcterms:W3CDTF">2015-03-30T15:39:48Z</dcterms:created>
  <dcterms:modified xsi:type="dcterms:W3CDTF">2024-07-15T16:22:11Z</dcterms:modified>
</cp:coreProperties>
</file>