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ENE-TEAMS-PolicyandPlanning/Shared Documents/Customer Choice/2024/Gas Q3-4/"/>
    </mc:Choice>
  </mc:AlternateContent>
  <xr:revisionPtr revIDLastSave="0" documentId="8_{2D396B35-17ED-479C-9A98-8682D30C92C8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" sheetId="1" r:id="rId1"/>
    <sheet name="FEB" sheetId="7" r:id="rId2"/>
    <sheet name="MAR" sheetId="8" r:id="rId3"/>
    <sheet name="APR" sheetId="9" r:id="rId4"/>
    <sheet name="MAY" sheetId="11" r:id="rId5"/>
    <sheet name="JUN" sheetId="12" r:id="rId6"/>
    <sheet name="JUL" sheetId="14" r:id="rId7"/>
    <sheet name="AUG" sheetId="13" r:id="rId8"/>
    <sheet name="SEP" sheetId="15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2" l="1"/>
  <c r="F3" i="12"/>
  <c r="G18" i="1" l="1"/>
  <c r="F18" i="1"/>
  <c r="G12" i="1"/>
  <c r="F12" i="1"/>
  <c r="G7" i="1"/>
  <c r="F7" i="1"/>
  <c r="G6" i="1"/>
  <c r="F6" i="1"/>
  <c r="F4" i="7" l="1"/>
  <c r="G34" i="12" l="1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E27" i="12"/>
  <c r="D27" i="12"/>
  <c r="C27" i="12"/>
  <c r="B27" i="12"/>
  <c r="G26" i="12"/>
  <c r="F26" i="12"/>
  <c r="G25" i="12"/>
  <c r="F25" i="12"/>
  <c r="G24" i="12"/>
  <c r="F24" i="12"/>
  <c r="G23" i="12"/>
  <c r="F23" i="12"/>
  <c r="G22" i="12"/>
  <c r="F22" i="12"/>
  <c r="E21" i="12"/>
  <c r="D21" i="12"/>
  <c r="C21" i="12"/>
  <c r="B21" i="12"/>
  <c r="F21" i="12" s="1"/>
  <c r="G20" i="12"/>
  <c r="F20" i="12"/>
  <c r="G19" i="12"/>
  <c r="F19" i="12"/>
  <c r="G18" i="12"/>
  <c r="F18" i="12"/>
  <c r="G17" i="12"/>
  <c r="F17" i="12"/>
  <c r="G16" i="12"/>
  <c r="F16" i="12"/>
  <c r="E15" i="12"/>
  <c r="D15" i="12"/>
  <c r="C15" i="12"/>
  <c r="G15" i="12" s="1"/>
  <c r="B15" i="12"/>
  <c r="G14" i="12"/>
  <c r="F14" i="12"/>
  <c r="G13" i="12"/>
  <c r="F13" i="12"/>
  <c r="G12" i="12"/>
  <c r="F12" i="12"/>
  <c r="G11" i="12"/>
  <c r="F11" i="12"/>
  <c r="G10" i="12"/>
  <c r="F10" i="12"/>
  <c r="E9" i="12"/>
  <c r="D9" i="12"/>
  <c r="C9" i="12"/>
  <c r="B9" i="12"/>
  <c r="G8" i="12"/>
  <c r="F8" i="12"/>
  <c r="G7" i="12"/>
  <c r="F7" i="12"/>
  <c r="G6" i="12"/>
  <c r="F6" i="12"/>
  <c r="G5" i="12"/>
  <c r="F5" i="12"/>
  <c r="G4" i="12"/>
  <c r="F4" i="12"/>
  <c r="E3" i="12"/>
  <c r="D3" i="12"/>
  <c r="C3" i="12"/>
  <c r="B3" i="12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E27" i="11"/>
  <c r="D27" i="11"/>
  <c r="C27" i="11"/>
  <c r="B27" i="11"/>
  <c r="G26" i="11"/>
  <c r="F26" i="11"/>
  <c r="G25" i="11"/>
  <c r="F25" i="11"/>
  <c r="G24" i="11"/>
  <c r="F24" i="11"/>
  <c r="G23" i="11"/>
  <c r="F23" i="11"/>
  <c r="G22" i="11"/>
  <c r="F22" i="11"/>
  <c r="E21" i="11"/>
  <c r="D21" i="11"/>
  <c r="C21" i="11"/>
  <c r="G21" i="11" s="1"/>
  <c r="B21" i="11"/>
  <c r="F21" i="11" s="1"/>
  <c r="G20" i="11"/>
  <c r="F20" i="11"/>
  <c r="G19" i="11"/>
  <c r="F19" i="11"/>
  <c r="G18" i="11"/>
  <c r="F18" i="11"/>
  <c r="G17" i="11"/>
  <c r="F17" i="11"/>
  <c r="G16" i="11"/>
  <c r="F16" i="11"/>
  <c r="E15" i="11"/>
  <c r="D15" i="11"/>
  <c r="C15" i="11"/>
  <c r="B15" i="11"/>
  <c r="F15" i="11" s="1"/>
  <c r="G14" i="11"/>
  <c r="F14" i="11"/>
  <c r="G13" i="11"/>
  <c r="F13" i="11"/>
  <c r="G12" i="11"/>
  <c r="F12" i="11"/>
  <c r="G11" i="11"/>
  <c r="F11" i="11"/>
  <c r="G10" i="11"/>
  <c r="F10" i="11"/>
  <c r="E9" i="11"/>
  <c r="D9" i="11"/>
  <c r="C9" i="11"/>
  <c r="B9" i="11"/>
  <c r="G8" i="11"/>
  <c r="F8" i="11"/>
  <c r="G7" i="11"/>
  <c r="F7" i="11"/>
  <c r="G6" i="11"/>
  <c r="F6" i="11"/>
  <c r="G5" i="11"/>
  <c r="F5" i="11"/>
  <c r="G4" i="11"/>
  <c r="F4" i="11"/>
  <c r="E3" i="11"/>
  <c r="D3" i="11"/>
  <c r="C3" i="11"/>
  <c r="B3" i="11"/>
  <c r="F3" i="11" s="1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E27" i="9"/>
  <c r="D27" i="9"/>
  <c r="C27" i="9"/>
  <c r="B27" i="9"/>
  <c r="G26" i="9"/>
  <c r="F26" i="9"/>
  <c r="G25" i="9"/>
  <c r="F25" i="9"/>
  <c r="G24" i="9"/>
  <c r="F24" i="9"/>
  <c r="G23" i="9"/>
  <c r="F23" i="9"/>
  <c r="G22" i="9"/>
  <c r="F22" i="9"/>
  <c r="E21" i="9"/>
  <c r="D21" i="9"/>
  <c r="C21" i="9"/>
  <c r="G21" i="9" s="1"/>
  <c r="B21" i="9"/>
  <c r="G20" i="9"/>
  <c r="F20" i="9"/>
  <c r="G19" i="9"/>
  <c r="F19" i="9"/>
  <c r="G18" i="9"/>
  <c r="F18" i="9"/>
  <c r="G17" i="9"/>
  <c r="F17" i="9"/>
  <c r="G16" i="9"/>
  <c r="F16" i="9"/>
  <c r="E15" i="9"/>
  <c r="D15" i="9"/>
  <c r="C15" i="9"/>
  <c r="G15" i="9" s="1"/>
  <c r="B15" i="9"/>
  <c r="G14" i="9"/>
  <c r="F14" i="9"/>
  <c r="G13" i="9"/>
  <c r="F13" i="9"/>
  <c r="G12" i="9"/>
  <c r="F12" i="9"/>
  <c r="G11" i="9"/>
  <c r="F11" i="9"/>
  <c r="G10" i="9"/>
  <c r="F10" i="9"/>
  <c r="E9" i="9"/>
  <c r="D9" i="9"/>
  <c r="C9" i="9"/>
  <c r="G9" i="9" s="1"/>
  <c r="B9" i="9"/>
  <c r="F9" i="9" s="1"/>
  <c r="G8" i="9"/>
  <c r="F8" i="9"/>
  <c r="G7" i="9"/>
  <c r="F7" i="9"/>
  <c r="G6" i="9"/>
  <c r="F6" i="9"/>
  <c r="G5" i="9"/>
  <c r="F5" i="9"/>
  <c r="G4" i="9"/>
  <c r="F4" i="9"/>
  <c r="E3" i="9"/>
  <c r="D3" i="9"/>
  <c r="C3" i="9"/>
  <c r="B3" i="9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E27" i="8"/>
  <c r="D27" i="8"/>
  <c r="C27" i="8"/>
  <c r="B27" i="8"/>
  <c r="G26" i="8"/>
  <c r="F26" i="8"/>
  <c r="G25" i="8"/>
  <c r="F25" i="8"/>
  <c r="G24" i="8"/>
  <c r="F24" i="8"/>
  <c r="G23" i="8"/>
  <c r="F23" i="8"/>
  <c r="G22" i="8"/>
  <c r="F22" i="8"/>
  <c r="E21" i="8"/>
  <c r="D21" i="8"/>
  <c r="C21" i="8"/>
  <c r="B21" i="8"/>
  <c r="G20" i="8"/>
  <c r="F20" i="8"/>
  <c r="G19" i="8"/>
  <c r="F19" i="8"/>
  <c r="G18" i="8"/>
  <c r="F18" i="8"/>
  <c r="G17" i="8"/>
  <c r="F17" i="8"/>
  <c r="G16" i="8"/>
  <c r="F16" i="8"/>
  <c r="E15" i="8"/>
  <c r="D15" i="8"/>
  <c r="C15" i="8"/>
  <c r="B15" i="8"/>
  <c r="G14" i="8"/>
  <c r="F14" i="8"/>
  <c r="G13" i="8"/>
  <c r="F13" i="8"/>
  <c r="G12" i="8"/>
  <c r="F12" i="8"/>
  <c r="G11" i="8"/>
  <c r="F11" i="8"/>
  <c r="G10" i="8"/>
  <c r="F10" i="8"/>
  <c r="E9" i="8"/>
  <c r="D9" i="8"/>
  <c r="C9" i="8"/>
  <c r="B9" i="8"/>
  <c r="G8" i="8"/>
  <c r="F8" i="8"/>
  <c r="G7" i="8"/>
  <c r="F7" i="8"/>
  <c r="G6" i="8"/>
  <c r="F6" i="8"/>
  <c r="G5" i="8"/>
  <c r="F5" i="8"/>
  <c r="G4" i="8"/>
  <c r="F4" i="8"/>
  <c r="E3" i="8"/>
  <c r="D3" i="8"/>
  <c r="C3" i="8"/>
  <c r="B3" i="8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E27" i="7"/>
  <c r="D27" i="7"/>
  <c r="C27" i="7"/>
  <c r="B27" i="7"/>
  <c r="G26" i="7"/>
  <c r="F26" i="7"/>
  <c r="G25" i="7"/>
  <c r="F25" i="7"/>
  <c r="G24" i="7"/>
  <c r="F24" i="7"/>
  <c r="G23" i="7"/>
  <c r="F23" i="7"/>
  <c r="G22" i="7"/>
  <c r="F22" i="7"/>
  <c r="E21" i="7"/>
  <c r="D21" i="7"/>
  <c r="C21" i="7"/>
  <c r="B21" i="7"/>
  <c r="G20" i="7"/>
  <c r="F20" i="7"/>
  <c r="G19" i="7"/>
  <c r="F19" i="7"/>
  <c r="G18" i="7"/>
  <c r="F18" i="7"/>
  <c r="G17" i="7"/>
  <c r="F17" i="7"/>
  <c r="G16" i="7"/>
  <c r="F16" i="7"/>
  <c r="E15" i="7"/>
  <c r="D15" i="7"/>
  <c r="C15" i="7"/>
  <c r="B15" i="7"/>
  <c r="F15" i="7" s="1"/>
  <c r="G14" i="7"/>
  <c r="F14" i="7"/>
  <c r="G13" i="7"/>
  <c r="F13" i="7"/>
  <c r="G12" i="7"/>
  <c r="F12" i="7"/>
  <c r="G11" i="7"/>
  <c r="F11" i="7"/>
  <c r="G10" i="7"/>
  <c r="F10" i="7"/>
  <c r="E9" i="7"/>
  <c r="D9" i="7"/>
  <c r="C9" i="7"/>
  <c r="G9" i="7" s="1"/>
  <c r="B9" i="7"/>
  <c r="G8" i="7"/>
  <c r="F8" i="7"/>
  <c r="G7" i="7"/>
  <c r="F7" i="7"/>
  <c r="G6" i="7"/>
  <c r="F6" i="7"/>
  <c r="G5" i="7"/>
  <c r="F5" i="7"/>
  <c r="G4" i="7"/>
  <c r="E3" i="7"/>
  <c r="D3" i="7"/>
  <c r="C3" i="7"/>
  <c r="B3" i="7"/>
  <c r="E27" i="1"/>
  <c r="D27" i="1"/>
  <c r="C27" i="1"/>
  <c r="B27" i="1"/>
  <c r="E21" i="1"/>
  <c r="D21" i="1"/>
  <c r="C21" i="1"/>
  <c r="B21" i="1"/>
  <c r="E15" i="1"/>
  <c r="D15" i="1"/>
  <c r="C15" i="1"/>
  <c r="B15" i="1"/>
  <c r="E9" i="1"/>
  <c r="D9" i="1"/>
  <c r="C9" i="1"/>
  <c r="B9" i="1"/>
  <c r="E3" i="1"/>
  <c r="D3" i="1"/>
  <c r="C3" i="1"/>
  <c r="B3" i="1"/>
  <c r="F15" i="12" l="1"/>
  <c r="G27" i="12"/>
  <c r="F9" i="12"/>
  <c r="G9" i="12"/>
  <c r="J9" i="12" s="1"/>
  <c r="G21" i="12"/>
  <c r="J21" i="12" s="1"/>
  <c r="D2" i="12"/>
  <c r="E2" i="12"/>
  <c r="F27" i="12"/>
  <c r="B2" i="12"/>
  <c r="G3" i="12"/>
  <c r="J3" i="12" s="1"/>
  <c r="G3" i="11"/>
  <c r="J3" i="11" s="1"/>
  <c r="F21" i="9"/>
  <c r="F27" i="9"/>
  <c r="G3" i="9"/>
  <c r="G21" i="8"/>
  <c r="F9" i="8"/>
  <c r="F3" i="9"/>
  <c r="F9" i="11"/>
  <c r="C2" i="11"/>
  <c r="G27" i="9"/>
  <c r="J27" i="9" s="1"/>
  <c r="F15" i="8"/>
  <c r="G15" i="8"/>
  <c r="J15" i="8" s="1"/>
  <c r="G3" i="7"/>
  <c r="J3" i="7" s="1"/>
  <c r="F27" i="8"/>
  <c r="F21" i="8"/>
  <c r="C2" i="8"/>
  <c r="G9" i="8"/>
  <c r="J9" i="8" s="1"/>
  <c r="G3" i="8"/>
  <c r="J3" i="8" s="1"/>
  <c r="F27" i="7"/>
  <c r="F21" i="7"/>
  <c r="G15" i="7"/>
  <c r="J15" i="7" s="1"/>
  <c r="F9" i="7"/>
  <c r="G27" i="11"/>
  <c r="J27" i="11" s="1"/>
  <c r="F27" i="11"/>
  <c r="G27" i="8"/>
  <c r="J27" i="8" s="1"/>
  <c r="G27" i="7"/>
  <c r="J27" i="7" s="1"/>
  <c r="J21" i="11"/>
  <c r="J21" i="9"/>
  <c r="J21" i="8"/>
  <c r="G15" i="11"/>
  <c r="J15" i="11" s="1"/>
  <c r="C2" i="7"/>
  <c r="D2" i="11"/>
  <c r="J3" i="9"/>
  <c r="B2" i="9"/>
  <c r="D2" i="9"/>
  <c r="F3" i="8"/>
  <c r="D2" i="8"/>
  <c r="D2" i="7"/>
  <c r="F3" i="7"/>
  <c r="J15" i="12"/>
  <c r="J27" i="12"/>
  <c r="C2" i="12"/>
  <c r="B2" i="11"/>
  <c r="E2" i="11"/>
  <c r="G9" i="11"/>
  <c r="J9" i="9"/>
  <c r="J15" i="9"/>
  <c r="C2" i="9"/>
  <c r="E2" i="9"/>
  <c r="F15" i="9"/>
  <c r="B2" i="8"/>
  <c r="E2" i="8"/>
  <c r="J9" i="7"/>
  <c r="G21" i="7"/>
  <c r="B2" i="7"/>
  <c r="E2" i="7"/>
  <c r="B2" i="1"/>
  <c r="C2" i="1"/>
  <c r="D2" i="1"/>
  <c r="E2" i="1"/>
  <c r="F2" i="12" l="1"/>
  <c r="I21" i="12" s="1"/>
  <c r="H3" i="12"/>
  <c r="I27" i="12"/>
  <c r="H15" i="12"/>
  <c r="F2" i="11"/>
  <c r="I3" i="11" s="1"/>
  <c r="G2" i="7"/>
  <c r="H9" i="7" s="1"/>
  <c r="F2" i="9"/>
  <c r="I21" i="9" s="1"/>
  <c r="F2" i="8"/>
  <c r="I21" i="8" s="1"/>
  <c r="F2" i="7"/>
  <c r="I27" i="7" s="1"/>
  <c r="F2" i="1"/>
  <c r="H33" i="12"/>
  <c r="J2" i="12"/>
  <c r="J9" i="11"/>
  <c r="G2" i="11"/>
  <c r="G2" i="9"/>
  <c r="J2" i="9" s="1"/>
  <c r="G2" i="8"/>
  <c r="J21" i="7"/>
  <c r="I3" i="12" l="1"/>
  <c r="I2" i="12" s="1"/>
  <c r="I33" i="12"/>
  <c r="I15" i="12"/>
  <c r="I9" i="12"/>
  <c r="H27" i="12"/>
  <c r="H21" i="12"/>
  <c r="H9" i="12"/>
  <c r="H2" i="12"/>
  <c r="I9" i="11"/>
  <c r="I27" i="11"/>
  <c r="I15" i="11"/>
  <c r="I27" i="9"/>
  <c r="I3" i="9"/>
  <c r="H33" i="7"/>
  <c r="H15" i="7"/>
  <c r="H3" i="7"/>
  <c r="J2" i="7"/>
  <c r="H21" i="7"/>
  <c r="I9" i="7"/>
  <c r="I15" i="9"/>
  <c r="I33" i="9"/>
  <c r="I9" i="9"/>
  <c r="I15" i="7"/>
  <c r="H27" i="7"/>
  <c r="I21" i="11"/>
  <c r="I33" i="11"/>
  <c r="I9" i="8"/>
  <c r="I33" i="8"/>
  <c r="I3" i="8"/>
  <c r="I27" i="8"/>
  <c r="I15" i="8"/>
  <c r="I33" i="7"/>
  <c r="I3" i="7"/>
  <c r="I21" i="7"/>
  <c r="H3" i="11"/>
  <c r="H15" i="11"/>
  <c r="H33" i="11"/>
  <c r="H27" i="11"/>
  <c r="H21" i="11"/>
  <c r="H9" i="11"/>
  <c r="J2" i="11"/>
  <c r="H3" i="9"/>
  <c r="H15" i="9"/>
  <c r="H27" i="9"/>
  <c r="H33" i="9"/>
  <c r="H9" i="9"/>
  <c r="H21" i="9"/>
  <c r="H3" i="8"/>
  <c r="H15" i="8"/>
  <c r="H9" i="8"/>
  <c r="H21" i="8"/>
  <c r="H27" i="8"/>
  <c r="H33" i="8"/>
  <c r="J2" i="8"/>
  <c r="I2" i="11" l="1"/>
  <c r="I2" i="9"/>
  <c r="H2" i="7"/>
  <c r="I2" i="7"/>
  <c r="I2" i="8"/>
  <c r="H2" i="8"/>
  <c r="H2" i="11"/>
  <c r="H2" i="9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J27" i="1" s="1"/>
  <c r="F27" i="1"/>
  <c r="G26" i="1"/>
  <c r="F26" i="1"/>
  <c r="G25" i="1"/>
  <c r="F25" i="1"/>
  <c r="G24" i="1"/>
  <c r="F24" i="1"/>
  <c r="G23" i="1"/>
  <c r="F23" i="1"/>
  <c r="G22" i="1"/>
  <c r="F22" i="1"/>
  <c r="G21" i="1"/>
  <c r="J21" i="1" s="1"/>
  <c r="F21" i="1"/>
  <c r="G20" i="1"/>
  <c r="F20" i="1"/>
  <c r="G19" i="1"/>
  <c r="F19" i="1"/>
  <c r="G17" i="1"/>
  <c r="F17" i="1"/>
  <c r="G16" i="1"/>
  <c r="F16" i="1"/>
  <c r="G15" i="1"/>
  <c r="J15" i="1" s="1"/>
  <c r="F15" i="1"/>
  <c r="G14" i="1"/>
  <c r="F14" i="1"/>
  <c r="G13" i="1"/>
  <c r="F13" i="1"/>
  <c r="G11" i="1"/>
  <c r="F11" i="1"/>
  <c r="G10" i="1"/>
  <c r="F10" i="1"/>
  <c r="G9" i="1"/>
  <c r="J9" i="1" s="1"/>
  <c r="F9" i="1"/>
  <c r="G8" i="1"/>
  <c r="F8" i="1"/>
  <c r="G5" i="1"/>
  <c r="F5" i="1"/>
  <c r="G4" i="1"/>
  <c r="F4" i="1"/>
  <c r="G3" i="1"/>
  <c r="J3" i="1" s="1"/>
  <c r="F3" i="1"/>
  <c r="I3" i="1" s="1"/>
  <c r="G2" i="1"/>
  <c r="H21" i="1" l="1"/>
  <c r="H15" i="1"/>
  <c r="H33" i="1"/>
  <c r="H27" i="1"/>
  <c r="H9" i="1"/>
  <c r="H3" i="1"/>
  <c r="I33" i="1"/>
  <c r="I27" i="1"/>
  <c r="I9" i="1"/>
  <c r="I21" i="1"/>
  <c r="I15" i="1"/>
  <c r="J2" i="1"/>
  <c r="H2" i="1" l="1"/>
  <c r="I2" i="1"/>
</calcChain>
</file>

<file path=xl/sharedStrings.xml><?xml version="1.0" encoding="utf-8"?>
<sst xmlns="http://schemas.openxmlformats.org/spreadsheetml/2006/main" count="382" uniqueCount="35">
  <si>
    <t>LDC # Sales Customers</t>
  </si>
  <si>
    <t>LDC  THERMS (Volume)</t>
  </si>
  <si>
    <t>Total  Gas Customer Counts</t>
  </si>
  <si>
    <t>Total Therms</t>
  </si>
  <si>
    <t>% of classs Therms</t>
  </si>
  <si>
    <t>% of Customers</t>
  </si>
  <si>
    <t>DPU GAF</t>
  </si>
  <si>
    <t>DPU LAF</t>
  </si>
  <si>
    <t>January</t>
  </si>
  <si>
    <t xml:space="preserve"> Rates  Reported by DPU</t>
  </si>
  <si>
    <t>R</t>
  </si>
  <si>
    <t>Berkshire</t>
  </si>
  <si>
    <t>Eversource</t>
  </si>
  <si>
    <t>Liberty</t>
  </si>
  <si>
    <t>National Grid</t>
  </si>
  <si>
    <t>Unitil</t>
  </si>
  <si>
    <t>R-LI</t>
  </si>
  <si>
    <t>Small C&amp;I</t>
  </si>
  <si>
    <t>Medium C&amp;I</t>
  </si>
  <si>
    <t>Large C&amp;I</t>
  </si>
  <si>
    <t>OutLight</t>
  </si>
  <si>
    <t>February</t>
  </si>
  <si>
    <t>March</t>
  </si>
  <si>
    <t>April</t>
  </si>
  <si>
    <t>CS # Sales Customer</t>
  </si>
  <si>
    <t>CS THERMS (Volume)</t>
  </si>
  <si>
    <t>Competitive Supply Rate Class Load ( in %) Therms</t>
  </si>
  <si>
    <t>May</t>
  </si>
  <si>
    <t>June</t>
  </si>
  <si>
    <t>`</t>
  </si>
  <si>
    <t>July</t>
  </si>
  <si>
    <t>Berkshire Gas</t>
  </si>
  <si>
    <t>Outdoor Lighting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</si>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</sst>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0.0%"/>
  </numFmts>
  <fonts count="5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61DCF9"/>
        <bgColor rgb="FF61DCF9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1" fillId="2" borderId="2" xfId="0" applyNumberFormat="1" applyFont="1" applyFill="1" applyBorder="1" applyAlignment="1">
      <alignment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0" borderId="9" xfId="0" applyNumberFormat="1" applyFon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2" fillId="2" borderId="12" xfId="0" applyFont="1" applyFill="1" applyBorder="1" applyAlignment="1">
      <alignment horizontal="left" indent="1"/>
    </xf>
    <xf numFmtId="3" fontId="2" fillId="2" borderId="13" xfId="0" applyNumberFormat="1" applyFont="1" applyFill="1" applyBorder="1"/>
    <xf numFmtId="3" fontId="2" fillId="2" borderId="14" xfId="0" applyNumberFormat="1" applyFont="1" applyFill="1" applyBorder="1"/>
    <xf numFmtId="164" fontId="2" fillId="0" borderId="12" xfId="0" applyNumberFormat="1" applyFont="1" applyBorder="1"/>
    <xf numFmtId="164" fontId="2" fillId="0" borderId="15" xfId="0" applyNumberFormat="1" applyFont="1" applyBorder="1"/>
    <xf numFmtId="0" fontId="0" fillId="0" borderId="16" xfId="0" applyBorder="1" applyAlignment="1">
      <alignment horizontal="left" indent="2"/>
    </xf>
    <xf numFmtId="3" fontId="0" fillId="0" borderId="0" xfId="0" applyNumberFormat="1"/>
    <xf numFmtId="3" fontId="0" fillId="0" borderId="1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0" fillId="0" borderId="18" xfId="0" applyBorder="1" applyAlignment="1">
      <alignment horizontal="left" indent="2"/>
    </xf>
    <xf numFmtId="3" fontId="0" fillId="0" borderId="19" xfId="0" applyNumberFormat="1" applyBorder="1"/>
    <xf numFmtId="3" fontId="0" fillId="0" borderId="20" xfId="0" applyNumberFormat="1" applyBorder="1"/>
    <xf numFmtId="164" fontId="0" fillId="0" borderId="18" xfId="0" applyNumberFormat="1" applyBorder="1"/>
    <xf numFmtId="164" fontId="0" fillId="0" borderId="21" xfId="0" applyNumberFormat="1" applyBorder="1"/>
    <xf numFmtId="3" fontId="2" fillId="2" borderId="14" xfId="0" applyNumberFormat="1" applyFont="1" applyFill="1" applyBorder="1" applyAlignment="1">
      <alignment horizontal="center"/>
    </xf>
    <xf numFmtId="164" fontId="2" fillId="3" borderId="12" xfId="0" applyNumberFormat="1" applyFont="1" applyFill="1" applyBorder="1"/>
    <xf numFmtId="164" fontId="2" fillId="3" borderId="15" xfId="0" applyNumberFormat="1" applyFont="1" applyFill="1" applyBorder="1"/>
    <xf numFmtId="3" fontId="0" fillId="0" borderId="1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9" fontId="0" fillId="0" borderId="23" xfId="0" applyNumberFormat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0" borderId="26" xfId="0" applyNumberFormat="1" applyBorder="1"/>
    <xf numFmtId="3" fontId="0" fillId="4" borderId="26" xfId="0" applyNumberFormat="1" applyFill="1" applyBorder="1"/>
    <xf numFmtId="3" fontId="0" fillId="4" borderId="1" xfId="0" applyNumberFormat="1" applyFill="1" applyBorder="1"/>
    <xf numFmtId="9" fontId="0" fillId="0" borderId="20" xfId="0" applyNumberForma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center" vertical="center" wrapText="1"/>
    </xf>
    <xf numFmtId="9" fontId="0" fillId="0" borderId="28" xfId="0" applyNumberFormat="1" applyBorder="1" applyAlignment="1">
      <alignment horizontal="center"/>
    </xf>
    <xf numFmtId="0" fontId="2" fillId="3" borderId="22" xfId="0" applyFont="1" applyFill="1" applyBorder="1" applyAlignment="1">
      <alignment wrapText="1"/>
    </xf>
    <xf numFmtId="9" fontId="0" fillId="0" borderId="27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1" fillId="2" borderId="29" xfId="0" applyFont="1" applyFill="1" applyBorder="1" applyAlignment="1">
      <alignment horizontal="left" wrapText="1"/>
    </xf>
    <xf numFmtId="3" fontId="1" fillId="2" borderId="14" xfId="0" applyNumberFormat="1" applyFont="1" applyFill="1" applyBorder="1" applyAlignment="1">
      <alignment wrapText="1"/>
    </xf>
    <xf numFmtId="3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wrapText="1"/>
    </xf>
    <xf numFmtId="0" fontId="1" fillId="2" borderId="1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wrapText="1"/>
    </xf>
    <xf numFmtId="0" fontId="2" fillId="0" borderId="31" xfId="0" applyFont="1" applyBorder="1" applyAlignment="1">
      <alignment horizontal="left"/>
    </xf>
    <xf numFmtId="3" fontId="2" fillId="0" borderId="20" xfId="0" applyNumberFormat="1" applyFont="1" applyBorder="1"/>
    <xf numFmtId="3" fontId="2" fillId="0" borderId="20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 vertical="top"/>
    </xf>
    <xf numFmtId="9" fontId="2" fillId="0" borderId="24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165" fontId="2" fillId="0" borderId="24" xfId="0" applyNumberFormat="1" applyFont="1" applyBorder="1" applyAlignment="1">
      <alignment horizontal="center" vertical="top"/>
    </xf>
    <xf numFmtId="165" fontId="2" fillId="0" borderId="5" xfId="0" applyNumberFormat="1" applyFont="1" applyBorder="1" applyAlignment="1">
      <alignment horizontal="center" vertical="top"/>
    </xf>
    <xf numFmtId="165" fontId="2" fillId="0" borderId="25" xfId="0" applyNumberFormat="1" applyFont="1" applyBorder="1" applyAlignment="1">
      <alignment horizontal="center" vertical="top"/>
    </xf>
    <xf numFmtId="165" fontId="2" fillId="0" borderId="20" xfId="0" applyNumberFormat="1" applyFont="1" applyBorder="1" applyAlignment="1">
      <alignment horizontal="center" vertical="top"/>
    </xf>
    <xf numFmtId="165" fontId="2" fillId="0" borderId="14" xfId="0" applyNumberFormat="1" applyFont="1" applyBorder="1" applyAlignment="1">
      <alignment horizontal="center" vertical="top"/>
    </xf>
    <xf numFmtId="9" fontId="2" fillId="0" borderId="5" xfId="0" applyNumberFormat="1" applyFont="1" applyBorder="1" applyAlignment="1">
      <alignment horizontal="center" vertical="top"/>
    </xf>
    <xf numFmtId="164" fontId="2" fillId="3" borderId="8" xfId="0" applyNumberFormat="1" applyFont="1" applyFill="1" applyBorder="1" applyAlignment="1">
      <alignment horizontal="center"/>
    </xf>
    <xf numFmtId="9" fontId="0" fillId="0" borderId="4" xfId="0" applyNumberFormat="1" applyBorder="1" applyAlignment="1">
      <alignment horizontal="center" vertical="top"/>
    </xf>
    <xf numFmtId="9" fontId="0" fillId="0" borderId="5" xfId="0" applyNumberFormat="1" applyBorder="1" applyAlignment="1">
      <alignment horizontal="center" vertical="top"/>
    </xf>
    <xf numFmtId="164" fontId="2" fillId="3" borderId="22" xfId="0" applyNumberFormat="1" applyFont="1" applyFill="1" applyBorder="1" applyAlignment="1">
      <alignment horizontal="center"/>
    </xf>
    <xf numFmtId="0" fontId="4" fillId="0" borderId="32" xfId="0" applyFont="1" applyBorder="1"/>
    <xf numFmtId="3" fontId="4" fillId="0" borderId="32" xfId="1" applyNumberFormat="1" applyFont="1" applyBorder="1"/>
    <xf numFmtId="43" fontId="4" fillId="0" borderId="33" xfId="1" applyFont="1" applyBorder="1"/>
    <xf numFmtId="3" fontId="4" fillId="0" borderId="0" xfId="1" applyNumberFormat="1" applyFont="1" applyBorder="1"/>
    <xf numFmtId="0" fontId="0" fillId="5" borderId="32" xfId="0" applyFill="1" applyBorder="1"/>
    <xf numFmtId="3" fontId="0" fillId="5" borderId="32" xfId="1" applyNumberFormat="1" applyFont="1" applyFill="1" applyBorder="1"/>
    <xf numFmtId="43" fontId="0" fillId="5" borderId="33" xfId="1" applyFont="1" applyFill="1" applyBorder="1"/>
    <xf numFmtId="3" fontId="0" fillId="5" borderId="0" xfId="1" applyNumberFormat="1" applyFont="1" applyFill="1" applyBorder="1"/>
    <xf numFmtId="0" fontId="0" fillId="0" borderId="32" xfId="0" applyBorder="1" applyAlignment="1">
      <alignment horizontal="left" indent="1"/>
    </xf>
    <xf numFmtId="3" fontId="0" fillId="0" borderId="32" xfId="1" applyNumberFormat="1" applyFont="1" applyBorder="1"/>
    <xf numFmtId="43" fontId="0" fillId="0" borderId="33" xfId="1" applyFont="1" applyBorder="1"/>
    <xf numFmtId="3" fontId="0" fillId="0" borderId="0" xfId="1" applyNumberFormat="1" applyFont="1" applyBorder="1"/>
    <xf numFmtId="0" fontId="0" fillId="0" borderId="34" xfId="0" applyBorder="1" applyAlignment="1">
      <alignment horizontal="left" indent="1"/>
    </xf>
    <xf numFmtId="3" fontId="0" fillId="0" borderId="34" xfId="1" applyNumberFormat="1" applyFont="1" applyBorder="1"/>
    <xf numFmtId="43" fontId="0" fillId="0" borderId="35" xfId="1" applyFont="1" applyBorder="1"/>
    <xf numFmtId="3" fontId="0" fillId="0" borderId="36" xfId="1" applyNumberFormat="1" applyFont="1" applyBorder="1"/>
    <xf numFmtId="0" fontId="4" fillId="0" borderId="37" xfId="0" applyFont="1" applyBorder="1"/>
    <xf numFmtId="3" fontId="4" fillId="0" borderId="37" xfId="1" applyNumberFormat="1" applyFont="1" applyBorder="1"/>
    <xf numFmtId="43" fontId="4" fillId="0" borderId="38" xfId="1" applyFont="1" applyBorder="1"/>
    <xf numFmtId="3" fontId="4" fillId="0" borderId="39" xfId="1" applyNumberFormat="1" applyFont="1" applyBorder="1"/>
    <xf numFmtId="0" fontId="1" fillId="2" borderId="41" xfId="0" applyFont="1" applyFill="1" applyBorder="1" applyAlignment="1">
      <alignment horizontal="left" wrapText="1"/>
    </xf>
    <xf numFmtId="3" fontId="1" fillId="2" borderId="40" xfId="0" applyNumberFormat="1" applyFont="1" applyFill="1" applyBorder="1" applyAlignment="1">
      <alignment wrapText="1"/>
    </xf>
  </cellXfs>
  <cellStyles count="2">
    <cellStyle name="Comma" xfId="1" builtinId="3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4"/>
  <sheetViews>
    <sheetView workbookViewId="0">
      <selection activeCell="N16" sqref="N16"/>
    </sheetView>
  </sheetViews>
  <sheetFormatPr defaultRowHeight="15" x14ac:dyDescent="0.25"/>
  <cols>
    <col min="1" max="1" width="17.85546875" customWidth="1"/>
    <col min="2" max="2" width="13.42578125" style="23" customWidth="1"/>
    <col min="3" max="3" width="14.85546875" style="23" customWidth="1"/>
    <col min="4" max="4" width="13.42578125" style="23" customWidth="1"/>
    <col min="5" max="5" width="14.42578125" style="23" customWidth="1"/>
    <col min="6" max="6" width="11.85546875" customWidth="1"/>
    <col min="7" max="7" width="13" customWidth="1"/>
    <col min="8" max="8" width="13" bestFit="1" customWidth="1"/>
    <col min="9" max="9" width="12" customWidth="1"/>
    <col min="10" max="10" width="18.140625" customWidth="1"/>
    <col min="11" max="11" width="12.42578125" hidden="1" customWidth="1"/>
    <col min="12" max="12" width="11.85546875" hidden="1" customWidth="1"/>
    <col min="13" max="13" width="10.140625" bestFit="1" customWidth="1"/>
    <col min="14" max="14" width="8.85546875" customWidth="1"/>
  </cols>
  <sheetData>
    <row r="1" spans="1:12" ht="60.75" thickBot="1" x14ac:dyDescent="0.3">
      <c r="A1" s="1">
        <v>2024</v>
      </c>
      <c r="B1" s="47" t="s">
        <v>0</v>
      </c>
      <c r="C1" s="48" t="s">
        <v>1</v>
      </c>
      <c r="D1" s="47" t="s">
        <v>24</v>
      </c>
      <c r="E1" s="48" t="s">
        <v>25</v>
      </c>
      <c r="F1" s="7" t="s">
        <v>2</v>
      </c>
      <c r="G1" s="7" t="s">
        <v>3</v>
      </c>
      <c r="H1" s="8" t="s">
        <v>4</v>
      </c>
      <c r="I1" s="8" t="s">
        <v>5</v>
      </c>
      <c r="J1" s="7" t="s">
        <v>26</v>
      </c>
      <c r="K1" s="50" t="s">
        <v>6</v>
      </c>
      <c r="L1" s="10" t="s">
        <v>7</v>
      </c>
    </row>
    <row r="2" spans="1:12" ht="15.75" thickBot="1" x14ac:dyDescent="0.3">
      <c r="A2" s="11" t="s">
        <v>8</v>
      </c>
      <c r="B2" s="12">
        <f>B3+B9+B15+B21+B27</f>
        <v>1708440</v>
      </c>
      <c r="C2" s="12">
        <f>C3+C9+C15+C21+C27</f>
        <v>201453672.56201482</v>
      </c>
      <c r="D2" s="12">
        <f>D3+D9+D15+D21+D27</f>
        <v>40822</v>
      </c>
      <c r="E2" s="12">
        <f>E3+E9+E15+E21+E27</f>
        <v>62914750.444952525</v>
      </c>
      <c r="F2" s="12">
        <f>B2+D2</f>
        <v>1749262</v>
      </c>
      <c r="G2" s="46">
        <f t="shared" ref="G2:G34" si="0">C2+E2</f>
        <v>264368423.00696734</v>
      </c>
      <c r="H2" s="49">
        <f>SUM(H3:H34)</f>
        <v>0.99999999999999978</v>
      </c>
      <c r="I2" s="51">
        <f>SUM(I3:I34)</f>
        <v>1.0000017150089582</v>
      </c>
      <c r="J2" s="52">
        <f>E2/G2</f>
        <v>0.23798133577887412</v>
      </c>
      <c r="K2" s="71" t="s">
        <v>9</v>
      </c>
      <c r="L2" s="71"/>
    </row>
    <row r="3" spans="1:12" ht="15.75" thickBot="1" x14ac:dyDescent="0.3">
      <c r="A3" s="17" t="s">
        <v>10</v>
      </c>
      <c r="B3" s="18">
        <f>SUM(B4:B8)</f>
        <v>1374646</v>
      </c>
      <c r="C3" s="18">
        <f t="shared" ref="C3:E3" si="1">SUM(C4:C8)</f>
        <v>121787061.35828793</v>
      </c>
      <c r="D3" s="18">
        <f t="shared" si="1"/>
        <v>13592</v>
      </c>
      <c r="E3" s="18">
        <f t="shared" si="1"/>
        <v>1712674.3</v>
      </c>
      <c r="F3" s="19">
        <f t="shared" ref="F3:F34" si="2">B3+D3</f>
        <v>1388238</v>
      </c>
      <c r="G3" s="19">
        <f t="shared" si="0"/>
        <v>123499735.65828793</v>
      </c>
      <c r="H3" s="62">
        <f>G3/G$2</f>
        <v>0.46715010156501607</v>
      </c>
      <c r="I3" s="72">
        <f>F3/F2</f>
        <v>0.7936135353080328</v>
      </c>
      <c r="J3" s="73">
        <f>E3/G3</f>
        <v>1.38678377801456E-2</v>
      </c>
      <c r="K3" s="20"/>
      <c r="L3" s="21"/>
    </row>
    <row r="4" spans="1:12" ht="15.75" thickBot="1" x14ac:dyDescent="0.3">
      <c r="A4" s="22" t="s">
        <v>11</v>
      </c>
      <c r="B4" s="23">
        <v>29101</v>
      </c>
      <c r="C4" s="23">
        <v>3779742</v>
      </c>
      <c r="D4" s="23">
        <v>152</v>
      </c>
      <c r="E4" s="23">
        <v>36936</v>
      </c>
      <c r="F4" s="24">
        <f t="shared" si="2"/>
        <v>29253</v>
      </c>
      <c r="G4" s="24">
        <f t="shared" si="0"/>
        <v>3816678</v>
      </c>
      <c r="H4" s="62"/>
      <c r="I4" s="72"/>
      <c r="J4" s="73"/>
      <c r="K4" s="25"/>
      <c r="L4" s="26"/>
    </row>
    <row r="5" spans="1:12" ht="15.75" thickBot="1" x14ac:dyDescent="0.3">
      <c r="A5" s="22" t="s">
        <v>12</v>
      </c>
      <c r="B5" s="23">
        <v>494710</v>
      </c>
      <c r="C5" s="23">
        <v>31131406.100000001</v>
      </c>
      <c r="D5" s="23">
        <v>1899</v>
      </c>
      <c r="E5" s="23">
        <v>238176.3</v>
      </c>
      <c r="F5" s="24">
        <f t="shared" si="2"/>
        <v>496609</v>
      </c>
      <c r="G5" s="24">
        <f t="shared" si="0"/>
        <v>31369582.400000002</v>
      </c>
      <c r="H5" s="62"/>
      <c r="I5" s="72"/>
      <c r="J5" s="73"/>
      <c r="K5" s="25"/>
      <c r="L5" s="26"/>
    </row>
    <row r="6" spans="1:12" ht="15.75" thickBot="1" x14ac:dyDescent="0.3">
      <c r="A6" s="22" t="s">
        <v>13</v>
      </c>
      <c r="B6" s="23">
        <v>44157</v>
      </c>
      <c r="C6" s="23">
        <v>455316.56828793779</v>
      </c>
      <c r="D6" s="23">
        <v>238</v>
      </c>
      <c r="E6" s="23">
        <v>2928.9</v>
      </c>
      <c r="F6" s="24">
        <f t="shared" ref="F6:F7" si="3">B6+D6</f>
        <v>44395</v>
      </c>
      <c r="G6" s="24">
        <f t="shared" ref="G6:G7" si="4">C6+E6</f>
        <v>458245.46828793781</v>
      </c>
      <c r="H6" s="62"/>
      <c r="I6" s="72"/>
      <c r="J6" s="73"/>
      <c r="K6" s="25"/>
      <c r="L6" s="26"/>
    </row>
    <row r="7" spans="1:12" ht="15.75" thickBot="1" x14ac:dyDescent="0.3">
      <c r="A7" s="22" t="s">
        <v>14</v>
      </c>
      <c r="B7" s="23">
        <v>795383</v>
      </c>
      <c r="C7" s="23">
        <v>85319484</v>
      </c>
      <c r="D7" s="23">
        <v>11297</v>
      </c>
      <c r="E7" s="23">
        <v>1433652</v>
      </c>
      <c r="F7" s="24">
        <f t="shared" si="3"/>
        <v>806680</v>
      </c>
      <c r="G7" s="24">
        <f t="shared" si="4"/>
        <v>86753136</v>
      </c>
      <c r="H7" s="62"/>
      <c r="I7" s="72"/>
      <c r="J7" s="73"/>
      <c r="K7" s="25"/>
      <c r="L7" s="26"/>
    </row>
    <row r="8" spans="1:12" ht="15.75" thickBot="1" x14ac:dyDescent="0.3">
      <c r="A8" s="27" t="s">
        <v>15</v>
      </c>
      <c r="B8" s="28">
        <v>11295</v>
      </c>
      <c r="C8" s="28">
        <v>1101112.69</v>
      </c>
      <c r="D8" s="28">
        <v>6</v>
      </c>
      <c r="E8" s="28">
        <v>981.1</v>
      </c>
      <c r="F8" s="29">
        <f t="shared" si="2"/>
        <v>11301</v>
      </c>
      <c r="G8" s="29">
        <f t="shared" si="0"/>
        <v>1102093.79</v>
      </c>
      <c r="H8" s="62"/>
      <c r="I8" s="72"/>
      <c r="J8" s="73"/>
      <c r="K8" s="30"/>
      <c r="L8" s="31"/>
    </row>
    <row r="9" spans="1:12" ht="15.75" thickBot="1" x14ac:dyDescent="0.3">
      <c r="A9" s="17" t="s">
        <v>16</v>
      </c>
      <c r="B9" s="18">
        <f>SUM(B10:B14)</f>
        <v>207710</v>
      </c>
      <c r="C9" s="18">
        <f t="shared" ref="C9" si="5">SUM(C10:C14)</f>
        <v>16448395.832529183</v>
      </c>
      <c r="D9" s="18">
        <f t="shared" ref="D9" si="6">SUM(D10:D14)</f>
        <v>2291</v>
      </c>
      <c r="E9" s="18">
        <f t="shared" ref="E9" si="7">SUM(E10:E14)</f>
        <v>238667</v>
      </c>
      <c r="F9" s="32">
        <f t="shared" si="2"/>
        <v>210001</v>
      </c>
      <c r="G9" s="32">
        <f t="shared" si="0"/>
        <v>16687062.832529183</v>
      </c>
      <c r="H9" s="62">
        <f>G9/G2</f>
        <v>6.3120484068134725E-2</v>
      </c>
      <c r="I9" s="62">
        <f>F9/F2</f>
        <v>0.12005119873409473</v>
      </c>
      <c r="J9" s="70">
        <f>E9/G9</f>
        <v>1.4302517009449428E-2</v>
      </c>
      <c r="K9" s="33"/>
      <c r="L9" s="34"/>
    </row>
    <row r="10" spans="1:12" ht="15.75" thickBot="1" x14ac:dyDescent="0.3">
      <c r="A10" s="22" t="s">
        <v>11</v>
      </c>
      <c r="B10" s="23">
        <v>6322</v>
      </c>
      <c r="C10" s="23">
        <v>735787</v>
      </c>
      <c r="D10" s="23">
        <v>0</v>
      </c>
      <c r="E10" s="23">
        <v>0</v>
      </c>
      <c r="F10" s="35">
        <f t="shared" si="2"/>
        <v>6322</v>
      </c>
      <c r="G10" s="35">
        <f t="shared" si="0"/>
        <v>735787</v>
      </c>
      <c r="H10" s="62"/>
      <c r="I10" s="62"/>
      <c r="J10" s="70"/>
      <c r="K10" s="25"/>
      <c r="L10" s="26"/>
    </row>
    <row r="11" spans="1:12" ht="15.75" thickBot="1" x14ac:dyDescent="0.3">
      <c r="A11" s="22" t="s">
        <v>12</v>
      </c>
      <c r="B11" s="23">
        <v>87525</v>
      </c>
      <c r="C11" s="23">
        <v>4511199.7</v>
      </c>
      <c r="D11" s="23">
        <v>425</v>
      </c>
      <c r="E11" s="23">
        <v>44947</v>
      </c>
      <c r="F11" s="35">
        <f t="shared" si="2"/>
        <v>87950</v>
      </c>
      <c r="G11" s="35">
        <f t="shared" si="0"/>
        <v>4556146.7</v>
      </c>
      <c r="H11" s="62"/>
      <c r="I11" s="62"/>
      <c r="J11" s="70"/>
      <c r="K11" s="25"/>
      <c r="L11" s="26"/>
    </row>
    <row r="12" spans="1:12" ht="15.75" thickBot="1" x14ac:dyDescent="0.3">
      <c r="A12" s="22" t="s">
        <v>13</v>
      </c>
      <c r="B12" s="23">
        <v>12234</v>
      </c>
      <c r="C12" s="23">
        <v>125342.05252918288</v>
      </c>
      <c r="D12" s="23">
        <v>0</v>
      </c>
      <c r="E12" s="23">
        <v>0</v>
      </c>
      <c r="F12" s="35">
        <f t="shared" ref="F12" si="8">B12+D12</f>
        <v>12234</v>
      </c>
      <c r="G12" s="35">
        <f t="shared" ref="G12" si="9">C12+E12</f>
        <v>125342.05252918288</v>
      </c>
      <c r="H12" s="62"/>
      <c r="I12" s="62"/>
      <c r="J12" s="70"/>
      <c r="K12" s="25"/>
      <c r="L12" s="26"/>
    </row>
    <row r="13" spans="1:12" ht="15.75" thickBot="1" x14ac:dyDescent="0.3">
      <c r="A13" s="22" t="s">
        <v>14</v>
      </c>
      <c r="B13" s="23">
        <v>98149</v>
      </c>
      <c r="C13" s="23">
        <v>10721571</v>
      </c>
      <c r="D13" s="23">
        <v>1866</v>
      </c>
      <c r="E13" s="23">
        <v>193720</v>
      </c>
      <c r="F13" s="35">
        <f t="shared" si="2"/>
        <v>100015</v>
      </c>
      <c r="G13" s="35">
        <f t="shared" si="0"/>
        <v>10915291</v>
      </c>
      <c r="H13" s="62"/>
      <c r="I13" s="62"/>
      <c r="J13" s="70"/>
      <c r="K13" s="25"/>
      <c r="L13" s="26"/>
    </row>
    <row r="14" spans="1:12" ht="15.75" thickBot="1" x14ac:dyDescent="0.3">
      <c r="A14" s="27" t="s">
        <v>15</v>
      </c>
      <c r="B14" s="28">
        <v>3480</v>
      </c>
      <c r="C14" s="28">
        <v>354496.07999999996</v>
      </c>
      <c r="D14" s="28">
        <v>0</v>
      </c>
      <c r="E14" s="28">
        <v>0</v>
      </c>
      <c r="F14" s="36">
        <f t="shared" si="2"/>
        <v>3480</v>
      </c>
      <c r="G14" s="36">
        <f t="shared" si="0"/>
        <v>354496.07999999996</v>
      </c>
      <c r="H14" s="62"/>
      <c r="I14" s="62"/>
      <c r="J14" s="70"/>
      <c r="K14" s="30"/>
      <c r="L14" s="31"/>
    </row>
    <row r="15" spans="1:12" ht="15.75" thickBot="1" x14ac:dyDescent="0.3">
      <c r="A15" s="17" t="s">
        <v>17</v>
      </c>
      <c r="B15" s="18">
        <f>SUM(B16:B20)</f>
        <v>102685</v>
      </c>
      <c r="C15" s="18">
        <f t="shared" ref="C15" si="10">SUM(C16:C20)</f>
        <v>21097297.3686965</v>
      </c>
      <c r="D15" s="18">
        <f t="shared" ref="D15" si="11">SUM(D16:D20)</f>
        <v>12337</v>
      </c>
      <c r="E15" s="18">
        <f t="shared" ref="E15" si="12">SUM(E16:E20)</f>
        <v>5765118.7000000002</v>
      </c>
      <c r="F15" s="32">
        <f t="shared" si="2"/>
        <v>115022</v>
      </c>
      <c r="G15" s="32">
        <f t="shared" si="0"/>
        <v>26862416.068696499</v>
      </c>
      <c r="H15" s="62">
        <f>G15/G2</f>
        <v>0.10160977533988069</v>
      </c>
      <c r="I15" s="62">
        <f>F15/F2</f>
        <v>6.5754586791458347E-2</v>
      </c>
      <c r="J15" s="70">
        <f>E15/G15</f>
        <v>0.21461653654893126</v>
      </c>
      <c r="K15" s="33"/>
      <c r="L15" s="34"/>
    </row>
    <row r="16" spans="1:12" ht="15.75" thickBot="1" x14ac:dyDescent="0.3">
      <c r="A16" s="22" t="s">
        <v>11</v>
      </c>
      <c r="B16" s="23">
        <v>3874</v>
      </c>
      <c r="C16" s="23">
        <v>1144444</v>
      </c>
      <c r="D16" s="23">
        <v>722</v>
      </c>
      <c r="E16" s="23">
        <v>344105</v>
      </c>
      <c r="F16" s="35">
        <f t="shared" si="2"/>
        <v>4596</v>
      </c>
      <c r="G16" s="35">
        <f t="shared" si="0"/>
        <v>1488549</v>
      </c>
      <c r="H16" s="62"/>
      <c r="I16" s="62"/>
      <c r="J16" s="70"/>
      <c r="K16" s="25"/>
      <c r="L16" s="26"/>
    </row>
    <row r="17" spans="1:12" ht="15.75" thickBot="1" x14ac:dyDescent="0.3">
      <c r="A17" s="22" t="s">
        <v>12</v>
      </c>
      <c r="B17" s="23">
        <v>43312</v>
      </c>
      <c r="C17" s="23">
        <v>7374624.2999999998</v>
      </c>
      <c r="D17" s="23">
        <v>4951</v>
      </c>
      <c r="E17" s="23">
        <v>1671631.9</v>
      </c>
      <c r="F17" s="35">
        <f t="shared" si="2"/>
        <v>48263</v>
      </c>
      <c r="G17" s="35">
        <f t="shared" si="0"/>
        <v>9046256.1999999993</v>
      </c>
      <c r="H17" s="62"/>
      <c r="I17" s="62"/>
      <c r="J17" s="70"/>
      <c r="K17" s="25"/>
      <c r="L17" s="26"/>
    </row>
    <row r="18" spans="1:12" ht="15.75" thickBot="1" x14ac:dyDescent="0.3">
      <c r="A18" s="22" t="s">
        <v>13</v>
      </c>
      <c r="B18" s="23">
        <v>3779</v>
      </c>
      <c r="C18" s="23">
        <v>91542.578696498065</v>
      </c>
      <c r="D18" s="23">
        <v>230</v>
      </c>
      <c r="E18" s="23">
        <v>14943.900000000001</v>
      </c>
      <c r="F18" s="35">
        <f t="shared" ref="F18" si="13">B18+D18</f>
        <v>4009</v>
      </c>
      <c r="G18" s="35">
        <f t="shared" ref="G18" si="14">C18+E18</f>
        <v>106486.47869649806</v>
      </c>
      <c r="H18" s="62"/>
      <c r="I18" s="62"/>
      <c r="J18" s="70"/>
      <c r="K18" s="25"/>
      <c r="L18" s="26"/>
    </row>
    <row r="19" spans="1:12" ht="15.75" thickBot="1" x14ac:dyDescent="0.3">
      <c r="A19" s="22" t="s">
        <v>14</v>
      </c>
      <c r="B19" s="23">
        <v>50374</v>
      </c>
      <c r="C19" s="23">
        <v>12156781</v>
      </c>
      <c r="D19" s="23">
        <v>6300</v>
      </c>
      <c r="E19" s="23">
        <v>3662842</v>
      </c>
      <c r="F19" s="35">
        <f t="shared" si="2"/>
        <v>56674</v>
      </c>
      <c r="G19" s="35">
        <f t="shared" si="0"/>
        <v>15819623</v>
      </c>
      <c r="H19" s="62"/>
      <c r="I19" s="62"/>
      <c r="J19" s="70"/>
      <c r="K19" s="25"/>
      <c r="L19" s="26"/>
    </row>
    <row r="20" spans="1:12" ht="15.75" thickBot="1" x14ac:dyDescent="0.3">
      <c r="A20" s="27" t="s">
        <v>15</v>
      </c>
      <c r="B20" s="28">
        <v>1346</v>
      </c>
      <c r="C20" s="28">
        <v>329905.49</v>
      </c>
      <c r="D20" s="28">
        <v>134</v>
      </c>
      <c r="E20" s="28">
        <v>71595.899999999994</v>
      </c>
      <c r="F20" s="36">
        <f t="shared" si="2"/>
        <v>1480</v>
      </c>
      <c r="G20" s="36">
        <f t="shared" si="0"/>
        <v>401501.39</v>
      </c>
      <c r="H20" s="62"/>
      <c r="I20" s="62"/>
      <c r="J20" s="70"/>
      <c r="K20" s="30"/>
      <c r="L20" s="31"/>
    </row>
    <row r="21" spans="1:12" ht="15.75" thickBot="1" x14ac:dyDescent="0.3">
      <c r="A21" s="17" t="s">
        <v>18</v>
      </c>
      <c r="B21" s="18">
        <f>SUM(B22:B26)</f>
        <v>17312</v>
      </c>
      <c r="C21" s="18">
        <f t="shared" ref="C21" si="15">SUM(C22:C26)</f>
        <v>17696496.456143968</v>
      </c>
      <c r="D21" s="18">
        <f t="shared" ref="D21" si="16">SUM(D22:D26)</f>
        <v>7688</v>
      </c>
      <c r="E21" s="18">
        <f t="shared" ref="E21" si="17">SUM(E22:E26)</f>
        <v>15271477.30307393</v>
      </c>
      <c r="F21" s="32">
        <f t="shared" si="2"/>
        <v>25000</v>
      </c>
      <c r="G21" s="32">
        <f t="shared" si="0"/>
        <v>32967973.759217896</v>
      </c>
      <c r="H21" s="62">
        <f>G21/G2</f>
        <v>0.12470465793242272</v>
      </c>
      <c r="I21" s="62">
        <f>F21/F2</f>
        <v>1.429174131719548E-2</v>
      </c>
      <c r="J21" s="70">
        <f>E21/G21</f>
        <v>0.46322159240387045</v>
      </c>
      <c r="K21" s="33"/>
      <c r="L21" s="34"/>
    </row>
    <row r="22" spans="1:12" ht="15.75" thickBot="1" x14ac:dyDescent="0.3">
      <c r="A22" s="22" t="s">
        <v>11</v>
      </c>
      <c r="B22" s="23">
        <v>266</v>
      </c>
      <c r="C22" s="23">
        <v>623964</v>
      </c>
      <c r="D22" s="23">
        <v>310</v>
      </c>
      <c r="E22" s="23">
        <v>1060352</v>
      </c>
      <c r="F22" s="35">
        <f t="shared" si="2"/>
        <v>576</v>
      </c>
      <c r="G22" s="35">
        <f t="shared" si="0"/>
        <v>1684316</v>
      </c>
      <c r="H22" s="62"/>
      <c r="I22" s="62"/>
      <c r="J22" s="70"/>
      <c r="K22" s="25"/>
      <c r="L22" s="26"/>
    </row>
    <row r="23" spans="1:12" ht="15.75" thickBot="1" x14ac:dyDescent="0.3">
      <c r="A23" s="22" t="s">
        <v>12</v>
      </c>
      <c r="B23" s="23">
        <v>6645</v>
      </c>
      <c r="C23" s="23">
        <v>8429361.9000000004</v>
      </c>
      <c r="D23" s="23">
        <v>3609</v>
      </c>
      <c r="E23" s="23">
        <v>7523308.665</v>
      </c>
      <c r="F23" s="35">
        <f t="shared" si="2"/>
        <v>10254</v>
      </c>
      <c r="G23" s="35">
        <f t="shared" si="0"/>
        <v>15952670.565000001</v>
      </c>
      <c r="H23" s="62"/>
      <c r="I23" s="62"/>
      <c r="J23" s="70"/>
      <c r="K23" s="25"/>
      <c r="L23" s="26"/>
    </row>
    <row r="24" spans="1:12" ht="15.75" thickBot="1" x14ac:dyDescent="0.3">
      <c r="A24" s="22" t="s">
        <v>13</v>
      </c>
      <c r="B24" s="23">
        <v>325</v>
      </c>
      <c r="C24" s="23">
        <v>79029.509143968884</v>
      </c>
      <c r="D24" s="23">
        <v>220</v>
      </c>
      <c r="E24" s="23">
        <v>68440.808073929962</v>
      </c>
      <c r="F24" s="35">
        <f t="shared" si="2"/>
        <v>545</v>
      </c>
      <c r="G24" s="35">
        <f t="shared" si="0"/>
        <v>147470.31721789885</v>
      </c>
      <c r="H24" s="62"/>
      <c r="I24" s="62"/>
      <c r="J24" s="70"/>
      <c r="K24" s="25"/>
      <c r="L24" s="26"/>
    </row>
    <row r="25" spans="1:12" ht="15.75" thickBot="1" x14ac:dyDescent="0.3">
      <c r="A25" s="22" t="s">
        <v>14</v>
      </c>
      <c r="B25" s="23">
        <v>9927</v>
      </c>
      <c r="C25" s="23">
        <v>8158802</v>
      </c>
      <c r="D25" s="23">
        <v>3445</v>
      </c>
      <c r="E25" s="23">
        <v>6200651</v>
      </c>
      <c r="F25" s="35">
        <f t="shared" si="2"/>
        <v>13372</v>
      </c>
      <c r="G25" s="35">
        <f t="shared" si="0"/>
        <v>14359453</v>
      </c>
      <c r="H25" s="62"/>
      <c r="I25" s="62"/>
      <c r="J25" s="70"/>
      <c r="K25" s="25"/>
      <c r="L25" s="26"/>
    </row>
    <row r="26" spans="1:12" ht="15.75" thickBot="1" x14ac:dyDescent="0.3">
      <c r="A26" s="27" t="s">
        <v>15</v>
      </c>
      <c r="B26" s="28">
        <v>149</v>
      </c>
      <c r="C26" s="28">
        <v>405339.04700000002</v>
      </c>
      <c r="D26" s="28">
        <v>104</v>
      </c>
      <c r="E26" s="28">
        <v>418724.83</v>
      </c>
      <c r="F26" s="36">
        <f t="shared" si="2"/>
        <v>253</v>
      </c>
      <c r="G26" s="36">
        <f t="shared" si="0"/>
        <v>824063.87700000009</v>
      </c>
      <c r="H26" s="62"/>
      <c r="I26" s="62"/>
      <c r="J26" s="70"/>
      <c r="K26" s="30"/>
      <c r="L26" s="31"/>
    </row>
    <row r="27" spans="1:12" ht="15.75" thickBot="1" x14ac:dyDescent="0.3">
      <c r="A27" s="17" t="s">
        <v>19</v>
      </c>
      <c r="B27" s="18">
        <f>SUM(B28:B32)</f>
        <v>6087</v>
      </c>
      <c r="C27" s="18">
        <f t="shared" ref="C27" si="18">SUM(C28:C32)</f>
        <v>24424421.5463572</v>
      </c>
      <c r="D27" s="18">
        <f t="shared" ref="D27" si="19">SUM(D28:D32)</f>
        <v>4914</v>
      </c>
      <c r="E27" s="18">
        <f t="shared" ref="E27" si="20">SUM(E28:E32)</f>
        <v>39926813.141878597</v>
      </c>
      <c r="F27" s="32">
        <f t="shared" si="2"/>
        <v>11001</v>
      </c>
      <c r="G27" s="32">
        <f t="shared" si="0"/>
        <v>64351234.688235797</v>
      </c>
      <c r="H27" s="62">
        <f>G27/G2</f>
        <v>0.24341498109454562</v>
      </c>
      <c r="I27" s="64">
        <f>F27/F2</f>
        <v>6.2889378492186994E-3</v>
      </c>
      <c r="J27" s="66">
        <f>E27/G27</f>
        <v>0.62045139204108724</v>
      </c>
      <c r="K27" s="33"/>
      <c r="L27" s="34"/>
    </row>
    <row r="28" spans="1:12" ht="15.75" thickBot="1" x14ac:dyDescent="0.3">
      <c r="A28" s="22" t="s">
        <v>11</v>
      </c>
      <c r="B28" s="23">
        <v>19</v>
      </c>
      <c r="C28" s="23">
        <v>277257</v>
      </c>
      <c r="D28" s="23">
        <v>87</v>
      </c>
      <c r="E28" s="23">
        <v>1915185</v>
      </c>
      <c r="F28" s="35">
        <f t="shared" si="2"/>
        <v>106</v>
      </c>
      <c r="G28" s="35">
        <f t="shared" si="0"/>
        <v>2192442</v>
      </c>
      <c r="H28" s="62"/>
      <c r="I28" s="64"/>
      <c r="J28" s="66"/>
      <c r="K28" s="25"/>
      <c r="L28" s="26"/>
    </row>
    <row r="29" spans="1:12" ht="15.75" thickBot="1" x14ac:dyDescent="0.3">
      <c r="A29" s="22" t="s">
        <v>12</v>
      </c>
      <c r="B29" s="23">
        <v>425</v>
      </c>
      <c r="C29" s="23">
        <v>6852129.5433999998</v>
      </c>
      <c r="D29" s="23">
        <v>817</v>
      </c>
      <c r="E29" s="23">
        <v>9449494.5854000002</v>
      </c>
      <c r="F29" s="35">
        <f t="shared" si="2"/>
        <v>1242</v>
      </c>
      <c r="G29" s="35">
        <f t="shared" si="0"/>
        <v>16301624.128800001</v>
      </c>
      <c r="H29" s="62"/>
      <c r="I29" s="64"/>
      <c r="J29" s="66"/>
      <c r="K29" s="25"/>
      <c r="L29" s="26"/>
    </row>
    <row r="30" spans="1:12" ht="15.75" thickBot="1" x14ac:dyDescent="0.3">
      <c r="A30" s="22" t="s">
        <v>13</v>
      </c>
      <c r="B30" s="23">
        <v>6</v>
      </c>
      <c r="C30" s="23">
        <v>8625.4729571984444</v>
      </c>
      <c r="D30" s="23">
        <v>13</v>
      </c>
      <c r="E30" s="23">
        <v>27002.086478599223</v>
      </c>
      <c r="F30" s="35">
        <f t="shared" si="2"/>
        <v>19</v>
      </c>
      <c r="G30" s="35">
        <f t="shared" si="0"/>
        <v>35627.559435797666</v>
      </c>
      <c r="H30" s="62"/>
      <c r="I30" s="64"/>
      <c r="J30" s="66"/>
      <c r="K30" s="25"/>
      <c r="L30" s="26"/>
    </row>
    <row r="31" spans="1:12" ht="15.75" thickBot="1" x14ac:dyDescent="0.3">
      <c r="A31" s="22" t="s">
        <v>14</v>
      </c>
      <c r="B31" s="23">
        <v>5630</v>
      </c>
      <c r="C31" s="23">
        <v>17169740</v>
      </c>
      <c r="D31" s="23">
        <v>3979</v>
      </c>
      <c r="E31" s="23">
        <v>28011114</v>
      </c>
      <c r="F31" s="35">
        <f t="shared" si="2"/>
        <v>9609</v>
      </c>
      <c r="G31" s="35">
        <f t="shared" si="0"/>
        <v>45180854</v>
      </c>
      <c r="H31" s="62"/>
      <c r="I31" s="64"/>
      <c r="J31" s="66"/>
      <c r="K31" s="25"/>
      <c r="L31" s="26"/>
    </row>
    <row r="32" spans="1:12" ht="15.75" thickBot="1" x14ac:dyDescent="0.3">
      <c r="A32" s="22" t="s">
        <v>15</v>
      </c>
      <c r="B32" s="23">
        <v>7</v>
      </c>
      <c r="C32" s="23">
        <v>116669.53</v>
      </c>
      <c r="D32" s="23">
        <v>18</v>
      </c>
      <c r="E32" s="23">
        <v>524017.47</v>
      </c>
      <c r="F32" s="37">
        <f t="shared" si="2"/>
        <v>25</v>
      </c>
      <c r="G32" s="37">
        <f t="shared" si="0"/>
        <v>640687</v>
      </c>
      <c r="H32" s="63"/>
      <c r="I32" s="65"/>
      <c r="J32" s="67"/>
      <c r="K32" s="30"/>
      <c r="L32" s="31"/>
    </row>
    <row r="33" spans="1:10" ht="15.75" thickBot="1" x14ac:dyDescent="0.3">
      <c r="A33" s="17" t="s">
        <v>20</v>
      </c>
      <c r="B33" s="18">
        <v>3</v>
      </c>
      <c r="C33" s="18">
        <v>0</v>
      </c>
      <c r="D33" s="18">
        <v>0</v>
      </c>
      <c r="E33" s="18">
        <v>0</v>
      </c>
      <c r="F33" s="32">
        <f t="shared" si="2"/>
        <v>3</v>
      </c>
      <c r="G33" s="32">
        <f t="shared" si="0"/>
        <v>0</v>
      </c>
      <c r="H33" s="68">
        <f>G33/G2</f>
        <v>0</v>
      </c>
      <c r="I33" s="68">
        <f>F33/F2</f>
        <v>1.7150089580634576E-6</v>
      </c>
      <c r="J33" s="68"/>
    </row>
    <row r="34" spans="1:10" ht="15.75" thickBot="1" x14ac:dyDescent="0.3">
      <c r="A34" s="27" t="s">
        <v>12</v>
      </c>
      <c r="B34" s="28">
        <v>3</v>
      </c>
      <c r="C34" s="28">
        <v>0</v>
      </c>
      <c r="D34" s="28">
        <v>0</v>
      </c>
      <c r="E34" s="28">
        <v>0</v>
      </c>
      <c r="F34" s="36">
        <f t="shared" si="2"/>
        <v>3</v>
      </c>
      <c r="G34" s="36">
        <f t="shared" si="0"/>
        <v>0</v>
      </c>
      <c r="H34" s="69"/>
      <c r="I34" s="69"/>
      <c r="J34" s="69"/>
    </row>
  </sheetData>
  <mergeCells count="19">
    <mergeCell ref="K2:L2"/>
    <mergeCell ref="H3:H8"/>
    <mergeCell ref="I3:I8"/>
    <mergeCell ref="J3:J8"/>
    <mergeCell ref="H9:H14"/>
    <mergeCell ref="I9:I14"/>
    <mergeCell ref="J9:J14"/>
    <mergeCell ref="H15:H20"/>
    <mergeCell ref="I15:I20"/>
    <mergeCell ref="J15:J20"/>
    <mergeCell ref="H21:H26"/>
    <mergeCell ref="I21:I26"/>
    <mergeCell ref="J21:J26"/>
    <mergeCell ref="H27:H32"/>
    <mergeCell ref="I27:I32"/>
    <mergeCell ref="J27:J32"/>
    <mergeCell ref="H33:H34"/>
    <mergeCell ref="I33:I34"/>
    <mergeCell ref="J33:J34"/>
  </mergeCells>
  <pageMargins left="0.70000000000000007" right="0.70000000000000007" top="0.75" bottom="0.75" header="0.30000000000000004" footer="0.30000000000000004"/>
  <pageSetup paperSize="0" scale="9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428F-A3CA-49C4-8572-F11B12C4F0F0}">
  <sheetPr>
    <tabColor rgb="FF00B050"/>
  </sheetPr>
  <dimension ref="A1:N34"/>
  <sheetViews>
    <sheetView workbookViewId="0">
      <selection activeCell="J9" sqref="J9:J14"/>
    </sheetView>
  </sheetViews>
  <sheetFormatPr defaultRowHeight="15" x14ac:dyDescent="0.25"/>
  <cols>
    <col min="1" max="1" width="17.85546875" customWidth="1"/>
    <col min="2" max="2" width="13.42578125" style="23" customWidth="1"/>
    <col min="3" max="3" width="14.85546875" style="23" customWidth="1"/>
    <col min="4" max="4" width="13.42578125" style="23" customWidth="1"/>
    <col min="5" max="5" width="14.42578125" style="23" customWidth="1"/>
    <col min="6" max="6" width="11.85546875" customWidth="1"/>
    <col min="7" max="7" width="13" customWidth="1"/>
    <col min="8" max="8" width="13" bestFit="1" customWidth="1"/>
    <col min="9" max="9" width="12" customWidth="1"/>
    <col min="10" max="10" width="18.140625" customWidth="1"/>
    <col min="11" max="11" width="12.42578125" hidden="1" customWidth="1"/>
    <col min="12" max="12" width="11.85546875" hidden="1" customWidth="1"/>
    <col min="13" max="13" width="10.140625" bestFit="1" customWidth="1"/>
    <col min="14" max="14" width="8.85546875" customWidth="1"/>
  </cols>
  <sheetData>
    <row r="1" spans="1:12" ht="60.75" thickBot="1" x14ac:dyDescent="0.3">
      <c r="A1" s="1">
        <v>2024</v>
      </c>
      <c r="B1" s="47" t="s">
        <v>0</v>
      </c>
      <c r="C1" s="48" t="s">
        <v>1</v>
      </c>
      <c r="D1" s="47" t="s">
        <v>24</v>
      </c>
      <c r="E1" s="48" t="s">
        <v>25</v>
      </c>
      <c r="F1" s="7" t="s">
        <v>2</v>
      </c>
      <c r="G1" s="7" t="s">
        <v>3</v>
      </c>
      <c r="H1" s="8" t="s">
        <v>4</v>
      </c>
      <c r="I1" s="8" t="s">
        <v>5</v>
      </c>
      <c r="J1" s="9" t="s">
        <v>26</v>
      </c>
      <c r="K1" s="10" t="s">
        <v>6</v>
      </c>
      <c r="L1" s="10" t="s">
        <v>7</v>
      </c>
    </row>
    <row r="2" spans="1:12" ht="15.75" thickBot="1" x14ac:dyDescent="0.3">
      <c r="A2" s="11" t="s">
        <v>21</v>
      </c>
      <c r="B2" s="12">
        <f>B3+B9+B15+B21+B27</f>
        <v>1696878</v>
      </c>
      <c r="C2" s="12">
        <f>C3+C9+C15+C21+C27</f>
        <v>218375586.63927278</v>
      </c>
      <c r="D2" s="12">
        <f>D3+D9+D15+D21+D27</f>
        <v>40304</v>
      </c>
      <c r="E2" s="12">
        <f>E3+E9+E15+E21+E27</f>
        <v>70861361.97398521</v>
      </c>
      <c r="F2" s="12">
        <f>B2+D2</f>
        <v>1737182</v>
      </c>
      <c r="G2" s="46">
        <f t="shared" ref="G2:G34" si="0">C2+E2</f>
        <v>289236948.613258</v>
      </c>
      <c r="H2" s="49">
        <f>SUM(H3:H34)</f>
        <v>0.99999999999999989</v>
      </c>
      <c r="I2" s="15">
        <f>SUM(I3:I34)</f>
        <v>1.0000017269347714</v>
      </c>
      <c r="J2" s="16">
        <f>E2/G2</f>
        <v>0.24499415553140391</v>
      </c>
      <c r="K2" s="71" t="s">
        <v>9</v>
      </c>
      <c r="L2" s="71"/>
    </row>
    <row r="3" spans="1:12" ht="15.75" thickBot="1" x14ac:dyDescent="0.3">
      <c r="A3" s="17" t="s">
        <v>10</v>
      </c>
      <c r="B3" s="18">
        <f>SUM(B4:B8)</f>
        <v>1365520</v>
      </c>
      <c r="C3" s="18">
        <f t="shared" ref="C3:E3" si="1">SUM(C4:C8)</f>
        <v>132951874.65879378</v>
      </c>
      <c r="D3" s="18">
        <f t="shared" si="1"/>
        <v>13191</v>
      </c>
      <c r="E3" s="18">
        <f t="shared" si="1"/>
        <v>1857387.88</v>
      </c>
      <c r="F3" s="19">
        <f t="shared" ref="F3:F34" si="2">B3+D3</f>
        <v>1378711</v>
      </c>
      <c r="G3" s="19">
        <f t="shared" si="0"/>
        <v>134809262.53879377</v>
      </c>
      <c r="H3" s="62">
        <f>G3/G$2</f>
        <v>0.46608589665025391</v>
      </c>
      <c r="I3" s="72">
        <f>F3/F2</f>
        <v>0.7936479885239428</v>
      </c>
      <c r="J3" s="73">
        <f>E3/G3</f>
        <v>1.3777895116557762E-2</v>
      </c>
      <c r="K3" s="20"/>
      <c r="L3" s="21"/>
    </row>
    <row r="4" spans="1:12" ht="15.75" thickBot="1" x14ac:dyDescent="0.3">
      <c r="A4" s="22" t="s">
        <v>11</v>
      </c>
      <c r="B4" s="23">
        <v>29038</v>
      </c>
      <c r="C4" s="23">
        <v>4317566</v>
      </c>
      <c r="D4" s="23">
        <v>154</v>
      </c>
      <c r="E4" s="23">
        <v>46319</v>
      </c>
      <c r="F4" s="24">
        <f t="shared" si="2"/>
        <v>29192</v>
      </c>
      <c r="G4" s="24">
        <f t="shared" si="0"/>
        <v>4363885</v>
      </c>
      <c r="H4" s="62"/>
      <c r="I4" s="72"/>
      <c r="J4" s="73"/>
      <c r="K4" s="25"/>
      <c r="L4" s="26"/>
    </row>
    <row r="5" spans="1:12" ht="15.75" thickBot="1" x14ac:dyDescent="0.3">
      <c r="A5" s="22" t="s">
        <v>12</v>
      </c>
      <c r="B5" s="23">
        <v>498477</v>
      </c>
      <c r="C5" s="23">
        <v>31642046.199999999</v>
      </c>
      <c r="D5" s="23">
        <v>1882</v>
      </c>
      <c r="E5" s="23">
        <v>264936.40000000002</v>
      </c>
      <c r="F5" s="24">
        <f t="shared" si="2"/>
        <v>500359</v>
      </c>
      <c r="G5" s="24">
        <f t="shared" si="0"/>
        <v>31906982.599999998</v>
      </c>
      <c r="H5" s="62"/>
      <c r="I5" s="72"/>
      <c r="J5" s="73"/>
      <c r="K5" s="25"/>
      <c r="L5" s="26"/>
    </row>
    <row r="6" spans="1:12" ht="15.75" thickBot="1" x14ac:dyDescent="0.3">
      <c r="A6" s="22" t="s">
        <v>13</v>
      </c>
      <c r="B6" s="23">
        <v>44007</v>
      </c>
      <c r="C6" s="23">
        <v>528673.92879377434</v>
      </c>
      <c r="D6" s="23">
        <v>238</v>
      </c>
      <c r="E6" s="23">
        <v>3241.5999999999995</v>
      </c>
      <c r="F6" s="24">
        <f t="shared" si="2"/>
        <v>44245</v>
      </c>
      <c r="G6" s="24">
        <f t="shared" si="0"/>
        <v>531915.52879377431</v>
      </c>
      <c r="H6" s="62"/>
      <c r="I6" s="72"/>
      <c r="J6" s="73"/>
      <c r="K6" s="25"/>
      <c r="L6" s="26"/>
    </row>
    <row r="7" spans="1:12" ht="15.75" thickBot="1" x14ac:dyDescent="0.3">
      <c r="A7" s="22" t="s">
        <v>14</v>
      </c>
      <c r="B7" s="23">
        <v>782881</v>
      </c>
      <c r="C7" s="23">
        <v>95127524</v>
      </c>
      <c r="D7" s="23">
        <v>10911</v>
      </c>
      <c r="E7" s="23">
        <v>1541670</v>
      </c>
      <c r="F7" s="24">
        <f t="shared" si="2"/>
        <v>793792</v>
      </c>
      <c r="G7" s="24">
        <f t="shared" si="0"/>
        <v>96669194</v>
      </c>
      <c r="H7" s="62"/>
      <c r="I7" s="72"/>
      <c r="J7" s="73"/>
      <c r="K7" s="25"/>
      <c r="L7" s="26"/>
    </row>
    <row r="8" spans="1:12" ht="15.75" thickBot="1" x14ac:dyDescent="0.3">
      <c r="A8" s="27" t="s">
        <v>15</v>
      </c>
      <c r="B8" s="28">
        <v>11117</v>
      </c>
      <c r="C8" s="28">
        <v>1336064.53</v>
      </c>
      <c r="D8" s="28">
        <v>6</v>
      </c>
      <c r="E8" s="28">
        <v>1220.8800000000001</v>
      </c>
      <c r="F8" s="29">
        <f t="shared" si="2"/>
        <v>11123</v>
      </c>
      <c r="G8" s="29">
        <f t="shared" si="0"/>
        <v>1337285.4099999999</v>
      </c>
      <c r="H8" s="62"/>
      <c r="I8" s="72"/>
      <c r="J8" s="73"/>
      <c r="K8" s="30"/>
      <c r="L8" s="31"/>
    </row>
    <row r="9" spans="1:12" ht="15.75" thickBot="1" x14ac:dyDescent="0.3">
      <c r="A9" s="17" t="s">
        <v>16</v>
      </c>
      <c r="B9" s="18">
        <f>SUM(B10:B14)</f>
        <v>205817</v>
      </c>
      <c r="C9" s="18">
        <f t="shared" ref="C9:E9" si="3">SUM(C10:C14)</f>
        <v>18335580.026225682</v>
      </c>
      <c r="D9" s="18">
        <f t="shared" si="3"/>
        <v>2262</v>
      </c>
      <c r="E9" s="18">
        <f t="shared" si="3"/>
        <v>272365</v>
      </c>
      <c r="F9" s="32">
        <f t="shared" si="2"/>
        <v>208079</v>
      </c>
      <c r="G9" s="32">
        <f t="shared" si="0"/>
        <v>18607945.026225682</v>
      </c>
      <c r="H9" s="62">
        <f>G9/G2</f>
        <v>6.4334605642332982E-2</v>
      </c>
      <c r="I9" s="62">
        <f>F9/F2</f>
        <v>0.1197796200973761</v>
      </c>
      <c r="J9" s="70">
        <f>E9/G9</f>
        <v>1.4637027335158932E-2</v>
      </c>
      <c r="K9" s="33"/>
      <c r="L9" s="34"/>
    </row>
    <row r="10" spans="1:12" ht="15.75" thickBot="1" x14ac:dyDescent="0.3">
      <c r="A10" s="22" t="s">
        <v>11</v>
      </c>
      <c r="B10" s="42">
        <v>6427</v>
      </c>
      <c r="C10" s="42">
        <v>874516</v>
      </c>
      <c r="D10" s="42">
        <v>0</v>
      </c>
      <c r="E10" s="42">
        <v>0</v>
      </c>
      <c r="F10" s="40">
        <f t="shared" si="2"/>
        <v>6427</v>
      </c>
      <c r="G10" s="35">
        <f t="shared" si="0"/>
        <v>874516</v>
      </c>
      <c r="H10" s="62"/>
      <c r="I10" s="62"/>
      <c r="J10" s="70"/>
      <c r="K10" s="25"/>
      <c r="L10" s="26"/>
    </row>
    <row r="11" spans="1:12" ht="15.75" thickBot="1" x14ac:dyDescent="0.3">
      <c r="A11" s="22" t="s">
        <v>12</v>
      </c>
      <c r="B11" s="43">
        <v>84926</v>
      </c>
      <c r="C11" s="43">
        <v>4505310.4000000004</v>
      </c>
      <c r="D11" s="43">
        <v>423</v>
      </c>
      <c r="E11" s="43">
        <v>51276</v>
      </c>
      <c r="F11" s="41">
        <f t="shared" si="2"/>
        <v>85349</v>
      </c>
      <c r="G11" s="39">
        <f t="shared" si="0"/>
        <v>4556586.4000000004</v>
      </c>
      <c r="H11" s="62"/>
      <c r="I11" s="62"/>
      <c r="J11" s="70"/>
      <c r="K11" s="25"/>
      <c r="L11" s="26"/>
    </row>
    <row r="12" spans="1:12" ht="15.75" thickBot="1" x14ac:dyDescent="0.3">
      <c r="A12" s="22" t="s">
        <v>13</v>
      </c>
      <c r="B12" s="42">
        <v>12297</v>
      </c>
      <c r="C12" s="42">
        <v>143894.45622568094</v>
      </c>
      <c r="D12" s="42">
        <v>0</v>
      </c>
      <c r="E12" s="42">
        <v>0</v>
      </c>
      <c r="F12" s="40">
        <f t="shared" si="2"/>
        <v>12297</v>
      </c>
      <c r="G12" s="35">
        <f t="shared" si="0"/>
        <v>143894.45622568094</v>
      </c>
      <c r="H12" s="62"/>
      <c r="I12" s="62"/>
      <c r="J12" s="70"/>
      <c r="K12" s="25"/>
      <c r="L12" s="26"/>
    </row>
    <row r="13" spans="1:12" ht="15.75" thickBot="1" x14ac:dyDescent="0.3">
      <c r="A13" s="22" t="s">
        <v>14</v>
      </c>
      <c r="B13" s="23">
        <v>98546</v>
      </c>
      <c r="C13" s="23">
        <v>12352895</v>
      </c>
      <c r="D13" s="23">
        <v>1839</v>
      </c>
      <c r="E13" s="23">
        <v>221089</v>
      </c>
      <c r="F13" s="35">
        <f t="shared" si="2"/>
        <v>100385</v>
      </c>
      <c r="G13" s="35">
        <f t="shared" si="0"/>
        <v>12573984</v>
      </c>
      <c r="H13" s="62"/>
      <c r="I13" s="62"/>
      <c r="J13" s="70"/>
      <c r="K13" s="25"/>
      <c r="L13" s="26"/>
    </row>
    <row r="14" spans="1:12" ht="15.75" thickBot="1" x14ac:dyDescent="0.3">
      <c r="A14" s="27" t="s">
        <v>15</v>
      </c>
      <c r="B14" s="28">
        <v>3621</v>
      </c>
      <c r="C14" s="28">
        <v>458964.17</v>
      </c>
      <c r="D14" s="28">
        <v>0</v>
      </c>
      <c r="E14" s="28">
        <v>0</v>
      </c>
      <c r="F14" s="36">
        <f t="shared" si="2"/>
        <v>3621</v>
      </c>
      <c r="G14" s="36">
        <f t="shared" si="0"/>
        <v>458964.17</v>
      </c>
      <c r="H14" s="62"/>
      <c r="I14" s="62"/>
      <c r="J14" s="70"/>
      <c r="K14" s="30"/>
      <c r="L14" s="31"/>
    </row>
    <row r="15" spans="1:12" ht="15.75" thickBot="1" x14ac:dyDescent="0.3">
      <c r="A15" s="17" t="s">
        <v>17</v>
      </c>
      <c r="B15" s="18">
        <f>SUM(B16:B20)</f>
        <v>102037</v>
      </c>
      <c r="C15" s="18">
        <f t="shared" ref="C15:E15" si="4">SUM(C16:C20)</f>
        <v>23521204.358176652</v>
      </c>
      <c r="D15" s="18">
        <f t="shared" si="4"/>
        <v>12141</v>
      </c>
      <c r="E15" s="18">
        <f t="shared" si="4"/>
        <v>6285842.5099999988</v>
      </c>
      <c r="F15" s="32">
        <f t="shared" si="2"/>
        <v>114178</v>
      </c>
      <c r="G15" s="32">
        <f t="shared" si="0"/>
        <v>29807046.86817665</v>
      </c>
      <c r="H15" s="62">
        <f>G15/G2</f>
        <v>0.10305407732686321</v>
      </c>
      <c r="I15" s="62">
        <f>F15/F2</f>
        <v>6.5725986108536694E-2</v>
      </c>
      <c r="J15" s="70">
        <f>E15/G15</f>
        <v>0.21088444413160057</v>
      </c>
      <c r="K15" s="33"/>
      <c r="L15" s="34"/>
    </row>
    <row r="16" spans="1:12" ht="15.75" thickBot="1" x14ac:dyDescent="0.3">
      <c r="A16" s="22" t="s">
        <v>11</v>
      </c>
      <c r="B16" s="23">
        <v>3875</v>
      </c>
      <c r="C16" s="23">
        <v>1349721</v>
      </c>
      <c r="D16" s="23">
        <v>726</v>
      </c>
      <c r="E16" s="23">
        <v>396302</v>
      </c>
      <c r="F16" s="35">
        <f t="shared" si="2"/>
        <v>4601</v>
      </c>
      <c r="G16" s="35">
        <f t="shared" si="0"/>
        <v>1746023</v>
      </c>
      <c r="H16" s="62"/>
      <c r="I16" s="62"/>
      <c r="J16" s="70"/>
      <c r="K16" s="25"/>
      <c r="L16" s="26"/>
    </row>
    <row r="17" spans="1:14" ht="15.75" thickBot="1" x14ac:dyDescent="0.3">
      <c r="A17" s="22" t="s">
        <v>12</v>
      </c>
      <c r="B17" s="23">
        <v>43356</v>
      </c>
      <c r="C17" s="23">
        <v>7832019.0602000002</v>
      </c>
      <c r="D17" s="23">
        <v>4885</v>
      </c>
      <c r="E17" s="23">
        <v>1801573.3</v>
      </c>
      <c r="F17" s="35">
        <f t="shared" si="2"/>
        <v>48241</v>
      </c>
      <c r="G17" s="35">
        <f t="shared" si="0"/>
        <v>9633592.3602000009</v>
      </c>
      <c r="H17" s="62"/>
      <c r="I17" s="62"/>
      <c r="J17" s="70"/>
      <c r="K17" s="25"/>
      <c r="L17" s="26"/>
    </row>
    <row r="18" spans="1:14" ht="15.75" thickBot="1" x14ac:dyDescent="0.3">
      <c r="A18" s="22" t="s">
        <v>13</v>
      </c>
      <c r="B18" s="23">
        <v>3774</v>
      </c>
      <c r="C18" s="23">
        <v>112674.50797665371</v>
      </c>
      <c r="D18" s="23">
        <v>226</v>
      </c>
      <c r="E18" s="23">
        <v>13870.9</v>
      </c>
      <c r="F18" s="35">
        <f t="shared" si="2"/>
        <v>4000</v>
      </c>
      <c r="G18" s="35">
        <f t="shared" si="0"/>
        <v>126545.4079766537</v>
      </c>
      <c r="H18" s="62"/>
      <c r="I18" s="62"/>
      <c r="J18" s="70"/>
      <c r="K18" s="25"/>
      <c r="L18" s="26"/>
    </row>
    <row r="19" spans="1:14" ht="15.75" thickBot="1" x14ac:dyDescent="0.3">
      <c r="A19" s="22" t="s">
        <v>14</v>
      </c>
      <c r="B19" s="23">
        <v>49683</v>
      </c>
      <c r="C19" s="23">
        <v>13794142</v>
      </c>
      <c r="D19" s="23">
        <v>6171</v>
      </c>
      <c r="E19" s="23">
        <v>3984726</v>
      </c>
      <c r="F19" s="35">
        <f t="shared" si="2"/>
        <v>55854</v>
      </c>
      <c r="G19" s="35">
        <f t="shared" si="0"/>
        <v>17778868</v>
      </c>
      <c r="H19" s="62"/>
      <c r="I19" s="62"/>
      <c r="J19" s="70"/>
      <c r="K19" s="25"/>
      <c r="L19" s="26"/>
    </row>
    <row r="20" spans="1:14" ht="15.75" thickBot="1" x14ac:dyDescent="0.3">
      <c r="A20" s="27" t="s">
        <v>15</v>
      </c>
      <c r="B20" s="28">
        <v>1349</v>
      </c>
      <c r="C20" s="28">
        <v>432647.79000000004</v>
      </c>
      <c r="D20" s="28">
        <v>133</v>
      </c>
      <c r="E20" s="28">
        <v>89370.31</v>
      </c>
      <c r="F20" s="36">
        <f t="shared" si="2"/>
        <v>1482</v>
      </c>
      <c r="G20" s="36">
        <f t="shared" si="0"/>
        <v>522018.10000000003</v>
      </c>
      <c r="H20" s="62"/>
      <c r="I20" s="62"/>
      <c r="J20" s="70"/>
      <c r="K20" s="30"/>
      <c r="L20" s="31"/>
    </row>
    <row r="21" spans="1:14" ht="15.75" thickBot="1" x14ac:dyDescent="0.3">
      <c r="A21" s="17" t="s">
        <v>18</v>
      </c>
      <c r="B21" s="18">
        <f>SUM(B22:B26)</f>
        <v>17395</v>
      </c>
      <c r="C21" s="18">
        <f t="shared" ref="C21:E21" si="5">SUM(C22:C26)</f>
        <v>18649283.464597277</v>
      </c>
      <c r="D21" s="18">
        <f t="shared" si="5"/>
        <v>7713</v>
      </c>
      <c r="E21" s="18">
        <f t="shared" si="5"/>
        <v>15890097.627245916</v>
      </c>
      <c r="F21" s="32">
        <f t="shared" si="2"/>
        <v>25108</v>
      </c>
      <c r="G21" s="32">
        <f t="shared" si="0"/>
        <v>34539381.091843195</v>
      </c>
      <c r="H21" s="62">
        <f>G21/G2</f>
        <v>0.11941552162488822</v>
      </c>
      <c r="I21" s="62">
        <f>F21/F2</f>
        <v>1.4453292746528573E-2</v>
      </c>
      <c r="J21" s="70">
        <f>E21/G21</f>
        <v>0.46005739318237276</v>
      </c>
      <c r="K21" s="33"/>
      <c r="L21" s="34"/>
    </row>
    <row r="22" spans="1:14" ht="15.75" thickBot="1" x14ac:dyDescent="0.3">
      <c r="A22" s="22" t="s">
        <v>11</v>
      </c>
      <c r="B22" s="42">
        <v>268</v>
      </c>
      <c r="C22" s="42">
        <v>698523</v>
      </c>
      <c r="D22" s="42">
        <v>320</v>
      </c>
      <c r="E22" s="42">
        <v>1176415</v>
      </c>
      <c r="F22" s="40">
        <f t="shared" si="2"/>
        <v>588</v>
      </c>
      <c r="G22" s="35">
        <f t="shared" si="0"/>
        <v>1874938</v>
      </c>
      <c r="H22" s="62"/>
      <c r="I22" s="62"/>
      <c r="J22" s="70"/>
      <c r="K22" s="25"/>
      <c r="L22" s="26"/>
    </row>
    <row r="23" spans="1:14" ht="15.75" thickBot="1" x14ac:dyDescent="0.3">
      <c r="A23" s="22" t="s">
        <v>12</v>
      </c>
      <c r="B23" s="43">
        <v>6673</v>
      </c>
      <c r="C23" s="43">
        <v>8325416.0585000003</v>
      </c>
      <c r="D23" s="43">
        <v>3599</v>
      </c>
      <c r="E23" s="43">
        <v>7520539.0146000003</v>
      </c>
      <c r="F23" s="41">
        <f t="shared" si="2"/>
        <v>10272</v>
      </c>
      <c r="G23" s="39">
        <f t="shared" si="0"/>
        <v>15845955.073100001</v>
      </c>
      <c r="H23" s="62"/>
      <c r="I23" s="62"/>
      <c r="J23" s="70"/>
      <c r="K23" s="25"/>
      <c r="L23" s="26"/>
    </row>
    <row r="24" spans="1:14" ht="15.75" thickBot="1" x14ac:dyDescent="0.3">
      <c r="A24" s="22" t="s">
        <v>13</v>
      </c>
      <c r="B24" s="42">
        <v>329</v>
      </c>
      <c r="C24" s="42">
        <v>96306.35009727627</v>
      </c>
      <c r="D24" s="42">
        <v>217</v>
      </c>
      <c r="E24" s="42">
        <v>80828.212645914406</v>
      </c>
      <c r="F24" s="40">
        <f t="shared" si="2"/>
        <v>546</v>
      </c>
      <c r="G24" s="35">
        <f t="shared" si="0"/>
        <v>177134.56274319068</v>
      </c>
      <c r="H24" s="62"/>
      <c r="I24" s="62"/>
      <c r="J24" s="70"/>
      <c r="K24" s="25"/>
      <c r="L24" s="26"/>
    </row>
    <row r="25" spans="1:14" ht="15.75" thickBot="1" x14ac:dyDescent="0.3">
      <c r="A25" s="22" t="s">
        <v>14</v>
      </c>
      <c r="B25" s="23">
        <v>9977</v>
      </c>
      <c r="C25" s="23">
        <v>9023446</v>
      </c>
      <c r="D25" s="23">
        <v>3473</v>
      </c>
      <c r="E25" s="23">
        <v>6639130</v>
      </c>
      <c r="F25" s="35">
        <f t="shared" si="2"/>
        <v>13450</v>
      </c>
      <c r="G25" s="35">
        <f t="shared" si="0"/>
        <v>15662576</v>
      </c>
      <c r="H25" s="62"/>
      <c r="I25" s="62"/>
      <c r="J25" s="70"/>
      <c r="K25" s="25"/>
      <c r="L25" s="26"/>
    </row>
    <row r="26" spans="1:14" ht="15.75" thickBot="1" x14ac:dyDescent="0.3">
      <c r="A26" s="27" t="s">
        <v>15</v>
      </c>
      <c r="B26" s="28">
        <v>148</v>
      </c>
      <c r="C26" s="28">
        <v>505592.05599999998</v>
      </c>
      <c r="D26" s="28">
        <v>104</v>
      </c>
      <c r="E26" s="28">
        <v>473185.4</v>
      </c>
      <c r="F26" s="36">
        <f t="shared" si="2"/>
        <v>252</v>
      </c>
      <c r="G26" s="36">
        <f t="shared" si="0"/>
        <v>978777.45600000001</v>
      </c>
      <c r="H26" s="62"/>
      <c r="I26" s="62"/>
      <c r="J26" s="70"/>
      <c r="K26" s="30"/>
      <c r="L26" s="31"/>
      <c r="N26" t="s">
        <v>29</v>
      </c>
    </row>
    <row r="27" spans="1:14" ht="15.75" thickBot="1" x14ac:dyDescent="0.3">
      <c r="A27" s="17" t="s">
        <v>19</v>
      </c>
      <c r="B27" s="18">
        <f>SUM(B28:B32)</f>
        <v>6109</v>
      </c>
      <c r="C27" s="18">
        <f t="shared" ref="C27:E27" si="6">SUM(C28:C32)</f>
        <v>24917644.131479375</v>
      </c>
      <c r="D27" s="18">
        <f t="shared" si="6"/>
        <v>4997</v>
      </c>
      <c r="E27" s="18">
        <f t="shared" si="6"/>
        <v>46555668.956739299</v>
      </c>
      <c r="F27" s="32">
        <f t="shared" si="2"/>
        <v>11106</v>
      </c>
      <c r="G27" s="32">
        <f t="shared" si="0"/>
        <v>71473313.088218674</v>
      </c>
      <c r="H27" s="62">
        <f>G27/G2</f>
        <v>0.24710989875566158</v>
      </c>
      <c r="I27" s="64">
        <f>F27/F2</f>
        <v>6.3931125236158333E-3</v>
      </c>
      <c r="J27" s="66">
        <f>E27/G27</f>
        <v>0.65137135729634055</v>
      </c>
      <c r="K27" s="33"/>
      <c r="L27" s="34"/>
    </row>
    <row r="28" spans="1:14" ht="15.75" thickBot="1" x14ac:dyDescent="0.3">
      <c r="A28" s="22" t="s">
        <v>11</v>
      </c>
      <c r="B28" s="42">
        <v>21</v>
      </c>
      <c r="C28" s="42">
        <v>421522</v>
      </c>
      <c r="D28" s="42">
        <v>88</v>
      </c>
      <c r="E28" s="42">
        <v>2233689</v>
      </c>
      <c r="F28" s="40">
        <f t="shared" si="2"/>
        <v>109</v>
      </c>
      <c r="G28" s="35">
        <f t="shared" si="0"/>
        <v>2655211</v>
      </c>
      <c r="H28" s="62"/>
      <c r="I28" s="64"/>
      <c r="J28" s="66"/>
      <c r="K28" s="25"/>
      <c r="L28" s="26"/>
    </row>
    <row r="29" spans="1:14" ht="15.75" thickBot="1" x14ac:dyDescent="0.3">
      <c r="A29" s="22" t="s">
        <v>12</v>
      </c>
      <c r="B29" s="43">
        <v>435</v>
      </c>
      <c r="C29" s="43">
        <v>6269682.5835999995</v>
      </c>
      <c r="D29" s="43">
        <v>810</v>
      </c>
      <c r="E29" s="43">
        <v>10072484.446</v>
      </c>
      <c r="F29" s="41">
        <f t="shared" si="2"/>
        <v>1245</v>
      </c>
      <c r="G29" s="39">
        <f t="shared" si="0"/>
        <v>16342167.0296</v>
      </c>
      <c r="H29" s="62"/>
      <c r="I29" s="64"/>
      <c r="J29" s="66"/>
      <c r="K29" s="25"/>
      <c r="L29" s="26"/>
    </row>
    <row r="30" spans="1:14" ht="15.75" thickBot="1" x14ac:dyDescent="0.3">
      <c r="A30" s="22" t="s">
        <v>13</v>
      </c>
      <c r="B30" s="42">
        <v>6</v>
      </c>
      <c r="C30" s="42">
        <v>12742.507879377434</v>
      </c>
      <c r="D30" s="42">
        <v>13</v>
      </c>
      <c r="E30" s="42">
        <v>62955.630739299617</v>
      </c>
      <c r="F30" s="40">
        <f t="shared" si="2"/>
        <v>19</v>
      </c>
      <c r="G30" s="35">
        <f t="shared" si="0"/>
        <v>75698.138618677054</v>
      </c>
      <c r="H30" s="62"/>
      <c r="I30" s="64"/>
      <c r="J30" s="66"/>
      <c r="K30" s="25"/>
      <c r="L30" s="26"/>
    </row>
    <row r="31" spans="1:14" ht="15.75" thickBot="1" x14ac:dyDescent="0.3">
      <c r="A31" s="22" t="s">
        <v>14</v>
      </c>
      <c r="B31" s="23">
        <v>5640</v>
      </c>
      <c r="C31" s="23">
        <v>18068609</v>
      </c>
      <c r="D31" s="23">
        <v>4068</v>
      </c>
      <c r="E31" s="23">
        <v>33605675</v>
      </c>
      <c r="F31" s="35">
        <f t="shared" si="2"/>
        <v>9708</v>
      </c>
      <c r="G31" s="35">
        <f t="shared" si="0"/>
        <v>51674284</v>
      </c>
      <c r="H31" s="62"/>
      <c r="I31" s="64"/>
      <c r="J31" s="66"/>
      <c r="K31" s="25"/>
      <c r="L31" s="26"/>
    </row>
    <row r="32" spans="1:14" ht="15.75" thickBot="1" x14ac:dyDescent="0.3">
      <c r="A32" s="22" t="s">
        <v>15</v>
      </c>
      <c r="B32" s="23">
        <v>7</v>
      </c>
      <c r="C32" s="23">
        <v>145088.03999999998</v>
      </c>
      <c r="D32" s="23">
        <v>18</v>
      </c>
      <c r="E32" s="23">
        <v>580864.88</v>
      </c>
      <c r="F32" s="37">
        <f t="shared" si="2"/>
        <v>25</v>
      </c>
      <c r="G32" s="37">
        <f t="shared" si="0"/>
        <v>725952.91999999993</v>
      </c>
      <c r="H32" s="62"/>
      <c r="I32" s="64"/>
      <c r="J32" s="66"/>
      <c r="K32" s="30"/>
      <c r="L32" s="31"/>
    </row>
    <row r="33" spans="1:10" ht="15.75" thickBot="1" x14ac:dyDescent="0.3">
      <c r="A33" s="17" t="s">
        <v>20</v>
      </c>
      <c r="B33" s="18">
        <v>3</v>
      </c>
      <c r="C33" s="18">
        <v>0</v>
      </c>
      <c r="D33" s="18">
        <v>0</v>
      </c>
      <c r="E33" s="18">
        <v>0</v>
      </c>
      <c r="F33" s="32">
        <f t="shared" si="2"/>
        <v>3</v>
      </c>
      <c r="G33" s="32">
        <f t="shared" si="0"/>
        <v>0</v>
      </c>
      <c r="H33" s="64">
        <f>G33/G2</f>
        <v>0</v>
      </c>
      <c r="I33" s="64">
        <f>F33/F2</f>
        <v>1.7269347713711056E-6</v>
      </c>
      <c r="J33" s="66"/>
    </row>
    <row r="34" spans="1:10" ht="15.75" thickBot="1" x14ac:dyDescent="0.3">
      <c r="A34" s="27" t="s">
        <v>12</v>
      </c>
      <c r="B34" s="28">
        <v>3</v>
      </c>
      <c r="C34" s="28">
        <v>0</v>
      </c>
      <c r="D34" s="28">
        <v>0</v>
      </c>
      <c r="E34" s="28">
        <v>0</v>
      </c>
      <c r="F34" s="36">
        <f t="shared" si="2"/>
        <v>3</v>
      </c>
      <c r="G34" s="36">
        <f t="shared" si="0"/>
        <v>0</v>
      </c>
      <c r="H34" s="64"/>
      <c r="I34" s="64"/>
      <c r="J34" s="66"/>
    </row>
  </sheetData>
  <mergeCells count="19">
    <mergeCell ref="K2:L2"/>
    <mergeCell ref="H3:H8"/>
    <mergeCell ref="I3:I8"/>
    <mergeCell ref="J3:J8"/>
    <mergeCell ref="H9:H14"/>
    <mergeCell ref="I9:I14"/>
    <mergeCell ref="J9:J14"/>
    <mergeCell ref="H15:H20"/>
    <mergeCell ref="I15:I20"/>
    <mergeCell ref="J15:J20"/>
    <mergeCell ref="H21:H26"/>
    <mergeCell ref="I21:I26"/>
    <mergeCell ref="J21:J26"/>
    <mergeCell ref="H27:H32"/>
    <mergeCell ref="I27:I32"/>
    <mergeCell ref="J27:J32"/>
    <mergeCell ref="H33:H34"/>
    <mergeCell ref="I33:I34"/>
    <mergeCell ref="J33:J34"/>
  </mergeCells>
  <pageMargins left="0.70000000000000007" right="0.70000000000000007" top="0.75" bottom="0.75" header="0.30000000000000004" footer="0.30000000000000004"/>
  <pageSetup paperSize="0" scale="9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886D-4E38-4F49-9E80-1C83F29EBEC6}">
  <sheetPr>
    <tabColor rgb="FF00B050"/>
  </sheetPr>
  <dimension ref="A1:L34"/>
  <sheetViews>
    <sheetView workbookViewId="0">
      <selection activeCell="M15" sqref="M15"/>
    </sheetView>
  </sheetViews>
  <sheetFormatPr defaultRowHeight="15" x14ac:dyDescent="0.25"/>
  <cols>
    <col min="1" max="1" width="17.85546875" customWidth="1"/>
    <col min="2" max="2" width="13.42578125" style="23" customWidth="1"/>
    <col min="3" max="3" width="14.85546875" style="23" customWidth="1"/>
    <col min="4" max="4" width="13.42578125" style="23" customWidth="1"/>
    <col min="5" max="5" width="14.42578125" style="23" customWidth="1"/>
    <col min="6" max="6" width="11.85546875" customWidth="1"/>
    <col min="7" max="7" width="13" customWidth="1"/>
    <col min="8" max="8" width="13" bestFit="1" customWidth="1"/>
    <col min="9" max="9" width="12" customWidth="1"/>
    <col min="10" max="10" width="18.140625" customWidth="1"/>
    <col min="11" max="11" width="12.42578125" hidden="1" customWidth="1"/>
    <col min="12" max="12" width="11.85546875" hidden="1" customWidth="1"/>
    <col min="13" max="13" width="10.140625" bestFit="1" customWidth="1"/>
    <col min="14" max="14" width="8.85546875" customWidth="1"/>
  </cols>
  <sheetData>
    <row r="1" spans="1:12" ht="60.75" thickBot="1" x14ac:dyDescent="0.3">
      <c r="A1" s="1">
        <v>2024</v>
      </c>
      <c r="B1" s="47" t="s">
        <v>0</v>
      </c>
      <c r="C1" s="48" t="s">
        <v>1</v>
      </c>
      <c r="D1" s="47" t="s">
        <v>24</v>
      </c>
      <c r="E1" s="48" t="s">
        <v>25</v>
      </c>
      <c r="F1" s="7" t="s">
        <v>2</v>
      </c>
      <c r="G1" s="7" t="s">
        <v>3</v>
      </c>
      <c r="H1" s="8" t="s">
        <v>4</v>
      </c>
      <c r="I1" s="8" t="s">
        <v>5</v>
      </c>
      <c r="J1" s="9" t="s">
        <v>26</v>
      </c>
      <c r="K1" s="10" t="s">
        <v>6</v>
      </c>
      <c r="L1" s="10" t="s">
        <v>7</v>
      </c>
    </row>
    <row r="2" spans="1:12" ht="15.75" thickBot="1" x14ac:dyDescent="0.3">
      <c r="A2" s="11" t="s">
        <v>22</v>
      </c>
      <c r="B2" s="12">
        <f>B3+B9+B15+B21+B27</f>
        <v>1696807</v>
      </c>
      <c r="C2" s="12">
        <f>C3+C9+C15+C21+C27</f>
        <v>189455845.53750193</v>
      </c>
      <c r="D2" s="12">
        <f>D3+D9+D15+D21+D27</f>
        <v>40205</v>
      </c>
      <c r="E2" s="12">
        <f>E3+E9+E15+E21+E27</f>
        <v>63940677.776274323</v>
      </c>
      <c r="F2" s="12">
        <f>B2+D2</f>
        <v>1737012</v>
      </c>
      <c r="G2" s="46">
        <f t="shared" ref="G2:G34" si="0">C2+E2</f>
        <v>253396523.31377625</v>
      </c>
      <c r="H2" s="14">
        <f>SUM(H3:H34)</f>
        <v>1</v>
      </c>
      <c r="I2" s="15">
        <f>SUM(I3:I34)</f>
        <v>1.0000017271037851</v>
      </c>
      <c r="J2" s="38">
        <f>E2/G2</f>
        <v>0.25233447144457366</v>
      </c>
      <c r="K2" s="71" t="s">
        <v>9</v>
      </c>
      <c r="L2" s="71"/>
    </row>
    <row r="3" spans="1:12" ht="15.75" thickBot="1" x14ac:dyDescent="0.3">
      <c r="A3" s="17" t="s">
        <v>10</v>
      </c>
      <c r="B3" s="18">
        <f>SUM(B4:B8)</f>
        <v>1360156</v>
      </c>
      <c r="C3" s="18">
        <f t="shared" ref="C3:E3" si="1">SUM(C4:C8)</f>
        <v>112586224.35603113</v>
      </c>
      <c r="D3" s="18">
        <f t="shared" si="1"/>
        <v>13099</v>
      </c>
      <c r="E3" s="18">
        <f t="shared" si="1"/>
        <v>1577630.06</v>
      </c>
      <c r="F3" s="19">
        <f t="shared" ref="F3:F34" si="2">B3+D3</f>
        <v>1373255</v>
      </c>
      <c r="G3" s="19">
        <f t="shared" si="0"/>
        <v>114163854.41603114</v>
      </c>
      <c r="H3" s="62">
        <f>G3/G$2</f>
        <v>0.45053441508613018</v>
      </c>
      <c r="I3" s="72">
        <f>F3/F2</f>
        <v>0.79058463614528862</v>
      </c>
      <c r="J3" s="73">
        <f>E3/G3</f>
        <v>1.3818997861187015E-2</v>
      </c>
      <c r="K3" s="20"/>
      <c r="L3" s="21"/>
    </row>
    <row r="4" spans="1:12" ht="15.75" thickBot="1" x14ac:dyDescent="0.3">
      <c r="A4" s="22" t="s">
        <v>11</v>
      </c>
      <c r="B4" s="23">
        <v>28995</v>
      </c>
      <c r="C4" s="23">
        <v>3294025</v>
      </c>
      <c r="D4" s="23">
        <v>154</v>
      </c>
      <c r="E4" s="23">
        <v>35837</v>
      </c>
      <c r="F4" s="24">
        <f t="shared" si="2"/>
        <v>29149</v>
      </c>
      <c r="G4" s="24">
        <f t="shared" si="0"/>
        <v>3329862</v>
      </c>
      <c r="H4" s="62"/>
      <c r="I4" s="72"/>
      <c r="J4" s="73"/>
      <c r="K4" s="25"/>
      <c r="L4" s="26"/>
    </row>
    <row r="5" spans="1:12" ht="15.75" thickBot="1" x14ac:dyDescent="0.3">
      <c r="A5" s="22" t="s">
        <v>12</v>
      </c>
      <c r="B5" s="23">
        <v>495915</v>
      </c>
      <c r="C5" s="23">
        <v>27719150.100000001</v>
      </c>
      <c r="D5" s="23">
        <v>1869</v>
      </c>
      <c r="E5" s="23">
        <v>224319.4</v>
      </c>
      <c r="F5" s="24">
        <f t="shared" si="2"/>
        <v>497784</v>
      </c>
      <c r="G5" s="24">
        <f t="shared" si="0"/>
        <v>27943469.5</v>
      </c>
      <c r="H5" s="62"/>
      <c r="I5" s="72"/>
      <c r="J5" s="73"/>
      <c r="K5" s="25"/>
      <c r="L5" s="26"/>
    </row>
    <row r="6" spans="1:12" ht="15.75" thickBot="1" x14ac:dyDescent="0.3">
      <c r="A6" s="22" t="s">
        <v>13</v>
      </c>
      <c r="B6" s="23">
        <v>43885</v>
      </c>
      <c r="C6" s="23">
        <v>436214.6060311285</v>
      </c>
      <c r="D6" s="23">
        <v>238</v>
      </c>
      <c r="E6" s="23">
        <v>2578.7000000000003</v>
      </c>
      <c r="F6" s="24">
        <f t="shared" si="2"/>
        <v>44123</v>
      </c>
      <c r="G6" s="24">
        <f t="shared" si="0"/>
        <v>438793.30603112851</v>
      </c>
      <c r="H6" s="62"/>
      <c r="I6" s="72"/>
      <c r="J6" s="73"/>
      <c r="K6" s="25"/>
      <c r="L6" s="26"/>
    </row>
    <row r="7" spans="1:12" ht="15.75" thickBot="1" x14ac:dyDescent="0.3">
      <c r="A7" s="22" t="s">
        <v>14</v>
      </c>
      <c r="B7" s="23">
        <v>780308</v>
      </c>
      <c r="C7" s="23">
        <v>80125284</v>
      </c>
      <c r="D7" s="23">
        <v>10832</v>
      </c>
      <c r="E7" s="23">
        <v>1314003</v>
      </c>
      <c r="F7" s="24">
        <f t="shared" si="2"/>
        <v>791140</v>
      </c>
      <c r="G7" s="24">
        <f t="shared" si="0"/>
        <v>81439287</v>
      </c>
      <c r="H7" s="62"/>
      <c r="I7" s="72"/>
      <c r="J7" s="73"/>
      <c r="K7" s="25"/>
      <c r="L7" s="26"/>
    </row>
    <row r="8" spans="1:12" ht="15.75" thickBot="1" x14ac:dyDescent="0.3">
      <c r="A8" s="27" t="s">
        <v>15</v>
      </c>
      <c r="B8" s="28">
        <v>11053</v>
      </c>
      <c r="C8" s="28">
        <v>1011550.65</v>
      </c>
      <c r="D8" s="28">
        <v>6</v>
      </c>
      <c r="E8" s="28">
        <v>891.96</v>
      </c>
      <c r="F8" s="29">
        <f t="shared" si="2"/>
        <v>11059</v>
      </c>
      <c r="G8" s="29">
        <f t="shared" si="0"/>
        <v>1012442.61</v>
      </c>
      <c r="H8" s="62"/>
      <c r="I8" s="72"/>
      <c r="J8" s="73"/>
      <c r="K8" s="30"/>
      <c r="L8" s="31"/>
    </row>
    <row r="9" spans="1:12" ht="15.75" thickBot="1" x14ac:dyDescent="0.3">
      <c r="A9" s="17" t="s">
        <v>16</v>
      </c>
      <c r="B9" s="18">
        <f>SUM(B10:B14)</f>
        <v>210988</v>
      </c>
      <c r="C9" s="18">
        <f t="shared" ref="C9:E9" si="3">SUM(C10:C14)</f>
        <v>16340496.290466927</v>
      </c>
      <c r="D9" s="18">
        <f t="shared" si="3"/>
        <v>2244</v>
      </c>
      <c r="E9" s="18">
        <f t="shared" si="3"/>
        <v>228941</v>
      </c>
      <c r="F9" s="32">
        <f t="shared" si="2"/>
        <v>213232</v>
      </c>
      <c r="G9" s="32">
        <f t="shared" si="0"/>
        <v>16569437.290466927</v>
      </c>
      <c r="H9" s="62">
        <f>G9/G2</f>
        <v>6.5389363175868423E-2</v>
      </c>
      <c r="I9" s="62">
        <f>F9/F2</f>
        <v>0.12275793143628254</v>
      </c>
      <c r="J9" s="70">
        <f>E9/G9</f>
        <v>1.3817065479448665E-2</v>
      </c>
      <c r="K9" s="33"/>
      <c r="L9" s="34"/>
    </row>
    <row r="10" spans="1:12" ht="15.75" thickBot="1" x14ac:dyDescent="0.3">
      <c r="A10" s="22" t="s">
        <v>11</v>
      </c>
      <c r="B10" s="23">
        <v>6444</v>
      </c>
      <c r="C10" s="23">
        <v>688065</v>
      </c>
      <c r="D10" s="23">
        <v>0</v>
      </c>
      <c r="E10" s="23">
        <v>0</v>
      </c>
      <c r="F10" s="35">
        <f t="shared" si="2"/>
        <v>6444</v>
      </c>
      <c r="G10" s="35">
        <f t="shared" si="0"/>
        <v>688065</v>
      </c>
      <c r="H10" s="62"/>
      <c r="I10" s="62"/>
      <c r="J10" s="70"/>
      <c r="K10" s="25"/>
      <c r="L10" s="26"/>
    </row>
    <row r="11" spans="1:12" ht="15.75" thickBot="1" x14ac:dyDescent="0.3">
      <c r="A11" s="22" t="s">
        <v>12</v>
      </c>
      <c r="B11" s="23">
        <v>88306</v>
      </c>
      <c r="C11" s="23">
        <v>4260797.2</v>
      </c>
      <c r="D11" s="23">
        <v>409</v>
      </c>
      <c r="E11" s="23">
        <v>41160</v>
      </c>
      <c r="F11" s="35">
        <f t="shared" si="2"/>
        <v>88715</v>
      </c>
      <c r="G11" s="35">
        <f t="shared" si="0"/>
        <v>4301957.2</v>
      </c>
      <c r="H11" s="62"/>
      <c r="I11" s="62"/>
      <c r="J11" s="70"/>
      <c r="K11" s="25"/>
      <c r="L11" s="26"/>
    </row>
    <row r="12" spans="1:12" ht="15.75" thickBot="1" x14ac:dyDescent="0.3">
      <c r="A12" s="22" t="s">
        <v>13</v>
      </c>
      <c r="B12" s="23">
        <v>12483</v>
      </c>
      <c r="C12" s="23">
        <v>114785.19046692608</v>
      </c>
      <c r="D12" s="23">
        <v>0</v>
      </c>
      <c r="E12" s="23">
        <v>0</v>
      </c>
      <c r="F12" s="35">
        <f t="shared" si="2"/>
        <v>12483</v>
      </c>
      <c r="G12" s="35">
        <f t="shared" si="0"/>
        <v>114785.19046692608</v>
      </c>
      <c r="H12" s="62"/>
      <c r="I12" s="62"/>
      <c r="J12" s="70"/>
      <c r="K12" s="25"/>
      <c r="L12" s="26"/>
    </row>
    <row r="13" spans="1:12" ht="15.75" thickBot="1" x14ac:dyDescent="0.3">
      <c r="A13" s="22" t="s">
        <v>14</v>
      </c>
      <c r="B13" s="23">
        <v>100075</v>
      </c>
      <c r="C13" s="23">
        <v>10918512</v>
      </c>
      <c r="D13" s="23">
        <v>1835</v>
      </c>
      <c r="E13" s="23">
        <v>187781</v>
      </c>
      <c r="F13" s="35">
        <f t="shared" si="2"/>
        <v>101910</v>
      </c>
      <c r="G13" s="35">
        <f t="shared" si="0"/>
        <v>11106293</v>
      </c>
      <c r="H13" s="62"/>
      <c r="I13" s="62"/>
      <c r="J13" s="70"/>
      <c r="K13" s="25"/>
      <c r="L13" s="26"/>
    </row>
    <row r="14" spans="1:12" ht="15.75" thickBot="1" x14ac:dyDescent="0.3">
      <c r="A14" s="27" t="s">
        <v>15</v>
      </c>
      <c r="B14" s="28">
        <v>3680</v>
      </c>
      <c r="C14" s="28">
        <v>358336.89999999997</v>
      </c>
      <c r="D14" s="28">
        <v>0</v>
      </c>
      <c r="E14" s="28">
        <v>0</v>
      </c>
      <c r="F14" s="36">
        <f t="shared" si="2"/>
        <v>3680</v>
      </c>
      <c r="G14" s="36">
        <f t="shared" si="0"/>
        <v>358336.89999999997</v>
      </c>
      <c r="H14" s="62"/>
      <c r="I14" s="62"/>
      <c r="J14" s="70"/>
      <c r="K14" s="30"/>
      <c r="L14" s="31"/>
    </row>
    <row r="15" spans="1:12" ht="15.75" thickBot="1" x14ac:dyDescent="0.3">
      <c r="A15" s="17" t="s">
        <v>17</v>
      </c>
      <c r="B15" s="18">
        <f>SUM(B16:B20)</f>
        <v>102075</v>
      </c>
      <c r="C15" s="18">
        <f t="shared" ref="C15:E15" si="4">SUM(C16:C20)</f>
        <v>19822374.603466537</v>
      </c>
      <c r="D15" s="18">
        <f t="shared" si="4"/>
        <v>12143</v>
      </c>
      <c r="E15" s="18">
        <f t="shared" si="4"/>
        <v>5358111.04</v>
      </c>
      <c r="F15" s="32">
        <f t="shared" si="2"/>
        <v>114218</v>
      </c>
      <c r="G15" s="32">
        <f t="shared" si="0"/>
        <v>25180485.643466536</v>
      </c>
      <c r="H15" s="62">
        <f>G15/G2</f>
        <v>9.9371867120236698E-2</v>
      </c>
      <c r="I15" s="62">
        <f>F15/F2</f>
        <v>6.5755446709637011E-2</v>
      </c>
      <c r="J15" s="70">
        <f>E15/G15</f>
        <v>0.21278823275556022</v>
      </c>
      <c r="K15" s="33"/>
      <c r="L15" s="34"/>
    </row>
    <row r="16" spans="1:12" ht="15.75" thickBot="1" x14ac:dyDescent="0.3">
      <c r="A16" s="22" t="s">
        <v>11</v>
      </c>
      <c r="B16" s="23">
        <v>3870</v>
      </c>
      <c r="C16" s="23">
        <v>1019107</v>
      </c>
      <c r="D16" s="23">
        <v>726</v>
      </c>
      <c r="E16" s="23">
        <v>300103</v>
      </c>
      <c r="F16" s="35">
        <f t="shared" si="2"/>
        <v>4596</v>
      </c>
      <c r="G16" s="35">
        <f t="shared" si="0"/>
        <v>1319210</v>
      </c>
      <c r="H16" s="62"/>
      <c r="I16" s="62"/>
      <c r="J16" s="70"/>
      <c r="K16" s="25"/>
      <c r="L16" s="26"/>
    </row>
    <row r="17" spans="1:12" ht="15.75" thickBot="1" x14ac:dyDescent="0.3">
      <c r="A17" s="22" t="s">
        <v>12</v>
      </c>
      <c r="B17" s="23">
        <v>43476</v>
      </c>
      <c r="C17" s="23">
        <v>6667624.6186999995</v>
      </c>
      <c r="D17" s="23">
        <v>4902</v>
      </c>
      <c r="E17" s="23">
        <v>1508406.4</v>
      </c>
      <c r="F17" s="35">
        <f t="shared" si="2"/>
        <v>48378</v>
      </c>
      <c r="G17" s="35">
        <f t="shared" si="0"/>
        <v>8176031.0186999999</v>
      </c>
      <c r="H17" s="62"/>
      <c r="I17" s="62"/>
      <c r="J17" s="70"/>
      <c r="K17" s="25"/>
      <c r="L17" s="26"/>
    </row>
    <row r="18" spans="1:12" ht="15.75" thickBot="1" x14ac:dyDescent="0.3">
      <c r="A18" s="22" t="s">
        <v>13</v>
      </c>
      <c r="B18" s="23">
        <v>3786</v>
      </c>
      <c r="C18" s="23">
        <v>94812.454766536961</v>
      </c>
      <c r="D18" s="23">
        <v>225</v>
      </c>
      <c r="E18" s="23">
        <v>10814.1</v>
      </c>
      <c r="F18" s="35">
        <f t="shared" si="2"/>
        <v>4011</v>
      </c>
      <c r="G18" s="35">
        <f t="shared" si="0"/>
        <v>105626.55476653697</v>
      </c>
      <c r="H18" s="62"/>
      <c r="I18" s="62"/>
      <c r="J18" s="70"/>
      <c r="K18" s="25"/>
      <c r="L18" s="26"/>
    </row>
    <row r="19" spans="1:12" ht="15.75" thickBot="1" x14ac:dyDescent="0.3">
      <c r="A19" s="22" t="s">
        <v>14</v>
      </c>
      <c r="B19" s="23">
        <v>49594</v>
      </c>
      <c r="C19" s="23">
        <v>11729101</v>
      </c>
      <c r="D19" s="23">
        <v>6157</v>
      </c>
      <c r="E19" s="23">
        <v>3473708</v>
      </c>
      <c r="F19" s="35">
        <f t="shared" si="2"/>
        <v>55751</v>
      </c>
      <c r="G19" s="35">
        <f t="shared" si="0"/>
        <v>15202809</v>
      </c>
      <c r="H19" s="62"/>
      <c r="I19" s="62"/>
      <c r="J19" s="70"/>
      <c r="K19" s="25"/>
      <c r="L19" s="26"/>
    </row>
    <row r="20" spans="1:12" ht="15.75" thickBot="1" x14ac:dyDescent="0.3">
      <c r="A20" s="27" t="s">
        <v>15</v>
      </c>
      <c r="B20" s="28">
        <v>1349</v>
      </c>
      <c r="C20" s="28">
        <v>311729.52999999997</v>
      </c>
      <c r="D20" s="28">
        <v>133</v>
      </c>
      <c r="E20" s="28">
        <v>65079.54</v>
      </c>
      <c r="F20" s="36">
        <f t="shared" si="2"/>
        <v>1482</v>
      </c>
      <c r="G20" s="36">
        <f t="shared" si="0"/>
        <v>376809.06999999995</v>
      </c>
      <c r="H20" s="62"/>
      <c r="I20" s="62"/>
      <c r="J20" s="70"/>
      <c r="K20" s="30"/>
      <c r="L20" s="31"/>
    </row>
    <row r="21" spans="1:12" ht="15.75" thickBot="1" x14ac:dyDescent="0.3">
      <c r="A21" s="17" t="s">
        <v>18</v>
      </c>
      <c r="B21" s="18">
        <f>SUM(B22:B26)</f>
        <v>17417</v>
      </c>
      <c r="C21" s="18">
        <f t="shared" ref="C21:E21" si="5">SUM(C22:C26)</f>
        <v>16468056.143757587</v>
      </c>
      <c r="D21" s="18">
        <f t="shared" si="5"/>
        <v>7712</v>
      </c>
      <c r="E21" s="18">
        <f t="shared" si="5"/>
        <v>13768218.397024125</v>
      </c>
      <c r="F21" s="32">
        <f t="shared" si="2"/>
        <v>25129</v>
      </c>
      <c r="G21" s="32">
        <f t="shared" si="0"/>
        <v>30236274.540781714</v>
      </c>
      <c r="H21" s="62">
        <f>G21/G2</f>
        <v>0.11932395182605048</v>
      </c>
      <c r="I21" s="62">
        <f>F21/F2</f>
        <v>1.4466797005432318E-2</v>
      </c>
      <c r="J21" s="70">
        <f>E21/G21</f>
        <v>0.45535432542967536</v>
      </c>
      <c r="K21" s="33"/>
      <c r="L21" s="34"/>
    </row>
    <row r="22" spans="1:12" ht="15.75" thickBot="1" x14ac:dyDescent="0.3">
      <c r="A22" s="22" t="s">
        <v>11</v>
      </c>
      <c r="B22" s="23">
        <v>267</v>
      </c>
      <c r="C22" s="23">
        <v>545589</v>
      </c>
      <c r="D22" s="23">
        <v>321</v>
      </c>
      <c r="E22" s="23">
        <v>953692</v>
      </c>
      <c r="F22" s="35">
        <f t="shared" si="2"/>
        <v>588</v>
      </c>
      <c r="G22" s="35">
        <f t="shared" si="0"/>
        <v>1499281</v>
      </c>
      <c r="H22" s="62"/>
      <c r="I22" s="62"/>
      <c r="J22" s="70"/>
      <c r="K22" s="25"/>
      <c r="L22" s="26"/>
    </row>
    <row r="23" spans="1:12" ht="15.75" thickBot="1" x14ac:dyDescent="0.3">
      <c r="A23" s="22" t="s">
        <v>12</v>
      </c>
      <c r="B23" s="23">
        <v>6681</v>
      </c>
      <c r="C23" s="23">
        <v>7532600.5871000001</v>
      </c>
      <c r="D23" s="23">
        <v>3611</v>
      </c>
      <c r="E23" s="23">
        <v>6509355.8836000003</v>
      </c>
      <c r="F23" s="35">
        <f t="shared" si="2"/>
        <v>10292</v>
      </c>
      <c r="G23" s="35">
        <f t="shared" si="0"/>
        <v>14041956.470699999</v>
      </c>
      <c r="H23" s="62"/>
      <c r="I23" s="62"/>
      <c r="J23" s="70"/>
      <c r="K23" s="25"/>
      <c r="L23" s="26"/>
    </row>
    <row r="24" spans="1:12" ht="15.75" thickBot="1" x14ac:dyDescent="0.3">
      <c r="A24" s="22" t="s">
        <v>13</v>
      </c>
      <c r="B24" s="23">
        <v>332</v>
      </c>
      <c r="C24" s="23">
        <v>79650.583657587544</v>
      </c>
      <c r="D24" s="23">
        <v>216</v>
      </c>
      <c r="E24" s="23">
        <v>67814.113424124516</v>
      </c>
      <c r="F24" s="35">
        <f t="shared" si="2"/>
        <v>548</v>
      </c>
      <c r="G24" s="35">
        <f t="shared" si="0"/>
        <v>147464.69708171207</v>
      </c>
      <c r="H24" s="62"/>
      <c r="I24" s="62"/>
      <c r="J24" s="70"/>
      <c r="K24" s="25"/>
      <c r="L24" s="26"/>
    </row>
    <row r="25" spans="1:12" ht="15.75" thickBot="1" x14ac:dyDescent="0.3">
      <c r="A25" s="22" t="s">
        <v>14</v>
      </c>
      <c r="B25" s="23">
        <v>9988</v>
      </c>
      <c r="C25" s="23">
        <v>7943333</v>
      </c>
      <c r="D25" s="23">
        <v>3461</v>
      </c>
      <c r="E25" s="23">
        <v>5885912</v>
      </c>
      <c r="F25" s="35">
        <f t="shared" si="2"/>
        <v>13449</v>
      </c>
      <c r="G25" s="35">
        <f t="shared" si="0"/>
        <v>13829245</v>
      </c>
      <c r="H25" s="62"/>
      <c r="I25" s="62"/>
      <c r="J25" s="70"/>
      <c r="K25" s="25"/>
      <c r="L25" s="26"/>
    </row>
    <row r="26" spans="1:12" ht="15.75" thickBot="1" x14ac:dyDescent="0.3">
      <c r="A26" s="27" t="s">
        <v>15</v>
      </c>
      <c r="B26" s="28">
        <v>149</v>
      </c>
      <c r="C26" s="28">
        <v>366882.973</v>
      </c>
      <c r="D26" s="28">
        <v>103</v>
      </c>
      <c r="E26" s="28">
        <v>351444.39999999997</v>
      </c>
      <c r="F26" s="36">
        <f t="shared" si="2"/>
        <v>252</v>
      </c>
      <c r="G26" s="36">
        <f t="shared" si="0"/>
        <v>718327.37299999991</v>
      </c>
      <c r="H26" s="62"/>
      <c r="I26" s="62"/>
      <c r="J26" s="70"/>
      <c r="K26" s="30"/>
      <c r="L26" s="31"/>
    </row>
    <row r="27" spans="1:12" ht="15.75" thickBot="1" x14ac:dyDescent="0.3">
      <c r="A27" s="17" t="s">
        <v>19</v>
      </c>
      <c r="B27" s="18">
        <f>SUM(B28:B32)</f>
        <v>6171</v>
      </c>
      <c r="C27" s="18">
        <f t="shared" ref="C27:E27" si="6">SUM(C28:C32)</f>
        <v>24238694.143779766</v>
      </c>
      <c r="D27" s="18">
        <f t="shared" si="6"/>
        <v>5007</v>
      </c>
      <c r="E27" s="18">
        <f t="shared" si="6"/>
        <v>43007777.279250197</v>
      </c>
      <c r="F27" s="32">
        <f t="shared" si="2"/>
        <v>11178</v>
      </c>
      <c r="G27" s="32">
        <f t="shared" si="0"/>
        <v>67246471.423029959</v>
      </c>
      <c r="H27" s="62">
        <f>G27/G2</f>
        <v>0.26538040279171426</v>
      </c>
      <c r="I27" s="64">
        <f>F27/F2</f>
        <v>6.4351887033595621E-3</v>
      </c>
      <c r="J27" s="66">
        <f>E27/G27</f>
        <v>0.63955440886555259</v>
      </c>
      <c r="K27" s="33"/>
      <c r="L27" s="34"/>
    </row>
    <row r="28" spans="1:12" ht="15.75" thickBot="1" x14ac:dyDescent="0.3">
      <c r="A28" s="22" t="s">
        <v>11</v>
      </c>
      <c r="B28" s="23">
        <v>20</v>
      </c>
      <c r="C28" s="23">
        <v>271854</v>
      </c>
      <c r="D28" s="23">
        <v>88</v>
      </c>
      <c r="E28" s="23">
        <v>1940930</v>
      </c>
      <c r="F28" s="35">
        <f t="shared" si="2"/>
        <v>108</v>
      </c>
      <c r="G28" s="35">
        <f t="shared" si="0"/>
        <v>2212784</v>
      </c>
      <c r="H28" s="62"/>
      <c r="I28" s="64"/>
      <c r="J28" s="66"/>
      <c r="K28" s="25"/>
      <c r="L28" s="26"/>
    </row>
    <row r="29" spans="1:12" ht="15.75" thickBot="1" x14ac:dyDescent="0.3">
      <c r="A29" s="22" t="s">
        <v>12</v>
      </c>
      <c r="B29" s="23">
        <v>437</v>
      </c>
      <c r="C29" s="23">
        <v>5867194.5901999995</v>
      </c>
      <c r="D29" s="23">
        <v>812</v>
      </c>
      <c r="E29" s="23">
        <v>10383407.563899999</v>
      </c>
      <c r="F29" s="35">
        <f t="shared" si="2"/>
        <v>1249</v>
      </c>
      <c r="G29" s="35">
        <f t="shared" si="0"/>
        <v>16250602.154099999</v>
      </c>
      <c r="H29" s="62"/>
      <c r="I29" s="64"/>
      <c r="J29" s="66"/>
      <c r="K29" s="25"/>
      <c r="L29" s="26"/>
    </row>
    <row r="30" spans="1:12" ht="15.75" thickBot="1" x14ac:dyDescent="0.3">
      <c r="A30" s="22" t="s">
        <v>13</v>
      </c>
      <c r="B30" s="23">
        <v>6</v>
      </c>
      <c r="C30" s="23">
        <v>12849.843579766537</v>
      </c>
      <c r="D30" s="23">
        <v>13</v>
      </c>
      <c r="E30" s="23">
        <v>49868.755350194559</v>
      </c>
      <c r="F30" s="35">
        <f t="shared" si="2"/>
        <v>19</v>
      </c>
      <c r="G30" s="35">
        <f t="shared" si="0"/>
        <v>62718.598929961096</v>
      </c>
      <c r="H30" s="62"/>
      <c r="I30" s="64"/>
      <c r="J30" s="66"/>
      <c r="K30" s="25"/>
      <c r="L30" s="26"/>
    </row>
    <row r="31" spans="1:12" ht="15.75" thickBot="1" x14ac:dyDescent="0.3">
      <c r="A31" s="22" t="s">
        <v>14</v>
      </c>
      <c r="B31" s="23">
        <v>5701</v>
      </c>
      <c r="C31" s="23">
        <v>17830706</v>
      </c>
      <c r="D31" s="23">
        <v>4076</v>
      </c>
      <c r="E31" s="23">
        <v>30246806</v>
      </c>
      <c r="F31" s="35">
        <f t="shared" si="2"/>
        <v>9777</v>
      </c>
      <c r="G31" s="35">
        <f t="shared" si="0"/>
        <v>48077512</v>
      </c>
      <c r="H31" s="62"/>
      <c r="I31" s="64"/>
      <c r="J31" s="66"/>
      <c r="K31" s="25"/>
      <c r="L31" s="26"/>
    </row>
    <row r="32" spans="1:12" ht="15.75" thickBot="1" x14ac:dyDescent="0.3">
      <c r="A32" s="22" t="s">
        <v>15</v>
      </c>
      <c r="B32" s="23">
        <v>7</v>
      </c>
      <c r="C32" s="23">
        <v>256089.71</v>
      </c>
      <c r="D32" s="23">
        <v>18</v>
      </c>
      <c r="E32" s="23">
        <v>386764.95999999996</v>
      </c>
      <c r="F32" s="37">
        <f t="shared" si="2"/>
        <v>25</v>
      </c>
      <c r="G32" s="37">
        <f t="shared" si="0"/>
        <v>642854.66999999993</v>
      </c>
      <c r="H32" s="63"/>
      <c r="I32" s="65"/>
      <c r="J32" s="67"/>
      <c r="K32" s="30"/>
      <c r="L32" s="31"/>
    </row>
    <row r="33" spans="1:10" ht="15.75" thickBot="1" x14ac:dyDescent="0.3">
      <c r="A33" s="17" t="s">
        <v>20</v>
      </c>
      <c r="B33" s="18">
        <v>3</v>
      </c>
      <c r="C33" s="18">
        <v>0</v>
      </c>
      <c r="D33" s="18">
        <v>0</v>
      </c>
      <c r="E33" s="18">
        <v>0</v>
      </c>
      <c r="F33" s="32">
        <f t="shared" si="2"/>
        <v>3</v>
      </c>
      <c r="G33" s="32">
        <f t="shared" si="0"/>
        <v>0</v>
      </c>
      <c r="H33" s="68">
        <f>G33/G2</f>
        <v>0</v>
      </c>
      <c r="I33" s="68">
        <f>F33/F2</f>
        <v>1.7271037851206554E-6</v>
      </c>
      <c r="J33" s="68"/>
    </row>
    <row r="34" spans="1:10" ht="15.75" thickBot="1" x14ac:dyDescent="0.3">
      <c r="A34" s="27" t="s">
        <v>12</v>
      </c>
      <c r="B34" s="28">
        <v>3</v>
      </c>
      <c r="C34" s="28">
        <v>0</v>
      </c>
      <c r="D34" s="28">
        <v>0</v>
      </c>
      <c r="E34" s="28">
        <v>0</v>
      </c>
      <c r="F34" s="36">
        <f t="shared" si="2"/>
        <v>3</v>
      </c>
      <c r="G34" s="36">
        <f t="shared" si="0"/>
        <v>0</v>
      </c>
      <c r="H34" s="69"/>
      <c r="I34" s="69"/>
      <c r="J34" s="69"/>
    </row>
  </sheetData>
  <mergeCells count="19">
    <mergeCell ref="K2:L2"/>
    <mergeCell ref="H3:H8"/>
    <mergeCell ref="I3:I8"/>
    <mergeCell ref="J3:J8"/>
    <mergeCell ref="H9:H14"/>
    <mergeCell ref="I9:I14"/>
    <mergeCell ref="J9:J14"/>
    <mergeCell ref="H15:H20"/>
    <mergeCell ref="I15:I20"/>
    <mergeCell ref="J15:J20"/>
    <mergeCell ref="H21:H26"/>
    <mergeCell ref="I21:I26"/>
    <mergeCell ref="J21:J26"/>
    <mergeCell ref="H27:H32"/>
    <mergeCell ref="I27:I32"/>
    <mergeCell ref="J27:J32"/>
    <mergeCell ref="H33:H34"/>
    <mergeCell ref="I33:I34"/>
    <mergeCell ref="J33:J34"/>
  </mergeCells>
  <pageMargins left="0.70000000000000007" right="0.70000000000000007" top="0.75" bottom="0.75" header="0.30000000000000004" footer="0.30000000000000004"/>
  <pageSetup paperSize="0" scale="90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EE49-FDCB-417D-B0A4-DD4B32FBE88A}">
  <sheetPr>
    <tabColor rgb="FF00B050"/>
  </sheetPr>
  <dimension ref="A1:L34"/>
  <sheetViews>
    <sheetView workbookViewId="0">
      <selection activeCell="N14" sqref="N14"/>
    </sheetView>
  </sheetViews>
  <sheetFormatPr defaultRowHeight="15" x14ac:dyDescent="0.25"/>
  <cols>
    <col min="1" max="1" width="17.85546875" customWidth="1"/>
    <col min="2" max="2" width="13.42578125" style="23" customWidth="1"/>
    <col min="3" max="3" width="14.85546875" style="23" customWidth="1"/>
    <col min="4" max="4" width="13.42578125" style="23" customWidth="1"/>
    <col min="5" max="5" width="14.42578125" style="23" customWidth="1"/>
    <col min="6" max="6" width="11.85546875" customWidth="1"/>
    <col min="7" max="7" width="13" customWidth="1"/>
    <col min="8" max="8" width="13" bestFit="1" customWidth="1"/>
    <col min="9" max="9" width="12" customWidth="1"/>
    <col min="10" max="10" width="18.140625" customWidth="1"/>
    <col min="11" max="11" width="12.42578125" hidden="1" customWidth="1"/>
    <col min="12" max="12" width="11.85546875" hidden="1" customWidth="1"/>
    <col min="13" max="13" width="10.140625" bestFit="1" customWidth="1"/>
    <col min="14" max="14" width="8.85546875" customWidth="1"/>
  </cols>
  <sheetData>
    <row r="1" spans="1:12" ht="60.75" thickBot="1" x14ac:dyDescent="0.3">
      <c r="A1" s="1">
        <v>2024</v>
      </c>
      <c r="B1" s="2" t="s">
        <v>0</v>
      </c>
      <c r="C1" s="3" t="s">
        <v>1</v>
      </c>
      <c r="D1" s="4" t="s">
        <v>24</v>
      </c>
      <c r="E1" s="5" t="s">
        <v>25</v>
      </c>
      <c r="F1" s="6" t="s">
        <v>2</v>
      </c>
      <c r="G1" s="7" t="s">
        <v>3</v>
      </c>
      <c r="H1" s="8" t="s">
        <v>4</v>
      </c>
      <c r="I1" s="8" t="s">
        <v>5</v>
      </c>
      <c r="J1" s="9" t="s">
        <v>26</v>
      </c>
      <c r="K1" s="10" t="s">
        <v>6</v>
      </c>
      <c r="L1" s="10" t="s">
        <v>7</v>
      </c>
    </row>
    <row r="2" spans="1:12" ht="15.75" thickBot="1" x14ac:dyDescent="0.3">
      <c r="A2" s="11" t="s">
        <v>23</v>
      </c>
      <c r="B2" s="12">
        <f>B3+B9+B15+B21+B27</f>
        <v>1686800</v>
      </c>
      <c r="C2" s="12">
        <f>C3+C9+C15+C21+C27</f>
        <v>150910140.60768521</v>
      </c>
      <c r="D2" s="12">
        <f>D3+D9+D15+D21+D27</f>
        <v>39502</v>
      </c>
      <c r="E2" s="12">
        <f>E3+E9+E15+E21+E27</f>
        <v>55819341.032545269</v>
      </c>
      <c r="F2" s="12">
        <f>B2+D2</f>
        <v>1726302</v>
      </c>
      <c r="G2" s="13">
        <f t="shared" ref="G2:G34" si="0">C2+E2</f>
        <v>206729481.64023048</v>
      </c>
      <c r="H2" s="14">
        <f>SUM(H3:H34)</f>
        <v>0.99999999999999989</v>
      </c>
      <c r="I2" s="15">
        <f>SUM(I3:I34)</f>
        <v>1.0000017378187593</v>
      </c>
      <c r="J2" s="38">
        <f>E2/G2</f>
        <v>0.27001151741717799</v>
      </c>
      <c r="K2" s="71" t="s">
        <v>9</v>
      </c>
      <c r="L2" s="71"/>
    </row>
    <row r="3" spans="1:12" ht="15.75" thickBot="1" x14ac:dyDescent="0.3">
      <c r="A3" s="17" t="s">
        <v>10</v>
      </c>
      <c r="B3" s="18">
        <f>SUM(B4:B8)</f>
        <v>1354283</v>
      </c>
      <c r="C3" s="18">
        <f t="shared" ref="C3:E3" si="1">SUM(C4:C8)</f>
        <v>89463094.629240513</v>
      </c>
      <c r="D3" s="18">
        <f t="shared" si="1"/>
        <v>12680</v>
      </c>
      <c r="E3" s="18">
        <f t="shared" si="1"/>
        <v>1264783.361187926</v>
      </c>
      <c r="F3" s="19">
        <f t="shared" ref="F3:F34" si="2">B3+D3</f>
        <v>1366963</v>
      </c>
      <c r="G3" s="19">
        <f t="shared" si="0"/>
        <v>90727877.990428433</v>
      </c>
      <c r="H3" s="62">
        <f>G3/G$2</f>
        <v>0.43887246884467773</v>
      </c>
      <c r="I3" s="72">
        <f>F3/F2</f>
        <v>0.79184464827127587</v>
      </c>
      <c r="J3" s="73">
        <f>E3/G3</f>
        <v>1.3940404969257162E-2</v>
      </c>
      <c r="K3" s="20"/>
      <c r="L3" s="21"/>
    </row>
    <row r="4" spans="1:12" ht="15.75" thickBot="1" x14ac:dyDescent="0.3">
      <c r="A4" s="22" t="s">
        <v>11</v>
      </c>
      <c r="B4" s="23">
        <v>29101</v>
      </c>
      <c r="C4" s="23">
        <v>2884549</v>
      </c>
      <c r="D4" s="23">
        <v>154</v>
      </c>
      <c r="E4" s="23">
        <v>30035</v>
      </c>
      <c r="F4" s="24">
        <f t="shared" si="2"/>
        <v>29255</v>
      </c>
      <c r="G4" s="24">
        <f t="shared" si="0"/>
        <v>2914584</v>
      </c>
      <c r="H4" s="62"/>
      <c r="I4" s="72"/>
      <c r="J4" s="73"/>
      <c r="K4" s="25">
        <v>1.0893999999999899</v>
      </c>
      <c r="L4" s="26">
        <v>0.32140000000000002</v>
      </c>
    </row>
    <row r="5" spans="1:12" ht="15.75" thickBot="1" x14ac:dyDescent="0.3">
      <c r="A5" s="22" t="s">
        <v>12</v>
      </c>
      <c r="B5" s="23">
        <v>498764</v>
      </c>
      <c r="C5" s="23">
        <v>22170436.600000001</v>
      </c>
      <c r="D5" s="23">
        <v>1834</v>
      </c>
      <c r="E5" s="23">
        <v>179672.4</v>
      </c>
      <c r="F5" s="24">
        <f t="shared" si="2"/>
        <v>500598</v>
      </c>
      <c r="G5" s="24">
        <f t="shared" si="0"/>
        <v>22350109</v>
      </c>
      <c r="H5" s="62"/>
      <c r="I5" s="72"/>
      <c r="J5" s="73"/>
      <c r="K5" s="25">
        <v>0.97782499999999972</v>
      </c>
      <c r="L5" s="26">
        <v>0.46629999999999949</v>
      </c>
    </row>
    <row r="6" spans="1:12" ht="15.75" thickBot="1" x14ac:dyDescent="0.3">
      <c r="A6" s="22" t="s">
        <v>13</v>
      </c>
      <c r="B6" s="23">
        <v>43205</v>
      </c>
      <c r="C6" s="23">
        <v>346442.63924050634</v>
      </c>
      <c r="D6" s="23">
        <v>238</v>
      </c>
      <c r="E6" s="23">
        <v>2406.741187925998</v>
      </c>
      <c r="F6" s="24">
        <f t="shared" si="2"/>
        <v>43443</v>
      </c>
      <c r="G6" s="24">
        <f t="shared" si="0"/>
        <v>348849.38042843231</v>
      </c>
      <c r="H6" s="62"/>
      <c r="I6" s="72"/>
      <c r="J6" s="73"/>
      <c r="K6" s="25">
        <v>0.96640000000000004</v>
      </c>
      <c r="L6" s="26">
        <v>0.64470000000000005</v>
      </c>
    </row>
    <row r="7" spans="1:12" ht="15.75" thickBot="1" x14ac:dyDescent="0.3">
      <c r="A7" s="22" t="s">
        <v>14</v>
      </c>
      <c r="B7" s="23">
        <v>772061</v>
      </c>
      <c r="C7" s="23">
        <v>63291601</v>
      </c>
      <c r="D7" s="23">
        <v>10448</v>
      </c>
      <c r="E7" s="23">
        <v>1051922</v>
      </c>
      <c r="F7" s="24">
        <f t="shared" si="2"/>
        <v>782509</v>
      </c>
      <c r="G7" s="24">
        <f t="shared" si="0"/>
        <v>64343523</v>
      </c>
      <c r="H7" s="62"/>
      <c r="I7" s="72"/>
      <c r="J7" s="73"/>
      <c r="K7" s="25">
        <v>0.9869999999999991</v>
      </c>
      <c r="L7" s="26">
        <v>0.41543333333333332</v>
      </c>
    </row>
    <row r="8" spans="1:12" ht="15.75" thickBot="1" x14ac:dyDescent="0.3">
      <c r="A8" s="27" t="s">
        <v>15</v>
      </c>
      <c r="B8" s="28">
        <v>11152</v>
      </c>
      <c r="C8" s="28">
        <v>770065.39</v>
      </c>
      <c r="D8" s="28">
        <v>6</v>
      </c>
      <c r="E8" s="28">
        <v>747.22</v>
      </c>
      <c r="F8" s="29">
        <f t="shared" si="2"/>
        <v>11158</v>
      </c>
      <c r="G8" s="29">
        <f t="shared" si="0"/>
        <v>770812.61</v>
      </c>
      <c r="H8" s="62"/>
      <c r="I8" s="72"/>
      <c r="J8" s="73"/>
      <c r="K8" s="30">
        <v>1.1276499999999898</v>
      </c>
      <c r="L8" s="31">
        <v>0.66949999999999898</v>
      </c>
    </row>
    <row r="9" spans="1:12" ht="15.75" thickBot="1" x14ac:dyDescent="0.3">
      <c r="A9" s="17" t="s">
        <v>16</v>
      </c>
      <c r="B9" s="18">
        <f>SUM(B10:B14)</f>
        <v>207692</v>
      </c>
      <c r="C9" s="18">
        <f t="shared" ref="C9:E9" si="3">SUM(C10:C14)</f>
        <v>13472949.318023369</v>
      </c>
      <c r="D9" s="18">
        <f t="shared" si="3"/>
        <v>2152</v>
      </c>
      <c r="E9" s="18">
        <f t="shared" si="3"/>
        <v>180818</v>
      </c>
      <c r="F9" s="32">
        <f t="shared" si="2"/>
        <v>209844</v>
      </c>
      <c r="G9" s="32">
        <f t="shared" si="0"/>
        <v>13653767.318023369</v>
      </c>
      <c r="H9" s="62">
        <f>G9/G2</f>
        <v>6.6046541643174542E-2</v>
      </c>
      <c r="I9" s="62">
        <f>F9/F2</f>
        <v>0.12155694658292697</v>
      </c>
      <c r="J9" s="70">
        <f>E9/G9</f>
        <v>1.3243084914836289E-2</v>
      </c>
      <c r="K9" s="33"/>
      <c r="L9" s="34"/>
    </row>
    <row r="10" spans="1:12" ht="15.75" thickBot="1" x14ac:dyDescent="0.3">
      <c r="A10" s="22" t="s">
        <v>11</v>
      </c>
      <c r="B10" s="23">
        <v>6310</v>
      </c>
      <c r="C10" s="23">
        <v>592010</v>
      </c>
      <c r="D10" s="23">
        <v>0</v>
      </c>
      <c r="E10" s="23">
        <v>0</v>
      </c>
      <c r="F10" s="35">
        <f t="shared" si="2"/>
        <v>6310</v>
      </c>
      <c r="G10" s="35">
        <f t="shared" si="0"/>
        <v>592010</v>
      </c>
      <c r="H10" s="62"/>
      <c r="I10" s="62"/>
      <c r="J10" s="70"/>
      <c r="K10" s="25">
        <v>1.0893999999999899</v>
      </c>
      <c r="L10" s="26">
        <v>0.32140000000000002</v>
      </c>
    </row>
    <row r="11" spans="1:12" ht="15.75" thickBot="1" x14ac:dyDescent="0.3">
      <c r="A11" s="22" t="s">
        <v>12</v>
      </c>
      <c r="B11" s="23">
        <v>85294</v>
      </c>
      <c r="C11" s="23">
        <v>3502317.6</v>
      </c>
      <c r="D11" s="23">
        <v>381</v>
      </c>
      <c r="E11" s="23">
        <v>30689</v>
      </c>
      <c r="F11" s="35">
        <f t="shared" si="2"/>
        <v>85675</v>
      </c>
      <c r="G11" s="35">
        <f t="shared" si="0"/>
        <v>3533006.6</v>
      </c>
      <c r="H11" s="62"/>
      <c r="I11" s="62"/>
      <c r="J11" s="70"/>
      <c r="K11" s="25">
        <v>0.97782499999999972</v>
      </c>
      <c r="L11" s="26">
        <v>0.46629999999999949</v>
      </c>
    </row>
    <row r="12" spans="1:12" ht="15.75" thickBot="1" x14ac:dyDescent="0.3">
      <c r="A12" s="22" t="s">
        <v>13</v>
      </c>
      <c r="B12" s="23">
        <v>13264</v>
      </c>
      <c r="C12" s="23">
        <v>99859.98802336902</v>
      </c>
      <c r="D12" s="23">
        <v>0</v>
      </c>
      <c r="E12" s="23">
        <v>0</v>
      </c>
      <c r="F12" s="35">
        <f t="shared" si="2"/>
        <v>13264</v>
      </c>
      <c r="G12" s="35">
        <f t="shared" si="0"/>
        <v>99859.98802336902</v>
      </c>
      <c r="H12" s="62"/>
      <c r="I12" s="62"/>
      <c r="J12" s="70"/>
      <c r="K12" s="25">
        <v>0.96640000000000004</v>
      </c>
      <c r="L12" s="26">
        <v>0.64470000000000005</v>
      </c>
    </row>
    <row r="13" spans="1:12" ht="15.75" thickBot="1" x14ac:dyDescent="0.3">
      <c r="A13" s="22" t="s">
        <v>14</v>
      </c>
      <c r="B13" s="23">
        <v>99256</v>
      </c>
      <c r="C13" s="23">
        <v>8994519</v>
      </c>
      <c r="D13" s="23">
        <v>1771</v>
      </c>
      <c r="E13" s="23">
        <v>150129</v>
      </c>
      <c r="F13" s="35">
        <f t="shared" si="2"/>
        <v>101027</v>
      </c>
      <c r="G13" s="35">
        <f t="shared" si="0"/>
        <v>9144648</v>
      </c>
      <c r="H13" s="62"/>
      <c r="I13" s="62"/>
      <c r="J13" s="70"/>
      <c r="K13" s="25">
        <v>0.9869999999999991</v>
      </c>
      <c r="L13" s="26">
        <v>0.41543333333333332</v>
      </c>
    </row>
    <row r="14" spans="1:12" ht="15.75" thickBot="1" x14ac:dyDescent="0.3">
      <c r="A14" s="27" t="s">
        <v>15</v>
      </c>
      <c r="B14" s="28">
        <v>3568</v>
      </c>
      <c r="C14" s="28">
        <v>284242.73000000004</v>
      </c>
      <c r="D14" s="28">
        <v>0</v>
      </c>
      <c r="E14" s="28">
        <v>0</v>
      </c>
      <c r="F14" s="36">
        <f t="shared" si="2"/>
        <v>3568</v>
      </c>
      <c r="G14" s="36">
        <f t="shared" si="0"/>
        <v>284242.73000000004</v>
      </c>
      <c r="H14" s="62"/>
      <c r="I14" s="62"/>
      <c r="J14" s="70"/>
      <c r="K14" s="30">
        <v>1.1276499999999898</v>
      </c>
      <c r="L14" s="31">
        <v>0.66949999999999898</v>
      </c>
    </row>
    <row r="15" spans="1:12" ht="15.75" thickBot="1" x14ac:dyDescent="0.3">
      <c r="A15" s="17" t="s">
        <v>17</v>
      </c>
      <c r="B15" s="18">
        <f>SUM(B16:B20)</f>
        <v>101544</v>
      </c>
      <c r="C15" s="18">
        <f t="shared" ref="C15:E15" si="4">SUM(C16:C20)</f>
        <v>15706557.168527363</v>
      </c>
      <c r="D15" s="18">
        <f t="shared" si="4"/>
        <v>12055</v>
      </c>
      <c r="E15" s="18">
        <f t="shared" si="4"/>
        <v>4486027.7172833495</v>
      </c>
      <c r="F15" s="32">
        <f t="shared" si="2"/>
        <v>113599</v>
      </c>
      <c r="G15" s="32">
        <f t="shared" si="0"/>
        <v>20192584.88581071</v>
      </c>
      <c r="H15" s="62">
        <f>G15/G2</f>
        <v>9.767636780975289E-2</v>
      </c>
      <c r="I15" s="62">
        <f>F15/F2</f>
        <v>6.5804824416585278E-2</v>
      </c>
      <c r="J15" s="70">
        <f>E15/G15</f>
        <v>0.22216213241899863</v>
      </c>
      <c r="K15" s="33"/>
      <c r="L15" s="34"/>
    </row>
    <row r="16" spans="1:12" ht="15.75" thickBot="1" x14ac:dyDescent="0.3">
      <c r="A16" s="22" t="s">
        <v>11</v>
      </c>
      <c r="B16" s="23">
        <v>3864</v>
      </c>
      <c r="C16" s="23">
        <v>855195</v>
      </c>
      <c r="D16" s="23">
        <v>726</v>
      </c>
      <c r="E16" s="23">
        <v>262524</v>
      </c>
      <c r="F16" s="35">
        <f t="shared" si="2"/>
        <v>4590</v>
      </c>
      <c r="G16" s="35">
        <f t="shared" si="0"/>
        <v>1117719</v>
      </c>
      <c r="H16" s="62"/>
      <c r="I16" s="62"/>
      <c r="J16" s="70"/>
      <c r="K16" s="25">
        <v>1.0893999999999899</v>
      </c>
      <c r="L16" s="26">
        <v>0.14319999999999899</v>
      </c>
    </row>
    <row r="17" spans="1:12" ht="15.75" thickBot="1" x14ac:dyDescent="0.3">
      <c r="A17" s="22" t="s">
        <v>12</v>
      </c>
      <c r="B17" s="23">
        <v>43456</v>
      </c>
      <c r="C17" s="23">
        <v>5308679.1787999999</v>
      </c>
      <c r="D17" s="23">
        <v>4889</v>
      </c>
      <c r="E17" s="23">
        <v>1257221.1000000001</v>
      </c>
      <c r="F17" s="35">
        <f t="shared" si="2"/>
        <v>48345</v>
      </c>
      <c r="G17" s="35">
        <f t="shared" si="0"/>
        <v>6565900.2787999995</v>
      </c>
      <c r="H17" s="62"/>
      <c r="I17" s="62"/>
      <c r="J17" s="70"/>
      <c r="K17" s="25">
        <v>0.97782499999999972</v>
      </c>
      <c r="L17" s="26">
        <v>0.27464999999999951</v>
      </c>
    </row>
    <row r="18" spans="1:12" ht="15.75" thickBot="1" x14ac:dyDescent="0.3">
      <c r="A18" s="22" t="s">
        <v>13</v>
      </c>
      <c r="B18" s="23">
        <v>3762</v>
      </c>
      <c r="C18" s="23">
        <v>72827.33972736125</v>
      </c>
      <c r="D18" s="23">
        <v>225</v>
      </c>
      <c r="E18" s="23">
        <v>9012.7672833495617</v>
      </c>
      <c r="F18" s="35">
        <f t="shared" si="2"/>
        <v>3987</v>
      </c>
      <c r="G18" s="35">
        <f t="shared" si="0"/>
        <v>81840.10701071081</v>
      </c>
      <c r="H18" s="62"/>
      <c r="I18" s="62"/>
      <c r="J18" s="70"/>
      <c r="K18" s="25">
        <v>0.96640000000000004</v>
      </c>
      <c r="L18" s="26">
        <v>0.29685</v>
      </c>
    </row>
    <row r="19" spans="1:12" ht="15.75" thickBot="1" x14ac:dyDescent="0.3">
      <c r="A19" s="22" t="s">
        <v>14</v>
      </c>
      <c r="B19" s="23">
        <v>49117</v>
      </c>
      <c r="C19" s="23">
        <v>9248694</v>
      </c>
      <c r="D19" s="23">
        <v>6082</v>
      </c>
      <c r="E19" s="23">
        <v>2903674</v>
      </c>
      <c r="F19" s="35">
        <f t="shared" si="2"/>
        <v>55199</v>
      </c>
      <c r="G19" s="35">
        <f t="shared" si="0"/>
        <v>12152368</v>
      </c>
      <c r="H19" s="62"/>
      <c r="I19" s="62"/>
      <c r="J19" s="70"/>
      <c r="K19" s="25">
        <v>0.9869999999999991</v>
      </c>
      <c r="L19" s="26">
        <v>0.21156666666666668</v>
      </c>
    </row>
    <row r="20" spans="1:12" ht="15.75" thickBot="1" x14ac:dyDescent="0.3">
      <c r="A20" s="27" t="s">
        <v>15</v>
      </c>
      <c r="B20" s="28">
        <v>1345</v>
      </c>
      <c r="C20" s="28">
        <v>221161.65000000002</v>
      </c>
      <c r="D20" s="28">
        <v>133</v>
      </c>
      <c r="E20" s="28">
        <v>53595.85</v>
      </c>
      <c r="F20" s="36">
        <f t="shared" si="2"/>
        <v>1478</v>
      </c>
      <c r="G20" s="36">
        <f t="shared" si="0"/>
        <v>274757.5</v>
      </c>
      <c r="H20" s="62"/>
      <c r="I20" s="62"/>
      <c r="J20" s="70"/>
      <c r="K20" s="30">
        <v>1.1276499999999898</v>
      </c>
      <c r="L20" s="31">
        <v>0.46160000000000001</v>
      </c>
    </row>
    <row r="21" spans="1:12" ht="15.75" thickBot="1" x14ac:dyDescent="0.3">
      <c r="A21" s="17" t="s">
        <v>18</v>
      </c>
      <c r="B21" s="18">
        <f>SUM(B22:B26)</f>
        <v>17231</v>
      </c>
      <c r="C21" s="18">
        <f t="shared" ref="C21:E21" si="5">SUM(C22:C26)</f>
        <v>13028179.418272153</v>
      </c>
      <c r="D21" s="18">
        <f t="shared" si="5"/>
        <v>7682</v>
      </c>
      <c r="E21" s="18">
        <f t="shared" si="5"/>
        <v>11505645.752677605</v>
      </c>
      <c r="F21" s="32">
        <f t="shared" si="2"/>
        <v>24913</v>
      </c>
      <c r="G21" s="32">
        <f t="shared" si="0"/>
        <v>24533825.170949757</v>
      </c>
      <c r="H21" s="62">
        <f>G21/G2</f>
        <v>0.11867598649352665</v>
      </c>
      <c r="I21" s="62">
        <f>F21/F2</f>
        <v>1.4431426251026761E-2</v>
      </c>
      <c r="J21" s="70">
        <f>E21/G21</f>
        <v>0.46897072399053852</v>
      </c>
      <c r="K21" s="33"/>
      <c r="L21" s="34"/>
    </row>
    <row r="22" spans="1:12" ht="15.75" thickBot="1" x14ac:dyDescent="0.3">
      <c r="A22" s="22" t="s">
        <v>11</v>
      </c>
      <c r="B22" s="23">
        <v>265</v>
      </c>
      <c r="C22" s="23">
        <v>437290</v>
      </c>
      <c r="D22" s="23">
        <v>322</v>
      </c>
      <c r="E22" s="23">
        <v>795973</v>
      </c>
      <c r="F22" s="35">
        <f t="shared" si="2"/>
        <v>587</v>
      </c>
      <c r="G22" s="35">
        <f t="shared" si="0"/>
        <v>1233263</v>
      </c>
      <c r="H22" s="62"/>
      <c r="I22" s="62"/>
      <c r="J22" s="70"/>
      <c r="K22" s="25">
        <v>1.0893999999999899</v>
      </c>
      <c r="L22" s="26">
        <v>0.1182</v>
      </c>
    </row>
    <row r="23" spans="1:12" ht="15.75" thickBot="1" x14ac:dyDescent="0.3">
      <c r="A23" s="22" t="s">
        <v>12</v>
      </c>
      <c r="B23" s="23">
        <v>6691</v>
      </c>
      <c r="C23" s="23">
        <v>5797782.2534999996</v>
      </c>
      <c r="D23" s="23">
        <v>3609</v>
      </c>
      <c r="E23" s="23">
        <v>5464087.6136999996</v>
      </c>
      <c r="F23" s="35">
        <f t="shared" si="2"/>
        <v>10300</v>
      </c>
      <c r="G23" s="35">
        <f t="shared" si="0"/>
        <v>11261869.867199998</v>
      </c>
      <c r="H23" s="62"/>
      <c r="I23" s="62"/>
      <c r="J23" s="70"/>
      <c r="K23" s="25">
        <v>0.97782499999999972</v>
      </c>
      <c r="L23" s="26">
        <v>0.22370000000000001</v>
      </c>
    </row>
    <row r="24" spans="1:12" ht="15.75" thickBot="1" x14ac:dyDescent="0.3">
      <c r="A24" s="22" t="s">
        <v>13</v>
      </c>
      <c r="B24" s="23">
        <v>329</v>
      </c>
      <c r="C24" s="23">
        <v>74702.04177215189</v>
      </c>
      <c r="D24" s="23">
        <v>217</v>
      </c>
      <c r="E24" s="23">
        <v>66344.648977604666</v>
      </c>
      <c r="F24" s="35">
        <f t="shared" si="2"/>
        <v>546</v>
      </c>
      <c r="G24" s="35">
        <f t="shared" si="0"/>
        <v>141046.69074975656</v>
      </c>
      <c r="H24" s="62"/>
      <c r="I24" s="62"/>
      <c r="J24" s="70"/>
      <c r="K24" s="25">
        <v>0.96640000000000004</v>
      </c>
      <c r="L24" s="26">
        <v>0.29685</v>
      </c>
    </row>
    <row r="25" spans="1:12" ht="15.75" thickBot="1" x14ac:dyDescent="0.3">
      <c r="A25" s="22" t="s">
        <v>14</v>
      </c>
      <c r="B25" s="23">
        <v>9796</v>
      </c>
      <c r="C25" s="23">
        <v>6439747</v>
      </c>
      <c r="D25" s="23">
        <v>3431</v>
      </c>
      <c r="E25" s="23">
        <v>4903196</v>
      </c>
      <c r="F25" s="35">
        <f t="shared" si="2"/>
        <v>13227</v>
      </c>
      <c r="G25" s="35">
        <f t="shared" si="0"/>
        <v>11342943</v>
      </c>
      <c r="H25" s="62"/>
      <c r="I25" s="62"/>
      <c r="J25" s="70"/>
      <c r="K25" s="25">
        <v>0.9869999999999991</v>
      </c>
      <c r="L25" s="26">
        <v>0.19816666666666669</v>
      </c>
    </row>
    <row r="26" spans="1:12" ht="15.75" thickBot="1" x14ac:dyDescent="0.3">
      <c r="A26" s="27" t="s">
        <v>15</v>
      </c>
      <c r="B26" s="28">
        <v>150</v>
      </c>
      <c r="C26" s="28">
        <v>278658.12300000002</v>
      </c>
      <c r="D26" s="28">
        <v>103</v>
      </c>
      <c r="E26" s="28">
        <v>276044.49</v>
      </c>
      <c r="F26" s="36">
        <f t="shared" si="2"/>
        <v>253</v>
      </c>
      <c r="G26" s="36">
        <f t="shared" si="0"/>
        <v>554702.61300000001</v>
      </c>
      <c r="H26" s="62"/>
      <c r="I26" s="62"/>
      <c r="J26" s="70"/>
      <c r="K26" s="30">
        <v>1.1276499999999898</v>
      </c>
      <c r="L26" s="31">
        <v>0.27700000000000002</v>
      </c>
    </row>
    <row r="27" spans="1:12" ht="15.75" thickBot="1" x14ac:dyDescent="0.3">
      <c r="A27" s="17" t="s">
        <v>19</v>
      </c>
      <c r="B27" s="18">
        <f>SUM(B28:B32)</f>
        <v>6050</v>
      </c>
      <c r="C27" s="18">
        <f t="shared" ref="C27:E27" si="6">SUM(C28:C32)</f>
        <v>19239360.073621809</v>
      </c>
      <c r="D27" s="18">
        <f t="shared" si="6"/>
        <v>4933</v>
      </c>
      <c r="E27" s="18">
        <f t="shared" si="6"/>
        <v>38382066.201396391</v>
      </c>
      <c r="F27" s="32">
        <f t="shared" si="2"/>
        <v>10983</v>
      </c>
      <c r="G27" s="32">
        <f t="shared" si="0"/>
        <v>57621426.2750182</v>
      </c>
      <c r="H27" s="62">
        <f>G27/G2</f>
        <v>0.27872863520886815</v>
      </c>
      <c r="I27" s="64">
        <f>F27/F2</f>
        <v>6.3621544781851608E-3</v>
      </c>
      <c r="J27" s="66">
        <f>E27/G27</f>
        <v>0.66610753469038919</v>
      </c>
      <c r="K27" s="33"/>
      <c r="L27" s="34"/>
    </row>
    <row r="28" spans="1:12" ht="15.75" thickBot="1" x14ac:dyDescent="0.3">
      <c r="A28" s="22" t="s">
        <v>11</v>
      </c>
      <c r="B28" s="23">
        <v>21</v>
      </c>
      <c r="C28" s="23">
        <v>257384</v>
      </c>
      <c r="D28" s="23">
        <v>88</v>
      </c>
      <c r="E28" s="23">
        <v>1819302</v>
      </c>
      <c r="F28" s="35">
        <f t="shared" si="2"/>
        <v>109</v>
      </c>
      <c r="G28" s="35">
        <f t="shared" si="0"/>
        <v>2076686</v>
      </c>
      <c r="H28" s="62"/>
      <c r="I28" s="64"/>
      <c r="J28" s="66"/>
      <c r="K28" s="25">
        <v>1.0893999999999899</v>
      </c>
      <c r="L28" s="26">
        <v>7.3866666666666594E-2</v>
      </c>
    </row>
    <row r="29" spans="1:12" ht="15.75" thickBot="1" x14ac:dyDescent="0.3">
      <c r="A29" s="22" t="s">
        <v>12</v>
      </c>
      <c r="B29" s="23">
        <v>444</v>
      </c>
      <c r="C29" s="23">
        <v>4840424.5347999996</v>
      </c>
      <c r="D29" s="23">
        <v>805</v>
      </c>
      <c r="E29" s="23">
        <v>9322952.3082999997</v>
      </c>
      <c r="F29" s="35">
        <f t="shared" si="2"/>
        <v>1249</v>
      </c>
      <c r="G29" s="35">
        <f t="shared" si="0"/>
        <v>14163376.8431</v>
      </c>
      <c r="H29" s="62"/>
      <c r="I29" s="64"/>
      <c r="J29" s="66"/>
      <c r="K29" s="25">
        <v>0.95783333333333298</v>
      </c>
      <c r="L29" s="26">
        <v>0.18739999999999968</v>
      </c>
    </row>
    <row r="30" spans="1:12" ht="15.75" thickBot="1" x14ac:dyDescent="0.3">
      <c r="A30" s="22" t="s">
        <v>13</v>
      </c>
      <c r="B30" s="23">
        <v>6</v>
      </c>
      <c r="C30" s="23">
        <v>10642.1288218111</v>
      </c>
      <c r="D30" s="23">
        <v>13</v>
      </c>
      <c r="E30" s="23">
        <v>43186.063096397273</v>
      </c>
      <c r="F30" s="35">
        <f t="shared" si="2"/>
        <v>19</v>
      </c>
      <c r="G30" s="35">
        <f t="shared" si="0"/>
        <v>53828.191918208373</v>
      </c>
      <c r="H30" s="62"/>
      <c r="I30" s="64"/>
      <c r="J30" s="66"/>
      <c r="K30" s="25">
        <v>0.96640000000000004</v>
      </c>
      <c r="L30" s="26">
        <v>0.29685</v>
      </c>
    </row>
    <row r="31" spans="1:12" ht="15.75" thickBot="1" x14ac:dyDescent="0.3">
      <c r="A31" s="22" t="s">
        <v>14</v>
      </c>
      <c r="B31" s="23">
        <v>5572</v>
      </c>
      <c r="C31" s="23">
        <v>14038869</v>
      </c>
      <c r="D31" s="23">
        <v>4009</v>
      </c>
      <c r="E31" s="23">
        <v>26804043</v>
      </c>
      <c r="F31" s="35">
        <f t="shared" si="2"/>
        <v>9581</v>
      </c>
      <c r="G31" s="35">
        <f t="shared" si="0"/>
        <v>40842912</v>
      </c>
      <c r="H31" s="62"/>
      <c r="I31" s="64"/>
      <c r="J31" s="66"/>
      <c r="K31" s="25">
        <v>0.87887499999999907</v>
      </c>
      <c r="L31" s="26">
        <v>0.18462500000000001</v>
      </c>
    </row>
    <row r="32" spans="1:12" ht="15.75" thickBot="1" x14ac:dyDescent="0.3">
      <c r="A32" s="22" t="s">
        <v>15</v>
      </c>
      <c r="B32" s="23">
        <v>7</v>
      </c>
      <c r="C32" s="23">
        <v>92040.41</v>
      </c>
      <c r="D32" s="23">
        <v>18</v>
      </c>
      <c r="E32" s="23">
        <v>392582.83</v>
      </c>
      <c r="F32" s="37">
        <f t="shared" si="2"/>
        <v>25</v>
      </c>
      <c r="G32" s="37">
        <f t="shared" si="0"/>
        <v>484623.24</v>
      </c>
      <c r="H32" s="63"/>
      <c r="I32" s="65"/>
      <c r="J32" s="67"/>
      <c r="K32" s="30">
        <v>1.1276499999999898</v>
      </c>
      <c r="L32" s="31">
        <v>0.21709999999999899</v>
      </c>
    </row>
    <row r="33" spans="1:10" ht="15.75" thickBot="1" x14ac:dyDescent="0.3">
      <c r="A33" s="17" t="s">
        <v>20</v>
      </c>
      <c r="B33" s="18">
        <v>3</v>
      </c>
      <c r="C33" s="18">
        <v>0</v>
      </c>
      <c r="D33" s="18">
        <v>0</v>
      </c>
      <c r="E33" s="18">
        <v>0</v>
      </c>
      <c r="F33" s="32">
        <f t="shared" si="2"/>
        <v>3</v>
      </c>
      <c r="G33" s="32">
        <f t="shared" si="0"/>
        <v>0</v>
      </c>
      <c r="H33" s="68">
        <f>G33/G2</f>
        <v>0</v>
      </c>
      <c r="I33" s="68">
        <f>F33/F2</f>
        <v>1.737818759405944E-6</v>
      </c>
      <c r="J33" s="68"/>
    </row>
    <row r="34" spans="1:10" ht="15.75" thickBot="1" x14ac:dyDescent="0.3">
      <c r="A34" s="27" t="s">
        <v>12</v>
      </c>
      <c r="B34" s="28">
        <v>3</v>
      </c>
      <c r="C34" s="28">
        <v>0</v>
      </c>
      <c r="D34" s="28">
        <v>0</v>
      </c>
      <c r="E34" s="28">
        <v>0</v>
      </c>
      <c r="F34" s="36">
        <f t="shared" si="2"/>
        <v>3</v>
      </c>
      <c r="G34" s="36">
        <f t="shared" si="0"/>
        <v>0</v>
      </c>
      <c r="H34" s="69"/>
      <c r="I34" s="69"/>
      <c r="J34" s="69"/>
    </row>
  </sheetData>
  <mergeCells count="19">
    <mergeCell ref="K2:L2"/>
    <mergeCell ref="H3:H8"/>
    <mergeCell ref="I3:I8"/>
    <mergeCell ref="J3:J8"/>
    <mergeCell ref="H9:H14"/>
    <mergeCell ref="I9:I14"/>
    <mergeCell ref="J9:J14"/>
    <mergeCell ref="H15:H20"/>
    <mergeCell ref="I15:I20"/>
    <mergeCell ref="J15:J20"/>
    <mergeCell ref="H21:H26"/>
    <mergeCell ref="I21:I26"/>
    <mergeCell ref="J21:J26"/>
    <mergeCell ref="H27:H32"/>
    <mergeCell ref="I27:I32"/>
    <mergeCell ref="J27:J32"/>
    <mergeCell ref="H33:H34"/>
    <mergeCell ref="I33:I34"/>
    <mergeCell ref="J33:J34"/>
  </mergeCells>
  <pageMargins left="0.70000000000000007" right="0.70000000000000007" top="0.75" bottom="0.75" header="0.30000000000000004" footer="0.30000000000000004"/>
  <pageSetup paperSize="0" scale="90" fitToWidth="0" fitToHeight="0" orientation="landscape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C7CA-068E-4475-A5B7-057F4AE0A97E}">
  <sheetPr>
    <tabColor rgb="FF00B050"/>
  </sheetPr>
  <dimension ref="A1:L34"/>
  <sheetViews>
    <sheetView workbookViewId="0"/>
  </sheetViews>
  <sheetFormatPr defaultRowHeight="15" x14ac:dyDescent="0.25"/>
  <cols>
    <col min="1" max="1" width="17.85546875" customWidth="1"/>
    <col min="2" max="2" width="13.42578125" style="23" customWidth="1"/>
    <col min="3" max="3" width="14.85546875" style="23" customWidth="1"/>
    <col min="4" max="4" width="13.42578125" style="23" customWidth="1"/>
    <col min="5" max="5" width="14.42578125" style="23" customWidth="1"/>
    <col min="6" max="6" width="11.85546875" customWidth="1"/>
    <col min="7" max="7" width="13" customWidth="1"/>
    <col min="8" max="8" width="13" bestFit="1" customWidth="1"/>
    <col min="9" max="9" width="12" customWidth="1"/>
    <col min="10" max="10" width="18.140625" customWidth="1"/>
    <col min="11" max="11" width="12.42578125" hidden="1" customWidth="1"/>
    <col min="12" max="12" width="11.85546875" hidden="1" customWidth="1"/>
    <col min="13" max="13" width="10.140625" bestFit="1" customWidth="1"/>
    <col min="14" max="14" width="8.85546875" customWidth="1"/>
  </cols>
  <sheetData>
    <row r="1" spans="1:12" ht="60.75" thickBot="1" x14ac:dyDescent="0.3">
      <c r="A1" s="53">
        <v>2024</v>
      </c>
      <c r="B1" s="54" t="s">
        <v>0</v>
      </c>
      <c r="C1" s="55" t="s">
        <v>1</v>
      </c>
      <c r="D1" s="54" t="s">
        <v>24</v>
      </c>
      <c r="E1" s="55" t="s">
        <v>25</v>
      </c>
      <c r="F1" s="56" t="s">
        <v>2</v>
      </c>
      <c r="G1" s="56" t="s">
        <v>3</v>
      </c>
      <c r="H1" s="57" t="s">
        <v>4</v>
      </c>
      <c r="I1" s="57" t="s">
        <v>5</v>
      </c>
      <c r="J1" s="58" t="s">
        <v>26</v>
      </c>
      <c r="K1" s="10" t="s">
        <v>6</v>
      </c>
      <c r="L1" s="10" t="s">
        <v>7</v>
      </c>
    </row>
    <row r="2" spans="1:12" ht="15.75" thickBot="1" x14ac:dyDescent="0.3">
      <c r="A2" s="59" t="s">
        <v>27</v>
      </c>
      <c r="B2" s="60">
        <f>B3+B9+B15+B21+B27</f>
        <v>1677809</v>
      </c>
      <c r="C2" s="60">
        <f>C3+C9+C15+C21+C27</f>
        <v>89260280.171593025</v>
      </c>
      <c r="D2" s="60">
        <f>D3+D9+D15+D21+D27</f>
        <v>38838</v>
      </c>
      <c r="E2" s="60">
        <f>E3+E9+E15+E21+E27</f>
        <v>44528506.69002191</v>
      </c>
      <c r="F2" s="60">
        <f>B2+D2</f>
        <v>1716647</v>
      </c>
      <c r="G2" s="61">
        <f t="shared" ref="G2:G34" si="0">C2+E2</f>
        <v>133788786.86161494</v>
      </c>
      <c r="H2" s="45">
        <f>SUM(H3:H34)</f>
        <v>1</v>
      </c>
      <c r="I2" s="45">
        <f>SUM(I3:I34)</f>
        <v>1.0000017475928364</v>
      </c>
      <c r="J2" s="38">
        <f>E2/G2</f>
        <v>0.33282689629348516</v>
      </c>
      <c r="K2" s="71" t="s">
        <v>9</v>
      </c>
      <c r="L2" s="71"/>
    </row>
    <row r="3" spans="1:12" ht="15.75" thickBot="1" x14ac:dyDescent="0.3">
      <c r="A3" s="17" t="s">
        <v>10</v>
      </c>
      <c r="B3" s="18">
        <f>SUM(B4:B8)</f>
        <v>1343031</v>
      </c>
      <c r="C3" s="18">
        <f t="shared" ref="C3:E3" si="1">SUM(C4:C8)</f>
        <v>49916849.791637994</v>
      </c>
      <c r="D3" s="18">
        <f t="shared" si="1"/>
        <v>12303</v>
      </c>
      <c r="E3" s="18">
        <f t="shared" si="1"/>
        <v>731769.49466407008</v>
      </c>
      <c r="F3" s="19">
        <f t="shared" ref="F3:F34" si="2">B3+D3</f>
        <v>1355334</v>
      </c>
      <c r="G3" s="19">
        <f t="shared" si="0"/>
        <v>50648619.286302067</v>
      </c>
      <c r="H3" s="62">
        <f>G3/G$2</f>
        <v>0.37857148176917627</v>
      </c>
      <c r="I3" s="72">
        <f>F3/F2</f>
        <v>0.78952399648850347</v>
      </c>
      <c r="J3" s="73">
        <f>E3/G3</f>
        <v>1.4447965314268247E-2</v>
      </c>
      <c r="K3" s="20"/>
      <c r="L3" s="21"/>
    </row>
    <row r="4" spans="1:12" ht="15.75" thickBot="1" x14ac:dyDescent="0.3">
      <c r="A4" s="22" t="s">
        <v>11</v>
      </c>
      <c r="B4" s="23">
        <v>28773</v>
      </c>
      <c r="C4" s="23">
        <v>1409183</v>
      </c>
      <c r="D4" s="23">
        <v>154</v>
      </c>
      <c r="E4" s="23">
        <v>17165</v>
      </c>
      <c r="F4" s="24">
        <f t="shared" si="2"/>
        <v>28927</v>
      </c>
      <c r="G4" s="24">
        <f t="shared" si="0"/>
        <v>1426348</v>
      </c>
      <c r="H4" s="62"/>
      <c r="I4" s="72"/>
      <c r="J4" s="73"/>
      <c r="K4" s="25">
        <v>1.0893999999999899</v>
      </c>
      <c r="L4" s="26">
        <v>0.32140000000000002</v>
      </c>
    </row>
    <row r="5" spans="1:12" ht="15.75" thickBot="1" x14ac:dyDescent="0.3">
      <c r="A5" s="22" t="s">
        <v>12</v>
      </c>
      <c r="B5" s="23">
        <v>498455</v>
      </c>
      <c r="C5" s="23">
        <v>12062728.300000001</v>
      </c>
      <c r="D5" s="23">
        <v>1790</v>
      </c>
      <c r="E5" s="23">
        <v>101485.1</v>
      </c>
      <c r="F5" s="24">
        <f t="shared" si="2"/>
        <v>500245</v>
      </c>
      <c r="G5" s="24">
        <f t="shared" si="0"/>
        <v>12164213.4</v>
      </c>
      <c r="H5" s="62"/>
      <c r="I5" s="72"/>
      <c r="J5" s="73"/>
      <c r="K5" s="25">
        <v>0.97782499999999972</v>
      </c>
      <c r="L5" s="26">
        <v>0.46629999999999949</v>
      </c>
    </row>
    <row r="6" spans="1:12" ht="15.75" thickBot="1" x14ac:dyDescent="0.3">
      <c r="A6" s="22" t="s">
        <v>13</v>
      </c>
      <c r="B6" s="23">
        <v>42958</v>
      </c>
      <c r="C6" s="23">
        <v>214488.89163799529</v>
      </c>
      <c r="D6" s="23">
        <v>238</v>
      </c>
      <c r="E6" s="23">
        <v>1544.1346640701072</v>
      </c>
      <c r="F6" s="24">
        <f t="shared" si="2"/>
        <v>43196</v>
      </c>
      <c r="G6" s="24">
        <f t="shared" si="0"/>
        <v>216033.02630206538</v>
      </c>
      <c r="H6" s="62"/>
      <c r="I6" s="72"/>
      <c r="J6" s="73"/>
      <c r="K6" s="25">
        <v>0.96640000000000004</v>
      </c>
      <c r="L6" s="26">
        <v>0.64470000000000005</v>
      </c>
    </row>
    <row r="7" spans="1:12" ht="15.75" thickBot="1" x14ac:dyDescent="0.3">
      <c r="A7" s="22" t="s">
        <v>14</v>
      </c>
      <c r="B7" s="23">
        <v>761753</v>
      </c>
      <c r="C7" s="23">
        <v>35845275</v>
      </c>
      <c r="D7" s="23">
        <v>10115</v>
      </c>
      <c r="E7" s="23">
        <v>611082</v>
      </c>
      <c r="F7" s="24">
        <f t="shared" si="2"/>
        <v>771868</v>
      </c>
      <c r="G7" s="24">
        <f t="shared" si="0"/>
        <v>36456357</v>
      </c>
      <c r="H7" s="62"/>
      <c r="I7" s="72"/>
      <c r="J7" s="73"/>
      <c r="K7" s="25">
        <v>0.9869999999999991</v>
      </c>
      <c r="L7" s="26">
        <v>0.41543333333333332</v>
      </c>
    </row>
    <row r="8" spans="1:12" ht="15.75" thickBot="1" x14ac:dyDescent="0.3">
      <c r="A8" s="27" t="s">
        <v>15</v>
      </c>
      <c r="B8" s="28">
        <v>11092</v>
      </c>
      <c r="C8" s="28">
        <v>385174.6</v>
      </c>
      <c r="D8" s="28">
        <v>6</v>
      </c>
      <c r="E8" s="28">
        <v>493.26</v>
      </c>
      <c r="F8" s="29">
        <f t="shared" si="2"/>
        <v>11098</v>
      </c>
      <c r="G8" s="29">
        <f t="shared" si="0"/>
        <v>385667.86</v>
      </c>
      <c r="H8" s="62"/>
      <c r="I8" s="72"/>
      <c r="J8" s="73"/>
      <c r="K8" s="30">
        <v>1.1276499999999898</v>
      </c>
      <c r="L8" s="31">
        <v>0.66949999999999898</v>
      </c>
    </row>
    <row r="9" spans="1:12" ht="15.75" thickBot="1" x14ac:dyDescent="0.3">
      <c r="A9" s="17" t="s">
        <v>16</v>
      </c>
      <c r="B9" s="18">
        <f>SUM(B10:B14)</f>
        <v>210904</v>
      </c>
      <c r="C9" s="18">
        <f t="shared" ref="C9:E9" si="3">SUM(C10:C14)</f>
        <v>8177835.3172240965</v>
      </c>
      <c r="D9" s="18">
        <f t="shared" si="3"/>
        <v>2109</v>
      </c>
      <c r="E9" s="18">
        <f t="shared" si="3"/>
        <v>106985</v>
      </c>
      <c r="F9" s="32">
        <f t="shared" si="2"/>
        <v>213013</v>
      </c>
      <c r="G9" s="32">
        <f t="shared" si="0"/>
        <v>8284820.3172240965</v>
      </c>
      <c r="H9" s="62">
        <f>G9/G2</f>
        <v>6.1924623965635771E-2</v>
      </c>
      <c r="I9" s="62">
        <f>F9/F2</f>
        <v>0.12408666429382395</v>
      </c>
      <c r="J9" s="70">
        <f>E9/G9</f>
        <v>1.2913376018255793E-2</v>
      </c>
      <c r="K9" s="33"/>
      <c r="L9" s="34"/>
    </row>
    <row r="10" spans="1:12" ht="15.75" thickBot="1" x14ac:dyDescent="0.3">
      <c r="A10" s="22" t="s">
        <v>11</v>
      </c>
      <c r="B10" s="23">
        <v>6637</v>
      </c>
      <c r="C10" s="23">
        <v>312943</v>
      </c>
      <c r="D10" s="23">
        <v>0</v>
      </c>
      <c r="E10" s="23">
        <v>0</v>
      </c>
      <c r="F10" s="35">
        <f t="shared" si="2"/>
        <v>6637</v>
      </c>
      <c r="G10" s="35">
        <f t="shared" si="0"/>
        <v>312943</v>
      </c>
      <c r="H10" s="62"/>
      <c r="I10" s="62"/>
      <c r="J10" s="70"/>
      <c r="K10" s="25">
        <v>1.0893999999999899</v>
      </c>
      <c r="L10" s="26">
        <v>0.32140000000000002</v>
      </c>
    </row>
    <row r="11" spans="1:12" ht="15.75" thickBot="1" x14ac:dyDescent="0.3">
      <c r="A11" s="22" t="s">
        <v>12</v>
      </c>
      <c r="B11" s="23">
        <v>86007</v>
      </c>
      <c r="C11" s="23">
        <v>1935193.3</v>
      </c>
      <c r="D11" s="23">
        <v>371</v>
      </c>
      <c r="E11" s="23">
        <v>16100</v>
      </c>
      <c r="F11" s="35">
        <f t="shared" si="2"/>
        <v>86378</v>
      </c>
      <c r="G11" s="35">
        <f t="shared" si="0"/>
        <v>1951293.3</v>
      </c>
      <c r="H11" s="62"/>
      <c r="I11" s="62"/>
      <c r="J11" s="70"/>
      <c r="K11" s="25">
        <v>0.97782499999999972</v>
      </c>
      <c r="L11" s="26">
        <v>0.46629999999999949</v>
      </c>
    </row>
    <row r="12" spans="1:12" ht="15.75" thickBot="1" x14ac:dyDescent="0.3">
      <c r="A12" s="22" t="s">
        <v>13</v>
      </c>
      <c r="B12" s="23">
        <v>13405</v>
      </c>
      <c r="C12" s="23">
        <v>61517.787224095868</v>
      </c>
      <c r="D12" s="23">
        <v>0</v>
      </c>
      <c r="E12" s="23">
        <v>0</v>
      </c>
      <c r="F12" s="35">
        <f t="shared" si="2"/>
        <v>13405</v>
      </c>
      <c r="G12" s="35">
        <f t="shared" si="0"/>
        <v>61517.787224095868</v>
      </c>
      <c r="H12" s="62"/>
      <c r="I12" s="62"/>
      <c r="J12" s="70"/>
      <c r="K12" s="25">
        <v>0.96640000000000004</v>
      </c>
      <c r="L12" s="26">
        <v>0.64470000000000005</v>
      </c>
    </row>
    <row r="13" spans="1:12" ht="15.75" thickBot="1" x14ac:dyDescent="0.3">
      <c r="A13" s="22" t="s">
        <v>14</v>
      </c>
      <c r="B13" s="23">
        <v>101249</v>
      </c>
      <c r="C13" s="23">
        <v>5699879</v>
      </c>
      <c r="D13" s="23">
        <v>1738</v>
      </c>
      <c r="E13" s="23">
        <v>90885</v>
      </c>
      <c r="F13" s="35">
        <f t="shared" si="2"/>
        <v>102987</v>
      </c>
      <c r="G13" s="35">
        <f t="shared" si="0"/>
        <v>5790764</v>
      </c>
      <c r="H13" s="62"/>
      <c r="I13" s="62"/>
      <c r="J13" s="70"/>
      <c r="K13" s="25">
        <v>0.9869999999999991</v>
      </c>
      <c r="L13" s="26">
        <v>0.41543333333333332</v>
      </c>
    </row>
    <row r="14" spans="1:12" ht="15.75" thickBot="1" x14ac:dyDescent="0.3">
      <c r="A14" s="27" t="s">
        <v>15</v>
      </c>
      <c r="B14" s="28">
        <v>3606</v>
      </c>
      <c r="C14" s="28">
        <v>168302.23</v>
      </c>
      <c r="D14" s="28">
        <v>0</v>
      </c>
      <c r="E14" s="28">
        <v>0</v>
      </c>
      <c r="F14" s="36">
        <f t="shared" si="2"/>
        <v>3606</v>
      </c>
      <c r="G14" s="36">
        <f t="shared" si="0"/>
        <v>168302.23</v>
      </c>
      <c r="H14" s="62"/>
      <c r="I14" s="62"/>
      <c r="J14" s="70"/>
      <c r="K14" s="30">
        <v>1.1276499999999898</v>
      </c>
      <c r="L14" s="31">
        <v>0.66949999999999898</v>
      </c>
    </row>
    <row r="15" spans="1:12" ht="15.75" thickBot="1" x14ac:dyDescent="0.3">
      <c r="A15" s="17" t="s">
        <v>17</v>
      </c>
      <c r="B15" s="18">
        <f>SUM(B16:B20)</f>
        <v>100869</v>
      </c>
      <c r="C15" s="18">
        <f t="shared" ref="C15:E15" si="4">SUM(C16:C20)</f>
        <v>8991429.1992199328</v>
      </c>
      <c r="D15" s="18">
        <f t="shared" si="4"/>
        <v>11918</v>
      </c>
      <c r="E15" s="18">
        <f t="shared" si="4"/>
        <v>2873117.3889094451</v>
      </c>
      <c r="F15" s="32">
        <f t="shared" si="2"/>
        <v>112787</v>
      </c>
      <c r="G15" s="32">
        <f t="shared" si="0"/>
        <v>11864546.588129379</v>
      </c>
      <c r="H15" s="62">
        <f>G15/G2</f>
        <v>8.8681173261564356E-2</v>
      </c>
      <c r="I15" s="62">
        <f>F15/F2</f>
        <v>6.5701917750125682E-2</v>
      </c>
      <c r="J15" s="70">
        <f>E15/G15</f>
        <v>0.2421598977734247</v>
      </c>
      <c r="K15" s="33"/>
      <c r="L15" s="34"/>
    </row>
    <row r="16" spans="1:12" ht="15.75" thickBot="1" x14ac:dyDescent="0.3">
      <c r="A16" s="22" t="s">
        <v>11</v>
      </c>
      <c r="B16" s="23">
        <v>3858</v>
      </c>
      <c r="C16" s="23">
        <v>426764</v>
      </c>
      <c r="D16" s="23">
        <v>722</v>
      </c>
      <c r="E16" s="23">
        <v>141671</v>
      </c>
      <c r="F16" s="35">
        <f t="shared" si="2"/>
        <v>4580</v>
      </c>
      <c r="G16" s="35">
        <f t="shared" si="0"/>
        <v>568435</v>
      </c>
      <c r="H16" s="62"/>
      <c r="I16" s="62"/>
      <c r="J16" s="70"/>
      <c r="K16" s="25">
        <v>1.0893999999999899</v>
      </c>
      <c r="L16" s="26">
        <v>0.14319999999999899</v>
      </c>
    </row>
    <row r="17" spans="1:12" ht="15.75" thickBot="1" x14ac:dyDescent="0.3">
      <c r="A17" s="22" t="s">
        <v>12</v>
      </c>
      <c r="B17" s="23">
        <v>43412</v>
      </c>
      <c r="C17" s="23">
        <v>3032468.7861000001</v>
      </c>
      <c r="D17" s="23">
        <v>4830</v>
      </c>
      <c r="E17" s="23">
        <v>766765.1</v>
      </c>
      <c r="F17" s="35">
        <f t="shared" si="2"/>
        <v>48242</v>
      </c>
      <c r="G17" s="35">
        <f t="shared" si="0"/>
        <v>3799233.8861000002</v>
      </c>
      <c r="H17" s="62"/>
      <c r="I17" s="62"/>
      <c r="J17" s="70"/>
      <c r="K17" s="25">
        <v>0.97782499999999972</v>
      </c>
      <c r="L17" s="26">
        <v>0.27464999999999951</v>
      </c>
    </row>
    <row r="18" spans="1:12" ht="15.75" thickBot="1" x14ac:dyDescent="0.3">
      <c r="A18" s="22" t="s">
        <v>13</v>
      </c>
      <c r="B18" s="23">
        <v>3749</v>
      </c>
      <c r="C18" s="23">
        <v>42928.40311993254</v>
      </c>
      <c r="D18" s="23">
        <v>225</v>
      </c>
      <c r="E18" s="23">
        <v>6350.4589094449857</v>
      </c>
      <c r="F18" s="35">
        <f t="shared" si="2"/>
        <v>3974</v>
      </c>
      <c r="G18" s="35">
        <f t="shared" si="0"/>
        <v>49278.862029377524</v>
      </c>
      <c r="H18" s="62"/>
      <c r="I18" s="62"/>
      <c r="J18" s="70"/>
      <c r="K18" s="25">
        <v>0.96640000000000004</v>
      </c>
      <c r="L18" s="26">
        <v>0.29685</v>
      </c>
    </row>
    <row r="19" spans="1:12" ht="15.75" thickBot="1" x14ac:dyDescent="0.3">
      <c r="A19" s="22" t="s">
        <v>14</v>
      </c>
      <c r="B19" s="23">
        <v>48513</v>
      </c>
      <c r="C19" s="23">
        <v>5386915</v>
      </c>
      <c r="D19" s="23">
        <v>6010</v>
      </c>
      <c r="E19" s="23">
        <v>1928342</v>
      </c>
      <c r="F19" s="35">
        <f t="shared" si="2"/>
        <v>54523</v>
      </c>
      <c r="G19" s="35">
        <f t="shared" si="0"/>
        <v>7315257</v>
      </c>
      <c r="H19" s="62"/>
      <c r="I19" s="62"/>
      <c r="J19" s="70"/>
      <c r="K19" s="25">
        <v>0.9869999999999991</v>
      </c>
      <c r="L19" s="26">
        <v>0.21156666666666668</v>
      </c>
    </row>
    <row r="20" spans="1:12" ht="15.75" thickBot="1" x14ac:dyDescent="0.3">
      <c r="A20" s="27" t="s">
        <v>15</v>
      </c>
      <c r="B20" s="28">
        <v>1337</v>
      </c>
      <c r="C20" s="28">
        <v>102353.01</v>
      </c>
      <c r="D20" s="28">
        <v>131</v>
      </c>
      <c r="E20" s="28">
        <v>29988.829999999998</v>
      </c>
      <c r="F20" s="36">
        <f t="shared" si="2"/>
        <v>1468</v>
      </c>
      <c r="G20" s="36">
        <f t="shared" si="0"/>
        <v>132341.84</v>
      </c>
      <c r="H20" s="62"/>
      <c r="I20" s="62"/>
      <c r="J20" s="70"/>
      <c r="K20" s="30">
        <v>1.1276499999999898</v>
      </c>
      <c r="L20" s="31">
        <v>0.46160000000000001</v>
      </c>
    </row>
    <row r="21" spans="1:12" ht="15.75" thickBot="1" x14ac:dyDescent="0.3">
      <c r="A21" s="17" t="s">
        <v>18</v>
      </c>
      <c r="B21" s="18">
        <f>SUM(B22:B26)</f>
        <v>17074</v>
      </c>
      <c r="C21" s="18">
        <f t="shared" ref="C21:E21" si="5">SUM(C22:C26)</f>
        <v>8163831.4559519961</v>
      </c>
      <c r="D21" s="18">
        <f t="shared" si="5"/>
        <v>7638</v>
      </c>
      <c r="E21" s="18">
        <f t="shared" si="5"/>
        <v>11052454.107588511</v>
      </c>
      <c r="F21" s="32">
        <f t="shared" si="2"/>
        <v>24712</v>
      </c>
      <c r="G21" s="32">
        <f t="shared" si="0"/>
        <v>19216285.563540507</v>
      </c>
      <c r="H21" s="62">
        <f>G21/G2</f>
        <v>0.14363151063935548</v>
      </c>
      <c r="I21" s="62">
        <f>F21/F2</f>
        <v>1.4395504725199765E-2</v>
      </c>
      <c r="J21" s="70">
        <f>E21/G21</f>
        <v>0.57516079634862327</v>
      </c>
      <c r="K21" s="33"/>
      <c r="L21" s="34"/>
    </row>
    <row r="22" spans="1:12" ht="15.75" thickBot="1" x14ac:dyDescent="0.3">
      <c r="A22" s="22" t="s">
        <v>11</v>
      </c>
      <c r="B22" s="23">
        <v>267</v>
      </c>
      <c r="C22" s="23">
        <v>247979</v>
      </c>
      <c r="D22" s="23">
        <v>319</v>
      </c>
      <c r="E22" s="23">
        <v>437507</v>
      </c>
      <c r="F22" s="35">
        <f t="shared" si="2"/>
        <v>586</v>
      </c>
      <c r="G22" s="35">
        <f t="shared" si="0"/>
        <v>685486</v>
      </c>
      <c r="H22" s="62"/>
      <c r="I22" s="62"/>
      <c r="J22" s="70"/>
      <c r="K22" s="25">
        <v>1.0893999999999899</v>
      </c>
      <c r="L22" s="26">
        <v>0.1182</v>
      </c>
    </row>
    <row r="23" spans="1:12" ht="15.75" thickBot="1" x14ac:dyDescent="0.3">
      <c r="A23" s="22" t="s">
        <v>12</v>
      </c>
      <c r="B23" s="23">
        <v>6664</v>
      </c>
      <c r="C23" s="23">
        <v>3556150.0000999998</v>
      </c>
      <c r="D23" s="23">
        <v>3604</v>
      </c>
      <c r="E23" s="23">
        <v>7108945.8842000002</v>
      </c>
      <c r="F23" s="35">
        <f t="shared" si="2"/>
        <v>10268</v>
      </c>
      <c r="G23" s="35">
        <f t="shared" si="0"/>
        <v>10665095.884300001</v>
      </c>
      <c r="H23" s="62"/>
      <c r="I23" s="62"/>
      <c r="J23" s="70"/>
      <c r="K23" s="25">
        <v>0.97782499999999972</v>
      </c>
      <c r="L23" s="26">
        <v>0.22370000000000001</v>
      </c>
    </row>
    <row r="24" spans="1:12" ht="15.75" thickBot="1" x14ac:dyDescent="0.3">
      <c r="A24" s="22" t="s">
        <v>13</v>
      </c>
      <c r="B24" s="23">
        <v>330</v>
      </c>
      <c r="C24" s="23">
        <v>46707.475851996103</v>
      </c>
      <c r="D24" s="23">
        <v>217</v>
      </c>
      <c r="E24" s="23">
        <v>42574.763388510226</v>
      </c>
      <c r="F24" s="35">
        <f t="shared" si="2"/>
        <v>547</v>
      </c>
      <c r="G24" s="35">
        <f t="shared" si="0"/>
        <v>89282.239240506329</v>
      </c>
      <c r="H24" s="62"/>
      <c r="I24" s="62"/>
      <c r="J24" s="70"/>
      <c r="K24" s="25">
        <v>0.96640000000000004</v>
      </c>
      <c r="L24" s="26">
        <v>0.29685</v>
      </c>
    </row>
    <row r="25" spans="1:12" ht="15.75" thickBot="1" x14ac:dyDescent="0.3">
      <c r="A25" s="22" t="s">
        <v>14</v>
      </c>
      <c r="B25" s="23">
        <v>9667</v>
      </c>
      <c r="C25" s="23">
        <v>4155371</v>
      </c>
      <c r="D25" s="23">
        <v>3393</v>
      </c>
      <c r="E25" s="23">
        <v>3314866</v>
      </c>
      <c r="F25" s="35">
        <f t="shared" si="2"/>
        <v>13060</v>
      </c>
      <c r="G25" s="35">
        <f t="shared" si="0"/>
        <v>7470237</v>
      </c>
      <c r="H25" s="62"/>
      <c r="I25" s="62"/>
      <c r="J25" s="70"/>
      <c r="K25" s="25">
        <v>0.9869999999999991</v>
      </c>
      <c r="L25" s="26">
        <v>0.19816666666666669</v>
      </c>
    </row>
    <row r="26" spans="1:12" ht="15.75" thickBot="1" x14ac:dyDescent="0.3">
      <c r="A26" s="27" t="s">
        <v>15</v>
      </c>
      <c r="B26" s="28">
        <v>146</v>
      </c>
      <c r="C26" s="28">
        <v>157623.98000000001</v>
      </c>
      <c r="D26" s="28">
        <v>105</v>
      </c>
      <c r="E26" s="28">
        <v>148560.46</v>
      </c>
      <c r="F26" s="36">
        <f t="shared" si="2"/>
        <v>251</v>
      </c>
      <c r="G26" s="36">
        <f t="shared" si="0"/>
        <v>306184.44</v>
      </c>
      <c r="H26" s="62"/>
      <c r="I26" s="62"/>
      <c r="J26" s="70"/>
      <c r="K26" s="30">
        <v>1.1276499999999898</v>
      </c>
      <c r="L26" s="31">
        <v>0.27700000000000002</v>
      </c>
    </row>
    <row r="27" spans="1:12" ht="15.75" thickBot="1" x14ac:dyDescent="0.3">
      <c r="A27" s="17" t="s">
        <v>19</v>
      </c>
      <c r="B27" s="18">
        <f>SUM(B28:B32)</f>
        <v>5931</v>
      </c>
      <c r="C27" s="18">
        <f t="shared" ref="C27:E27" si="6">SUM(C28:C32)</f>
        <v>14010334.407559006</v>
      </c>
      <c r="D27" s="18">
        <f t="shared" si="6"/>
        <v>4870</v>
      </c>
      <c r="E27" s="18">
        <f t="shared" si="6"/>
        <v>29764180.698859885</v>
      </c>
      <c r="F27" s="32">
        <f t="shared" si="2"/>
        <v>10801</v>
      </c>
      <c r="G27" s="32">
        <f t="shared" si="0"/>
        <v>43774515.106418893</v>
      </c>
      <c r="H27" s="62">
        <f>G27/G2</f>
        <v>0.32719121036426818</v>
      </c>
      <c r="I27" s="64">
        <f>F27/F2</f>
        <v>6.2919167423471454E-3</v>
      </c>
      <c r="J27" s="66">
        <f>E27/G27</f>
        <v>0.67994312733107587</v>
      </c>
      <c r="K27" s="33"/>
      <c r="L27" s="34"/>
    </row>
    <row r="28" spans="1:12" ht="15.75" thickBot="1" x14ac:dyDescent="0.3">
      <c r="A28" s="22" t="s">
        <v>11</v>
      </c>
      <c r="B28" s="23">
        <v>23</v>
      </c>
      <c r="C28" s="23">
        <v>238327</v>
      </c>
      <c r="D28" s="23">
        <v>88</v>
      </c>
      <c r="E28" s="23">
        <v>1530715</v>
      </c>
      <c r="F28" s="35">
        <f t="shared" si="2"/>
        <v>111</v>
      </c>
      <c r="G28" s="35">
        <f t="shared" si="0"/>
        <v>1769042</v>
      </c>
      <c r="H28" s="62"/>
      <c r="I28" s="64"/>
      <c r="J28" s="66"/>
      <c r="K28" s="25">
        <v>1.0893999999999899</v>
      </c>
      <c r="L28" s="26">
        <v>7.3866666666666594E-2</v>
      </c>
    </row>
    <row r="29" spans="1:12" ht="15.75" thickBot="1" x14ac:dyDescent="0.3">
      <c r="A29" s="22" t="s">
        <v>12</v>
      </c>
      <c r="B29" s="23">
        <v>448</v>
      </c>
      <c r="C29" s="23">
        <v>4327809.2253</v>
      </c>
      <c r="D29" s="23">
        <v>799</v>
      </c>
      <c r="E29" s="23">
        <v>7941577.6032999996</v>
      </c>
      <c r="F29" s="35">
        <f t="shared" si="2"/>
        <v>1247</v>
      </c>
      <c r="G29" s="35">
        <f t="shared" si="0"/>
        <v>12269386.828600001</v>
      </c>
      <c r="H29" s="62"/>
      <c r="I29" s="64"/>
      <c r="J29" s="66"/>
      <c r="K29" s="25">
        <v>0.95783333333333298</v>
      </c>
      <c r="L29" s="26">
        <v>0.18739999999999968</v>
      </c>
    </row>
    <row r="30" spans="1:12" ht="15.75" thickBot="1" x14ac:dyDescent="0.3">
      <c r="A30" s="22" t="s">
        <v>13</v>
      </c>
      <c r="B30" s="23">
        <v>6</v>
      </c>
      <c r="C30" s="23">
        <v>11002.742259006816</v>
      </c>
      <c r="D30" s="23">
        <v>13</v>
      </c>
      <c r="E30" s="23">
        <v>36625.775559883157</v>
      </c>
      <c r="F30" s="35">
        <f t="shared" si="2"/>
        <v>19</v>
      </c>
      <c r="G30" s="35">
        <f t="shared" si="0"/>
        <v>47628.517818889974</v>
      </c>
      <c r="H30" s="62"/>
      <c r="I30" s="64"/>
      <c r="J30" s="66"/>
      <c r="K30" s="25">
        <v>0.96640000000000004</v>
      </c>
      <c r="L30" s="26">
        <v>0.29685</v>
      </c>
    </row>
    <row r="31" spans="1:12" ht="15.75" thickBot="1" x14ac:dyDescent="0.3">
      <c r="A31" s="22" t="s">
        <v>14</v>
      </c>
      <c r="B31" s="23">
        <v>5447</v>
      </c>
      <c r="C31" s="23">
        <v>9375513</v>
      </c>
      <c r="D31" s="23">
        <v>3952</v>
      </c>
      <c r="E31" s="23">
        <v>19979798</v>
      </c>
      <c r="F31" s="35">
        <f t="shared" si="2"/>
        <v>9399</v>
      </c>
      <c r="G31" s="35">
        <f t="shared" si="0"/>
        <v>29355311</v>
      </c>
      <c r="H31" s="62"/>
      <c r="I31" s="64"/>
      <c r="J31" s="66"/>
      <c r="K31" s="25">
        <v>0.87887499999999907</v>
      </c>
      <c r="L31" s="26">
        <v>0.18462500000000001</v>
      </c>
    </row>
    <row r="32" spans="1:12" ht="15.75" thickBot="1" x14ac:dyDescent="0.3">
      <c r="A32" s="22" t="s">
        <v>15</v>
      </c>
      <c r="B32" s="23">
        <v>7</v>
      </c>
      <c r="C32" s="23">
        <v>57682.44</v>
      </c>
      <c r="D32" s="23">
        <v>18</v>
      </c>
      <c r="E32" s="23">
        <v>275464.32000000001</v>
      </c>
      <c r="F32" s="37">
        <f t="shared" si="2"/>
        <v>25</v>
      </c>
      <c r="G32" s="37">
        <f t="shared" si="0"/>
        <v>333146.76</v>
      </c>
      <c r="H32" s="63"/>
      <c r="I32" s="65"/>
      <c r="J32" s="67"/>
      <c r="K32" s="30">
        <v>1.1276499999999898</v>
      </c>
      <c r="L32" s="31">
        <v>0.21709999999999899</v>
      </c>
    </row>
    <row r="33" spans="1:10" ht="15.75" thickBot="1" x14ac:dyDescent="0.3">
      <c r="A33" s="17" t="s">
        <v>20</v>
      </c>
      <c r="B33" s="18">
        <v>3</v>
      </c>
      <c r="C33" s="18">
        <v>0</v>
      </c>
      <c r="D33" s="18">
        <v>0</v>
      </c>
      <c r="E33" s="18">
        <v>0</v>
      </c>
      <c r="F33" s="32">
        <f t="shared" si="2"/>
        <v>3</v>
      </c>
      <c r="G33" s="32">
        <f t="shared" si="0"/>
        <v>0</v>
      </c>
      <c r="H33" s="68">
        <f>G33/G2</f>
        <v>0</v>
      </c>
      <c r="I33" s="68">
        <f>F33/F2</f>
        <v>1.747592836500457E-6</v>
      </c>
      <c r="J33" s="68"/>
    </row>
    <row r="34" spans="1:10" ht="15.75" thickBot="1" x14ac:dyDescent="0.3">
      <c r="A34" s="27" t="s">
        <v>12</v>
      </c>
      <c r="B34" s="28">
        <v>3</v>
      </c>
      <c r="C34" s="28">
        <v>0</v>
      </c>
      <c r="D34" s="28">
        <v>0</v>
      </c>
      <c r="E34" s="28">
        <v>0</v>
      </c>
      <c r="F34" s="36">
        <f t="shared" si="2"/>
        <v>3</v>
      </c>
      <c r="G34" s="36">
        <f t="shared" si="0"/>
        <v>0</v>
      </c>
      <c r="H34" s="69"/>
      <c r="I34" s="69"/>
      <c r="J34" s="69"/>
    </row>
  </sheetData>
  <mergeCells count="19">
    <mergeCell ref="K2:L2"/>
    <mergeCell ref="H3:H8"/>
    <mergeCell ref="I3:I8"/>
    <mergeCell ref="J3:J8"/>
    <mergeCell ref="H9:H14"/>
    <mergeCell ref="I9:I14"/>
    <mergeCell ref="J9:J14"/>
    <mergeCell ref="H15:H20"/>
    <mergeCell ref="I15:I20"/>
    <mergeCell ref="J15:J20"/>
    <mergeCell ref="H21:H26"/>
    <mergeCell ref="I21:I26"/>
    <mergeCell ref="J21:J26"/>
    <mergeCell ref="H27:H32"/>
    <mergeCell ref="I27:I32"/>
    <mergeCell ref="J27:J32"/>
    <mergeCell ref="H33:H34"/>
    <mergeCell ref="I33:I34"/>
    <mergeCell ref="J33:J34"/>
  </mergeCells>
  <pageMargins left="0.70000000000000007" right="0.70000000000000007" top="0.75" bottom="0.75" header="0.30000000000000004" footer="0.30000000000000004"/>
  <pageSetup paperSize="0" scale="90" fitToWidth="0" fitToHeight="0" orientation="landscape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5876-6138-49D7-8843-FD4A1A2B6AAD}">
  <sheetPr>
    <tabColor rgb="FF00B050"/>
  </sheetPr>
  <dimension ref="A1:L38"/>
  <sheetViews>
    <sheetView workbookViewId="0">
      <selection sqref="A1:E1"/>
    </sheetView>
  </sheetViews>
  <sheetFormatPr defaultRowHeight="15" x14ac:dyDescent="0.25"/>
  <cols>
    <col min="1" max="1" width="17.85546875" customWidth="1"/>
    <col min="2" max="2" width="13.42578125" style="23" customWidth="1"/>
    <col min="3" max="3" width="14.85546875" style="23" customWidth="1"/>
    <col min="4" max="4" width="13.42578125" style="23" customWidth="1"/>
    <col min="5" max="5" width="14.42578125" style="23" customWidth="1"/>
    <col min="6" max="6" width="11.85546875" customWidth="1"/>
    <col min="7" max="7" width="13" customWidth="1"/>
    <col min="8" max="8" width="13" bestFit="1" customWidth="1"/>
    <col min="9" max="9" width="12" customWidth="1"/>
    <col min="10" max="10" width="18.140625" customWidth="1"/>
    <col min="11" max="11" width="12.42578125" hidden="1" customWidth="1"/>
    <col min="12" max="12" width="11.85546875" hidden="1" customWidth="1"/>
    <col min="13" max="13" width="10.140625" bestFit="1" customWidth="1"/>
    <col min="14" max="14" width="8.85546875" customWidth="1"/>
  </cols>
  <sheetData>
    <row r="1" spans="1:12" ht="60.75" thickBot="1" x14ac:dyDescent="0.3">
      <c r="A1" s="1">
        <v>2024</v>
      </c>
      <c r="B1" s="2" t="s">
        <v>0</v>
      </c>
      <c r="C1" s="3" t="s">
        <v>1</v>
      </c>
      <c r="D1" s="4" t="s">
        <v>24</v>
      </c>
      <c r="E1" s="5" t="s">
        <v>25</v>
      </c>
      <c r="F1" s="6" t="s">
        <v>2</v>
      </c>
      <c r="G1" s="7" t="s">
        <v>3</v>
      </c>
      <c r="H1" s="8" t="s">
        <v>4</v>
      </c>
      <c r="I1" s="8" t="s">
        <v>5</v>
      </c>
      <c r="J1" s="9" t="s">
        <v>26</v>
      </c>
      <c r="K1" s="10" t="s">
        <v>6</v>
      </c>
      <c r="L1" s="10" t="s">
        <v>7</v>
      </c>
    </row>
    <row r="2" spans="1:12" ht="15.75" thickBot="1" x14ac:dyDescent="0.3">
      <c r="A2" s="11" t="s">
        <v>28</v>
      </c>
      <c r="B2" s="12">
        <f>B3+B9+B15+B21+B27</f>
        <v>1670339</v>
      </c>
      <c r="C2" s="12">
        <f>C3+C9+C15+C21+C27</f>
        <v>41890366.92219004</v>
      </c>
      <c r="D2" s="12">
        <f>D3+D9+D15+D21+D27</f>
        <v>38186</v>
      </c>
      <c r="E2" s="12">
        <f>E3+E9+E15+E21+E27</f>
        <v>26520619.214995131</v>
      </c>
      <c r="F2" s="12">
        <f>B2+D2</f>
        <v>1708525</v>
      </c>
      <c r="G2" s="13">
        <f>C2+E2</f>
        <v>68410986.137185171</v>
      </c>
      <c r="H2" s="14">
        <f>SUM(H3:H34)</f>
        <v>1</v>
      </c>
      <c r="I2" s="15">
        <f>SUM(I3:I34)</f>
        <v>1.0000017559005574</v>
      </c>
      <c r="J2" s="45">
        <f>E2/G2</f>
        <v>0.38766608570461319</v>
      </c>
      <c r="K2" s="74" t="s">
        <v>9</v>
      </c>
      <c r="L2" s="71"/>
    </row>
    <row r="3" spans="1:12" ht="15.75" thickBot="1" x14ac:dyDescent="0.3">
      <c r="A3" s="17" t="s">
        <v>10</v>
      </c>
      <c r="B3" s="18">
        <f>SUM(B4:B8)</f>
        <v>1338943</v>
      </c>
      <c r="C3" s="18">
        <f t="shared" ref="C3:E3" si="0">SUM(C4:C8)</f>
        <v>21615314.646387067</v>
      </c>
      <c r="D3" s="18">
        <f t="shared" si="0"/>
        <v>12157</v>
      </c>
      <c r="E3" s="18">
        <f t="shared" si="0"/>
        <v>305467.94</v>
      </c>
      <c r="F3" s="19">
        <f>B3+D3</f>
        <v>1351100</v>
      </c>
      <c r="G3" s="19">
        <f t="shared" ref="G2:G34" si="1">C3+E3</f>
        <v>21920782.586387068</v>
      </c>
      <c r="H3" s="62">
        <f>G3/G$2</f>
        <v>0.32042781173230167</v>
      </c>
      <c r="I3" s="72">
        <f>F3/F2</f>
        <v>0.79079908107870822</v>
      </c>
      <c r="J3" s="73">
        <f>E3/G3</f>
        <v>1.3935083694945149E-2</v>
      </c>
      <c r="K3" s="20"/>
      <c r="L3" s="21"/>
    </row>
    <row r="4" spans="1:12" ht="15.75" thickBot="1" x14ac:dyDescent="0.3">
      <c r="A4" s="22" t="s">
        <v>11</v>
      </c>
      <c r="B4" s="23">
        <v>28593</v>
      </c>
      <c r="C4" s="23">
        <v>585369</v>
      </c>
      <c r="D4" s="23">
        <v>154</v>
      </c>
      <c r="E4" s="23">
        <v>5892</v>
      </c>
      <c r="F4" s="24">
        <f t="shared" ref="F4:F34" si="2">B4+D4</f>
        <v>28747</v>
      </c>
      <c r="G4" s="24">
        <f t="shared" si="1"/>
        <v>591261</v>
      </c>
      <c r="H4" s="62"/>
      <c r="I4" s="72"/>
      <c r="J4" s="73"/>
      <c r="K4" s="25">
        <v>1.0893999999999899</v>
      </c>
      <c r="L4" s="26">
        <v>0.32140000000000002</v>
      </c>
    </row>
    <row r="5" spans="1:12" ht="15.75" thickBot="1" x14ac:dyDescent="0.3">
      <c r="A5" s="22" t="s">
        <v>12</v>
      </c>
      <c r="B5" s="23">
        <v>489192</v>
      </c>
      <c r="C5" s="23">
        <v>5405140</v>
      </c>
      <c r="D5" s="23">
        <v>1674</v>
      </c>
      <c r="E5" s="23">
        <v>50938</v>
      </c>
      <c r="F5" s="44">
        <f t="shared" si="2"/>
        <v>490866</v>
      </c>
      <c r="G5" s="44">
        <f t="shared" si="1"/>
        <v>5456078</v>
      </c>
      <c r="H5" s="62"/>
      <c r="I5" s="72"/>
      <c r="J5" s="73"/>
      <c r="K5" s="25">
        <v>0.97782499999999972</v>
      </c>
      <c r="L5" s="26">
        <v>0.46629999999999949</v>
      </c>
    </row>
    <row r="6" spans="1:12" ht="15.75" thickBot="1" x14ac:dyDescent="0.3">
      <c r="A6" s="22" t="s">
        <v>13</v>
      </c>
      <c r="B6" s="23">
        <v>44397</v>
      </c>
      <c r="C6" s="23">
        <v>105230.52638706431</v>
      </c>
      <c r="D6" s="23">
        <v>238</v>
      </c>
      <c r="E6" s="23">
        <v>893.40000000000009</v>
      </c>
      <c r="F6" s="24">
        <f t="shared" si="2"/>
        <v>44635</v>
      </c>
      <c r="G6" s="24">
        <f t="shared" si="1"/>
        <v>106123.9263870643</v>
      </c>
      <c r="H6" s="62"/>
      <c r="I6" s="72"/>
      <c r="J6" s="73"/>
      <c r="K6" s="25">
        <v>0.96640000000000004</v>
      </c>
      <c r="L6" s="26">
        <v>0.64470000000000005</v>
      </c>
    </row>
    <row r="7" spans="1:12" ht="15.75" thickBot="1" x14ac:dyDescent="0.3">
      <c r="A7" s="22" t="s">
        <v>14</v>
      </c>
      <c r="B7" s="23">
        <v>765547</v>
      </c>
      <c r="C7" s="23">
        <v>15350815</v>
      </c>
      <c r="D7" s="23">
        <v>10085</v>
      </c>
      <c r="E7" s="23">
        <v>247517</v>
      </c>
      <c r="F7" s="24">
        <f t="shared" si="2"/>
        <v>775632</v>
      </c>
      <c r="G7" s="24">
        <f t="shared" si="1"/>
        <v>15598332</v>
      </c>
      <c r="H7" s="62"/>
      <c r="I7" s="72"/>
      <c r="J7" s="73"/>
      <c r="K7" s="25">
        <v>0.9869999999999991</v>
      </c>
      <c r="L7" s="26">
        <v>0.41543333333333332</v>
      </c>
    </row>
    <row r="8" spans="1:12" ht="15.75" thickBot="1" x14ac:dyDescent="0.3">
      <c r="A8" s="27" t="s">
        <v>15</v>
      </c>
      <c r="B8" s="28">
        <v>11214</v>
      </c>
      <c r="C8" s="28">
        <v>168760.12</v>
      </c>
      <c r="D8" s="28">
        <v>6</v>
      </c>
      <c r="E8" s="28">
        <v>227.54</v>
      </c>
      <c r="F8" s="29">
        <f t="shared" si="2"/>
        <v>11220</v>
      </c>
      <c r="G8" s="29">
        <f t="shared" si="1"/>
        <v>168987.66</v>
      </c>
      <c r="H8" s="62"/>
      <c r="I8" s="72"/>
      <c r="J8" s="73"/>
      <c r="K8" s="30">
        <v>1.1276499999999898</v>
      </c>
      <c r="L8" s="31">
        <v>0.66949999999999898</v>
      </c>
    </row>
    <row r="9" spans="1:12" ht="15.75" thickBot="1" x14ac:dyDescent="0.3">
      <c r="A9" s="17" t="s">
        <v>16</v>
      </c>
      <c r="B9" s="18">
        <f>SUM(B10:B14)</f>
        <v>208903</v>
      </c>
      <c r="C9" s="18">
        <f t="shared" ref="C9:E9" si="3">SUM(C10:C14)</f>
        <v>3355986.7559460141</v>
      </c>
      <c r="D9" s="18">
        <f t="shared" si="3"/>
        <v>2039</v>
      </c>
      <c r="E9" s="18">
        <f t="shared" si="3"/>
        <v>42845</v>
      </c>
      <c r="F9" s="32">
        <f t="shared" si="2"/>
        <v>210942</v>
      </c>
      <c r="G9" s="32">
        <f t="shared" si="1"/>
        <v>3398831.7559460141</v>
      </c>
      <c r="H9" s="62">
        <f>G9/G2</f>
        <v>4.9682542934409775E-2</v>
      </c>
      <c r="I9" s="62">
        <f>F9/F2</f>
        <v>0.1234643917999444</v>
      </c>
      <c r="J9" s="70">
        <f>E9/G9</f>
        <v>1.260580195681817E-2</v>
      </c>
      <c r="K9" s="33"/>
      <c r="L9" s="34"/>
    </row>
    <row r="10" spans="1:12" ht="15.75" thickBot="1" x14ac:dyDescent="0.3">
      <c r="A10" s="22" t="s">
        <v>11</v>
      </c>
      <c r="B10" s="23">
        <v>6623</v>
      </c>
      <c r="C10" s="23">
        <v>128645</v>
      </c>
      <c r="D10" s="23">
        <v>0</v>
      </c>
      <c r="E10" s="23">
        <v>0</v>
      </c>
      <c r="F10" s="35">
        <f t="shared" si="2"/>
        <v>6623</v>
      </c>
      <c r="G10" s="35">
        <f t="shared" si="1"/>
        <v>128645</v>
      </c>
      <c r="H10" s="62"/>
      <c r="I10" s="62"/>
      <c r="J10" s="70"/>
      <c r="K10" s="25">
        <v>1.0893999999999899</v>
      </c>
      <c r="L10" s="26">
        <v>0.32140000000000002</v>
      </c>
    </row>
    <row r="11" spans="1:12" ht="15.75" thickBot="1" x14ac:dyDescent="0.3">
      <c r="A11" s="22" t="s">
        <v>12</v>
      </c>
      <c r="B11" s="23">
        <v>85031</v>
      </c>
      <c r="C11" s="23">
        <v>930898</v>
      </c>
      <c r="D11" s="23">
        <v>346</v>
      </c>
      <c r="E11" s="23">
        <v>7660</v>
      </c>
      <c r="F11" s="39">
        <f t="shared" si="2"/>
        <v>85377</v>
      </c>
      <c r="G11" s="39">
        <f t="shared" si="1"/>
        <v>938558</v>
      </c>
      <c r="H11" s="62"/>
      <c r="I11" s="62"/>
      <c r="J11" s="70"/>
      <c r="K11" s="25">
        <v>0.97782499999999972</v>
      </c>
      <c r="L11" s="26">
        <v>0.46629999999999949</v>
      </c>
    </row>
    <row r="12" spans="1:12" ht="15.75" thickBot="1" x14ac:dyDescent="0.3">
      <c r="A12" s="22" t="s">
        <v>13</v>
      </c>
      <c r="B12" s="23">
        <v>11620</v>
      </c>
      <c r="C12" s="23">
        <v>25595.625946014352</v>
      </c>
      <c r="D12" s="23">
        <v>0</v>
      </c>
      <c r="E12" s="23">
        <v>0</v>
      </c>
      <c r="F12" s="35">
        <f t="shared" si="2"/>
        <v>11620</v>
      </c>
      <c r="G12" s="35">
        <f t="shared" si="1"/>
        <v>25595.625946014352</v>
      </c>
      <c r="H12" s="62"/>
      <c r="I12" s="62"/>
      <c r="J12" s="70"/>
      <c r="K12" s="25">
        <v>0.96640000000000004</v>
      </c>
      <c r="L12" s="26">
        <v>0.64470000000000005</v>
      </c>
    </row>
    <row r="13" spans="1:12" ht="15.75" thickBot="1" x14ac:dyDescent="0.3">
      <c r="A13" s="22" t="s">
        <v>14</v>
      </c>
      <c r="B13" s="23">
        <v>102165</v>
      </c>
      <c r="C13" s="23">
        <v>2191943</v>
      </c>
      <c r="D13" s="23">
        <v>1693</v>
      </c>
      <c r="E13" s="23">
        <v>35185</v>
      </c>
      <c r="F13" s="35">
        <f t="shared" si="2"/>
        <v>103858</v>
      </c>
      <c r="G13" s="35">
        <f t="shared" si="1"/>
        <v>2227128</v>
      </c>
      <c r="H13" s="62"/>
      <c r="I13" s="62"/>
      <c r="J13" s="70"/>
      <c r="K13" s="25">
        <v>0.9869999999999991</v>
      </c>
      <c r="L13" s="26">
        <v>0.41543333333333332</v>
      </c>
    </row>
    <row r="14" spans="1:12" ht="15.75" thickBot="1" x14ac:dyDescent="0.3">
      <c r="A14" s="27" t="s">
        <v>15</v>
      </c>
      <c r="B14" s="28">
        <v>3464</v>
      </c>
      <c r="C14" s="28">
        <v>78905.13</v>
      </c>
      <c r="D14" s="28">
        <v>0</v>
      </c>
      <c r="E14" s="28">
        <v>0</v>
      </c>
      <c r="F14" s="36">
        <f t="shared" si="2"/>
        <v>3464</v>
      </c>
      <c r="G14" s="36">
        <f t="shared" si="1"/>
        <v>78905.13</v>
      </c>
      <c r="H14" s="62"/>
      <c r="I14" s="62"/>
      <c r="J14" s="70"/>
      <c r="K14" s="30">
        <v>1.1276499999999898</v>
      </c>
      <c r="L14" s="31">
        <v>0.66949999999999898</v>
      </c>
    </row>
    <row r="15" spans="1:12" ht="15.75" thickBot="1" x14ac:dyDescent="0.3">
      <c r="A15" s="17" t="s">
        <v>17</v>
      </c>
      <c r="B15" s="18">
        <f>SUM(B16:B20)</f>
        <v>99507</v>
      </c>
      <c r="C15" s="18">
        <f t="shared" ref="C15:E15" si="4">SUM(C16:C20)</f>
        <v>4179334.7291549123</v>
      </c>
      <c r="D15" s="18">
        <f t="shared" si="4"/>
        <v>11517</v>
      </c>
      <c r="E15" s="18">
        <f t="shared" si="4"/>
        <v>1510641.1600000001</v>
      </c>
      <c r="F15" s="32">
        <f t="shared" si="2"/>
        <v>111024</v>
      </c>
      <c r="G15" s="32">
        <f t="shared" si="1"/>
        <v>5689975.8891549129</v>
      </c>
      <c r="H15" s="62">
        <f>G15/G2</f>
        <v>8.3173423019290385E-2</v>
      </c>
      <c r="I15" s="62">
        <f>F15/F2</f>
        <v>6.4982367831901783E-2</v>
      </c>
      <c r="J15" s="70">
        <f>E15/G15</f>
        <v>0.26549166278178443</v>
      </c>
      <c r="K15" s="33"/>
      <c r="L15" s="34"/>
    </row>
    <row r="16" spans="1:12" ht="15.75" thickBot="1" x14ac:dyDescent="0.3">
      <c r="A16" s="22" t="s">
        <v>11</v>
      </c>
      <c r="B16" s="23">
        <v>3828</v>
      </c>
      <c r="C16" s="23">
        <v>200357</v>
      </c>
      <c r="D16" s="23">
        <v>717</v>
      </c>
      <c r="E16" s="23">
        <v>81996</v>
      </c>
      <c r="F16" s="35">
        <f t="shared" si="2"/>
        <v>4545</v>
      </c>
      <c r="G16" s="35">
        <f t="shared" si="1"/>
        <v>282353</v>
      </c>
      <c r="H16" s="62"/>
      <c r="I16" s="62"/>
      <c r="J16" s="70"/>
      <c r="K16" s="25">
        <v>1.0893999999999899</v>
      </c>
      <c r="L16" s="26">
        <v>0.14319999999999899</v>
      </c>
    </row>
    <row r="17" spans="1:12" ht="15.75" thickBot="1" x14ac:dyDescent="0.3">
      <c r="A17" s="22" t="s">
        <v>12</v>
      </c>
      <c r="B17" s="23">
        <v>41959</v>
      </c>
      <c r="C17" s="23">
        <v>1421163</v>
      </c>
      <c r="D17" s="23">
        <v>4413</v>
      </c>
      <c r="E17" s="23">
        <v>407995</v>
      </c>
      <c r="F17" s="35">
        <f t="shared" si="2"/>
        <v>46372</v>
      </c>
      <c r="G17" s="35">
        <f t="shared" si="1"/>
        <v>1829158</v>
      </c>
      <c r="H17" s="62"/>
      <c r="I17" s="62"/>
      <c r="J17" s="70"/>
      <c r="K17" s="25">
        <v>0.97782499999999972</v>
      </c>
      <c r="L17" s="26">
        <v>0.27464999999999951</v>
      </c>
    </row>
    <row r="18" spans="1:12" ht="15.75" thickBot="1" x14ac:dyDescent="0.3">
      <c r="A18" s="22" t="s">
        <v>13</v>
      </c>
      <c r="B18" s="23">
        <v>3716</v>
      </c>
      <c r="C18" s="23">
        <v>19756.829154912419</v>
      </c>
      <c r="D18" s="23">
        <v>223</v>
      </c>
      <c r="E18" s="23">
        <v>3583.3</v>
      </c>
      <c r="F18" s="35">
        <f t="shared" si="2"/>
        <v>3939</v>
      </c>
      <c r="G18" s="35">
        <f t="shared" si="1"/>
        <v>23340.129154912418</v>
      </c>
      <c r="H18" s="62"/>
      <c r="I18" s="62"/>
      <c r="J18" s="70"/>
      <c r="K18" s="25">
        <v>0.96640000000000004</v>
      </c>
      <c r="L18" s="26">
        <v>0.29685</v>
      </c>
    </row>
    <row r="19" spans="1:12" ht="15.75" thickBot="1" x14ac:dyDescent="0.3">
      <c r="A19" s="22" t="s">
        <v>14</v>
      </c>
      <c r="B19" s="23">
        <v>48668</v>
      </c>
      <c r="C19" s="23">
        <v>2494332</v>
      </c>
      <c r="D19" s="23">
        <v>6034</v>
      </c>
      <c r="E19" s="23">
        <v>1003697</v>
      </c>
      <c r="F19" s="35">
        <f t="shared" si="2"/>
        <v>54702</v>
      </c>
      <c r="G19" s="35">
        <f t="shared" si="1"/>
        <v>3498029</v>
      </c>
      <c r="H19" s="62"/>
      <c r="I19" s="62"/>
      <c r="J19" s="70"/>
      <c r="K19" s="25">
        <v>0.9869999999999991</v>
      </c>
      <c r="L19" s="26">
        <v>0.21156666666666668</v>
      </c>
    </row>
    <row r="20" spans="1:12" ht="15.75" thickBot="1" x14ac:dyDescent="0.3">
      <c r="A20" s="27" t="s">
        <v>15</v>
      </c>
      <c r="B20" s="28">
        <v>1336</v>
      </c>
      <c r="C20" s="28">
        <v>43725.9</v>
      </c>
      <c r="D20" s="28">
        <v>130</v>
      </c>
      <c r="E20" s="28">
        <v>13369.86</v>
      </c>
      <c r="F20" s="36">
        <f t="shared" si="2"/>
        <v>1466</v>
      </c>
      <c r="G20" s="36">
        <f t="shared" si="1"/>
        <v>57095.76</v>
      </c>
      <c r="H20" s="62"/>
      <c r="I20" s="62"/>
      <c r="J20" s="70"/>
      <c r="K20" s="30">
        <v>1.1276499999999898</v>
      </c>
      <c r="L20" s="31">
        <v>0.46160000000000001</v>
      </c>
    </row>
    <row r="21" spans="1:12" ht="15.75" thickBot="1" x14ac:dyDescent="0.3">
      <c r="A21" s="17" t="s">
        <v>18</v>
      </c>
      <c r="B21" s="18">
        <f>SUM(B22:B26)</f>
        <v>17002</v>
      </c>
      <c r="C21" s="18">
        <f t="shared" ref="C21:E21" si="5">SUM(C22:C26)</f>
        <v>4328925.4389006821</v>
      </c>
      <c r="D21" s="18">
        <f t="shared" si="5"/>
        <v>7462</v>
      </c>
      <c r="E21" s="18">
        <f t="shared" si="5"/>
        <v>4248106.9773222981</v>
      </c>
      <c r="F21" s="32">
        <f t="shared" si="2"/>
        <v>24464</v>
      </c>
      <c r="G21" s="32">
        <f t="shared" si="1"/>
        <v>8577032.4162229802</v>
      </c>
      <c r="H21" s="62">
        <f>G21/G2</f>
        <v>0.12537507351558094</v>
      </c>
      <c r="I21" s="62">
        <f>F21/F2</f>
        <v>1.4318783746213839E-2</v>
      </c>
      <c r="J21" s="70">
        <f>E21/G21</f>
        <v>0.49528866992355536</v>
      </c>
      <c r="K21" s="33"/>
      <c r="L21" s="34"/>
    </row>
    <row r="22" spans="1:12" ht="15.75" thickBot="1" x14ac:dyDescent="0.3">
      <c r="A22" s="22" t="s">
        <v>11</v>
      </c>
      <c r="B22" s="23">
        <v>262</v>
      </c>
      <c r="C22" s="23">
        <v>119698</v>
      </c>
      <c r="D22" s="23">
        <v>320</v>
      </c>
      <c r="E22" s="23">
        <v>231620</v>
      </c>
      <c r="F22" s="35">
        <f t="shared" si="2"/>
        <v>582</v>
      </c>
      <c r="G22" s="35">
        <f t="shared" si="1"/>
        <v>351318</v>
      </c>
      <c r="H22" s="62"/>
      <c r="I22" s="62"/>
      <c r="J22" s="70"/>
      <c r="K22" s="25">
        <v>1.0893999999999899</v>
      </c>
      <c r="L22" s="26">
        <v>0.1182</v>
      </c>
    </row>
    <row r="23" spans="1:12" ht="15.75" thickBot="1" x14ac:dyDescent="0.3">
      <c r="A23" s="22" t="s">
        <v>12</v>
      </c>
      <c r="B23" s="23">
        <v>6511</v>
      </c>
      <c r="C23" s="23">
        <v>1895901</v>
      </c>
      <c r="D23" s="23">
        <v>3359</v>
      </c>
      <c r="E23" s="23">
        <v>2166445</v>
      </c>
      <c r="F23" s="35">
        <f t="shared" si="2"/>
        <v>9870</v>
      </c>
      <c r="G23" s="35">
        <f t="shared" si="1"/>
        <v>4062346</v>
      </c>
      <c r="H23" s="62"/>
      <c r="I23" s="62"/>
      <c r="J23" s="70"/>
      <c r="K23" s="25">
        <v>0.97782499999999972</v>
      </c>
      <c r="L23" s="26">
        <v>0.22370000000000001</v>
      </c>
    </row>
    <row r="24" spans="1:12" ht="15.75" thickBot="1" x14ac:dyDescent="0.3">
      <c r="A24" s="22" t="s">
        <v>13</v>
      </c>
      <c r="B24" s="23">
        <v>329</v>
      </c>
      <c r="C24" s="23">
        <v>28472.925900681599</v>
      </c>
      <c r="D24" s="23">
        <v>215</v>
      </c>
      <c r="E24" s="23">
        <v>27041.747322297953</v>
      </c>
      <c r="F24" s="35">
        <f t="shared" si="2"/>
        <v>544</v>
      </c>
      <c r="G24" s="35">
        <f t="shared" si="1"/>
        <v>55514.673222979553</v>
      </c>
      <c r="H24" s="62"/>
      <c r="I24" s="62"/>
      <c r="J24" s="70"/>
      <c r="K24" s="25">
        <v>0.96640000000000004</v>
      </c>
      <c r="L24" s="26">
        <v>0.29685</v>
      </c>
    </row>
    <row r="25" spans="1:12" ht="15.75" thickBot="1" x14ac:dyDescent="0.3">
      <c r="A25" s="22" t="s">
        <v>14</v>
      </c>
      <c r="B25" s="23">
        <v>9754</v>
      </c>
      <c r="C25" s="23">
        <v>2203620</v>
      </c>
      <c r="D25" s="23">
        <v>3463</v>
      </c>
      <c r="E25" s="23">
        <v>1752427</v>
      </c>
      <c r="F25" s="35">
        <f t="shared" si="2"/>
        <v>13217</v>
      </c>
      <c r="G25" s="35">
        <f t="shared" si="1"/>
        <v>3956047</v>
      </c>
      <c r="H25" s="62"/>
      <c r="I25" s="62"/>
      <c r="J25" s="70"/>
      <c r="K25" s="25">
        <v>0.9869999999999991</v>
      </c>
      <c r="L25" s="26">
        <v>0.19816666666666669</v>
      </c>
    </row>
    <row r="26" spans="1:12" ht="15.75" thickBot="1" x14ac:dyDescent="0.3">
      <c r="A26" s="27" t="s">
        <v>15</v>
      </c>
      <c r="B26" s="28">
        <v>146</v>
      </c>
      <c r="C26" s="28">
        <v>81233.513000000006</v>
      </c>
      <c r="D26" s="28">
        <v>105</v>
      </c>
      <c r="E26" s="28">
        <v>70573.23</v>
      </c>
      <c r="F26" s="36">
        <f t="shared" si="2"/>
        <v>251</v>
      </c>
      <c r="G26" s="36">
        <f t="shared" si="1"/>
        <v>151806.74300000002</v>
      </c>
      <c r="H26" s="62"/>
      <c r="I26" s="62"/>
      <c r="J26" s="70"/>
      <c r="K26" s="30">
        <v>1.1276499999999898</v>
      </c>
      <c r="L26" s="31">
        <v>0.27700000000000002</v>
      </c>
    </row>
    <row r="27" spans="1:12" ht="15.75" thickBot="1" x14ac:dyDescent="0.3">
      <c r="A27" s="17" t="s">
        <v>19</v>
      </c>
      <c r="B27" s="18">
        <f>SUM(B28:B32)</f>
        <v>5984</v>
      </c>
      <c r="C27" s="18">
        <f t="shared" ref="C27:E27" si="6">SUM(C28:C32)</f>
        <v>8410805.3518013638</v>
      </c>
      <c r="D27" s="18">
        <f t="shared" si="6"/>
        <v>5011</v>
      </c>
      <c r="E27" s="18">
        <f t="shared" si="6"/>
        <v>20413558.137672834</v>
      </c>
      <c r="F27" s="32">
        <f t="shared" si="2"/>
        <v>10995</v>
      </c>
      <c r="G27" s="32">
        <f t="shared" si="1"/>
        <v>28824363.4894742</v>
      </c>
      <c r="H27" s="62">
        <f>G27/G2</f>
        <v>0.42134114879841728</v>
      </c>
      <c r="I27" s="64">
        <f>F27/F2</f>
        <v>6.4353755432317349E-3</v>
      </c>
      <c r="J27" s="66">
        <f>E27/G27</f>
        <v>0.70820499280503657</v>
      </c>
      <c r="K27" s="33"/>
      <c r="L27" s="34"/>
    </row>
    <row r="28" spans="1:12" ht="15.75" thickBot="1" x14ac:dyDescent="0.3">
      <c r="A28" s="22" t="s">
        <v>11</v>
      </c>
      <c r="B28" s="23">
        <v>23</v>
      </c>
      <c r="C28" s="23">
        <v>93905</v>
      </c>
      <c r="D28" s="23">
        <v>88</v>
      </c>
      <c r="E28" s="23">
        <v>1295342</v>
      </c>
      <c r="F28" s="35">
        <f t="shared" si="2"/>
        <v>111</v>
      </c>
      <c r="G28" s="35">
        <f t="shared" si="1"/>
        <v>1389247</v>
      </c>
      <c r="H28" s="62"/>
      <c r="I28" s="64"/>
      <c r="J28" s="66"/>
      <c r="K28" s="25">
        <v>1.0893999999999899</v>
      </c>
      <c r="L28" s="26">
        <v>7.3866666666666594E-2</v>
      </c>
    </row>
    <row r="29" spans="1:12" ht="15.75" thickBot="1" x14ac:dyDescent="0.3">
      <c r="A29" s="22" t="s">
        <v>12</v>
      </c>
      <c r="B29" s="23">
        <v>383</v>
      </c>
      <c r="C29" s="23">
        <v>3219463</v>
      </c>
      <c r="D29" s="23">
        <v>797</v>
      </c>
      <c r="E29" s="23">
        <v>6039039</v>
      </c>
      <c r="F29" s="39">
        <f t="shared" si="2"/>
        <v>1180</v>
      </c>
      <c r="G29" s="35">
        <f t="shared" si="1"/>
        <v>9258502</v>
      </c>
      <c r="H29" s="62"/>
      <c r="I29" s="64"/>
      <c r="J29" s="66"/>
      <c r="K29" s="25">
        <v>0.95783333333333298</v>
      </c>
      <c r="L29" s="26">
        <v>0.18739999999999968</v>
      </c>
    </row>
    <row r="30" spans="1:12" ht="15.75" thickBot="1" x14ac:dyDescent="0.3">
      <c r="A30" s="22" t="s">
        <v>13</v>
      </c>
      <c r="B30" s="23">
        <v>6</v>
      </c>
      <c r="C30" s="23">
        <v>8730.9518013631932</v>
      </c>
      <c r="D30" s="23">
        <v>12</v>
      </c>
      <c r="E30" s="23">
        <v>31521.367672833494</v>
      </c>
      <c r="F30" s="35">
        <f t="shared" si="2"/>
        <v>18</v>
      </c>
      <c r="G30" s="35">
        <f t="shared" si="1"/>
        <v>40252.319474196687</v>
      </c>
      <c r="H30" s="62"/>
      <c r="I30" s="64"/>
      <c r="J30" s="66"/>
      <c r="K30" s="25">
        <v>0.96640000000000004</v>
      </c>
      <c r="L30" s="26">
        <v>0.29685</v>
      </c>
    </row>
    <row r="31" spans="1:12" ht="15.75" thickBot="1" x14ac:dyDescent="0.3">
      <c r="A31" s="22" t="s">
        <v>14</v>
      </c>
      <c r="B31" s="23">
        <v>5565</v>
      </c>
      <c r="C31" s="23">
        <v>5039465</v>
      </c>
      <c r="D31" s="23">
        <v>4096</v>
      </c>
      <c r="E31" s="23">
        <v>12841576</v>
      </c>
      <c r="F31" s="35">
        <f t="shared" si="2"/>
        <v>9661</v>
      </c>
      <c r="G31" s="35">
        <f t="shared" si="1"/>
        <v>17881041</v>
      </c>
      <c r="H31" s="62"/>
      <c r="I31" s="64"/>
      <c r="J31" s="66"/>
      <c r="K31" s="25">
        <v>0.87887499999999907</v>
      </c>
      <c r="L31" s="26">
        <v>0.18462500000000001</v>
      </c>
    </row>
    <row r="32" spans="1:12" ht="15.75" thickBot="1" x14ac:dyDescent="0.3">
      <c r="A32" s="22" t="s">
        <v>15</v>
      </c>
      <c r="B32" s="23">
        <v>7</v>
      </c>
      <c r="C32" s="23">
        <v>49241.4</v>
      </c>
      <c r="D32" s="23">
        <v>18</v>
      </c>
      <c r="E32" s="23">
        <v>206079.77000000002</v>
      </c>
      <c r="F32" s="37">
        <f t="shared" si="2"/>
        <v>25</v>
      </c>
      <c r="G32" s="37">
        <f t="shared" si="1"/>
        <v>255321.17</v>
      </c>
      <c r="H32" s="62"/>
      <c r="I32" s="64"/>
      <c r="J32" s="66"/>
      <c r="K32" s="30">
        <v>1.1276499999999898</v>
      </c>
      <c r="L32" s="31">
        <v>0.21709999999999899</v>
      </c>
    </row>
    <row r="33" spans="1:10" ht="15.75" thickBot="1" x14ac:dyDescent="0.3">
      <c r="A33" s="17" t="s">
        <v>20</v>
      </c>
      <c r="B33" s="18">
        <v>3</v>
      </c>
      <c r="C33" s="18">
        <v>0</v>
      </c>
      <c r="D33" s="18">
        <v>0</v>
      </c>
      <c r="E33" s="18">
        <v>0</v>
      </c>
      <c r="F33" s="32">
        <f t="shared" si="2"/>
        <v>3</v>
      </c>
      <c r="G33" s="32">
        <f t="shared" si="1"/>
        <v>0</v>
      </c>
      <c r="H33" s="64">
        <f>G33/G2</f>
        <v>0</v>
      </c>
      <c r="I33" s="64">
        <f>F33/F2</f>
        <v>1.755900557498427E-6</v>
      </c>
      <c r="J33" s="66"/>
    </row>
    <row r="34" spans="1:10" ht="15.75" thickBot="1" x14ac:dyDescent="0.3">
      <c r="A34" s="27" t="s">
        <v>12</v>
      </c>
      <c r="B34" s="28">
        <v>3</v>
      </c>
      <c r="C34" s="28">
        <v>0</v>
      </c>
      <c r="D34" s="28">
        <v>0</v>
      </c>
      <c r="E34" s="28">
        <v>0</v>
      </c>
      <c r="F34" s="36">
        <f t="shared" si="2"/>
        <v>3</v>
      </c>
      <c r="G34" s="36">
        <f t="shared" si="1"/>
        <v>0</v>
      </c>
      <c r="H34" s="64"/>
      <c r="I34" s="64"/>
      <c r="J34" s="66"/>
    </row>
    <row r="38" spans="1:10" x14ac:dyDescent="0.25">
      <c r="F38" s="23"/>
    </row>
  </sheetData>
  <mergeCells count="19">
    <mergeCell ref="K2:L2"/>
    <mergeCell ref="H3:H8"/>
    <mergeCell ref="I3:I8"/>
    <mergeCell ref="J3:J8"/>
    <mergeCell ref="H9:H14"/>
    <mergeCell ref="I9:I14"/>
    <mergeCell ref="J9:J14"/>
    <mergeCell ref="H15:H20"/>
    <mergeCell ref="I15:I20"/>
    <mergeCell ref="J15:J20"/>
    <mergeCell ref="H21:H26"/>
    <mergeCell ref="I21:I26"/>
    <mergeCell ref="J21:J26"/>
    <mergeCell ref="H27:H32"/>
    <mergeCell ref="I27:I32"/>
    <mergeCell ref="J27:J32"/>
    <mergeCell ref="H33:H34"/>
    <mergeCell ref="I33:I34"/>
    <mergeCell ref="J33:J34"/>
  </mergeCells>
  <pageMargins left="0.70000000000000007" right="0.70000000000000007" top="0.75" bottom="0.75" header="0.30000000000000004" footer="0.30000000000000004"/>
  <pageSetup paperSize="0" scale="90" fitToWidth="0" fitToHeight="0" orientation="landscape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9807-BA53-49EE-89B7-58F8AEB008E6}">
  <sheetPr>
    <tabColor theme="9"/>
  </sheetPr>
  <dimension ref="A1:E34"/>
  <sheetViews>
    <sheetView workbookViewId="0">
      <selection sqref="A1:E1"/>
    </sheetView>
  </sheetViews>
  <sheetFormatPr defaultRowHeight="15" x14ac:dyDescent="0.25"/>
  <cols>
    <col min="1" max="1" width="14.7109375" customWidth="1"/>
    <col min="2" max="2" width="19.85546875" customWidth="1"/>
    <col min="3" max="3" width="22.140625" customWidth="1"/>
    <col min="4" max="4" width="21.85546875" customWidth="1"/>
    <col min="5" max="5" width="25.85546875" customWidth="1"/>
  </cols>
  <sheetData>
    <row r="1" spans="1:5" ht="61.5" customHeight="1" thickBot="1" x14ac:dyDescent="0.3">
      <c r="A1" s="95">
        <v>2024</v>
      </c>
      <c r="B1" s="96" t="s">
        <v>0</v>
      </c>
      <c r="C1" s="3" t="s">
        <v>1</v>
      </c>
      <c r="D1" s="4" t="s">
        <v>24</v>
      </c>
      <c r="E1" s="5" t="s">
        <v>25</v>
      </c>
    </row>
    <row r="2" spans="1:5" x14ac:dyDescent="0.25">
      <c r="A2" s="91" t="s">
        <v>33</v>
      </c>
      <c r="B2" s="92">
        <v>1668827.5769999998</v>
      </c>
      <c r="C2" s="93">
        <v>46972599.412229553</v>
      </c>
      <c r="D2" s="94">
        <v>37158.498999999996</v>
      </c>
      <c r="E2" s="93">
        <v>32890383.479027558</v>
      </c>
    </row>
    <row r="3" spans="1:5" x14ac:dyDescent="0.25">
      <c r="A3" s="79" t="s">
        <v>10</v>
      </c>
      <c r="B3" s="80">
        <v>1342401.233</v>
      </c>
      <c r="C3" s="81">
        <v>15577964.637716683</v>
      </c>
      <c r="D3" s="82">
        <v>11750.168</v>
      </c>
      <c r="E3" s="81">
        <v>194736.97</v>
      </c>
    </row>
    <row r="4" spans="1:5" x14ac:dyDescent="0.25">
      <c r="A4" s="83" t="s">
        <v>31</v>
      </c>
      <c r="B4" s="84">
        <v>28679</v>
      </c>
      <c r="C4" s="85">
        <v>394020</v>
      </c>
      <c r="D4" s="86">
        <v>154</v>
      </c>
      <c r="E4" s="85">
        <v>3071</v>
      </c>
    </row>
    <row r="5" spans="1:5" x14ac:dyDescent="0.25">
      <c r="A5" s="83" t="s">
        <v>12</v>
      </c>
      <c r="B5" s="84">
        <v>499444.23300000001</v>
      </c>
      <c r="C5" s="85">
        <v>3607816.1</v>
      </c>
      <c r="D5" s="86">
        <v>1720.1679999999999</v>
      </c>
      <c r="E5" s="85">
        <v>26035.599999999999</v>
      </c>
    </row>
    <row r="6" spans="1:5" x14ac:dyDescent="0.25">
      <c r="A6" s="83" t="s">
        <v>13</v>
      </c>
      <c r="B6" s="84">
        <v>44810</v>
      </c>
      <c r="C6" s="85">
        <v>67767.523716681608</v>
      </c>
      <c r="D6" s="86">
        <v>238</v>
      </c>
      <c r="E6" s="85">
        <v>639.80000000000007</v>
      </c>
    </row>
    <row r="7" spans="1:5" x14ac:dyDescent="0.25">
      <c r="A7" s="83" t="s">
        <v>14</v>
      </c>
      <c r="B7" s="84">
        <v>758258</v>
      </c>
      <c r="C7" s="85">
        <v>11366137</v>
      </c>
      <c r="D7" s="86">
        <v>9632</v>
      </c>
      <c r="E7" s="85">
        <v>164832</v>
      </c>
    </row>
    <row r="8" spans="1:5" x14ac:dyDescent="0.25">
      <c r="A8" s="83" t="s">
        <v>15</v>
      </c>
      <c r="B8" s="84">
        <v>11210</v>
      </c>
      <c r="C8" s="85">
        <v>142224.014</v>
      </c>
      <c r="D8" s="86">
        <v>6</v>
      </c>
      <c r="E8" s="85">
        <v>158.57</v>
      </c>
    </row>
    <row r="9" spans="1:5" x14ac:dyDescent="0.25">
      <c r="A9" s="79" t="s">
        <v>16</v>
      </c>
      <c r="B9" s="80">
        <v>205955.98800000001</v>
      </c>
      <c r="C9" s="81">
        <v>2320370.2527881721</v>
      </c>
      <c r="D9" s="82">
        <v>1943.2660000000001</v>
      </c>
      <c r="E9" s="81">
        <v>30154</v>
      </c>
    </row>
    <row r="10" spans="1:5" x14ac:dyDescent="0.25">
      <c r="A10" s="83" t="s">
        <v>31</v>
      </c>
      <c r="B10" s="84">
        <v>6311</v>
      </c>
      <c r="C10" s="85">
        <v>78645</v>
      </c>
      <c r="D10" s="86"/>
      <c r="E10" s="85"/>
    </row>
    <row r="11" spans="1:5" x14ac:dyDescent="0.25">
      <c r="A11" s="83" t="s">
        <v>12</v>
      </c>
      <c r="B11" s="84">
        <v>85656.988000000012</v>
      </c>
      <c r="C11" s="85">
        <v>580329.80000000005</v>
      </c>
      <c r="D11" s="86">
        <v>331.26600000000002</v>
      </c>
      <c r="E11" s="85">
        <v>4471</v>
      </c>
    </row>
    <row r="12" spans="1:5" x14ac:dyDescent="0.25">
      <c r="A12" s="83" t="s">
        <v>13</v>
      </c>
      <c r="B12" s="84">
        <v>11016</v>
      </c>
      <c r="C12" s="85">
        <v>16213.742788172307</v>
      </c>
      <c r="D12" s="86"/>
      <c r="E12" s="85"/>
    </row>
    <row r="13" spans="1:5" x14ac:dyDescent="0.25">
      <c r="A13" s="83" t="s">
        <v>14</v>
      </c>
      <c r="B13" s="84">
        <v>99516</v>
      </c>
      <c r="C13" s="85">
        <v>1595451</v>
      </c>
      <c r="D13" s="86">
        <v>1612</v>
      </c>
      <c r="E13" s="85">
        <v>25683</v>
      </c>
    </row>
    <row r="14" spans="1:5" x14ac:dyDescent="0.25">
      <c r="A14" s="83" t="s">
        <v>15</v>
      </c>
      <c r="B14" s="84">
        <v>3456</v>
      </c>
      <c r="C14" s="85">
        <v>49730.71</v>
      </c>
      <c r="D14" s="86">
        <v>0</v>
      </c>
      <c r="E14" s="85">
        <v>0</v>
      </c>
    </row>
    <row r="15" spans="1:5" x14ac:dyDescent="0.25">
      <c r="A15" s="79" t="s">
        <v>17</v>
      </c>
      <c r="B15" s="80">
        <v>102193.79</v>
      </c>
      <c r="C15" s="81">
        <v>3420210.7960582855</v>
      </c>
      <c r="D15" s="82">
        <v>13220.767</v>
      </c>
      <c r="E15" s="81">
        <v>1163652.7102999999</v>
      </c>
    </row>
    <row r="16" spans="1:5" x14ac:dyDescent="0.25">
      <c r="A16" s="83" t="s">
        <v>31</v>
      </c>
      <c r="B16" s="84">
        <v>3834</v>
      </c>
      <c r="C16" s="85">
        <v>160483</v>
      </c>
      <c r="D16" s="86">
        <v>722</v>
      </c>
      <c r="E16" s="85">
        <v>59022</v>
      </c>
    </row>
    <row r="17" spans="1:5" x14ac:dyDescent="0.25">
      <c r="A17" s="83" t="s">
        <v>12</v>
      </c>
      <c r="B17" s="84">
        <v>47760.789999999994</v>
      </c>
      <c r="C17" s="85">
        <v>1213358.9545</v>
      </c>
      <c r="D17" s="86">
        <v>6668.7669999999998</v>
      </c>
      <c r="E17" s="85">
        <v>346382.72029999999</v>
      </c>
    </row>
    <row r="18" spans="1:5" x14ac:dyDescent="0.25">
      <c r="A18" s="83" t="s">
        <v>13</v>
      </c>
      <c r="B18" s="84">
        <v>3694</v>
      </c>
      <c r="C18" s="85">
        <v>12645.491558285174</v>
      </c>
      <c r="D18" s="86">
        <v>219</v>
      </c>
      <c r="E18" s="85">
        <v>3615.3</v>
      </c>
    </row>
    <row r="19" spans="1:5" x14ac:dyDescent="0.25">
      <c r="A19" s="83" t="s">
        <v>14</v>
      </c>
      <c r="B19" s="84">
        <v>45567</v>
      </c>
      <c r="C19" s="85">
        <v>1997613</v>
      </c>
      <c r="D19" s="86">
        <v>5480</v>
      </c>
      <c r="E19" s="85">
        <v>745897</v>
      </c>
    </row>
    <row r="20" spans="1:5" x14ac:dyDescent="0.25">
      <c r="A20" s="83" t="s">
        <v>15</v>
      </c>
      <c r="B20" s="84">
        <v>1338</v>
      </c>
      <c r="C20" s="85">
        <v>36110.350000000006</v>
      </c>
      <c r="D20" s="86">
        <v>131</v>
      </c>
      <c r="E20" s="85">
        <v>8735.69</v>
      </c>
    </row>
    <row r="21" spans="1:5" x14ac:dyDescent="0.25">
      <c r="A21" s="79" t="s">
        <v>18</v>
      </c>
      <c r="B21" s="80">
        <v>12728.298000000001</v>
      </c>
      <c r="C21" s="81">
        <v>3662267.180920837</v>
      </c>
      <c r="D21" s="82">
        <v>6055.2979999999998</v>
      </c>
      <c r="E21" s="81">
        <v>3123989.4028350539</v>
      </c>
    </row>
    <row r="22" spans="1:5" x14ac:dyDescent="0.25">
      <c r="A22" s="83" t="s">
        <v>31</v>
      </c>
      <c r="B22" s="84">
        <v>262</v>
      </c>
      <c r="C22" s="85">
        <v>103493</v>
      </c>
      <c r="D22" s="86">
        <v>317</v>
      </c>
      <c r="E22" s="85">
        <v>187055</v>
      </c>
    </row>
    <row r="23" spans="1:5" x14ac:dyDescent="0.25">
      <c r="A23" s="83" t="s">
        <v>12</v>
      </c>
      <c r="B23" s="84">
        <v>2526.2980000000002</v>
      </c>
      <c r="C23" s="85">
        <v>1739061.3001000001</v>
      </c>
      <c r="D23" s="86">
        <v>2215.2979999999998</v>
      </c>
      <c r="E23" s="85">
        <v>1747214.3408000001</v>
      </c>
    </row>
    <row r="24" spans="1:5" x14ac:dyDescent="0.25">
      <c r="A24" s="83" t="s">
        <v>13</v>
      </c>
      <c r="B24" s="84">
        <v>328</v>
      </c>
      <c r="C24" s="85">
        <v>18476.19182083739</v>
      </c>
      <c r="D24" s="86">
        <v>216</v>
      </c>
      <c r="E24" s="85">
        <v>26171.332035053554</v>
      </c>
    </row>
    <row r="25" spans="1:5" x14ac:dyDescent="0.25">
      <c r="A25" s="83" t="s">
        <v>14</v>
      </c>
      <c r="B25" s="84">
        <v>9475</v>
      </c>
      <c r="C25" s="85">
        <v>1738853</v>
      </c>
      <c r="D25" s="86">
        <v>3199</v>
      </c>
      <c r="E25" s="85">
        <v>1103257</v>
      </c>
    </row>
    <row r="26" spans="1:5" x14ac:dyDescent="0.25">
      <c r="A26" s="83" t="s">
        <v>15</v>
      </c>
      <c r="B26" s="84">
        <v>137</v>
      </c>
      <c r="C26" s="85">
        <v>62383.688999999998</v>
      </c>
      <c r="D26" s="86">
        <v>108</v>
      </c>
      <c r="E26" s="85">
        <v>60291.729999999996</v>
      </c>
    </row>
    <row r="27" spans="1:5" x14ac:dyDescent="0.25">
      <c r="A27" s="79" t="s">
        <v>19</v>
      </c>
      <c r="B27" s="80">
        <v>5545.268</v>
      </c>
      <c r="C27" s="81">
        <v>21991778.944745567</v>
      </c>
      <c r="D27" s="82">
        <v>4189</v>
      </c>
      <c r="E27" s="81">
        <v>28377850.395892505</v>
      </c>
    </row>
    <row r="28" spans="1:5" x14ac:dyDescent="0.25">
      <c r="A28" s="83" t="s">
        <v>31</v>
      </c>
      <c r="B28" s="84">
        <v>23</v>
      </c>
      <c r="C28" s="85">
        <v>115832</v>
      </c>
      <c r="D28" s="86">
        <v>91</v>
      </c>
      <c r="E28" s="85">
        <v>2973126</v>
      </c>
    </row>
    <row r="29" spans="1:5" x14ac:dyDescent="0.25">
      <c r="A29" s="83" t="s">
        <v>12</v>
      </c>
      <c r="B29" s="84">
        <v>175.268</v>
      </c>
      <c r="C29" s="85">
        <v>18500069.943099998</v>
      </c>
      <c r="D29" s="86">
        <v>279</v>
      </c>
      <c r="E29" s="85">
        <v>6512231.9808</v>
      </c>
    </row>
    <row r="30" spans="1:5" x14ac:dyDescent="0.25">
      <c r="A30" s="83" t="s">
        <v>13</v>
      </c>
      <c r="B30" s="84">
        <v>6</v>
      </c>
      <c r="C30" s="85">
        <v>16798.431645569621</v>
      </c>
      <c r="D30" s="86">
        <v>13</v>
      </c>
      <c r="E30" s="85">
        <v>23685.115092502434</v>
      </c>
    </row>
    <row r="31" spans="1:5" x14ac:dyDescent="0.25">
      <c r="A31" s="83" t="s">
        <v>14</v>
      </c>
      <c r="B31" s="84">
        <v>5334</v>
      </c>
      <c r="C31" s="85">
        <v>3312571</v>
      </c>
      <c r="D31" s="86">
        <v>3787</v>
      </c>
      <c r="E31" s="85">
        <v>18274091</v>
      </c>
    </row>
    <row r="32" spans="1:5" x14ac:dyDescent="0.25">
      <c r="A32" s="83" t="s">
        <v>15</v>
      </c>
      <c r="B32" s="84">
        <v>7</v>
      </c>
      <c r="C32" s="85">
        <v>46507.57</v>
      </c>
      <c r="D32" s="86">
        <v>19</v>
      </c>
      <c r="E32" s="85">
        <v>594716.30000000005</v>
      </c>
    </row>
    <row r="33" spans="1:5" x14ac:dyDescent="0.25">
      <c r="A33" s="79" t="s">
        <v>32</v>
      </c>
      <c r="B33" s="80">
        <v>3</v>
      </c>
      <c r="C33" s="81">
        <v>7.6</v>
      </c>
      <c r="D33" s="82"/>
      <c r="E33" s="81">
        <v>0</v>
      </c>
    </row>
    <row r="34" spans="1:5" x14ac:dyDescent="0.25">
      <c r="A34" s="87" t="s">
        <v>12</v>
      </c>
      <c r="B34" s="88">
        <v>3</v>
      </c>
      <c r="C34" s="89">
        <v>7.6</v>
      </c>
      <c r="D34" s="90"/>
      <c r="E34" s="8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6231-F181-46AF-862F-CB04C12F094C}">
  <sheetPr>
    <tabColor theme="9"/>
  </sheetPr>
  <dimension ref="A1:E34"/>
  <sheetViews>
    <sheetView workbookViewId="0">
      <selection sqref="A1:E1"/>
    </sheetView>
  </sheetViews>
  <sheetFormatPr defaultRowHeight="15" x14ac:dyDescent="0.25"/>
  <cols>
    <col min="1" max="1" width="14.7109375" customWidth="1"/>
    <col min="2" max="2" width="19.85546875" customWidth="1"/>
    <col min="3" max="3" width="22.140625" customWidth="1"/>
    <col min="4" max="4" width="21.85546875" customWidth="1"/>
    <col min="5" max="5" width="25.85546875" customWidth="1"/>
  </cols>
  <sheetData>
    <row r="1" spans="1:5" ht="61.5" customHeight="1" thickBot="1" x14ac:dyDescent="0.3">
      <c r="A1" s="95">
        <v>2024</v>
      </c>
      <c r="B1" s="96" t="s">
        <v>0</v>
      </c>
      <c r="C1" s="3" t="s">
        <v>1</v>
      </c>
      <c r="D1" s="4" t="s">
        <v>24</v>
      </c>
      <c r="E1" s="5" t="s">
        <v>25</v>
      </c>
    </row>
    <row r="2" spans="1:5" x14ac:dyDescent="0.25">
      <c r="A2" s="75" t="s">
        <v>30</v>
      </c>
      <c r="B2" s="76">
        <v>1678780</v>
      </c>
      <c r="C2" s="77">
        <v>48549776.256509311</v>
      </c>
      <c r="D2" s="78">
        <v>38623.200000000004</v>
      </c>
      <c r="E2" s="77">
        <v>39924070.457849272</v>
      </c>
    </row>
    <row r="3" spans="1:5" x14ac:dyDescent="0.25">
      <c r="A3" s="79" t="s">
        <v>10</v>
      </c>
      <c r="B3" s="80">
        <v>1348160.3870000001</v>
      </c>
      <c r="C3" s="81">
        <v>16889123.140897013</v>
      </c>
      <c r="D3" s="82">
        <v>12089.898000000001</v>
      </c>
      <c r="E3" s="81">
        <v>222520.74</v>
      </c>
    </row>
    <row r="4" spans="1:5" x14ac:dyDescent="0.25">
      <c r="A4" s="83" t="s">
        <v>31</v>
      </c>
      <c r="B4" s="84">
        <v>28576</v>
      </c>
      <c r="C4" s="85">
        <v>400079</v>
      </c>
      <c r="D4" s="86">
        <v>154</v>
      </c>
      <c r="E4" s="85">
        <v>3238</v>
      </c>
    </row>
    <row r="5" spans="1:5" x14ac:dyDescent="0.25">
      <c r="A5" s="83" t="s">
        <v>12</v>
      </c>
      <c r="B5" s="84">
        <v>496146.38699999999</v>
      </c>
      <c r="C5" s="85">
        <v>3954399.9</v>
      </c>
      <c r="D5" s="86">
        <v>1743.8980000000001</v>
      </c>
      <c r="E5" s="85">
        <v>31106.7</v>
      </c>
    </row>
    <row r="6" spans="1:5" x14ac:dyDescent="0.25">
      <c r="A6" s="83" t="s">
        <v>13</v>
      </c>
      <c r="B6" s="84">
        <v>44779</v>
      </c>
      <c r="C6" s="85">
        <v>68880.330897012478</v>
      </c>
      <c r="D6" s="86">
        <v>238</v>
      </c>
      <c r="E6" s="85">
        <v>594.20000000000005</v>
      </c>
    </row>
    <row r="7" spans="1:5" x14ac:dyDescent="0.25">
      <c r="A7" s="83" t="s">
        <v>14</v>
      </c>
      <c r="B7" s="84">
        <v>767477</v>
      </c>
      <c r="C7" s="85">
        <v>12316036</v>
      </c>
      <c r="D7" s="86">
        <v>9948</v>
      </c>
      <c r="E7" s="85">
        <v>187414</v>
      </c>
    </row>
    <row r="8" spans="1:5" x14ac:dyDescent="0.25">
      <c r="A8" s="83" t="s">
        <v>15</v>
      </c>
      <c r="B8" s="84">
        <v>11182</v>
      </c>
      <c r="C8" s="85">
        <v>149727.91</v>
      </c>
      <c r="D8" s="86">
        <v>6</v>
      </c>
      <c r="E8" s="85">
        <v>167.84</v>
      </c>
    </row>
    <row r="9" spans="1:5" x14ac:dyDescent="0.25">
      <c r="A9" s="79" t="s">
        <v>16</v>
      </c>
      <c r="B9" s="80">
        <v>206813.834</v>
      </c>
      <c r="C9" s="81">
        <v>2547672.0283374777</v>
      </c>
      <c r="D9" s="82">
        <v>1998.6669999999999</v>
      </c>
      <c r="E9" s="81">
        <v>33580</v>
      </c>
    </row>
    <row r="10" spans="1:5" x14ac:dyDescent="0.25">
      <c r="A10" s="83" t="s">
        <v>31</v>
      </c>
      <c r="B10" s="84">
        <v>6527</v>
      </c>
      <c r="C10" s="85">
        <v>83166</v>
      </c>
      <c r="D10" s="86"/>
      <c r="E10" s="85"/>
    </row>
    <row r="11" spans="1:5" x14ac:dyDescent="0.25">
      <c r="A11" s="83" t="s">
        <v>12</v>
      </c>
      <c r="B11" s="84">
        <v>86606.834000000003</v>
      </c>
      <c r="C11" s="85">
        <v>665799.80000000005</v>
      </c>
      <c r="D11" s="86">
        <v>350.66699999999997</v>
      </c>
      <c r="E11" s="85">
        <v>5913</v>
      </c>
    </row>
    <row r="12" spans="1:5" x14ac:dyDescent="0.25">
      <c r="A12" s="83" t="s">
        <v>13</v>
      </c>
      <c r="B12" s="84">
        <v>11123</v>
      </c>
      <c r="C12" s="85">
        <v>17161.618337477819</v>
      </c>
      <c r="D12" s="86"/>
      <c r="E12" s="85"/>
    </row>
    <row r="13" spans="1:5" x14ac:dyDescent="0.25">
      <c r="A13" s="83" t="s">
        <v>14</v>
      </c>
      <c r="B13" s="84">
        <v>99066</v>
      </c>
      <c r="C13" s="85">
        <v>1717013</v>
      </c>
      <c r="D13" s="86">
        <v>1648</v>
      </c>
      <c r="E13" s="85">
        <v>27667</v>
      </c>
    </row>
    <row r="14" spans="1:5" x14ac:dyDescent="0.25">
      <c r="A14" s="83" t="s">
        <v>15</v>
      </c>
      <c r="B14" s="84">
        <v>3491</v>
      </c>
      <c r="C14" s="85">
        <v>64531.61</v>
      </c>
      <c r="D14" s="86">
        <v>0</v>
      </c>
      <c r="E14" s="85">
        <v>0</v>
      </c>
    </row>
    <row r="15" spans="1:5" x14ac:dyDescent="0.25">
      <c r="A15" s="79" t="s">
        <v>17</v>
      </c>
      <c r="B15" s="80">
        <v>105100.101</v>
      </c>
      <c r="C15" s="81">
        <v>3489871.9491382986</v>
      </c>
      <c r="D15" s="82">
        <v>13727.735000000001</v>
      </c>
      <c r="E15" s="81">
        <v>1258133.4611984421</v>
      </c>
    </row>
    <row r="16" spans="1:5" x14ac:dyDescent="0.25">
      <c r="A16" s="83" t="s">
        <v>31</v>
      </c>
      <c r="B16" s="84">
        <v>3834</v>
      </c>
      <c r="C16" s="85">
        <v>158597</v>
      </c>
      <c r="D16" s="86">
        <v>722</v>
      </c>
      <c r="E16" s="85">
        <v>53358</v>
      </c>
    </row>
    <row r="17" spans="1:5" x14ac:dyDescent="0.25">
      <c r="A17" s="83" t="s">
        <v>12</v>
      </c>
      <c r="B17" s="84">
        <v>47768.101000000002</v>
      </c>
      <c r="C17" s="85">
        <v>1184068.7731999999</v>
      </c>
      <c r="D17" s="86">
        <v>6654.7350000000006</v>
      </c>
      <c r="E17" s="85">
        <v>329531.30040000001</v>
      </c>
    </row>
    <row r="18" spans="1:5" x14ac:dyDescent="0.25">
      <c r="A18" s="83" t="s">
        <v>13</v>
      </c>
      <c r="B18" s="84">
        <v>3708</v>
      </c>
      <c r="C18" s="85">
        <v>15001.935938298342</v>
      </c>
      <c r="D18" s="86">
        <v>219</v>
      </c>
      <c r="E18" s="85">
        <v>1897.8407984420642</v>
      </c>
    </row>
    <row r="19" spans="1:5" x14ac:dyDescent="0.25">
      <c r="A19" s="83" t="s">
        <v>14</v>
      </c>
      <c r="B19" s="84">
        <v>48458</v>
      </c>
      <c r="C19" s="85">
        <v>2095110</v>
      </c>
      <c r="D19" s="86">
        <v>6001</v>
      </c>
      <c r="E19" s="85">
        <v>864497</v>
      </c>
    </row>
    <row r="20" spans="1:5" x14ac:dyDescent="0.25">
      <c r="A20" s="83" t="s">
        <v>15</v>
      </c>
      <c r="B20" s="84">
        <v>1332</v>
      </c>
      <c r="C20" s="85">
        <v>37094.240000000005</v>
      </c>
      <c r="D20" s="86">
        <v>131</v>
      </c>
      <c r="E20" s="85">
        <v>8849.32</v>
      </c>
    </row>
    <row r="21" spans="1:5" x14ac:dyDescent="0.25">
      <c r="A21" s="79" t="s">
        <v>18</v>
      </c>
      <c r="B21" s="80">
        <v>12970.198</v>
      </c>
      <c r="C21" s="81">
        <v>3427436.9682349563</v>
      </c>
      <c r="D21" s="82">
        <v>6278.9340000000002</v>
      </c>
      <c r="E21" s="81">
        <v>3456149.8427031157</v>
      </c>
    </row>
    <row r="22" spans="1:5" x14ac:dyDescent="0.25">
      <c r="A22" s="83" t="s">
        <v>31</v>
      </c>
      <c r="B22" s="84">
        <v>263</v>
      </c>
      <c r="C22" s="85">
        <v>105515</v>
      </c>
      <c r="D22" s="86">
        <v>321</v>
      </c>
      <c r="E22" s="85">
        <v>188298</v>
      </c>
    </row>
    <row r="23" spans="1:5" x14ac:dyDescent="0.25">
      <c r="A23" s="83" t="s">
        <v>12</v>
      </c>
      <c r="B23" s="84">
        <v>2488.1979999999999</v>
      </c>
      <c r="C23" s="85">
        <v>1483484.7919000001</v>
      </c>
      <c r="D23" s="86">
        <v>2206.9340000000002</v>
      </c>
      <c r="E23" s="85">
        <v>1864310.6942999999</v>
      </c>
    </row>
    <row r="24" spans="1:5" x14ac:dyDescent="0.25">
      <c r="A24" s="83" t="s">
        <v>13</v>
      </c>
      <c r="B24" s="84">
        <v>328</v>
      </c>
      <c r="C24" s="85">
        <v>17183.028334956183</v>
      </c>
      <c r="D24" s="86">
        <v>216</v>
      </c>
      <c r="E24" s="85">
        <v>23412.118403115874</v>
      </c>
    </row>
    <row r="25" spans="1:5" x14ac:dyDescent="0.25">
      <c r="A25" s="83" t="s">
        <v>14</v>
      </c>
      <c r="B25" s="84">
        <v>9748</v>
      </c>
      <c r="C25" s="85">
        <v>1762209</v>
      </c>
      <c r="D25" s="86">
        <v>3427</v>
      </c>
      <c r="E25" s="85">
        <v>1320249</v>
      </c>
    </row>
    <row r="26" spans="1:5" x14ac:dyDescent="0.25">
      <c r="A26" s="83" t="s">
        <v>15</v>
      </c>
      <c r="B26" s="84">
        <v>143</v>
      </c>
      <c r="C26" s="85">
        <v>59045.148000000001</v>
      </c>
      <c r="D26" s="86">
        <v>108</v>
      </c>
      <c r="E26" s="85">
        <v>59880.03</v>
      </c>
    </row>
    <row r="27" spans="1:5" x14ac:dyDescent="0.25">
      <c r="A27" s="79" t="s">
        <v>19</v>
      </c>
      <c r="B27" s="80">
        <v>5733.165</v>
      </c>
      <c r="C27" s="81">
        <v>22195666.169901561</v>
      </c>
      <c r="D27" s="82">
        <v>4527.9660000000003</v>
      </c>
      <c r="E27" s="81">
        <v>34953686.413947709</v>
      </c>
    </row>
    <row r="28" spans="1:5" x14ac:dyDescent="0.25">
      <c r="A28" s="83" t="s">
        <v>31</v>
      </c>
      <c r="B28" s="84">
        <v>23</v>
      </c>
      <c r="C28" s="85">
        <v>93943</v>
      </c>
      <c r="D28" s="86">
        <v>92</v>
      </c>
      <c r="E28" s="85">
        <v>2823563</v>
      </c>
    </row>
    <row r="29" spans="1:5" x14ac:dyDescent="0.25">
      <c r="A29" s="83" t="s">
        <v>12</v>
      </c>
      <c r="B29" s="84">
        <v>130.16500000000002</v>
      </c>
      <c r="C29" s="85">
        <v>18347424.500700001</v>
      </c>
      <c r="D29" s="86">
        <v>277.96600000000001</v>
      </c>
      <c r="E29" s="85">
        <v>6948145.7308999998</v>
      </c>
    </row>
    <row r="30" spans="1:5" x14ac:dyDescent="0.25">
      <c r="A30" s="83" t="s">
        <v>13</v>
      </c>
      <c r="B30" s="84">
        <v>6</v>
      </c>
      <c r="C30" s="85">
        <v>14557.459201557936</v>
      </c>
      <c r="D30" s="86">
        <v>13</v>
      </c>
      <c r="E30" s="85">
        <v>29049.813047711785</v>
      </c>
    </row>
    <row r="31" spans="1:5" x14ac:dyDescent="0.25">
      <c r="A31" s="83" t="s">
        <v>14</v>
      </c>
      <c r="B31" s="84">
        <v>5567</v>
      </c>
      <c r="C31" s="85">
        <v>3698310</v>
      </c>
      <c r="D31" s="86">
        <v>4126</v>
      </c>
      <c r="E31" s="85">
        <v>24558340</v>
      </c>
    </row>
    <row r="32" spans="1:5" x14ac:dyDescent="0.25">
      <c r="A32" s="83" t="s">
        <v>15</v>
      </c>
      <c r="B32" s="84">
        <v>7</v>
      </c>
      <c r="C32" s="85">
        <v>41431.21</v>
      </c>
      <c r="D32" s="86">
        <v>19</v>
      </c>
      <c r="E32" s="85">
        <v>594587.87</v>
      </c>
    </row>
    <row r="33" spans="1:5" x14ac:dyDescent="0.25">
      <c r="A33" s="79" t="s">
        <v>32</v>
      </c>
      <c r="B33" s="80">
        <v>3</v>
      </c>
      <c r="C33" s="81">
        <v>6</v>
      </c>
      <c r="D33" s="82"/>
      <c r="E33" s="81">
        <v>0</v>
      </c>
    </row>
    <row r="34" spans="1:5" x14ac:dyDescent="0.25">
      <c r="A34" s="87" t="s">
        <v>12</v>
      </c>
      <c r="B34" s="88">
        <v>3</v>
      </c>
      <c r="C34" s="89">
        <v>6</v>
      </c>
      <c r="D34" s="90"/>
      <c r="E34" s="8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84EB-791A-4B23-AF18-9FA54F428882}">
  <sheetPr>
    <tabColor theme="9"/>
  </sheetPr>
  <dimension ref="A1:E34"/>
  <sheetViews>
    <sheetView tabSelected="1" workbookViewId="0">
      <selection activeCell="H33" sqref="H33"/>
    </sheetView>
  </sheetViews>
  <sheetFormatPr defaultRowHeight="15" x14ac:dyDescent="0.25"/>
  <cols>
    <col min="1" max="1" width="14.7109375" customWidth="1"/>
    <col min="2" max="2" width="19.85546875" customWidth="1"/>
    <col min="3" max="3" width="22.140625" customWidth="1"/>
    <col min="4" max="4" width="21.85546875" customWidth="1"/>
    <col min="5" max="5" width="25.85546875" customWidth="1"/>
  </cols>
  <sheetData>
    <row r="1" spans="1:5" ht="61.5" customHeight="1" thickBot="1" x14ac:dyDescent="0.3">
      <c r="A1" s="95">
        <v>2024</v>
      </c>
      <c r="B1" s="96" t="s">
        <v>0</v>
      </c>
      <c r="C1" s="3" t="s">
        <v>1</v>
      </c>
      <c r="D1" s="4" t="s">
        <v>24</v>
      </c>
      <c r="E1" s="5" t="s">
        <v>25</v>
      </c>
    </row>
    <row r="2" spans="1:5" x14ac:dyDescent="0.25">
      <c r="A2" s="91" t="s">
        <v>34</v>
      </c>
      <c r="B2" s="92">
        <v>1654217.2139999997</v>
      </c>
      <c r="C2" s="93">
        <v>46327698.308899999</v>
      </c>
      <c r="D2" s="94">
        <v>36257.334999999992</v>
      </c>
      <c r="E2" s="93">
        <v>36106573.870700002</v>
      </c>
    </row>
    <row r="3" spans="1:5" x14ac:dyDescent="0.25">
      <c r="A3" s="79" t="s">
        <v>10</v>
      </c>
      <c r="B3" s="80">
        <v>1331822.558</v>
      </c>
      <c r="C3" s="81">
        <v>16826917.801999997</v>
      </c>
      <c r="D3" s="82">
        <v>11400.3</v>
      </c>
      <c r="E3" s="81">
        <v>210464.405</v>
      </c>
    </row>
    <row r="4" spans="1:5" x14ac:dyDescent="0.25">
      <c r="A4" s="83" t="s">
        <v>31</v>
      </c>
      <c r="B4" s="84">
        <v>28851</v>
      </c>
      <c r="C4" s="85">
        <v>469772</v>
      </c>
      <c r="D4" s="86">
        <v>154</v>
      </c>
      <c r="E4" s="85">
        <v>4120</v>
      </c>
    </row>
    <row r="5" spans="1:5" x14ac:dyDescent="0.25">
      <c r="A5" s="83" t="s">
        <v>12</v>
      </c>
      <c r="B5" s="84">
        <v>495975.55800000002</v>
      </c>
      <c r="C5" s="85">
        <v>3988441.6</v>
      </c>
      <c r="D5" s="86">
        <v>1649.3</v>
      </c>
      <c r="E5" s="85">
        <v>28490.3</v>
      </c>
    </row>
    <row r="6" spans="1:5" x14ac:dyDescent="0.25">
      <c r="A6" s="83" t="s">
        <v>13</v>
      </c>
      <c r="B6" s="84">
        <v>44776</v>
      </c>
      <c r="C6" s="85">
        <v>701573.55200000003</v>
      </c>
      <c r="D6" s="86">
        <v>238</v>
      </c>
      <c r="E6" s="85">
        <v>6701.1750000000002</v>
      </c>
    </row>
    <row r="7" spans="1:5" x14ac:dyDescent="0.25">
      <c r="A7" s="83" t="s">
        <v>14</v>
      </c>
      <c r="B7" s="84">
        <v>750956</v>
      </c>
      <c r="C7" s="85">
        <v>11512672</v>
      </c>
      <c r="D7" s="86">
        <v>9353</v>
      </c>
      <c r="E7" s="85">
        <v>170981</v>
      </c>
    </row>
    <row r="8" spans="1:5" x14ac:dyDescent="0.25">
      <c r="A8" s="83" t="s">
        <v>15</v>
      </c>
      <c r="B8" s="84">
        <v>11264</v>
      </c>
      <c r="C8" s="85">
        <v>154458.65</v>
      </c>
      <c r="D8" s="86">
        <v>6</v>
      </c>
      <c r="E8" s="85">
        <v>171.93</v>
      </c>
    </row>
    <row r="9" spans="1:5" x14ac:dyDescent="0.25">
      <c r="A9" s="79" t="s">
        <v>16</v>
      </c>
      <c r="B9" s="80">
        <v>202890.56200000001</v>
      </c>
      <c r="C9" s="81">
        <v>2466644.0720000002</v>
      </c>
      <c r="D9" s="82">
        <v>1838</v>
      </c>
      <c r="E9" s="81">
        <v>28991.200000000001</v>
      </c>
    </row>
    <row r="10" spans="1:5" x14ac:dyDescent="0.25">
      <c r="A10" s="83" t="s">
        <v>31</v>
      </c>
      <c r="B10" s="84">
        <v>6126</v>
      </c>
      <c r="C10" s="85">
        <v>88817</v>
      </c>
      <c r="D10" s="86"/>
      <c r="E10" s="85"/>
    </row>
    <row r="11" spans="1:5" x14ac:dyDescent="0.25">
      <c r="A11" s="83" t="s">
        <v>12</v>
      </c>
      <c r="B11" s="84">
        <v>85269.562000000005</v>
      </c>
      <c r="C11" s="85">
        <v>632324.1</v>
      </c>
      <c r="D11" s="86">
        <v>324</v>
      </c>
      <c r="E11" s="85">
        <v>4547.2</v>
      </c>
    </row>
    <row r="12" spans="1:5" x14ac:dyDescent="0.25">
      <c r="A12" s="83" t="s">
        <v>13</v>
      </c>
      <c r="B12" s="84">
        <v>10996</v>
      </c>
      <c r="C12" s="85">
        <v>174699.53200000001</v>
      </c>
      <c r="D12" s="86"/>
      <c r="E12" s="85"/>
    </row>
    <row r="13" spans="1:5" x14ac:dyDescent="0.25">
      <c r="A13" s="83" t="s">
        <v>14</v>
      </c>
      <c r="B13" s="84">
        <v>97074</v>
      </c>
      <c r="C13" s="85">
        <v>1522146</v>
      </c>
      <c r="D13" s="86">
        <v>1514</v>
      </c>
      <c r="E13" s="85">
        <v>24444</v>
      </c>
    </row>
    <row r="14" spans="1:5" x14ac:dyDescent="0.25">
      <c r="A14" s="83" t="s">
        <v>15</v>
      </c>
      <c r="B14" s="84">
        <v>3425</v>
      </c>
      <c r="C14" s="85">
        <v>48657.440000000002</v>
      </c>
      <c r="D14" s="86">
        <v>0</v>
      </c>
      <c r="E14" s="85">
        <v>0</v>
      </c>
    </row>
    <row r="15" spans="1:5" x14ac:dyDescent="0.25">
      <c r="A15" s="79" t="s">
        <v>17</v>
      </c>
      <c r="B15" s="80">
        <v>101053.461</v>
      </c>
      <c r="C15" s="81">
        <v>3499944.2376999995</v>
      </c>
      <c r="D15" s="82">
        <v>12976.831999999999</v>
      </c>
      <c r="E15" s="81">
        <v>10893709.810899999</v>
      </c>
    </row>
    <row r="16" spans="1:5" x14ac:dyDescent="0.25">
      <c r="A16" s="83" t="s">
        <v>31</v>
      </c>
      <c r="B16" s="84">
        <v>3831</v>
      </c>
      <c r="C16" s="85">
        <v>187771</v>
      </c>
      <c r="D16" s="86">
        <v>720</v>
      </c>
      <c r="E16" s="85">
        <v>68260</v>
      </c>
    </row>
    <row r="17" spans="1:5" x14ac:dyDescent="0.25">
      <c r="A17" s="83" t="s">
        <v>12</v>
      </c>
      <c r="B17" s="84">
        <v>47597.460999999996</v>
      </c>
      <c r="C17" s="85">
        <v>1239936.7607</v>
      </c>
      <c r="D17" s="86">
        <v>6566.8319999999994</v>
      </c>
      <c r="E17" s="85">
        <v>379305.4339</v>
      </c>
    </row>
    <row r="18" spans="1:5" x14ac:dyDescent="0.25">
      <c r="A18" s="83" t="s">
        <v>13</v>
      </c>
      <c r="B18" s="84">
        <v>3676</v>
      </c>
      <c r="C18" s="85">
        <v>133954.717</v>
      </c>
      <c r="D18" s="86">
        <v>219</v>
      </c>
      <c r="E18" s="85">
        <v>17675.697</v>
      </c>
    </row>
    <row r="19" spans="1:5" x14ac:dyDescent="0.25">
      <c r="A19" s="83" t="s">
        <v>14</v>
      </c>
      <c r="B19" s="84">
        <v>44614</v>
      </c>
      <c r="C19" s="85">
        <v>1901510</v>
      </c>
      <c r="D19" s="86">
        <v>5342</v>
      </c>
      <c r="E19" s="85">
        <v>10416743</v>
      </c>
    </row>
    <row r="20" spans="1:5" x14ac:dyDescent="0.25">
      <c r="A20" s="83" t="s">
        <v>15</v>
      </c>
      <c r="B20" s="84">
        <v>1335</v>
      </c>
      <c r="C20" s="85">
        <v>36771.759999999995</v>
      </c>
      <c r="D20" s="86">
        <v>129</v>
      </c>
      <c r="E20" s="85">
        <v>11725.68</v>
      </c>
    </row>
    <row r="21" spans="1:5" x14ac:dyDescent="0.25">
      <c r="A21" s="79" t="s">
        <v>18</v>
      </c>
      <c r="B21" s="80">
        <v>12901.565000000001</v>
      </c>
      <c r="C21" s="81">
        <v>3694680.8789000004</v>
      </c>
      <c r="D21" s="82">
        <v>5967.6019999999999</v>
      </c>
      <c r="E21" s="81">
        <v>3683326.4394000005</v>
      </c>
    </row>
    <row r="22" spans="1:5" x14ac:dyDescent="0.25">
      <c r="A22" s="83" t="s">
        <v>31</v>
      </c>
      <c r="B22" s="84">
        <v>262</v>
      </c>
      <c r="C22" s="85">
        <v>111604</v>
      </c>
      <c r="D22" s="86">
        <v>319</v>
      </c>
      <c r="E22" s="85">
        <v>234760</v>
      </c>
    </row>
    <row r="23" spans="1:5" x14ac:dyDescent="0.25">
      <c r="A23" s="83" t="s">
        <v>12</v>
      </c>
      <c r="B23" s="84">
        <v>2500.5650000000001</v>
      </c>
      <c r="C23" s="85">
        <v>1622732.9249</v>
      </c>
      <c r="D23" s="86">
        <v>2167.6019999999999</v>
      </c>
      <c r="E23" s="85">
        <v>1994213.3884000001</v>
      </c>
    </row>
    <row r="24" spans="1:5" x14ac:dyDescent="0.25">
      <c r="A24" s="83" t="s">
        <v>13</v>
      </c>
      <c r="B24" s="84">
        <v>328</v>
      </c>
      <c r="C24" s="85">
        <v>200786.16600000003</v>
      </c>
      <c r="D24" s="86">
        <v>216</v>
      </c>
      <c r="E24" s="85">
        <v>143437.06099999999</v>
      </c>
    </row>
    <row r="25" spans="1:5" x14ac:dyDescent="0.25">
      <c r="A25" s="83" t="s">
        <v>14</v>
      </c>
      <c r="B25" s="84">
        <v>9674</v>
      </c>
      <c r="C25" s="85">
        <v>1695716</v>
      </c>
      <c r="D25" s="86">
        <v>3157</v>
      </c>
      <c r="E25" s="85">
        <v>1249228</v>
      </c>
    </row>
    <row r="26" spans="1:5" x14ac:dyDescent="0.25">
      <c r="A26" s="83" t="s">
        <v>15</v>
      </c>
      <c r="B26" s="84">
        <v>137</v>
      </c>
      <c r="C26" s="85">
        <v>63841.787999999993</v>
      </c>
      <c r="D26" s="86">
        <v>108</v>
      </c>
      <c r="E26" s="85">
        <v>61687.99</v>
      </c>
    </row>
    <row r="27" spans="1:5" x14ac:dyDescent="0.25">
      <c r="A27" s="79" t="s">
        <v>19</v>
      </c>
      <c r="B27" s="80">
        <v>5546.0680000000002</v>
      </c>
      <c r="C27" s="81">
        <v>19839503.718300004</v>
      </c>
      <c r="D27" s="82">
        <v>4074.6010000000001</v>
      </c>
      <c r="E27" s="81">
        <v>21290082.0154</v>
      </c>
    </row>
    <row r="28" spans="1:5" x14ac:dyDescent="0.25">
      <c r="A28" s="83" t="s">
        <v>31</v>
      </c>
      <c r="B28" s="84">
        <v>24</v>
      </c>
      <c r="C28" s="85">
        <v>136578</v>
      </c>
      <c r="D28" s="86">
        <v>91</v>
      </c>
      <c r="E28" s="85">
        <v>3013274</v>
      </c>
    </row>
    <row r="29" spans="1:5" x14ac:dyDescent="0.25">
      <c r="A29" s="83" t="s">
        <v>12</v>
      </c>
      <c r="B29" s="84">
        <v>172.06799999999998</v>
      </c>
      <c r="C29" s="85">
        <v>16107031.825300001</v>
      </c>
      <c r="D29" s="86">
        <v>273.601</v>
      </c>
      <c r="E29" s="85">
        <v>6576095.3673999999</v>
      </c>
    </row>
    <row r="30" spans="1:5" x14ac:dyDescent="0.25">
      <c r="A30" s="83" t="s">
        <v>13</v>
      </c>
      <c r="B30" s="84">
        <v>6</v>
      </c>
      <c r="C30" s="85">
        <v>76912.383000000002</v>
      </c>
      <c r="D30" s="86">
        <v>13</v>
      </c>
      <c r="E30" s="85">
        <v>304595.11800000002</v>
      </c>
    </row>
    <row r="31" spans="1:5" x14ac:dyDescent="0.25">
      <c r="A31" s="83" t="s">
        <v>14</v>
      </c>
      <c r="B31" s="84">
        <v>5338</v>
      </c>
      <c r="C31" s="85">
        <v>3474187</v>
      </c>
      <c r="D31" s="86">
        <v>3678</v>
      </c>
      <c r="E31" s="85">
        <v>10812033</v>
      </c>
    </row>
    <row r="32" spans="1:5" x14ac:dyDescent="0.25">
      <c r="A32" s="83" t="s">
        <v>15</v>
      </c>
      <c r="B32" s="84">
        <v>6</v>
      </c>
      <c r="C32" s="85">
        <v>44794.51</v>
      </c>
      <c r="D32" s="86">
        <v>19</v>
      </c>
      <c r="E32" s="85">
        <v>584084.53</v>
      </c>
    </row>
    <row r="33" spans="1:5" x14ac:dyDescent="0.25">
      <c r="A33" s="79" t="s">
        <v>32</v>
      </c>
      <c r="B33" s="80">
        <v>3</v>
      </c>
      <c r="C33" s="81">
        <v>7.6</v>
      </c>
      <c r="D33" s="82"/>
      <c r="E33" s="81">
        <v>0</v>
      </c>
    </row>
    <row r="34" spans="1:5" x14ac:dyDescent="0.25">
      <c r="A34" s="87" t="s">
        <v>12</v>
      </c>
      <c r="B34" s="88">
        <v>3</v>
      </c>
      <c r="C34" s="89">
        <v>7.6</v>
      </c>
      <c r="D34" s="90"/>
      <c r="E34" s="89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7" ma:contentTypeDescription="Create a new document." ma:contentTypeScope="" ma:versionID="32600d4d1f7d82a458dcf2b94f793122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034fc852382382f4c49008dda4b9e1e2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385ec02-ec27-46be-89cb-1f95a47163a7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2619c7-9a19-4dc6-ad29-a355e3b803fe">
      <Terms xmlns="http://schemas.microsoft.com/office/infopath/2007/PartnerControls"/>
    </lcf76f155ced4ddcb4097134ff3c332f>
    <TaxCatchAll xmlns="338e5083-a46f-4766-8e64-ee827b9e16b3" xsi:nil="true"/>
    <_ip_UnifiedCompliancePolicyUIAction xmlns="http://schemas.microsoft.com/sharepoint/v3" xsi:nil="true"/>
    <_ip_UnifiedCompliancePolicyProperties xmlns="http://schemas.microsoft.com/sharepoint/v3" xsi:nil="true"/>
    <SharedWithUsers xmlns="338e5083-a46f-4766-8e64-ee827b9e16b3">
      <UserInfo>
        <DisplayName>Atala, Zazy (ENE)</DisplayName>
        <AccountId>14</AccountId>
        <AccountType/>
      </UserInfo>
      <UserInfo>
        <DisplayName>Lopes, Paul (ENE)</DisplayName>
        <AccountId>15</AccountId>
        <AccountType/>
      </UserInfo>
      <UserInfo>
        <DisplayName>Dawson, Austin (ENE)</DisplayName>
        <AccountId>89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E2764C-3508-47F5-B0BE-189A6EB12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E02EBA-DF0E-46B4-A8D5-97101029DEA3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e12619c7-9a19-4dc6-ad29-a355e3b803fe"/>
    <ds:schemaRef ds:uri="http://purl.org/dc/dcmitype/"/>
    <ds:schemaRef ds:uri="http://www.w3.org/XML/1998/namespace"/>
    <ds:schemaRef ds:uri="http://schemas.microsoft.com/sharepoint/v3"/>
    <ds:schemaRef ds:uri="http://schemas.microsoft.com/office/infopath/2007/PartnerControls"/>
    <ds:schemaRef ds:uri="338e5083-a46f-4766-8e64-ee827b9e16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EE02931-5608-4E5D-912D-8C7090DDC9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Atala, Zazy (ENE)</dc:creator>
  <cp:keywords/>
  <dc:description/>
  <cp:lastModifiedBy>Giovanniello, Mike (ENE)</cp:lastModifiedBy>
  <cp:revision/>
  <dcterms:created xsi:type="dcterms:W3CDTF">2023-05-04T21:55:01Z</dcterms:created>
  <dcterms:modified xsi:type="dcterms:W3CDTF">2025-01-06T19:56:51Z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>14;#Atala, Zazy (ENE);#15;#Lopes, Paul (ENE);#89;#Dawson, Austin (ENE)</vt:lpwstr>
  </property>
</Properties>
</file>