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updateLinks="always" defaultThemeVersion="166925"/>
  <xr:revisionPtr revIDLastSave="449" documentId="11_C2B325979DC278A6FD53A57ACAB9CC1673C35694" xr6:coauthVersionLast="47" xr6:coauthVersionMax="47" xr10:uidLastSave="{BAC5BA73-BAD1-49F0-A997-2EC930507CCE}"/>
  <bookViews>
    <workbookView xWindow="240" yWindow="105" windowWidth="14805" windowHeight="8010" activeTab="1" xr2:uid="{00000000-000D-0000-FFFF-FFFF00000000}"/>
  </bookViews>
  <sheets>
    <sheet name="Summary" sheetId="17" r:id="rId1"/>
    <sheet name="Total" sheetId="18" r:id="rId2"/>
    <sheet name="ALIC" sheetId="2" r:id="rId3"/>
    <sheet name="CHLIC" sheetId="3" r:id="rId4"/>
    <sheet name="WIC" sheetId="4" r:id="rId5"/>
    <sheet name="UHC" sheetId="5" r:id="rId6"/>
    <sheet name="BMC" sheetId="6" r:id="rId7"/>
    <sheet name="THPP" sheetId="7" r:id="rId8"/>
    <sheet name="TIC" sheetId="8" r:id="rId9"/>
    <sheet name="HPIC" sheetId="9" r:id="rId10"/>
    <sheet name="TAHMO" sheetId="10" r:id="rId11"/>
    <sheet name="HPHC" sheetId="11" r:id="rId12"/>
    <sheet name="HNE" sheetId="12" r:id="rId13"/>
    <sheet name="BSBCMA" sheetId="13" r:id="rId14"/>
    <sheet name="MGB-Medical Benefit" sheetId="15" r:id="rId15"/>
    <sheet name="MGB - Pharmacy Benefit" sheetId="16" r:id="rId16"/>
    <sheet name="FCHP" sheetId="19" r:id="rId17"/>
  </sheets>
  <externalReferences>
    <externalReference r:id="rId18"/>
    <externalReference r:id="rId19"/>
    <externalReference r:id="rId20"/>
    <externalReference r:id="rId21"/>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18" l="1"/>
  <c r="O18" i="19"/>
  <c r="M18" i="19"/>
  <c r="L18" i="19"/>
  <c r="J18" i="19"/>
  <c r="I18" i="19"/>
  <c r="H18" i="19"/>
  <c r="F17" i="19"/>
  <c r="D17" i="19"/>
  <c r="C17" i="19"/>
  <c r="F16" i="19"/>
  <c r="D16" i="19"/>
  <c r="C16" i="19"/>
  <c r="F15" i="19"/>
  <c r="D15" i="19"/>
  <c r="C15" i="19"/>
  <c r="F14" i="19"/>
  <c r="D14" i="19"/>
  <c r="C14" i="19"/>
  <c r="C18" i="19" s="1"/>
  <c r="O13" i="19"/>
  <c r="M13" i="19"/>
  <c r="L13" i="19"/>
  <c r="J13" i="19"/>
  <c r="H13" i="19"/>
  <c r="N12" i="19"/>
  <c r="K12" i="19"/>
  <c r="F12" i="19"/>
  <c r="D12" i="19"/>
  <c r="C12" i="19"/>
  <c r="E12" i="19" s="1"/>
  <c r="N11" i="19"/>
  <c r="K11" i="19"/>
  <c r="F11" i="19"/>
  <c r="D11" i="19"/>
  <c r="C11" i="19"/>
  <c r="E11" i="19" s="1"/>
  <c r="N10" i="19"/>
  <c r="K10" i="19"/>
  <c r="F10" i="19"/>
  <c r="D10" i="19"/>
  <c r="C10" i="19"/>
  <c r="E10" i="19" s="1"/>
  <c r="N9" i="19"/>
  <c r="K9" i="19"/>
  <c r="F9" i="19"/>
  <c r="D9" i="19"/>
  <c r="D13" i="19" s="1"/>
  <c r="C9" i="19"/>
  <c r="C15" i="18"/>
  <c r="D8" i="18"/>
  <c r="B15" i="18"/>
  <c r="D15" i="18" s="1"/>
  <c r="D10" i="18"/>
  <c r="D14" i="18"/>
  <c r="D13" i="18"/>
  <c r="D12" i="18"/>
  <c r="D11" i="18"/>
  <c r="D9" i="18"/>
  <c r="D7" i="18"/>
  <c r="D3" i="18"/>
  <c r="D4" i="18"/>
  <c r="D5" i="18"/>
  <c r="D2" i="18"/>
  <c r="O18" i="16"/>
  <c r="M18" i="16"/>
  <c r="L18" i="16"/>
  <c r="J18" i="16"/>
  <c r="I18" i="16"/>
  <c r="H18" i="16"/>
  <c r="F18" i="16"/>
  <c r="D18" i="16"/>
  <c r="C18" i="16"/>
  <c r="P17" i="16"/>
  <c r="N17" i="16"/>
  <c r="K17" i="16"/>
  <c r="G17" i="16"/>
  <c r="E17" i="16"/>
  <c r="P16" i="16"/>
  <c r="N16" i="16"/>
  <c r="K16" i="16"/>
  <c r="G16" i="16"/>
  <c r="E16" i="16"/>
  <c r="P15" i="16"/>
  <c r="N15" i="16"/>
  <c r="K15" i="16"/>
  <c r="G15" i="16"/>
  <c r="E15" i="16"/>
  <c r="P14" i="16"/>
  <c r="N14" i="16"/>
  <c r="K14" i="16"/>
  <c r="G14" i="16"/>
  <c r="E14" i="16"/>
  <c r="O13" i="16"/>
  <c r="M13" i="16"/>
  <c r="L13" i="16"/>
  <c r="J13" i="16"/>
  <c r="I13" i="16"/>
  <c r="H13" i="16"/>
  <c r="F13" i="16"/>
  <c r="D13" i="16"/>
  <c r="C13" i="16"/>
  <c r="P12" i="16"/>
  <c r="N12" i="16"/>
  <c r="K12" i="16"/>
  <c r="G12" i="16"/>
  <c r="E12" i="16"/>
  <c r="P11" i="16"/>
  <c r="N11" i="16"/>
  <c r="K11" i="16"/>
  <c r="G11" i="16"/>
  <c r="E11" i="16"/>
  <c r="P10" i="16"/>
  <c r="N10" i="16"/>
  <c r="K10" i="16"/>
  <c r="G10" i="16"/>
  <c r="E10" i="16"/>
  <c r="P9" i="16"/>
  <c r="N9" i="16"/>
  <c r="K9" i="16"/>
  <c r="G9" i="16"/>
  <c r="E9" i="16"/>
  <c r="O18" i="15"/>
  <c r="M18" i="15"/>
  <c r="L18" i="15"/>
  <c r="J18" i="15"/>
  <c r="I18" i="15"/>
  <c r="H18" i="15"/>
  <c r="F18" i="15"/>
  <c r="D18" i="15"/>
  <c r="C18" i="15"/>
  <c r="P17" i="15"/>
  <c r="N17" i="15"/>
  <c r="K17" i="15"/>
  <c r="G17" i="15"/>
  <c r="P16" i="15"/>
  <c r="N16" i="15"/>
  <c r="K16" i="15"/>
  <c r="G16" i="15"/>
  <c r="P15" i="15"/>
  <c r="N15" i="15"/>
  <c r="K15" i="15"/>
  <c r="G15" i="15"/>
  <c r="P14" i="15"/>
  <c r="N14" i="15"/>
  <c r="K14" i="15"/>
  <c r="G14" i="15"/>
  <c r="O13" i="15"/>
  <c r="M13" i="15"/>
  <c r="L13" i="15"/>
  <c r="J13" i="15"/>
  <c r="I13" i="15"/>
  <c r="H13" i="15"/>
  <c r="F13" i="15"/>
  <c r="D13" i="15"/>
  <c r="C13" i="15"/>
  <c r="P12" i="15"/>
  <c r="N12" i="15"/>
  <c r="K12" i="15"/>
  <c r="G12" i="15"/>
  <c r="E12" i="15"/>
  <c r="P11" i="15"/>
  <c r="N11" i="15"/>
  <c r="K11" i="15"/>
  <c r="G11" i="15"/>
  <c r="E11" i="15"/>
  <c r="P10" i="15"/>
  <c r="N10" i="15"/>
  <c r="K10" i="15"/>
  <c r="G10" i="15"/>
  <c r="E10" i="15"/>
  <c r="P9" i="15"/>
  <c r="N9" i="15"/>
  <c r="K9" i="15"/>
  <c r="G9" i="15"/>
  <c r="E9" i="15"/>
  <c r="J23" i="13"/>
  <c r="I23" i="13"/>
  <c r="H23" i="13"/>
  <c r="F23" i="13"/>
  <c r="D23" i="13"/>
  <c r="C23" i="13"/>
  <c r="K22" i="13"/>
  <c r="G22" i="13"/>
  <c r="E22" i="13"/>
  <c r="K21" i="13"/>
  <c r="G21" i="13"/>
  <c r="E21" i="13"/>
  <c r="K20" i="13"/>
  <c r="G20" i="13"/>
  <c r="E20" i="13"/>
  <c r="K19" i="13"/>
  <c r="G19" i="13"/>
  <c r="E19" i="13"/>
  <c r="J18" i="13"/>
  <c r="I18" i="13"/>
  <c r="H18" i="13"/>
  <c r="F18" i="13"/>
  <c r="D18" i="13"/>
  <c r="C18" i="13"/>
  <c r="G17" i="13"/>
  <c r="E17" i="13"/>
  <c r="K16" i="13"/>
  <c r="G16" i="13"/>
  <c r="G14" i="13"/>
  <c r="J13" i="13"/>
  <c r="I13" i="13"/>
  <c r="H13" i="13"/>
  <c r="F13" i="13"/>
  <c r="D13" i="13"/>
  <c r="C13" i="13"/>
  <c r="K12" i="13"/>
  <c r="L12" i="13" s="1"/>
  <c r="G12" i="13"/>
  <c r="K11" i="13"/>
  <c r="L11" i="13" s="1"/>
  <c r="G11" i="13"/>
  <c r="E11" i="13"/>
  <c r="K10" i="13"/>
  <c r="L10" i="13" s="1"/>
  <c r="G10" i="13"/>
  <c r="E10" i="13"/>
  <c r="K9" i="13"/>
  <c r="L9" i="13" s="1"/>
  <c r="G9" i="13"/>
  <c r="E9" i="13"/>
  <c r="O17" i="12"/>
  <c r="P17" i="12" s="1"/>
  <c r="M17" i="12"/>
  <c r="N17" i="12" s="1"/>
  <c r="L17" i="12"/>
  <c r="J17" i="12"/>
  <c r="K17" i="12" s="1"/>
  <c r="I17" i="12"/>
  <c r="H17" i="12"/>
  <c r="F17" i="12"/>
  <c r="D17" i="12"/>
  <c r="C17" i="12"/>
  <c r="O16" i="12"/>
  <c r="P16" i="12" s="1"/>
  <c r="M16" i="12"/>
  <c r="N16" i="12" s="1"/>
  <c r="L16" i="12"/>
  <c r="J16" i="12"/>
  <c r="K16" i="12" s="1"/>
  <c r="I16" i="12"/>
  <c r="H16" i="12"/>
  <c r="F16" i="12"/>
  <c r="D16" i="12"/>
  <c r="C16" i="12"/>
  <c r="O15" i="12"/>
  <c r="P15" i="12" s="1"/>
  <c r="M15" i="12"/>
  <c r="N15" i="12" s="1"/>
  <c r="L15" i="12"/>
  <c r="J15" i="12"/>
  <c r="K15" i="12" s="1"/>
  <c r="I15" i="12"/>
  <c r="H15" i="12"/>
  <c r="F15" i="12"/>
  <c r="D15" i="12"/>
  <c r="C15" i="12"/>
  <c r="O14" i="12"/>
  <c r="M14" i="12"/>
  <c r="L14" i="12"/>
  <c r="L18" i="12" s="1"/>
  <c r="J14" i="12"/>
  <c r="I14" i="12"/>
  <c r="I18" i="12" s="1"/>
  <c r="H14" i="12"/>
  <c r="H18" i="12" s="1"/>
  <c r="F14" i="12"/>
  <c r="D14" i="12"/>
  <c r="C14" i="12"/>
  <c r="C18" i="12" s="1"/>
  <c r="O12" i="12"/>
  <c r="P12" i="12" s="1"/>
  <c r="M12" i="12"/>
  <c r="N12" i="12" s="1"/>
  <c r="L12" i="12"/>
  <c r="J12" i="12"/>
  <c r="K12" i="12" s="1"/>
  <c r="I12" i="12"/>
  <c r="H12" i="12"/>
  <c r="F12" i="12"/>
  <c r="D12" i="12"/>
  <c r="C12" i="12"/>
  <c r="O11" i="12"/>
  <c r="P11" i="12" s="1"/>
  <c r="M11" i="12"/>
  <c r="N11" i="12" s="1"/>
  <c r="L11" i="12"/>
  <c r="J11" i="12"/>
  <c r="K11" i="12" s="1"/>
  <c r="I11" i="12"/>
  <c r="H11" i="12"/>
  <c r="F11" i="12"/>
  <c r="D11" i="12"/>
  <c r="C11" i="12"/>
  <c r="O10" i="12"/>
  <c r="P10" i="12" s="1"/>
  <c r="M10" i="12"/>
  <c r="N10" i="12" s="1"/>
  <c r="L10" i="12"/>
  <c r="J10" i="12"/>
  <c r="K10" i="12" s="1"/>
  <c r="I10" i="12"/>
  <c r="H10" i="12"/>
  <c r="F10" i="12"/>
  <c r="D10" i="12"/>
  <c r="C10" i="12"/>
  <c r="O9" i="12"/>
  <c r="M9" i="12"/>
  <c r="L9" i="12"/>
  <c r="L13" i="12" s="1"/>
  <c r="J9" i="12"/>
  <c r="I9" i="12"/>
  <c r="I13" i="12" s="1"/>
  <c r="H9" i="12"/>
  <c r="H13" i="12" s="1"/>
  <c r="F9" i="12"/>
  <c r="D9" i="12"/>
  <c r="D13" i="12" s="1"/>
  <c r="C9" i="12"/>
  <c r="O18" i="11"/>
  <c r="M18" i="11"/>
  <c r="L18" i="11"/>
  <c r="J18" i="11"/>
  <c r="I18" i="11"/>
  <c r="H18" i="11"/>
  <c r="F18" i="11"/>
  <c r="D18" i="11"/>
  <c r="C18" i="11"/>
  <c r="G17" i="11"/>
  <c r="O13" i="11"/>
  <c r="M13" i="11"/>
  <c r="L13" i="11"/>
  <c r="J13" i="11"/>
  <c r="I13" i="11"/>
  <c r="H13" i="11"/>
  <c r="F13" i="11"/>
  <c r="D13" i="11"/>
  <c r="C13" i="11"/>
  <c r="G12" i="11"/>
  <c r="G11" i="11"/>
  <c r="N9" i="11"/>
  <c r="G9" i="11"/>
  <c r="O18" i="9"/>
  <c r="M18" i="9"/>
  <c r="L18" i="9"/>
  <c r="J18" i="9"/>
  <c r="I18" i="9"/>
  <c r="H18" i="9"/>
  <c r="F18" i="9"/>
  <c r="D18" i="9"/>
  <c r="C18" i="9"/>
  <c r="O13" i="9"/>
  <c r="M13" i="9"/>
  <c r="L13" i="9"/>
  <c r="J13" i="9"/>
  <c r="I13" i="9"/>
  <c r="H13" i="9"/>
  <c r="F13" i="9"/>
  <c r="D13" i="9"/>
  <c r="C13" i="9"/>
  <c r="G11" i="9"/>
  <c r="G9" i="9"/>
  <c r="J18" i="8"/>
  <c r="K18" i="8" s="1"/>
  <c r="I18" i="8"/>
  <c r="H18" i="8"/>
  <c r="D18" i="8"/>
  <c r="C18" i="8"/>
  <c r="O17" i="8"/>
  <c r="P17" i="8" s="1"/>
  <c r="M17" i="8"/>
  <c r="N17" i="8" s="1"/>
  <c r="L17" i="8"/>
  <c r="K17" i="8"/>
  <c r="F17" i="8"/>
  <c r="G17" i="8" s="1"/>
  <c r="E17" i="8"/>
  <c r="O16" i="8"/>
  <c r="P16" i="8" s="1"/>
  <c r="M16" i="8"/>
  <c r="N16" i="8" s="1"/>
  <c r="L16" i="8"/>
  <c r="K16" i="8"/>
  <c r="F16" i="8"/>
  <c r="G16" i="8" s="1"/>
  <c r="E16" i="8"/>
  <c r="O15" i="8"/>
  <c r="P15" i="8" s="1"/>
  <c r="M15" i="8"/>
  <c r="N15" i="8" s="1"/>
  <c r="L15" i="8"/>
  <c r="K15" i="8"/>
  <c r="F15" i="8"/>
  <c r="G15" i="8" s="1"/>
  <c r="E15" i="8"/>
  <c r="O14" i="8"/>
  <c r="M14" i="8"/>
  <c r="L14" i="8"/>
  <c r="L18" i="8" s="1"/>
  <c r="K14" i="8"/>
  <c r="F14" i="8"/>
  <c r="E14" i="8"/>
  <c r="J13" i="8"/>
  <c r="I13" i="8"/>
  <c r="H13" i="8"/>
  <c r="F13" i="8"/>
  <c r="D13" i="8"/>
  <c r="C13" i="8"/>
  <c r="E13" i="8" s="1"/>
  <c r="O12" i="8"/>
  <c r="P12" i="8" s="1"/>
  <c r="M12" i="8"/>
  <c r="N12" i="8" s="1"/>
  <c r="L12" i="8"/>
  <c r="K12" i="8"/>
  <c r="G12" i="8"/>
  <c r="E12" i="8"/>
  <c r="O11" i="8"/>
  <c r="P11" i="8" s="1"/>
  <c r="M11" i="8"/>
  <c r="N11" i="8" s="1"/>
  <c r="L11" i="8"/>
  <c r="K11" i="8"/>
  <c r="G11" i="8"/>
  <c r="E11" i="8"/>
  <c r="O10" i="8"/>
  <c r="P10" i="8" s="1"/>
  <c r="M10" i="8"/>
  <c r="N10" i="8" s="1"/>
  <c r="L10" i="8"/>
  <c r="K10" i="8"/>
  <c r="G10" i="8"/>
  <c r="E10" i="8"/>
  <c r="O9" i="8"/>
  <c r="M9" i="8"/>
  <c r="L9" i="8"/>
  <c r="L13" i="8" s="1"/>
  <c r="K9" i="8"/>
  <c r="G9" i="8"/>
  <c r="E9" i="8"/>
  <c r="F18" i="7"/>
  <c r="D18" i="7"/>
  <c r="C18" i="7"/>
  <c r="G14" i="7"/>
  <c r="F13" i="7"/>
  <c r="D13" i="7"/>
  <c r="C13" i="7"/>
  <c r="G9" i="7"/>
  <c r="O18" i="6"/>
  <c r="M18" i="6"/>
  <c r="L18" i="6"/>
  <c r="J18" i="6"/>
  <c r="I18" i="6"/>
  <c r="H18" i="6"/>
  <c r="F18" i="6"/>
  <c r="D18" i="6"/>
  <c r="C18" i="6"/>
  <c r="P17" i="6"/>
  <c r="N17" i="6"/>
  <c r="K17" i="6"/>
  <c r="G17" i="6"/>
  <c r="P16" i="6"/>
  <c r="N16" i="6"/>
  <c r="K16" i="6"/>
  <c r="G16" i="6"/>
  <c r="P15" i="6"/>
  <c r="N15" i="6"/>
  <c r="K15" i="6"/>
  <c r="G15" i="6"/>
  <c r="P14" i="6"/>
  <c r="N14" i="6"/>
  <c r="K14" i="6"/>
  <c r="G14" i="6"/>
  <c r="O13" i="6"/>
  <c r="M13" i="6"/>
  <c r="L13" i="6"/>
  <c r="J13" i="6"/>
  <c r="I13" i="6"/>
  <c r="H13" i="6"/>
  <c r="F13" i="6"/>
  <c r="D13" i="6"/>
  <c r="C13" i="6"/>
  <c r="P12" i="6"/>
  <c r="N12" i="6"/>
  <c r="K12" i="6"/>
  <c r="G12" i="6"/>
  <c r="P11" i="6"/>
  <c r="N11" i="6"/>
  <c r="K11" i="6"/>
  <c r="G11" i="6"/>
  <c r="P10" i="6"/>
  <c r="N10" i="6"/>
  <c r="K10" i="6"/>
  <c r="G10" i="6"/>
  <c r="P9" i="6"/>
  <c r="N9" i="6"/>
  <c r="K9" i="6"/>
  <c r="G9" i="6"/>
  <c r="O17" i="5"/>
  <c r="O17" i="17" s="1"/>
  <c r="M17" i="5"/>
  <c r="M17" i="17" s="1"/>
  <c r="L17" i="5"/>
  <c r="L17" i="17" s="1"/>
  <c r="J17" i="5"/>
  <c r="J17" i="17" s="1"/>
  <c r="I17" i="5"/>
  <c r="I17" i="17" s="1"/>
  <c r="H17" i="5"/>
  <c r="H17" i="17" s="1"/>
  <c r="F17" i="5"/>
  <c r="F17" i="17" s="1"/>
  <c r="D17" i="5"/>
  <c r="D17" i="17" s="1"/>
  <c r="C17" i="5"/>
  <c r="C17" i="17" s="1"/>
  <c r="O16" i="5"/>
  <c r="O16" i="17" s="1"/>
  <c r="M16" i="5"/>
  <c r="M16" i="17" s="1"/>
  <c r="L16" i="5"/>
  <c r="L16" i="17" s="1"/>
  <c r="J16" i="5"/>
  <c r="J16" i="17" s="1"/>
  <c r="I16" i="5"/>
  <c r="I16" i="17" s="1"/>
  <c r="H16" i="5"/>
  <c r="H16" i="17" s="1"/>
  <c r="F16" i="5"/>
  <c r="F16" i="17" s="1"/>
  <c r="D16" i="5"/>
  <c r="D16" i="17" s="1"/>
  <c r="C16" i="5"/>
  <c r="C16" i="17" s="1"/>
  <c r="O15" i="5"/>
  <c r="O15" i="17" s="1"/>
  <c r="M15" i="5"/>
  <c r="M15" i="17" s="1"/>
  <c r="L15" i="5"/>
  <c r="L15" i="17" s="1"/>
  <c r="J15" i="5"/>
  <c r="J15" i="17" s="1"/>
  <c r="I15" i="5"/>
  <c r="I15" i="17" s="1"/>
  <c r="H15" i="5"/>
  <c r="H15" i="17" s="1"/>
  <c r="F15" i="5"/>
  <c r="F15" i="17" s="1"/>
  <c r="D15" i="5"/>
  <c r="D15" i="17" s="1"/>
  <c r="C15" i="5"/>
  <c r="C15" i="17" s="1"/>
  <c r="O14" i="5"/>
  <c r="O14" i="17" s="1"/>
  <c r="M14" i="5"/>
  <c r="M14" i="17" s="1"/>
  <c r="L14" i="5"/>
  <c r="L14" i="17" s="1"/>
  <c r="J14" i="5"/>
  <c r="J14" i="17" s="1"/>
  <c r="I14" i="5"/>
  <c r="I14" i="17" s="1"/>
  <c r="H14" i="5"/>
  <c r="H14" i="17" s="1"/>
  <c r="F14" i="5"/>
  <c r="F14" i="17" s="1"/>
  <c r="D14" i="5"/>
  <c r="D14" i="17" s="1"/>
  <c r="C14" i="5"/>
  <c r="C14" i="17" s="1"/>
  <c r="O12" i="5"/>
  <c r="O12" i="17" s="1"/>
  <c r="M12" i="5"/>
  <c r="M12" i="17" s="1"/>
  <c r="L12" i="5"/>
  <c r="L12" i="17" s="1"/>
  <c r="J12" i="5"/>
  <c r="J12" i="17" s="1"/>
  <c r="I12" i="5"/>
  <c r="I12" i="17" s="1"/>
  <c r="H12" i="5"/>
  <c r="H12" i="17" s="1"/>
  <c r="F12" i="5"/>
  <c r="F12" i="17" s="1"/>
  <c r="D12" i="5"/>
  <c r="D12" i="17" s="1"/>
  <c r="C12" i="5"/>
  <c r="C12" i="17" s="1"/>
  <c r="O11" i="5"/>
  <c r="O11" i="17" s="1"/>
  <c r="M11" i="5"/>
  <c r="M11" i="17" s="1"/>
  <c r="L11" i="5"/>
  <c r="L11" i="17" s="1"/>
  <c r="J11" i="5"/>
  <c r="J11" i="17" s="1"/>
  <c r="I11" i="5"/>
  <c r="I11" i="17" s="1"/>
  <c r="H11" i="5"/>
  <c r="H11" i="17" s="1"/>
  <c r="F11" i="5"/>
  <c r="F11" i="17" s="1"/>
  <c r="D11" i="5"/>
  <c r="D11" i="17" s="1"/>
  <c r="C11" i="5"/>
  <c r="C11" i="17" s="1"/>
  <c r="O10" i="5"/>
  <c r="O10" i="17" s="1"/>
  <c r="M10" i="5"/>
  <c r="M10" i="17" s="1"/>
  <c r="L10" i="5"/>
  <c r="L10" i="17" s="1"/>
  <c r="J10" i="5"/>
  <c r="J10" i="17" s="1"/>
  <c r="I10" i="5"/>
  <c r="I10" i="17" s="1"/>
  <c r="H10" i="5"/>
  <c r="H10" i="17" s="1"/>
  <c r="F10" i="5"/>
  <c r="F10" i="17" s="1"/>
  <c r="D10" i="5"/>
  <c r="D10" i="17" s="1"/>
  <c r="C10" i="5"/>
  <c r="C10" i="17" s="1"/>
  <c r="O9" i="5"/>
  <c r="M9" i="5"/>
  <c r="M9" i="17" s="1"/>
  <c r="L9" i="5"/>
  <c r="L9" i="17" s="1"/>
  <c r="J9" i="5"/>
  <c r="J9" i="17" s="1"/>
  <c r="I9" i="5"/>
  <c r="I9" i="17" s="1"/>
  <c r="H9" i="5"/>
  <c r="H9" i="17" s="1"/>
  <c r="F9" i="5"/>
  <c r="F9" i="17" s="1"/>
  <c r="D9" i="5"/>
  <c r="D9" i="17" s="1"/>
  <c r="C9" i="5"/>
  <c r="C9" i="17" s="1"/>
  <c r="O18" i="4"/>
  <c r="M18" i="4"/>
  <c r="L18" i="4"/>
  <c r="J18" i="4"/>
  <c r="I18" i="4"/>
  <c r="H18" i="4"/>
  <c r="F18" i="4"/>
  <c r="D18" i="4"/>
  <c r="C18" i="4"/>
  <c r="P17" i="4"/>
  <c r="N17" i="4"/>
  <c r="K17" i="4"/>
  <c r="G17" i="4"/>
  <c r="P16" i="4"/>
  <c r="N16" i="4"/>
  <c r="K16" i="4"/>
  <c r="G16" i="4"/>
  <c r="P15" i="4"/>
  <c r="N15" i="4"/>
  <c r="K15" i="4"/>
  <c r="G15" i="4"/>
  <c r="P14" i="4"/>
  <c r="N14" i="4"/>
  <c r="K14" i="4"/>
  <c r="G14" i="4"/>
  <c r="O13" i="4"/>
  <c r="M13" i="4"/>
  <c r="L13" i="4"/>
  <c r="J13" i="4"/>
  <c r="I13" i="4"/>
  <c r="H13" i="4"/>
  <c r="F13" i="4"/>
  <c r="D13" i="4"/>
  <c r="C13" i="4"/>
  <c r="P12" i="4"/>
  <c r="N12" i="4"/>
  <c r="K12" i="4"/>
  <c r="G12" i="4"/>
  <c r="P11" i="4"/>
  <c r="N11" i="4"/>
  <c r="K11" i="4"/>
  <c r="G11" i="4"/>
  <c r="P10" i="4"/>
  <c r="N10" i="4"/>
  <c r="K10" i="4"/>
  <c r="G10" i="4"/>
  <c r="P9" i="4"/>
  <c r="N9" i="4"/>
  <c r="K9" i="4"/>
  <c r="G9" i="4"/>
  <c r="O18" i="3"/>
  <c r="M18" i="3"/>
  <c r="L18" i="3"/>
  <c r="J18" i="3"/>
  <c r="I18" i="3"/>
  <c r="H18" i="3"/>
  <c r="D18" i="3"/>
  <c r="C18" i="3"/>
  <c r="G18" i="3" s="1"/>
  <c r="P17" i="3"/>
  <c r="N17" i="3"/>
  <c r="K17" i="3"/>
  <c r="G17" i="3"/>
  <c r="P16" i="3"/>
  <c r="N16" i="3"/>
  <c r="K16" i="3"/>
  <c r="G16" i="3"/>
  <c r="P15" i="3"/>
  <c r="N15" i="3"/>
  <c r="K15" i="3"/>
  <c r="G15" i="3"/>
  <c r="P14" i="3"/>
  <c r="N14" i="3"/>
  <c r="K14" i="3"/>
  <c r="G14" i="3"/>
  <c r="O13" i="3"/>
  <c r="M13" i="3"/>
  <c r="L13" i="3"/>
  <c r="J13" i="3"/>
  <c r="I13" i="3"/>
  <c r="H13" i="3"/>
  <c r="F13" i="3"/>
  <c r="D13" i="3"/>
  <c r="C13" i="3"/>
  <c r="P12" i="3"/>
  <c r="N12" i="3"/>
  <c r="K12" i="3"/>
  <c r="G12" i="3"/>
  <c r="P11" i="3"/>
  <c r="N11" i="3"/>
  <c r="K11" i="3"/>
  <c r="G11" i="3"/>
  <c r="P10" i="3"/>
  <c r="N10" i="3"/>
  <c r="K10" i="3"/>
  <c r="G10" i="3"/>
  <c r="P9" i="3"/>
  <c r="N9" i="3"/>
  <c r="K9" i="3"/>
  <c r="G9" i="3"/>
  <c r="O18" i="2"/>
  <c r="M18" i="2"/>
  <c r="L18" i="2"/>
  <c r="J18" i="2"/>
  <c r="I18" i="2"/>
  <c r="H18" i="2"/>
  <c r="F18" i="2"/>
  <c r="D18" i="2"/>
  <c r="C18" i="2"/>
  <c r="P17" i="2"/>
  <c r="N17" i="2"/>
  <c r="K17" i="2"/>
  <c r="G17" i="2"/>
  <c r="E17" i="2"/>
  <c r="P16" i="2"/>
  <c r="N16" i="2"/>
  <c r="K16" i="2"/>
  <c r="G16" i="2"/>
  <c r="E16" i="2"/>
  <c r="P15" i="2"/>
  <c r="N15" i="2"/>
  <c r="K15" i="2"/>
  <c r="G15" i="2"/>
  <c r="E15" i="2"/>
  <c r="P14" i="2"/>
  <c r="N14" i="2"/>
  <c r="K14" i="2"/>
  <c r="G14" i="2"/>
  <c r="E14" i="2"/>
  <c r="O13" i="2"/>
  <c r="M13" i="2"/>
  <c r="L13" i="2"/>
  <c r="J13" i="2"/>
  <c r="I13" i="2"/>
  <c r="H13" i="2"/>
  <c r="F13" i="2"/>
  <c r="D13" i="2"/>
  <c r="C13" i="2"/>
  <c r="P12" i="2"/>
  <c r="N12" i="2"/>
  <c r="K12" i="2"/>
  <c r="G12" i="2"/>
  <c r="E12" i="2"/>
  <c r="P11" i="2"/>
  <c r="N11" i="2"/>
  <c r="K11" i="2"/>
  <c r="G11" i="2"/>
  <c r="E11" i="2"/>
  <c r="P10" i="2"/>
  <c r="N10" i="2"/>
  <c r="K10" i="2"/>
  <c r="G10" i="2"/>
  <c r="E10" i="2"/>
  <c r="P9" i="2"/>
  <c r="N9" i="2"/>
  <c r="K9" i="2"/>
  <c r="G9" i="2"/>
  <c r="E9" i="2"/>
  <c r="G10" i="19" l="1"/>
  <c r="G11" i="19"/>
  <c r="G12" i="19"/>
  <c r="E15" i="19"/>
  <c r="G15" i="19"/>
  <c r="E16" i="19"/>
  <c r="G16" i="19"/>
  <c r="E17" i="19"/>
  <c r="G17" i="19"/>
  <c r="C13" i="19"/>
  <c r="E13" i="19" s="1"/>
  <c r="E9" i="19"/>
  <c r="F13" i="19"/>
  <c r="G13" i="19" s="1"/>
  <c r="G9" i="19"/>
  <c r="K13" i="19"/>
  <c r="N13" i="19"/>
  <c r="D18" i="19"/>
  <c r="E18" i="19" s="1"/>
  <c r="E14" i="19"/>
  <c r="F18" i="19"/>
  <c r="G18" i="19" s="1"/>
  <c r="G14" i="19"/>
  <c r="E10" i="12"/>
  <c r="E11" i="12"/>
  <c r="E12" i="12"/>
  <c r="D13" i="5"/>
  <c r="F13" i="17"/>
  <c r="G9" i="17"/>
  <c r="H13" i="5"/>
  <c r="H13" i="17"/>
  <c r="I13" i="5"/>
  <c r="I13" i="17"/>
  <c r="K9" i="17"/>
  <c r="L13" i="5"/>
  <c r="N9" i="17"/>
  <c r="E10" i="5"/>
  <c r="E10" i="17"/>
  <c r="G10" i="17"/>
  <c r="K10" i="5"/>
  <c r="N10" i="5"/>
  <c r="P10" i="5"/>
  <c r="E11" i="5"/>
  <c r="E11" i="17"/>
  <c r="G11" i="17"/>
  <c r="K11" i="5"/>
  <c r="K11" i="17"/>
  <c r="N11" i="5"/>
  <c r="N11" i="17"/>
  <c r="P11" i="5"/>
  <c r="P11" i="17"/>
  <c r="E12" i="5"/>
  <c r="E12" i="17"/>
  <c r="G12" i="17"/>
  <c r="K12" i="5"/>
  <c r="K12" i="17"/>
  <c r="N12" i="5"/>
  <c r="N12" i="17"/>
  <c r="P12" i="5"/>
  <c r="C18" i="5"/>
  <c r="C18" i="17"/>
  <c r="E14" i="17"/>
  <c r="D18" i="17"/>
  <c r="F18" i="17"/>
  <c r="G14" i="17"/>
  <c r="H18" i="5"/>
  <c r="H18" i="17"/>
  <c r="I18" i="5"/>
  <c r="I18" i="17"/>
  <c r="K14" i="17"/>
  <c r="L18" i="5"/>
  <c r="L18" i="17"/>
  <c r="P14" i="17"/>
  <c r="E15" i="17"/>
  <c r="G15" i="17"/>
  <c r="K15" i="5"/>
  <c r="N15" i="5"/>
  <c r="P15" i="5"/>
  <c r="E16" i="17"/>
  <c r="G16" i="17"/>
  <c r="K16" i="5"/>
  <c r="K16" i="17"/>
  <c r="N16" i="5"/>
  <c r="N16" i="17"/>
  <c r="P16" i="5"/>
  <c r="P16" i="17"/>
  <c r="E17" i="17"/>
  <c r="G17" i="17"/>
  <c r="K17" i="5"/>
  <c r="K17" i="17"/>
  <c r="N17" i="5"/>
  <c r="P17" i="5"/>
  <c r="P17" i="17"/>
  <c r="E18" i="17"/>
  <c r="G18" i="17"/>
  <c r="E13" i="16"/>
  <c r="G13" i="16"/>
  <c r="K13" i="16"/>
  <c r="N13" i="16"/>
  <c r="P13" i="16"/>
  <c r="E18" i="16"/>
  <c r="G18" i="16"/>
  <c r="K18" i="16"/>
  <c r="N18" i="16"/>
  <c r="P18" i="16"/>
  <c r="E13" i="15"/>
  <c r="G13" i="15"/>
  <c r="K13" i="15"/>
  <c r="N13" i="15"/>
  <c r="P13" i="15"/>
  <c r="E18" i="15"/>
  <c r="G18" i="15"/>
  <c r="K18" i="15"/>
  <c r="N18" i="15"/>
  <c r="P18" i="15"/>
  <c r="L13" i="13"/>
  <c r="M9" i="13"/>
  <c r="L14" i="13"/>
  <c r="M10" i="13"/>
  <c r="L15" i="13"/>
  <c r="M11" i="13"/>
  <c r="L16" i="13"/>
  <c r="M12" i="13"/>
  <c r="E13" i="13"/>
  <c r="G13" i="13"/>
  <c r="K13" i="13"/>
  <c r="E18" i="13"/>
  <c r="G18" i="13"/>
  <c r="K18" i="13"/>
  <c r="E23" i="13"/>
  <c r="G23" i="13"/>
  <c r="K23" i="13"/>
  <c r="G10" i="12"/>
  <c r="G11" i="12"/>
  <c r="G12" i="12"/>
  <c r="E15" i="12"/>
  <c r="G15" i="12"/>
  <c r="E16" i="12"/>
  <c r="G16" i="12"/>
  <c r="E17" i="12"/>
  <c r="G17" i="12"/>
  <c r="C13" i="12"/>
  <c r="E13" i="12" s="1"/>
  <c r="E9" i="12"/>
  <c r="F13" i="12"/>
  <c r="G13" i="12" s="1"/>
  <c r="G9" i="12"/>
  <c r="J13" i="12"/>
  <c r="K13" i="12" s="1"/>
  <c r="K9" i="12"/>
  <c r="M13" i="12"/>
  <c r="N13" i="12" s="1"/>
  <c r="N9" i="12"/>
  <c r="O13" i="12"/>
  <c r="P13" i="12" s="1"/>
  <c r="P9" i="12"/>
  <c r="D18" i="12"/>
  <c r="E18" i="12" s="1"/>
  <c r="E14" i="12"/>
  <c r="F18" i="12"/>
  <c r="G18" i="12" s="1"/>
  <c r="G14" i="12"/>
  <c r="J18" i="12"/>
  <c r="K18" i="12" s="1"/>
  <c r="K14" i="12"/>
  <c r="M18" i="12"/>
  <c r="N18" i="12" s="1"/>
  <c r="N14" i="12"/>
  <c r="O18" i="12"/>
  <c r="P18" i="12" s="1"/>
  <c r="P14" i="12"/>
  <c r="E13" i="11"/>
  <c r="G13" i="11"/>
  <c r="K13" i="11"/>
  <c r="N13" i="11"/>
  <c r="E18" i="11"/>
  <c r="G18" i="11"/>
  <c r="E13" i="9"/>
  <c r="G13" i="9"/>
  <c r="M13" i="8"/>
  <c r="N13" i="8" s="1"/>
  <c r="N9" i="8"/>
  <c r="O13" i="8"/>
  <c r="P13" i="8" s="1"/>
  <c r="P9" i="8"/>
  <c r="G13" i="8"/>
  <c r="K13" i="8"/>
  <c r="F18" i="8"/>
  <c r="G18" i="8" s="1"/>
  <c r="G14" i="8"/>
  <c r="M18" i="8"/>
  <c r="N18" i="8" s="1"/>
  <c r="N14" i="8"/>
  <c r="O18" i="8"/>
  <c r="P18" i="8" s="1"/>
  <c r="P14" i="8"/>
  <c r="E18" i="8"/>
  <c r="E13" i="7"/>
  <c r="G13" i="7"/>
  <c r="E18" i="7"/>
  <c r="G18" i="7"/>
  <c r="E13" i="6"/>
  <c r="G13" i="6"/>
  <c r="K13" i="6"/>
  <c r="N13" i="6"/>
  <c r="P13" i="6"/>
  <c r="E18" i="6"/>
  <c r="G18" i="6"/>
  <c r="K18" i="6"/>
  <c r="N18" i="6"/>
  <c r="P18" i="6"/>
  <c r="G10" i="5"/>
  <c r="G11" i="5"/>
  <c r="G12" i="5"/>
  <c r="E15" i="5"/>
  <c r="G15" i="5"/>
  <c r="E16" i="5"/>
  <c r="G16" i="5"/>
  <c r="E17" i="5"/>
  <c r="G17" i="5"/>
  <c r="C13" i="5"/>
  <c r="E13" i="5" s="1"/>
  <c r="E9" i="5"/>
  <c r="F13" i="5"/>
  <c r="G13" i="5" s="1"/>
  <c r="G9" i="5"/>
  <c r="J13" i="5"/>
  <c r="K13" i="5" s="1"/>
  <c r="K9" i="5"/>
  <c r="M13" i="5"/>
  <c r="N13" i="5" s="1"/>
  <c r="N9" i="5"/>
  <c r="O13" i="5"/>
  <c r="P13" i="5" s="1"/>
  <c r="P9" i="5"/>
  <c r="D18" i="5"/>
  <c r="E18" i="5" s="1"/>
  <c r="E14" i="5"/>
  <c r="F18" i="5"/>
  <c r="G18" i="5" s="1"/>
  <c r="G14" i="5"/>
  <c r="J18" i="5"/>
  <c r="K18" i="5" s="1"/>
  <c r="K14" i="5"/>
  <c r="M18" i="5"/>
  <c r="N18" i="5" s="1"/>
  <c r="N14" i="5"/>
  <c r="O18" i="5"/>
  <c r="P18" i="5" s="1"/>
  <c r="P14" i="5"/>
  <c r="E13" i="4"/>
  <c r="G13" i="4"/>
  <c r="K13" i="4"/>
  <c r="N13" i="4"/>
  <c r="P13" i="4"/>
  <c r="E18" i="4"/>
  <c r="G18" i="4"/>
  <c r="K18" i="4"/>
  <c r="N18" i="4"/>
  <c r="P18" i="4"/>
  <c r="E13" i="3"/>
  <c r="G13" i="3"/>
  <c r="K13" i="3"/>
  <c r="N13" i="3"/>
  <c r="P13" i="3"/>
  <c r="K18" i="3"/>
  <c r="N18" i="3"/>
  <c r="P18" i="3"/>
  <c r="E13" i="2"/>
  <c r="G13" i="2"/>
  <c r="K13" i="2"/>
  <c r="N13" i="2"/>
  <c r="P13" i="2"/>
  <c r="E18" i="2"/>
  <c r="G18" i="2"/>
  <c r="K18" i="2"/>
  <c r="N18" i="2"/>
  <c r="P18" i="2"/>
  <c r="C13" i="17" l="1"/>
  <c r="P15" i="17"/>
  <c r="O18" i="17"/>
  <c r="P18" i="17" s="1"/>
  <c r="M18" i="17"/>
  <c r="K15" i="17"/>
  <c r="J18" i="17"/>
  <c r="K18" i="17" s="1"/>
  <c r="O13" i="17"/>
  <c r="N10" i="17"/>
  <c r="M13" i="17"/>
  <c r="K10" i="17"/>
  <c r="J13" i="17"/>
  <c r="K13" i="17" s="1"/>
  <c r="G13" i="17"/>
  <c r="P9" i="17"/>
  <c r="L13" i="17"/>
  <c r="E9" i="17"/>
  <c r="D13" i="17"/>
  <c r="E13" i="17" s="1"/>
  <c r="N11" i="13"/>
  <c r="O11" i="13" s="1"/>
  <c r="M13" i="13"/>
  <c r="N9" i="13"/>
  <c r="O9" i="13" s="1"/>
  <c r="P9" i="13" s="1"/>
  <c r="L17" i="13"/>
  <c r="L18" i="13" s="1"/>
  <c r="N13" i="17" l="1"/>
  <c r="P13" i="17"/>
  <c r="N13" i="13"/>
  <c r="M14" i="13"/>
  <c r="O14" i="13"/>
  <c r="P11" i="13"/>
  <c r="O15" i="13" l="1"/>
  <c r="M15" i="13"/>
  <c r="M16" i="13" l="1"/>
  <c r="O16" i="13"/>
  <c r="O17" i="13" l="1"/>
  <c r="O18" i="13" s="1"/>
  <c r="M17" i="13"/>
  <c r="M18" i="13" s="1"/>
  <c r="N18" i="13" s="1"/>
</calcChain>
</file>

<file path=xl/sharedStrings.xml><?xml version="1.0" encoding="utf-8"?>
<sst xmlns="http://schemas.openxmlformats.org/spreadsheetml/2006/main" count="1184" uniqueCount="129">
  <si>
    <t>Summary Sheet</t>
  </si>
  <si>
    <t>Type</t>
  </si>
  <si>
    <t>Types of Exceptions</t>
  </si>
  <si>
    <t>No. of Exceptions Received g(i)</t>
  </si>
  <si>
    <t>No. of Exceptions Authorized g(iii)</t>
  </si>
  <si>
    <t>Percent Authorized [g(iii)/(g(i)]</t>
  </si>
  <si>
    <t>No. of Exceptions Denied     g(iv)</t>
  </si>
  <si>
    <t>Percent Denied [g(iv)/g(i)]</t>
  </si>
  <si>
    <t>No. of Internal Appeals Filed       [g(v)]</t>
  </si>
  <si>
    <t>No. of Internal Appeals Approved g(vii)</t>
  </si>
  <si>
    <t xml:space="preserve">No. of Internal Appeals Denied </t>
  </si>
  <si>
    <t xml:space="preserve">Percent of Internal Appeals Denied </t>
  </si>
  <si>
    <t>No. Sent For External Appeal       [g(v)]</t>
  </si>
  <si>
    <t>No. External Appeals Overturned g(vii)</t>
  </si>
  <si>
    <t>Percent of External Appeals Oveturned</t>
  </si>
  <si>
    <t>No. External Appeals Denied    g(vii)</t>
  </si>
  <si>
    <t>Percent of External Appeals Denied</t>
  </si>
  <si>
    <t>Medical/ Surgical</t>
  </si>
  <si>
    <t>Contraindicated/  Adverse Reaction (c)(1)</t>
  </si>
  <si>
    <t>Ineffective             (c)(2)</t>
  </si>
  <si>
    <t>Previously Tried/    Ineffective                      (c)(3)</t>
  </si>
  <si>
    <t>Switching Adverse React                      (c)(4)</t>
  </si>
  <si>
    <t>Total</t>
  </si>
  <si>
    <t>Behavioral Health/ Substance Use</t>
  </si>
  <si>
    <t>Notes:</t>
  </si>
  <si>
    <t>Carrier</t>
  </si>
  <si>
    <t>Total Exceptions</t>
  </si>
  <si>
    <t>Pharmacy Claims(30 Day Claims)</t>
  </si>
  <si>
    <t>% of Excemptions</t>
  </si>
  <si>
    <t>Aetna Life Insurance Company</t>
  </si>
  <si>
    <t>Blue Cross and Blue Shield of Massachusetts, Inc. </t>
  </si>
  <si>
    <t>Boston Medical Center Health Plan, Inc. </t>
  </si>
  <si>
    <t>Cigna Health and Life Insurance Company</t>
  </si>
  <si>
    <t>Fallon Community Health Plan</t>
  </si>
  <si>
    <t>Harvard Pilgrim Health Care, Inc. </t>
  </si>
  <si>
    <t>Health New England, Inc. </t>
  </si>
  <si>
    <t>HPHC Insurance Company, Inc.  </t>
  </si>
  <si>
    <t>Mass General Brigham Health Plan, Inc.(Combined)</t>
  </si>
  <si>
    <t>Tufts Associated Health Maintenance Organization, Inc. </t>
  </si>
  <si>
    <t>Tufts Health Public Plans, Inc. </t>
  </si>
  <si>
    <t>Tufts Insurance Company </t>
  </si>
  <si>
    <t>UnitedHealthcare Insurance Company </t>
  </si>
  <si>
    <t>Total(Excluding Wellfleet)</t>
  </si>
  <si>
    <r>
      <rPr>
        <sz val="10"/>
        <color rgb="FF000000"/>
        <rFont val="Arial"/>
      </rPr>
      <t>Carrier Name:</t>
    </r>
    <r>
      <rPr>
        <b/>
        <sz val="10"/>
        <color rgb="FF000000"/>
        <rFont val="Arial"/>
      </rPr>
      <t xml:space="preserve">  Aetna Life Insurance Company</t>
    </r>
  </si>
  <si>
    <r>
      <t xml:space="preserve">Carrier Address: </t>
    </r>
    <r>
      <rPr>
        <b/>
        <sz val="10"/>
        <rFont val="Arial"/>
        <family val="2"/>
      </rPr>
      <t>151 Farmington Avenue, Hartford, CT 06156</t>
    </r>
  </si>
  <si>
    <r>
      <t xml:space="preserve">Contact Name and Title: </t>
    </r>
    <r>
      <rPr>
        <b/>
        <sz val="10"/>
        <rFont val="Arial"/>
        <family val="2"/>
      </rPr>
      <t>Renea L Taylor, Manager, Regulatory Reporting Team</t>
    </r>
  </si>
  <si>
    <r>
      <rPr>
        <sz val="10"/>
        <color rgb="FF000000"/>
        <rFont val="Arial"/>
      </rPr>
      <t xml:space="preserve">Contact E-mail: </t>
    </r>
    <r>
      <rPr>
        <b/>
        <sz val="10"/>
        <color rgb="FF000000"/>
        <rFont val="Arial"/>
      </rPr>
      <t>TayorR6@aetna.com</t>
    </r>
  </si>
  <si>
    <r>
      <t xml:space="preserve">Contact Phone Number: </t>
    </r>
    <r>
      <rPr>
        <b/>
        <sz val="10"/>
        <rFont val="Arial"/>
        <family val="2"/>
      </rPr>
      <t>(312) 928-3745</t>
    </r>
  </si>
  <si>
    <t>43</t>
  </si>
  <si>
    <t>0</t>
  </si>
  <si>
    <t>12</t>
  </si>
  <si>
    <t>8</t>
  </si>
  <si>
    <t>1</t>
  </si>
  <si>
    <t>Carrier Name:</t>
  </si>
  <si>
    <t>Carrier Address:</t>
  </si>
  <si>
    <t>900 Cottage Grove Rd. Bloomfield, CT 06002</t>
  </si>
  <si>
    <t>Contact Name and Title:</t>
  </si>
  <si>
    <t>Jennifer Coppock, Legal Compliance Advisor</t>
  </si>
  <si>
    <t>Contact E-mail:</t>
  </si>
  <si>
    <t>jennifer.coppock@cignahealthcare.com</t>
  </si>
  <si>
    <t>Contact Phone Number:</t>
  </si>
  <si>
    <t>920-843-8068</t>
  </si>
  <si>
    <t>118</t>
  </si>
  <si>
    <t>100%</t>
  </si>
  <si>
    <t>3</t>
  </si>
  <si>
    <t>4</t>
  </si>
  <si>
    <t>670</t>
  </si>
  <si>
    <t>14</t>
  </si>
  <si>
    <t>96</t>
  </si>
  <si>
    <t>7</t>
  </si>
  <si>
    <t>2</t>
  </si>
  <si>
    <t>108</t>
  </si>
  <si>
    <t>Wellfleet Insurance Company</t>
  </si>
  <si>
    <t>5814 Reed Road, Fort Wayne, IN 46835</t>
  </si>
  <si>
    <t>Jaime Kobeck, Compliance Analyst</t>
  </si>
  <si>
    <t>CarrierReporting@wellfleetinsurance.com</t>
  </si>
  <si>
    <t>800-633-7867 xt 592</t>
  </si>
  <si>
    <t>5</t>
  </si>
  <si>
    <t>Carrier Name: UnitedHealthcare Insurance Company</t>
  </si>
  <si>
    <t>Carrier Address: 185 Asylum, Hartford, CT 06103-0450</t>
  </si>
  <si>
    <t>Contact Name and Title: Tonja Donato, Sr. Regulatory Analyst</t>
  </si>
  <si>
    <t>Contact E-mail: tonja_r_donato@uhc.com</t>
  </si>
  <si>
    <t>Contact Phone Number: 612-642-7717</t>
  </si>
  <si>
    <t>No. of Appeals Approved g(vii)</t>
  </si>
  <si>
    <t xml:space="preserve">No. of Appeals Denied </t>
  </si>
  <si>
    <t xml:space="preserve">Percent of Appeals Denied </t>
  </si>
  <si>
    <t>WellSense Health Plan</t>
  </si>
  <si>
    <t>100 City Square Suite 200 Charlestown, MA 02129</t>
  </si>
  <si>
    <t>Tufts Health Public Plans</t>
  </si>
  <si>
    <t>1 Wellness Way, Canton, MA 02021</t>
  </si>
  <si>
    <t>Jonathan Bove, Manager, Regulatory Licensing &amp; Reporting</t>
  </si>
  <si>
    <t>jonathan.bove@point32health.org</t>
  </si>
  <si>
    <t>(781) 612-3328</t>
  </si>
  <si>
    <t>0%</t>
  </si>
  <si>
    <t>Tufts Insurance Company</t>
  </si>
  <si>
    <t>For calendar year 2024, pharmacy utilization management and appeals were delegated to OptumRx for Carelink plans under Tufts Insurance Company only.
In reviewing the 2024 Step Therapy Exceptions Reporting data, OptumRx identified a system issue that caused cases to be categorized multiple times, resulting in inflated counts.
OptumRx advised they consulted with the Massachusetts Division of Insurance (DOI) to seek guidance on how to classify denials when a provider requests multiple step therapy exceptions for the same member, leading to records falling into multiple exception types.
Based on the DOI’s guidance, OptumRx chose to report the number of actual exceptions requested by the provider based on the four questions answered during the step therapy exception process, rather than the total number of authorization requests submitted.
As a result, the above reported data does not accurately reflect the total number of authorization requests submitted by providers.</t>
  </si>
  <si>
    <t>HPHC Insurance Company Inc.</t>
  </si>
  <si>
    <t>Tufts Associated Health Maintenance Organization, Inc</t>
  </si>
  <si>
    <t>Harvard Pilgrim Health Care</t>
  </si>
  <si>
    <t>Blue Cross Blue Shield of Massachusetts</t>
  </si>
  <si>
    <t>101 Huntington Avenue, Suite 1300, Boston, Massachusetts 02199</t>
  </si>
  <si>
    <t>Leah Dart, Manager Government and Regulatory Affairs</t>
  </si>
  <si>
    <t>leah.dart@bcbsma.com</t>
  </si>
  <si>
    <t>401-632-6775</t>
  </si>
  <si>
    <t>Type of Provider Making Exception Request g(ii)</t>
  </si>
  <si>
    <t>Medical</t>
  </si>
  <si>
    <t>819</t>
  </si>
  <si>
    <t>111</t>
  </si>
  <si>
    <t>179</t>
  </si>
  <si>
    <t>39</t>
  </si>
  <si>
    <t>40</t>
  </si>
  <si>
    <t>3889</t>
  </si>
  <si>
    <t>354</t>
  </si>
  <si>
    <t>1062</t>
  </si>
  <si>
    <t>Surgical</t>
  </si>
  <si>
    <t>Behavioral Health</t>
  </si>
  <si>
    <t>Mass General Brigham Health Plan, Inc.</t>
  </si>
  <si>
    <t>399 Revolution Dr, Somerville, MA 02145</t>
  </si>
  <si>
    <t>Juan J. Rengifo, Compliance Analyst</t>
  </si>
  <si>
    <t>jrengifo@mgb.org</t>
  </si>
  <si>
    <t>(857) 282-2808</t>
  </si>
  <si>
    <t>9</t>
  </si>
  <si>
    <t>18</t>
  </si>
  <si>
    <t>6868</t>
  </si>
  <si>
    <t>8456</t>
  </si>
  <si>
    <t>552</t>
  </si>
  <si>
    <t>643</t>
  </si>
  <si>
    <t>788</t>
  </si>
  <si>
    <t>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</si>
</sst>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_);_(* \(#,##0\);_(* &quot;-&quot;??_);_(@_)"/>
  </numFmts>
  <fonts count="16">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b/>
      <sz val="10"/>
      <name val="Arial"/>
      <family val="2"/>
    </font>
    <font>
      <sz val="8"/>
      <name val="Arial"/>
      <family val="2"/>
    </font>
    <font>
      <sz val="10"/>
      <color rgb="FFFF0000"/>
      <name val="Arial"/>
    </font>
    <font>
      <b/>
      <sz val="8"/>
      <name val="Arial"/>
      <family val="2"/>
    </font>
    <font>
      <sz val="12"/>
      <name val="Arial"/>
      <family val="2"/>
    </font>
    <font>
      <b/>
      <u/>
      <sz val="10"/>
      <name val="Arial"/>
      <family val="2"/>
    </font>
    <font>
      <sz val="10"/>
      <color rgb="FFFF0000"/>
      <name val="Arial"/>
      <family val="2"/>
    </font>
    <font>
      <u/>
      <sz val="10"/>
      <color theme="10"/>
      <name val="Arial"/>
      <family val="2"/>
    </font>
    <font>
      <sz val="10"/>
      <color rgb="FF000000"/>
      <name val="Arial"/>
    </font>
    <font>
      <b/>
      <sz val="10"/>
      <color rgb="FF000000"/>
      <name val="Arial"/>
    </font>
    <font>
      <sz val="11"/>
      <color rgb="FF242424"/>
      <name val="Aptos Narrow"/>
      <charset val="1"/>
    </font>
    <font>
      <b/>
      <sz val="11"/>
      <color theme="1"/>
      <name val="Calibri"/>
      <family val="2"/>
      <scheme val="minor"/>
    </font>
  </fonts>
  <fills count="7">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indexed="13"/>
        <bgColor indexed="64"/>
      </patternFill>
    </fill>
    <fill>
      <patternFill patternType="solid">
        <fgColor rgb="FF92D050"/>
        <bgColor indexed="64"/>
      </patternFill>
    </fill>
    <fill>
      <patternFill patternType="solid">
        <fgColor theme="5" tint="0.59999389629810485"/>
        <bgColor indexed="64"/>
      </patternFill>
    </fill>
  </fills>
  <borders count="114">
    <border>
      <left/>
      <right/>
      <top/>
      <bottom/>
      <diagonal/>
    </border>
    <border>
      <left style="double">
        <color indexed="64"/>
      </left>
      <right style="medium">
        <color indexed="64"/>
      </right>
      <top style="double">
        <color indexed="64"/>
      </top>
      <bottom/>
      <diagonal/>
    </border>
    <border>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bottom style="double">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double">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style="double">
        <color indexed="64"/>
      </top>
      <bottom style="thick">
        <color indexed="64"/>
      </bottom>
      <diagonal/>
    </border>
    <border>
      <left/>
      <right style="thin">
        <color indexed="64"/>
      </right>
      <top style="double">
        <color indexed="64"/>
      </top>
      <bottom style="thick">
        <color indexed="64"/>
      </bottom>
      <diagonal/>
    </border>
    <border>
      <left style="thin">
        <color indexed="64"/>
      </left>
      <right style="medium">
        <color indexed="64"/>
      </right>
      <top style="double">
        <color indexed="64"/>
      </top>
      <bottom style="thick">
        <color indexed="64"/>
      </bottom>
      <diagonal/>
    </border>
    <border>
      <left style="thin">
        <color indexed="64"/>
      </left>
      <right style="double">
        <color indexed="64"/>
      </right>
      <top style="double">
        <color indexed="64"/>
      </top>
      <bottom style="thick">
        <color indexed="64"/>
      </bottom>
      <diagonal/>
    </border>
    <border>
      <left/>
      <right style="thin">
        <color rgb="FF000000"/>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double">
        <color rgb="FF000000"/>
      </bottom>
      <diagonal/>
    </border>
    <border>
      <left style="thin">
        <color indexed="64"/>
      </left>
      <right style="medium">
        <color indexed="64"/>
      </right>
      <top style="thin">
        <color indexed="64"/>
      </top>
      <bottom style="double">
        <color rgb="FF000000"/>
      </bottom>
      <diagonal/>
    </border>
    <border>
      <left style="thin">
        <color indexed="64"/>
      </left>
      <right style="medium">
        <color indexed="64"/>
      </right>
      <top/>
      <bottom style="double">
        <color rgb="FF000000"/>
      </bottom>
      <diagonal/>
    </border>
    <border>
      <left style="thin">
        <color indexed="64"/>
      </left>
      <right style="double">
        <color indexed="64"/>
      </right>
      <top/>
      <bottom style="double">
        <color rgb="FF000000"/>
      </bottom>
      <diagonal/>
    </border>
    <border>
      <left/>
      <right/>
      <top/>
      <bottom style="double">
        <color rgb="FF000000"/>
      </bottom>
      <diagonal/>
    </border>
    <border>
      <left/>
      <right style="thin">
        <color rgb="FF000000"/>
      </right>
      <top/>
      <bottom style="medium">
        <color rgb="FF000000"/>
      </bottom>
      <diagonal/>
    </border>
    <border>
      <left/>
      <right style="thin">
        <color indexed="64"/>
      </right>
      <top/>
      <bottom style="medium">
        <color rgb="FF000000"/>
      </bottom>
      <diagonal/>
    </border>
    <border>
      <left style="thin">
        <color indexed="64"/>
      </left>
      <right style="medium">
        <color indexed="64"/>
      </right>
      <top/>
      <bottom style="medium">
        <color rgb="FF000000"/>
      </bottom>
      <diagonal/>
    </border>
    <border>
      <left style="thin">
        <color indexed="64"/>
      </left>
      <right style="double">
        <color indexed="64"/>
      </right>
      <top/>
      <bottom style="medium">
        <color rgb="FF000000"/>
      </bottom>
      <diagonal/>
    </border>
    <border>
      <left/>
      <right/>
      <top/>
      <bottom style="medium">
        <color rgb="FF000000"/>
      </bottom>
      <diagonal/>
    </border>
    <border>
      <left style="thin">
        <color indexed="64"/>
      </left>
      <right style="thin">
        <color indexed="64"/>
      </right>
      <top style="thin">
        <color indexed="64"/>
      </top>
      <bottom style="double">
        <color rgb="FF000000"/>
      </bottom>
      <diagonal/>
    </border>
    <border>
      <left style="double">
        <color indexed="64"/>
      </left>
      <right style="medium">
        <color indexed="64"/>
      </right>
      <top style="thin">
        <color indexed="64"/>
      </top>
      <bottom/>
      <diagonal/>
    </border>
    <border>
      <left/>
      <right style="medium">
        <color indexed="64"/>
      </right>
      <top style="thin">
        <color indexed="64"/>
      </top>
      <bottom/>
      <diagonal/>
    </border>
    <border>
      <left/>
      <right style="double">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medium">
        <color rgb="FF000000"/>
      </bottom>
      <diagonal/>
    </border>
    <border>
      <left/>
      <right style="medium">
        <color indexed="64"/>
      </right>
      <top/>
      <bottom style="double">
        <color indexed="64"/>
      </bottom>
      <diagonal/>
    </border>
    <border>
      <left style="thin">
        <color indexed="64"/>
      </left>
      <right/>
      <top style="thin">
        <color indexed="64"/>
      </top>
      <bottom style="double">
        <color rgb="FF000000"/>
      </bottom>
      <diagonal/>
    </border>
    <border>
      <left style="medium">
        <color indexed="64"/>
      </left>
      <right style="thin">
        <color indexed="64"/>
      </right>
      <top style="thin">
        <color indexed="64"/>
      </top>
      <bottom style="double">
        <color rgb="FF000000"/>
      </bottom>
      <diagonal/>
    </border>
    <border>
      <left style="thin">
        <color indexed="64"/>
      </left>
      <right style="medium">
        <color indexed="64"/>
      </right>
      <top/>
      <bottom style="thick">
        <color indexed="64"/>
      </bottom>
      <diagonal/>
    </border>
    <border>
      <left style="thin">
        <color indexed="64"/>
      </left>
      <right style="double">
        <color indexed="64"/>
      </right>
      <top/>
      <bottom style="thick">
        <color indexed="64"/>
      </bottom>
      <diagonal/>
    </border>
    <border>
      <left style="double">
        <color indexed="64"/>
      </left>
      <right style="medium">
        <color indexed="64"/>
      </right>
      <top/>
      <bottom style="thick">
        <color indexed="64"/>
      </bottom>
      <diagonal/>
    </border>
    <border>
      <left/>
      <right style="thin">
        <color indexed="64"/>
      </right>
      <top/>
      <bottom style="thick">
        <color indexed="64"/>
      </bottom>
      <diagonal/>
    </border>
    <border>
      <left/>
      <right/>
      <top/>
      <bottom style="double">
        <color indexed="64"/>
      </bottom>
      <diagonal/>
    </border>
    <border>
      <left style="double">
        <color indexed="64"/>
      </left>
      <right style="medium">
        <color indexed="64"/>
      </right>
      <top/>
      <bottom style="medium">
        <color indexed="64"/>
      </bottom>
      <diagonal/>
    </border>
    <border>
      <left/>
      <right style="thin">
        <color indexed="64"/>
      </right>
      <top/>
      <bottom style="medium">
        <color indexed="64"/>
      </bottom>
      <diagonal/>
    </border>
    <border>
      <left/>
      <right/>
      <top style="double">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double">
        <color indexed="64"/>
      </bottom>
      <diagonal/>
    </border>
    <border>
      <left style="thin">
        <color indexed="64"/>
      </left>
      <right/>
      <top/>
      <bottom style="thick">
        <color indexed="64"/>
      </bottom>
      <diagonal/>
    </border>
    <border>
      <left style="medium">
        <color indexed="64"/>
      </left>
      <right style="thin">
        <color indexed="64"/>
      </right>
      <top style="double">
        <color indexed="64"/>
      </top>
      <bottom style="thick">
        <color indexed="64"/>
      </bottom>
      <diagonal/>
    </border>
    <border>
      <left style="thin">
        <color indexed="64"/>
      </left>
      <right style="thin">
        <color indexed="64"/>
      </right>
      <top style="double">
        <color indexed="64"/>
      </top>
      <bottom style="thick">
        <color indexed="64"/>
      </bottom>
      <diagonal/>
    </border>
    <border>
      <left style="thin">
        <color indexed="64"/>
      </left>
      <right/>
      <top style="double">
        <color indexed="64"/>
      </top>
      <bottom style="thick">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rgb="FF000000"/>
      </left>
      <right style="thin">
        <color indexed="64"/>
      </right>
      <top style="thin">
        <color indexed="64"/>
      </top>
      <bottom style="double">
        <color indexed="64"/>
      </bottom>
      <diagonal/>
    </border>
    <border>
      <left style="thin">
        <color indexed="64"/>
      </left>
      <right/>
      <top/>
      <bottom style="medium">
        <color rgb="FF000000"/>
      </bottom>
      <diagonal/>
    </border>
    <border>
      <left style="thin">
        <color indexed="64"/>
      </left>
      <right/>
      <top/>
      <bottom style="medium">
        <color indexed="64"/>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diagonal/>
    </border>
    <border>
      <left style="medium">
        <color rgb="FF000000"/>
      </left>
      <right style="medium">
        <color rgb="FF000000"/>
      </right>
      <top style="thin">
        <color indexed="64"/>
      </top>
      <bottom style="double">
        <color indexed="64"/>
      </bottom>
      <diagonal/>
    </border>
    <border>
      <left style="medium">
        <color rgb="FF000000"/>
      </left>
      <right style="medium">
        <color rgb="FF000000"/>
      </right>
      <top style="double">
        <color indexed="64"/>
      </top>
      <bottom style="thick">
        <color indexed="64"/>
      </bottom>
      <diagonal/>
    </border>
    <border>
      <left style="medium">
        <color rgb="FF000000"/>
      </left>
      <right style="medium">
        <color rgb="FF000000"/>
      </right>
      <top/>
      <bottom style="thin">
        <color indexed="64"/>
      </bottom>
      <diagonal/>
    </border>
    <border>
      <left style="medium">
        <color rgb="FF000000"/>
      </left>
      <right style="medium">
        <color rgb="FF000000"/>
      </right>
      <top style="thin">
        <color indexed="64"/>
      </top>
      <bottom style="double">
        <color rgb="FF000000"/>
      </bottom>
      <diagonal/>
    </border>
    <border>
      <left style="medium">
        <color rgb="FF000000"/>
      </left>
      <right style="medium">
        <color rgb="FF000000"/>
      </right>
      <top/>
      <bottom style="medium">
        <color rgb="FF000000"/>
      </bottom>
      <diagonal/>
    </border>
    <border>
      <left style="medium">
        <color indexed="64"/>
      </left>
      <right/>
      <top style="thin">
        <color indexed="64"/>
      </top>
      <bottom/>
      <diagonal/>
    </border>
    <border>
      <left style="medium">
        <color indexed="64"/>
      </left>
      <right/>
      <top style="thin">
        <color indexed="64"/>
      </top>
      <bottom style="double">
        <color indexed="64"/>
      </bottom>
      <diagonal/>
    </border>
    <border>
      <left/>
      <right/>
      <top style="double">
        <color indexed="64"/>
      </top>
      <bottom style="thick">
        <color indexed="64"/>
      </bottom>
      <diagonal/>
    </border>
    <border>
      <left/>
      <right/>
      <top style="thin">
        <color indexed="64"/>
      </top>
      <bottom style="double">
        <color rgb="FF000000"/>
      </bottom>
      <diagonal/>
    </border>
    <border>
      <left style="medium">
        <color rgb="FF000000"/>
      </left>
      <right/>
      <top style="medium">
        <color rgb="FF000000"/>
      </top>
      <bottom style="thin">
        <color indexed="64"/>
      </bottom>
      <diagonal/>
    </border>
    <border>
      <left style="medium">
        <color rgb="FF000000"/>
      </left>
      <right/>
      <top/>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medium">
        <color rgb="FF000000"/>
      </left>
      <right/>
      <top style="thin">
        <color indexed="64"/>
      </top>
      <bottom style="double">
        <color indexed="64"/>
      </bottom>
      <diagonal/>
    </border>
    <border>
      <left style="medium">
        <color rgb="FF000000"/>
      </left>
      <right/>
      <top style="double">
        <color indexed="64"/>
      </top>
      <bottom style="thick">
        <color indexed="64"/>
      </bottom>
      <diagonal/>
    </border>
    <border>
      <left style="medium">
        <color rgb="FF000000"/>
      </left>
      <right/>
      <top/>
      <bottom style="thin">
        <color indexed="64"/>
      </bottom>
      <diagonal/>
    </border>
    <border>
      <left style="medium">
        <color rgb="FF000000"/>
      </left>
      <right/>
      <top style="thin">
        <color indexed="64"/>
      </top>
      <bottom style="double">
        <color rgb="FF000000"/>
      </bottom>
      <diagonal/>
    </border>
    <border>
      <left style="medium">
        <color rgb="FF000000"/>
      </left>
      <right/>
      <top/>
      <bottom style="medium">
        <color rgb="FF000000"/>
      </bottom>
      <diagonal/>
    </border>
    <border>
      <left style="medium">
        <color rgb="FF000000"/>
      </left>
      <right style="medium">
        <color rgb="FF000000"/>
      </right>
      <top/>
      <bottom style="double">
        <color indexed="64"/>
      </bottom>
      <diagonal/>
    </border>
    <border>
      <left style="medium">
        <color rgb="FF000000"/>
      </left>
      <right style="medium">
        <color rgb="FF000000"/>
      </right>
      <top/>
      <bottom style="double">
        <color rgb="FF000000"/>
      </bottom>
      <diagonal/>
    </border>
    <border>
      <left style="medium">
        <color rgb="FF000000"/>
      </left>
      <right/>
      <top/>
      <bottom style="double">
        <color indexed="64"/>
      </bottom>
      <diagonal/>
    </border>
    <border>
      <left style="medium">
        <color rgb="FF000000"/>
      </left>
      <right/>
      <top/>
      <bottom style="double">
        <color rgb="FF000000"/>
      </bottom>
      <diagonal/>
    </border>
    <border>
      <left/>
      <right/>
      <top/>
      <bottom style="thick">
        <color indexed="64"/>
      </bottom>
      <diagonal/>
    </border>
  </borders>
  <cellStyleXfs count="5">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xf numFmtId="9" fontId="3" fillId="0" borderId="0" applyFont="0" applyFill="0" applyBorder="0" applyAlignment="0" applyProtection="0"/>
  </cellStyleXfs>
  <cellXfs count="559">
    <xf numFmtId="0" fontId="0" fillId="0" borderId="0" xfId="0"/>
    <xf numFmtId="3" fontId="3" fillId="0" borderId="0" xfId="0" applyNumberFormat="1" applyFont="1" applyAlignment="1">
      <alignment horizontal="center"/>
    </xf>
    <xf numFmtId="3" fontId="4" fillId="0" borderId="0" xfId="0" applyNumberFormat="1" applyFont="1" applyAlignment="1">
      <alignment horizontal="center"/>
    </xf>
    <xf numFmtId="3" fontId="4" fillId="0" borderId="0" xfId="0" applyNumberFormat="1" applyFont="1" applyAlignment="1" applyProtection="1">
      <alignment horizontal="center"/>
      <protection locked="0"/>
    </xf>
    <xf numFmtId="164" fontId="4" fillId="0" borderId="0" xfId="1"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lignment horizontal="center"/>
    </xf>
    <xf numFmtId="3" fontId="5" fillId="0" borderId="0" xfId="0" applyNumberFormat="1" applyFont="1" applyAlignment="1">
      <alignment horizontal="center"/>
    </xf>
    <xf numFmtId="3" fontId="0" fillId="0" borderId="0" xfId="0" applyNumberFormat="1" applyAlignment="1" applyProtection="1">
      <alignment horizontal="center"/>
      <protection locked="0"/>
    </xf>
    <xf numFmtId="164" fontId="0" fillId="0" borderId="0" xfId="1" applyNumberFormat="1" applyFont="1" applyAlignment="1" applyProtection="1">
      <alignment horizontal="center"/>
      <protection locked="0"/>
    </xf>
    <xf numFmtId="0" fontId="0" fillId="0" borderId="0" xfId="0" applyAlignment="1" applyProtection="1">
      <alignment horizontal="center"/>
      <protection locked="0"/>
    </xf>
    <xf numFmtId="0" fontId="0" fillId="0" borderId="0" xfId="0" applyAlignment="1">
      <alignment horizontal="center"/>
    </xf>
    <xf numFmtId="3" fontId="0" fillId="0" borderId="0" xfId="0" applyNumberFormat="1" applyAlignment="1">
      <alignment horizontal="center"/>
    </xf>
    <xf numFmtId="3" fontId="6" fillId="0" borderId="0" xfId="0" applyNumberFormat="1" applyFont="1" applyAlignment="1">
      <alignment horizontal="center"/>
    </xf>
    <xf numFmtId="164" fontId="0" fillId="0" borderId="0" xfId="1" applyNumberFormat="1" applyFont="1" applyAlignment="1">
      <alignment horizontal="center"/>
    </xf>
    <xf numFmtId="49" fontId="7" fillId="0" borderId="1" xfId="0" applyNumberFormat="1" applyFont="1" applyBorder="1" applyAlignment="1">
      <alignment horizontal="center" vertical="center" wrapText="1" shrinkToFit="1"/>
    </xf>
    <xf numFmtId="49" fontId="7" fillId="0" borderId="2" xfId="0" applyNumberFormat="1" applyFont="1" applyBorder="1" applyAlignment="1">
      <alignment horizontal="center" vertical="center" wrapText="1" shrinkToFit="1"/>
    </xf>
    <xf numFmtId="164" fontId="7" fillId="0" borderId="3" xfId="1" applyNumberFormat="1" applyFont="1" applyBorder="1" applyAlignment="1">
      <alignment horizontal="center" vertical="center" wrapText="1" shrinkToFit="1"/>
    </xf>
    <xf numFmtId="49" fontId="7" fillId="0" borderId="3" xfId="0" applyNumberFormat="1" applyFont="1" applyBorder="1" applyAlignment="1">
      <alignment horizontal="center" vertical="center" wrapText="1" shrinkToFit="1"/>
    </xf>
    <xf numFmtId="49" fontId="7" fillId="0" borderId="4" xfId="0" applyNumberFormat="1" applyFont="1" applyBorder="1" applyAlignment="1">
      <alignment horizontal="center" vertical="center" wrapText="1" shrinkToFit="1"/>
    </xf>
    <xf numFmtId="49" fontId="7" fillId="0" borderId="5" xfId="0" applyNumberFormat="1" applyFont="1" applyBorder="1" applyAlignment="1">
      <alignment horizontal="center" vertical="center" wrapText="1" shrinkToFit="1"/>
    </xf>
    <xf numFmtId="49" fontId="7" fillId="0" borderId="6" xfId="0" applyNumberFormat="1" applyFont="1" applyBorder="1" applyAlignment="1">
      <alignment horizontal="center" vertical="center" wrapText="1" shrinkToFit="1"/>
    </xf>
    <xf numFmtId="0" fontId="8" fillId="0" borderId="0" xfId="0" applyFont="1" applyAlignment="1">
      <alignment horizontal="center"/>
    </xf>
    <xf numFmtId="49" fontId="7" fillId="2" borderId="7" xfId="0" applyNumberFormat="1" applyFont="1" applyFill="1" applyBorder="1" applyAlignment="1">
      <alignment horizontal="center" vertical="top" wrapText="1" shrinkToFit="1"/>
    </xf>
    <xf numFmtId="49" fontId="7" fillId="2" borderId="0" xfId="0" applyNumberFormat="1" applyFont="1" applyFill="1" applyAlignment="1">
      <alignment horizontal="center" vertical="top" wrapText="1" shrinkToFit="1"/>
    </xf>
    <xf numFmtId="164" fontId="7" fillId="2" borderId="8" xfId="1" applyNumberFormat="1" applyFont="1" applyFill="1" applyBorder="1" applyAlignment="1">
      <alignment horizontal="center" vertical="top" wrapText="1" shrinkToFit="1"/>
    </xf>
    <xf numFmtId="49" fontId="7" fillId="2" borderId="8" xfId="0" applyNumberFormat="1" applyFont="1" applyFill="1" applyBorder="1" applyAlignment="1">
      <alignment horizontal="center" vertical="top" wrapText="1" shrinkToFit="1"/>
    </xf>
    <xf numFmtId="49" fontId="7" fillId="2" borderId="9" xfId="0" applyNumberFormat="1" applyFont="1" applyFill="1" applyBorder="1" applyAlignment="1">
      <alignment horizontal="center" vertical="top" wrapText="1" shrinkToFit="1"/>
    </xf>
    <xf numFmtId="49" fontId="7" fillId="3" borderId="10" xfId="0" applyNumberFormat="1" applyFont="1" applyFill="1" applyBorder="1" applyAlignment="1">
      <alignment horizontal="center" vertical="center" wrapText="1" shrinkToFit="1"/>
    </xf>
    <xf numFmtId="49" fontId="7" fillId="3" borderId="11" xfId="0" applyNumberFormat="1" applyFont="1" applyFill="1" applyBorder="1" applyAlignment="1">
      <alignment horizontal="center" vertical="center" wrapText="1" shrinkToFit="1"/>
    </xf>
    <xf numFmtId="49" fontId="7" fillId="3" borderId="12" xfId="0" applyNumberFormat="1" applyFont="1" applyFill="1" applyBorder="1" applyAlignment="1">
      <alignment horizontal="center" vertical="center" wrapText="1" shrinkToFit="1"/>
    </xf>
    <xf numFmtId="164" fontId="7" fillId="3" borderId="12" xfId="1" applyNumberFormat="1" applyFont="1" applyFill="1" applyBorder="1" applyAlignment="1">
      <alignment horizontal="center" vertical="center" wrapText="1" shrinkToFit="1"/>
    </xf>
    <xf numFmtId="49" fontId="7" fillId="3" borderId="13" xfId="0" applyNumberFormat="1" applyFont="1" applyFill="1" applyBorder="1" applyAlignment="1">
      <alignment horizontal="center" vertical="center" wrapText="1" shrinkToFit="1"/>
    </xf>
    <xf numFmtId="164" fontId="7" fillId="3" borderId="14" xfId="0" applyNumberFormat="1" applyFont="1" applyFill="1" applyBorder="1" applyAlignment="1">
      <alignment horizontal="center" vertical="center"/>
    </xf>
    <xf numFmtId="49" fontId="7" fillId="3" borderId="15" xfId="0" applyNumberFormat="1" applyFont="1" applyFill="1" applyBorder="1" applyAlignment="1">
      <alignment horizontal="center" vertical="center" wrapText="1" shrinkToFit="1"/>
    </xf>
    <xf numFmtId="3" fontId="7" fillId="3" borderId="16" xfId="0" applyNumberFormat="1" applyFont="1" applyFill="1" applyBorder="1" applyAlignment="1" applyProtection="1">
      <alignment horizontal="center" vertical="center"/>
      <protection locked="0"/>
    </xf>
    <xf numFmtId="49" fontId="7" fillId="3" borderId="17" xfId="0" applyNumberFormat="1" applyFont="1" applyFill="1" applyBorder="1" applyAlignment="1">
      <alignment horizontal="center" vertical="center" wrapText="1" shrinkToFit="1"/>
    </xf>
    <xf numFmtId="49" fontId="7" fillId="3" borderId="18" xfId="0" applyNumberFormat="1" applyFont="1" applyFill="1" applyBorder="1" applyAlignment="1">
      <alignment horizontal="center" vertical="center" wrapText="1" shrinkToFit="1"/>
    </xf>
    <xf numFmtId="49" fontId="7" fillId="3" borderId="19" xfId="0" applyNumberFormat="1" applyFont="1" applyFill="1" applyBorder="1" applyAlignment="1">
      <alignment horizontal="center" vertical="center" wrapText="1" shrinkToFit="1"/>
    </xf>
    <xf numFmtId="49" fontId="7" fillId="3" borderId="20" xfId="0" applyNumberFormat="1" applyFont="1" applyFill="1" applyBorder="1" applyAlignment="1">
      <alignment horizontal="center" vertical="center" wrapText="1" shrinkToFit="1"/>
    </xf>
    <xf numFmtId="49" fontId="7" fillId="3" borderId="21" xfId="0" applyNumberFormat="1" applyFont="1" applyFill="1" applyBorder="1" applyAlignment="1">
      <alignment horizontal="center" vertical="center" wrapText="1" shrinkToFit="1"/>
    </xf>
    <xf numFmtId="49" fontId="7" fillId="3" borderId="22" xfId="0" applyNumberFormat="1" applyFont="1" applyFill="1" applyBorder="1" applyAlignment="1">
      <alignment horizontal="center" vertical="center" wrapText="1" shrinkToFit="1"/>
    </xf>
    <xf numFmtId="49" fontId="7" fillId="3" borderId="23" xfId="0" applyNumberFormat="1" applyFont="1" applyFill="1" applyBorder="1" applyAlignment="1">
      <alignment horizontal="center" vertical="center" wrapText="1" shrinkToFit="1"/>
    </xf>
    <xf numFmtId="3" fontId="7" fillId="3" borderId="24" xfId="0" applyNumberFormat="1" applyFont="1" applyFill="1" applyBorder="1" applyAlignment="1" applyProtection="1">
      <alignment horizontal="center" vertical="center"/>
      <protection locked="0"/>
    </xf>
    <xf numFmtId="3" fontId="7" fillId="4" borderId="25" xfId="0" applyNumberFormat="1" applyFont="1" applyFill="1" applyBorder="1" applyAlignment="1" applyProtection="1">
      <alignment horizontal="center" vertical="center"/>
      <protection locked="0"/>
    </xf>
    <xf numFmtId="3" fontId="7" fillId="3" borderId="25" xfId="0" applyNumberFormat="1" applyFont="1" applyFill="1" applyBorder="1" applyAlignment="1" applyProtection="1">
      <alignment horizontal="center" vertical="center"/>
      <protection locked="0"/>
    </xf>
    <xf numFmtId="3" fontId="7" fillId="3" borderId="26" xfId="0" applyNumberFormat="1" applyFont="1" applyFill="1" applyBorder="1" applyAlignment="1" applyProtection="1">
      <alignment horizontal="center" vertical="center"/>
      <protection locked="0"/>
    </xf>
    <xf numFmtId="49" fontId="7" fillId="3" borderId="27" xfId="0" applyNumberFormat="1" applyFont="1" applyFill="1" applyBorder="1" applyAlignment="1">
      <alignment horizontal="center" vertical="center" wrapText="1" shrinkToFit="1"/>
    </xf>
    <xf numFmtId="49" fontId="7" fillId="3" borderId="28" xfId="0" applyNumberFormat="1" applyFont="1" applyFill="1" applyBorder="1" applyAlignment="1">
      <alignment horizontal="center" vertical="center" wrapText="1" shrinkToFit="1"/>
    </xf>
    <xf numFmtId="3" fontId="7" fillId="3" borderId="29" xfId="0" applyNumberFormat="1" applyFont="1" applyFill="1" applyBorder="1" applyAlignment="1" applyProtection="1">
      <alignment horizontal="center" vertical="center"/>
      <protection locked="0"/>
    </xf>
    <xf numFmtId="164" fontId="7" fillId="3" borderId="29" xfId="1" applyNumberFormat="1" applyFont="1" applyFill="1" applyBorder="1" applyAlignment="1">
      <alignment horizontal="center" vertical="center"/>
    </xf>
    <xf numFmtId="164" fontId="7" fillId="3" borderId="29" xfId="0" applyNumberFormat="1" applyFont="1" applyFill="1" applyBorder="1" applyAlignment="1">
      <alignment horizontal="center" vertical="center"/>
    </xf>
    <xf numFmtId="3" fontId="7" fillId="3" borderId="30" xfId="0" applyNumberFormat="1" applyFont="1" applyFill="1" applyBorder="1" applyAlignment="1" applyProtection="1">
      <alignment horizontal="center" vertical="center"/>
      <protection locked="0"/>
    </xf>
    <xf numFmtId="49" fontId="7" fillId="5" borderId="31" xfId="0" applyNumberFormat="1" applyFont="1" applyFill="1" applyBorder="1" applyAlignment="1">
      <alignment horizontal="center" vertical="center" wrapText="1" shrinkToFit="1"/>
    </xf>
    <xf numFmtId="49" fontId="7" fillId="5" borderId="32" xfId="0" applyNumberFormat="1" applyFont="1" applyFill="1" applyBorder="1" applyAlignment="1">
      <alignment horizontal="center" vertical="center" wrapText="1" shrinkToFit="1"/>
    </xf>
    <xf numFmtId="49" fontId="7" fillId="5" borderId="33" xfId="0" applyNumberFormat="1" applyFont="1" applyFill="1" applyBorder="1" applyAlignment="1">
      <alignment horizontal="center" vertical="center" wrapText="1" shrinkToFit="1"/>
    </xf>
    <xf numFmtId="164" fontId="7" fillId="5" borderId="33" xfId="1" applyNumberFormat="1" applyFont="1" applyFill="1" applyBorder="1" applyAlignment="1">
      <alignment horizontal="center" vertical="center" wrapText="1" shrinkToFit="1"/>
    </xf>
    <xf numFmtId="49" fontId="7" fillId="5" borderId="34" xfId="0" applyNumberFormat="1" applyFont="1" applyFill="1" applyBorder="1" applyAlignment="1">
      <alignment horizontal="center" vertical="center" wrapText="1" shrinkToFit="1"/>
    </xf>
    <xf numFmtId="164" fontId="7" fillId="5" borderId="14" xfId="0" applyNumberFormat="1" applyFont="1" applyFill="1" applyBorder="1" applyAlignment="1">
      <alignment horizontal="center" vertical="center"/>
    </xf>
    <xf numFmtId="49" fontId="7" fillId="5" borderId="35" xfId="0" applyNumberFormat="1" applyFont="1" applyFill="1" applyBorder="1" applyAlignment="1">
      <alignment horizontal="center" vertical="center" wrapText="1" shrinkToFit="1"/>
    </xf>
    <xf numFmtId="3" fontId="7" fillId="5" borderId="16" xfId="0" applyNumberFormat="1" applyFont="1" applyFill="1" applyBorder="1" applyAlignment="1" applyProtection="1">
      <alignment horizontal="center" vertical="center"/>
      <protection locked="0"/>
    </xf>
    <xf numFmtId="49" fontId="7" fillId="5" borderId="11" xfId="0" applyNumberFormat="1" applyFont="1" applyFill="1" applyBorder="1" applyAlignment="1">
      <alignment horizontal="center" vertical="center" wrapText="1" shrinkToFit="1"/>
    </xf>
    <xf numFmtId="49" fontId="7" fillId="5" borderId="12" xfId="0" applyNumberFormat="1" applyFont="1" applyFill="1" applyBorder="1" applyAlignment="1">
      <alignment horizontal="center" vertical="center" wrapText="1" shrinkToFit="1"/>
    </xf>
    <xf numFmtId="49" fontId="7" fillId="5" borderId="13" xfId="0" applyNumberFormat="1" applyFont="1" applyFill="1" applyBorder="1" applyAlignment="1">
      <alignment horizontal="center" vertical="center" wrapText="1" shrinkToFit="1"/>
    </xf>
    <xf numFmtId="49" fontId="7" fillId="5" borderId="19" xfId="0" applyNumberFormat="1" applyFont="1" applyFill="1" applyBorder="1" applyAlignment="1">
      <alignment horizontal="center" vertical="center" wrapText="1" shrinkToFit="1"/>
    </xf>
    <xf numFmtId="49" fontId="7" fillId="5" borderId="18" xfId="0" applyNumberFormat="1" applyFont="1" applyFill="1" applyBorder="1" applyAlignment="1">
      <alignment horizontal="center" vertical="center" wrapText="1" shrinkToFit="1"/>
    </xf>
    <xf numFmtId="49" fontId="7" fillId="5" borderId="20" xfId="0" applyNumberFormat="1" applyFont="1" applyFill="1" applyBorder="1" applyAlignment="1">
      <alignment horizontal="center" vertical="center" wrapText="1" shrinkToFit="1"/>
    </xf>
    <xf numFmtId="49" fontId="7" fillId="5" borderId="36" xfId="0" applyNumberFormat="1" applyFont="1" applyFill="1" applyBorder="1" applyAlignment="1">
      <alignment horizontal="center" vertical="center" wrapText="1" shrinkToFit="1"/>
    </xf>
    <xf numFmtId="3" fontId="7" fillId="5" borderId="37" xfId="0" applyNumberFormat="1" applyFont="1" applyFill="1" applyBorder="1" applyAlignment="1" applyProtection="1">
      <alignment horizontal="center" vertical="center"/>
      <protection locked="0"/>
    </xf>
    <xf numFmtId="3" fontId="7" fillId="5" borderId="36" xfId="0" applyNumberFormat="1" applyFont="1" applyFill="1" applyBorder="1" applyAlignment="1" applyProtection="1">
      <alignment horizontal="center" vertical="center"/>
      <protection locked="0"/>
    </xf>
    <xf numFmtId="164" fontId="7" fillId="5" borderId="38" xfId="0" applyNumberFormat="1" applyFont="1" applyFill="1" applyBorder="1" applyAlignment="1">
      <alignment horizontal="center" vertical="center"/>
    </xf>
    <xf numFmtId="3" fontId="7" fillId="5" borderId="39" xfId="0" applyNumberFormat="1" applyFont="1" applyFill="1" applyBorder="1" applyAlignment="1" applyProtection="1">
      <alignment horizontal="center" vertical="center"/>
      <protection locked="0"/>
    </xf>
    <xf numFmtId="0" fontId="0" fillId="0" borderId="40" xfId="0" applyBorder="1" applyAlignment="1">
      <alignment horizontal="center"/>
    </xf>
    <xf numFmtId="49" fontId="7" fillId="5" borderId="41" xfId="0" applyNumberFormat="1" applyFont="1" applyFill="1" applyBorder="1" applyAlignment="1">
      <alignment horizontal="center" vertical="center" wrapText="1" shrinkToFit="1"/>
    </xf>
    <xf numFmtId="49" fontId="7" fillId="5" borderId="42" xfId="0" applyNumberFormat="1" applyFont="1" applyFill="1" applyBorder="1" applyAlignment="1">
      <alignment horizontal="center" vertical="center" wrapText="1" shrinkToFit="1"/>
    </xf>
    <xf numFmtId="3" fontId="7" fillId="5" borderId="43" xfId="0" applyNumberFormat="1" applyFont="1" applyFill="1" applyBorder="1" applyAlignment="1" applyProtection="1">
      <alignment horizontal="center" vertical="center"/>
      <protection locked="0"/>
    </xf>
    <xf numFmtId="164" fontId="7" fillId="5" borderId="43" xfId="1" applyNumberFormat="1" applyFont="1" applyFill="1" applyBorder="1" applyAlignment="1">
      <alignment horizontal="center" vertical="center"/>
    </xf>
    <xf numFmtId="164" fontId="7" fillId="5" borderId="43" xfId="0" applyNumberFormat="1" applyFont="1" applyFill="1" applyBorder="1" applyAlignment="1">
      <alignment horizontal="center" vertical="center"/>
    </xf>
    <xf numFmtId="3" fontId="7" fillId="5" borderId="44" xfId="0" applyNumberFormat="1" applyFont="1" applyFill="1" applyBorder="1" applyAlignment="1" applyProtection="1">
      <alignment horizontal="center" vertical="center"/>
      <protection locked="0"/>
    </xf>
    <xf numFmtId="0" fontId="0" fillId="0" borderId="45" xfId="0" applyBorder="1" applyAlignment="1">
      <alignment horizontal="center"/>
    </xf>
    <xf numFmtId="3" fontId="5" fillId="0" borderId="0" xfId="0" applyNumberFormat="1" applyFont="1" applyAlignment="1" applyProtection="1">
      <alignment horizontal="center"/>
      <protection locked="0"/>
    </xf>
    <xf numFmtId="3" fontId="9" fillId="0" borderId="0" xfId="0" applyNumberFormat="1" applyFont="1" applyAlignment="1">
      <alignment horizontal="center"/>
    </xf>
    <xf numFmtId="3" fontId="3" fillId="0" borderId="0" xfId="0" applyNumberFormat="1" applyFont="1"/>
    <xf numFmtId="3" fontId="4" fillId="0" borderId="0" xfId="0" applyNumberFormat="1" applyFont="1"/>
    <xf numFmtId="3" fontId="4" fillId="0" borderId="0" xfId="0" applyNumberFormat="1" applyFont="1" applyProtection="1">
      <protection locked="0"/>
    </xf>
    <xf numFmtId="0" fontId="4" fillId="0" borderId="0" xfId="0" applyFont="1" applyProtection="1">
      <protection locked="0"/>
    </xf>
    <xf numFmtId="0" fontId="4" fillId="0" borderId="0" xfId="0" applyFont="1"/>
    <xf numFmtId="3" fontId="5" fillId="0" borderId="0" xfId="0" applyNumberFormat="1" applyFont="1"/>
    <xf numFmtId="3" fontId="0" fillId="0" borderId="0" xfId="0" applyNumberFormat="1" applyProtection="1">
      <protection locked="0"/>
    </xf>
    <xf numFmtId="0" fontId="0" fillId="0" borderId="0" xfId="0" applyProtection="1">
      <protection locked="0"/>
    </xf>
    <xf numFmtId="3" fontId="2" fillId="0" borderId="0" xfId="2" applyNumberFormat="1" applyProtection="1">
      <protection locked="0"/>
    </xf>
    <xf numFmtId="3" fontId="0" fillId="0" borderId="0" xfId="0" applyNumberFormat="1"/>
    <xf numFmtId="3" fontId="6" fillId="0" borderId="0" xfId="0" applyNumberFormat="1" applyFont="1"/>
    <xf numFmtId="0" fontId="8" fillId="0" borderId="0" xfId="0" applyFont="1"/>
    <xf numFmtId="164" fontId="7" fillId="3" borderId="14" xfId="0" applyNumberFormat="1" applyFont="1" applyFill="1" applyBorder="1"/>
    <xf numFmtId="164" fontId="7" fillId="3" borderId="14" xfId="0" applyNumberFormat="1" applyFont="1" applyFill="1" applyBorder="1" applyAlignment="1">
      <alignment horizontal="right"/>
    </xf>
    <xf numFmtId="3" fontId="7" fillId="3" borderId="16" xfId="0" applyNumberFormat="1" applyFont="1" applyFill="1" applyBorder="1" applyProtection="1">
      <protection locked="0"/>
    </xf>
    <xf numFmtId="3" fontId="7" fillId="3" borderId="25" xfId="0" applyNumberFormat="1" applyFont="1" applyFill="1" applyBorder="1" applyProtection="1">
      <protection locked="0"/>
    </xf>
    <xf numFmtId="3" fontId="7" fillId="3" borderId="26" xfId="0" applyNumberFormat="1" applyFont="1" applyFill="1" applyBorder="1" applyProtection="1">
      <protection locked="0"/>
    </xf>
    <xf numFmtId="164" fontId="7" fillId="3" borderId="29" xfId="0" applyNumberFormat="1" applyFont="1" applyFill="1" applyBorder="1"/>
    <xf numFmtId="3" fontId="7" fillId="3" borderId="29" xfId="0" applyNumberFormat="1" applyFont="1" applyFill="1" applyBorder="1" applyAlignment="1" applyProtection="1">
      <alignment horizontal="right"/>
      <protection locked="0"/>
    </xf>
    <xf numFmtId="164" fontId="7" fillId="3" borderId="29" xfId="0" applyNumberFormat="1" applyFont="1" applyFill="1" applyBorder="1" applyAlignment="1">
      <alignment horizontal="right"/>
    </xf>
    <xf numFmtId="3" fontId="7" fillId="3" borderId="30" xfId="0" applyNumberFormat="1" applyFont="1" applyFill="1" applyBorder="1" applyProtection="1">
      <protection locked="0"/>
    </xf>
    <xf numFmtId="164" fontId="7" fillId="5" borderId="14" xfId="0" applyNumberFormat="1" applyFont="1" applyFill="1" applyBorder="1"/>
    <xf numFmtId="164" fontId="7" fillId="5" borderId="14" xfId="0" applyNumberFormat="1" applyFont="1" applyFill="1" applyBorder="1" applyAlignment="1">
      <alignment horizontal="right"/>
    </xf>
    <xf numFmtId="3" fontId="7" fillId="5" borderId="16" xfId="0" applyNumberFormat="1" applyFont="1" applyFill="1" applyBorder="1" applyProtection="1">
      <protection locked="0"/>
    </xf>
    <xf numFmtId="49" fontId="7" fillId="5" borderId="15" xfId="0" applyNumberFormat="1" applyFont="1" applyFill="1" applyBorder="1" applyAlignment="1">
      <alignment horizontal="center" vertical="center" wrapText="1" shrinkToFit="1"/>
    </xf>
    <xf numFmtId="49" fontId="7" fillId="5" borderId="21" xfId="0" applyNumberFormat="1" applyFont="1" applyFill="1" applyBorder="1" applyAlignment="1">
      <alignment horizontal="center" vertical="center" wrapText="1" shrinkToFit="1"/>
    </xf>
    <xf numFmtId="164" fontId="7" fillId="5" borderId="38" xfId="0" applyNumberFormat="1" applyFont="1" applyFill="1" applyBorder="1"/>
    <xf numFmtId="164" fontId="7" fillId="5" borderId="38" xfId="0" applyNumberFormat="1" applyFont="1" applyFill="1" applyBorder="1" applyAlignment="1">
      <alignment horizontal="right"/>
    </xf>
    <xf numFmtId="3" fontId="7" fillId="5" borderId="36" xfId="0" applyNumberFormat="1" applyFont="1" applyFill="1" applyBorder="1" applyProtection="1">
      <protection locked="0"/>
    </xf>
    <xf numFmtId="3" fontId="7" fillId="5" borderId="46" xfId="0" applyNumberFormat="1" applyFont="1" applyFill="1" applyBorder="1" applyProtection="1">
      <protection locked="0"/>
    </xf>
    <xf numFmtId="3" fontId="7" fillId="5" borderId="39" xfId="0" applyNumberFormat="1" applyFont="1" applyFill="1" applyBorder="1" applyProtection="1">
      <protection locked="0"/>
    </xf>
    <xf numFmtId="0" fontId="0" fillId="0" borderId="40" xfId="0" applyBorder="1"/>
    <xf numFmtId="164" fontId="7" fillId="5" borderId="43" xfId="0" applyNumberFormat="1" applyFont="1" applyFill="1" applyBorder="1"/>
    <xf numFmtId="3" fontId="7" fillId="5" borderId="43" xfId="0" applyNumberFormat="1" applyFont="1" applyFill="1" applyBorder="1" applyAlignment="1" applyProtection="1">
      <alignment horizontal="right"/>
      <protection locked="0"/>
    </xf>
    <xf numFmtId="164" fontId="7" fillId="5" borderId="43" xfId="0" applyNumberFormat="1" applyFont="1" applyFill="1" applyBorder="1" applyAlignment="1">
      <alignment horizontal="right"/>
    </xf>
    <xf numFmtId="3" fontId="7" fillId="5" borderId="44" xfId="0" applyNumberFormat="1" applyFont="1" applyFill="1" applyBorder="1" applyProtection="1">
      <protection locked="0"/>
    </xf>
    <xf numFmtId="0" fontId="0" fillId="0" borderId="45" xfId="0" applyBorder="1"/>
    <xf numFmtId="3" fontId="5" fillId="0" borderId="0" xfId="0" applyNumberFormat="1" applyFont="1" applyProtection="1">
      <protection locked="0"/>
    </xf>
    <xf numFmtId="3" fontId="9" fillId="0" borderId="0" xfId="0" applyNumberFormat="1" applyFont="1"/>
    <xf numFmtId="9" fontId="7" fillId="4" borderId="25" xfId="1" applyFont="1" applyFill="1" applyBorder="1" applyProtection="1">
      <protection locked="0"/>
    </xf>
    <xf numFmtId="3" fontId="7" fillId="4" borderId="25" xfId="0" applyNumberFormat="1" applyFont="1" applyFill="1" applyBorder="1" applyProtection="1">
      <protection locked="0"/>
    </xf>
    <xf numFmtId="3" fontId="7" fillId="3" borderId="24" xfId="0" applyNumberFormat="1" applyFont="1" applyFill="1" applyBorder="1" applyAlignment="1" applyProtection="1">
      <alignment horizontal="right"/>
      <protection locked="0"/>
    </xf>
    <xf numFmtId="9" fontId="7" fillId="3" borderId="29" xfId="1" applyFont="1" applyFill="1" applyBorder="1" applyAlignment="1">
      <alignment horizontal="right"/>
    </xf>
    <xf numFmtId="9" fontId="7" fillId="5" borderId="33" xfId="1" applyFont="1" applyFill="1" applyBorder="1" applyAlignment="1">
      <alignment horizontal="center" vertical="center" wrapText="1" shrinkToFit="1"/>
    </xf>
    <xf numFmtId="9" fontId="7" fillId="5" borderId="43" xfId="1" applyFont="1" applyFill="1" applyBorder="1" applyAlignment="1">
      <alignment horizontal="right"/>
    </xf>
    <xf numFmtId="3" fontId="10" fillId="0" borderId="0" xfId="0" applyNumberFormat="1" applyFont="1"/>
    <xf numFmtId="49" fontId="7" fillId="2" borderId="47" xfId="0" applyNumberFormat="1" applyFont="1" applyFill="1" applyBorder="1" applyAlignment="1">
      <alignment horizontal="center" vertical="top" wrapText="1" shrinkToFit="1"/>
    </xf>
    <xf numFmtId="49" fontId="7" fillId="2" borderId="48" xfId="0" applyNumberFormat="1" applyFont="1" applyFill="1" applyBorder="1" applyAlignment="1">
      <alignment horizontal="center" vertical="top" wrapText="1" shrinkToFit="1"/>
    </xf>
    <xf numFmtId="49" fontId="7" fillId="2" borderId="49" xfId="0" applyNumberFormat="1" applyFont="1" applyFill="1" applyBorder="1" applyAlignment="1">
      <alignment horizontal="center" vertical="top" wrapText="1" shrinkToFit="1"/>
    </xf>
    <xf numFmtId="49" fontId="7" fillId="3" borderId="50" xfId="0" applyNumberFormat="1" applyFont="1" applyFill="1" applyBorder="1" applyAlignment="1">
      <alignment horizontal="center" vertical="center" wrapText="1" shrinkToFit="1"/>
    </xf>
    <xf numFmtId="49" fontId="7" fillId="3" borderId="51" xfId="0" applyNumberFormat="1" applyFont="1" applyFill="1" applyBorder="1" applyAlignment="1">
      <alignment horizontal="center" vertical="center" wrapText="1" shrinkToFit="1"/>
    </xf>
    <xf numFmtId="49" fontId="7" fillId="3" borderId="52" xfId="0" applyNumberFormat="1" applyFont="1" applyFill="1" applyBorder="1" applyAlignment="1">
      <alignment horizontal="center" vertical="center" wrapText="1" shrinkToFit="1"/>
    </xf>
    <xf numFmtId="164" fontId="7" fillId="3" borderId="52" xfId="0" applyNumberFormat="1" applyFont="1" applyFill="1" applyBorder="1" applyAlignment="1">
      <alignment horizontal="center" vertical="center"/>
    </xf>
    <xf numFmtId="164" fontId="7" fillId="3" borderId="53" xfId="0" applyNumberFormat="1" applyFont="1" applyFill="1" applyBorder="1" applyAlignment="1">
      <alignment horizontal="center" vertical="center"/>
    </xf>
    <xf numFmtId="164" fontId="7" fillId="3" borderId="52" xfId="0" applyNumberFormat="1" applyFont="1" applyFill="1" applyBorder="1" applyAlignment="1" applyProtection="1">
      <alignment horizontal="center" vertical="center"/>
      <protection locked="0"/>
    </xf>
    <xf numFmtId="164" fontId="7" fillId="3" borderId="53" xfId="0" applyNumberFormat="1" applyFont="1" applyFill="1" applyBorder="1" applyAlignment="1" applyProtection="1">
      <alignment horizontal="center" vertical="center"/>
      <protection locked="0"/>
    </xf>
    <xf numFmtId="49" fontId="7" fillId="3" borderId="54" xfId="0" applyNumberFormat="1" applyFont="1" applyFill="1" applyBorder="1" applyAlignment="1">
      <alignment horizontal="center" vertical="center" wrapText="1" shrinkToFit="1"/>
    </xf>
    <xf numFmtId="49" fontId="7" fillId="3" borderId="55" xfId="0" applyNumberFormat="1" applyFont="1" applyFill="1" applyBorder="1" applyAlignment="1">
      <alignment horizontal="center" vertical="center" wrapText="1" shrinkToFit="1"/>
    </xf>
    <xf numFmtId="164" fontId="7" fillId="3" borderId="15" xfId="0" applyNumberFormat="1" applyFont="1" applyFill="1" applyBorder="1" applyAlignment="1">
      <alignment horizontal="center" vertical="center"/>
    </xf>
    <xf numFmtId="164" fontId="7" fillId="3" borderId="12" xfId="0" applyNumberFormat="1" applyFont="1" applyFill="1" applyBorder="1" applyAlignment="1">
      <alignment horizontal="center" vertical="center"/>
    </xf>
    <xf numFmtId="164" fontId="7" fillId="3" borderId="15" xfId="0" applyNumberFormat="1" applyFont="1" applyFill="1" applyBorder="1" applyAlignment="1" applyProtection="1">
      <alignment horizontal="center" vertical="center"/>
      <protection locked="0"/>
    </xf>
    <xf numFmtId="164" fontId="7" fillId="3" borderId="12" xfId="0" applyNumberFormat="1" applyFont="1" applyFill="1" applyBorder="1" applyAlignment="1" applyProtection="1">
      <alignment horizontal="center" vertical="center"/>
      <protection locked="0"/>
    </xf>
    <xf numFmtId="49" fontId="7" fillId="3" borderId="56" xfId="0" applyNumberFormat="1" applyFont="1" applyFill="1" applyBorder="1" applyAlignment="1">
      <alignment horizontal="center" vertical="center" wrapText="1" shrinkToFit="1"/>
    </xf>
    <xf numFmtId="49" fontId="7" fillId="3" borderId="26" xfId="0" applyNumberFormat="1" applyFont="1" applyFill="1" applyBorder="1" applyAlignment="1">
      <alignment horizontal="center" vertical="center" wrapText="1" shrinkToFit="1"/>
    </xf>
    <xf numFmtId="164" fontId="7" fillId="3" borderId="26" xfId="0" applyNumberFormat="1" applyFont="1" applyFill="1" applyBorder="1" applyAlignment="1">
      <alignment horizontal="center" vertical="center"/>
    </xf>
    <xf numFmtId="164" fontId="7" fillId="3" borderId="24" xfId="0" applyNumberFormat="1" applyFont="1" applyFill="1" applyBorder="1" applyAlignment="1">
      <alignment horizontal="center" vertical="center"/>
    </xf>
    <xf numFmtId="164" fontId="7" fillId="3" borderId="26" xfId="0" applyNumberFormat="1" applyFont="1" applyFill="1" applyBorder="1" applyAlignment="1" applyProtection="1">
      <alignment horizontal="center" vertical="center"/>
      <protection locked="0"/>
    </xf>
    <xf numFmtId="164" fontId="7" fillId="3" borderId="24" xfId="0" applyNumberFormat="1" applyFont="1" applyFill="1" applyBorder="1" applyAlignment="1" applyProtection="1">
      <alignment horizontal="center" vertical="center"/>
      <protection locked="0"/>
    </xf>
    <xf numFmtId="49" fontId="7" fillId="3" borderId="57" xfId="0" applyNumberFormat="1" applyFont="1" applyFill="1" applyBorder="1" applyAlignment="1">
      <alignment horizontal="center" vertical="center" wrapText="1" shrinkToFit="1"/>
    </xf>
    <xf numFmtId="3" fontId="7" fillId="3" borderId="58" xfId="0" applyNumberFormat="1" applyFont="1" applyFill="1" applyBorder="1" applyAlignment="1" applyProtection="1">
      <alignment horizontal="center" vertical="center"/>
      <protection locked="0"/>
    </xf>
    <xf numFmtId="3" fontId="7" fillId="3" borderId="59" xfId="0" applyNumberFormat="1" applyFont="1" applyFill="1" applyBorder="1" applyAlignment="1" applyProtection="1">
      <alignment horizontal="center" vertical="center"/>
      <protection locked="0"/>
    </xf>
    <xf numFmtId="164" fontId="7" fillId="3" borderId="59" xfId="0" applyNumberFormat="1" applyFont="1" applyFill="1" applyBorder="1" applyAlignment="1">
      <alignment horizontal="center" vertical="center"/>
    </xf>
    <xf numFmtId="164" fontId="7" fillId="3" borderId="60" xfId="0" applyNumberFormat="1" applyFont="1" applyFill="1" applyBorder="1" applyAlignment="1">
      <alignment horizontal="center" vertical="center"/>
    </xf>
    <xf numFmtId="164" fontId="7" fillId="3" borderId="59" xfId="0" applyNumberFormat="1" applyFont="1" applyFill="1" applyBorder="1" applyAlignment="1" applyProtection="1">
      <alignment horizontal="center" vertical="center"/>
      <protection locked="0"/>
    </xf>
    <xf numFmtId="164" fontId="7" fillId="3" borderId="60" xfId="0" applyNumberFormat="1" applyFont="1" applyFill="1" applyBorder="1" applyAlignment="1" applyProtection="1">
      <alignment horizontal="center" vertical="center"/>
      <protection locked="0"/>
    </xf>
    <xf numFmtId="49" fontId="7" fillId="5" borderId="50" xfId="0" applyNumberFormat="1" applyFont="1" applyFill="1" applyBorder="1" applyAlignment="1">
      <alignment horizontal="center" vertical="center" wrapText="1" shrinkToFit="1"/>
    </xf>
    <xf numFmtId="49" fontId="7" fillId="5" borderId="51" xfId="0" applyNumberFormat="1" applyFont="1" applyFill="1" applyBorder="1" applyAlignment="1">
      <alignment horizontal="center" vertical="center" wrapText="1" shrinkToFit="1"/>
    </xf>
    <xf numFmtId="49" fontId="7" fillId="5" borderId="52" xfId="0" applyNumberFormat="1" applyFont="1" applyFill="1" applyBorder="1" applyAlignment="1">
      <alignment horizontal="center" vertical="center" wrapText="1" shrinkToFit="1"/>
    </xf>
    <xf numFmtId="164" fontId="7" fillId="5" borderId="52" xfId="0" applyNumberFormat="1" applyFont="1" applyFill="1" applyBorder="1" applyAlignment="1">
      <alignment horizontal="center" vertical="center"/>
    </xf>
    <xf numFmtId="164" fontId="7" fillId="5" borderId="53" xfId="0" applyNumberFormat="1" applyFont="1" applyFill="1" applyBorder="1" applyAlignment="1">
      <alignment horizontal="center" vertical="center"/>
    </xf>
    <xf numFmtId="164" fontId="7" fillId="5" borderId="52" xfId="0" applyNumberFormat="1" applyFont="1" applyFill="1" applyBorder="1" applyAlignment="1" applyProtection="1">
      <alignment horizontal="center" vertical="center"/>
      <protection locked="0"/>
    </xf>
    <xf numFmtId="164" fontId="7" fillId="5" borderId="53" xfId="0" applyNumberFormat="1" applyFont="1" applyFill="1" applyBorder="1" applyAlignment="1" applyProtection="1">
      <alignment horizontal="center" vertical="center"/>
      <protection locked="0"/>
    </xf>
    <xf numFmtId="49" fontId="7" fillId="5" borderId="54" xfId="0" applyNumberFormat="1" applyFont="1" applyFill="1" applyBorder="1" applyAlignment="1">
      <alignment horizontal="center" vertical="center" wrapText="1" shrinkToFit="1"/>
    </xf>
    <xf numFmtId="49" fontId="7" fillId="5" borderId="55" xfId="0" applyNumberFormat="1" applyFont="1" applyFill="1" applyBorder="1" applyAlignment="1">
      <alignment horizontal="center" vertical="center" wrapText="1" shrinkToFit="1"/>
    </xf>
    <xf numFmtId="164" fontId="7" fillId="5" borderId="15" xfId="0" applyNumberFormat="1" applyFont="1" applyFill="1" applyBorder="1" applyAlignment="1">
      <alignment horizontal="center" vertical="center"/>
    </xf>
    <xf numFmtId="164" fontId="7" fillId="5" borderId="12" xfId="0" applyNumberFormat="1" applyFont="1" applyFill="1" applyBorder="1" applyAlignment="1">
      <alignment horizontal="center" vertical="center"/>
    </xf>
    <xf numFmtId="164" fontId="7" fillId="5" borderId="15" xfId="0" applyNumberFormat="1" applyFont="1" applyFill="1" applyBorder="1" applyAlignment="1" applyProtection="1">
      <alignment horizontal="center" vertical="center"/>
      <protection locked="0"/>
    </xf>
    <xf numFmtId="164" fontId="7" fillId="5" borderId="12" xfId="0" applyNumberFormat="1" applyFont="1" applyFill="1" applyBorder="1" applyAlignment="1" applyProtection="1">
      <alignment horizontal="center" vertical="center"/>
      <protection locked="0"/>
    </xf>
    <xf numFmtId="49" fontId="7" fillId="5" borderId="56" xfId="0" applyNumberFormat="1" applyFont="1" applyFill="1" applyBorder="1" applyAlignment="1">
      <alignment horizontal="center" vertical="center" wrapText="1" shrinkToFit="1"/>
    </xf>
    <xf numFmtId="49" fontId="7" fillId="5" borderId="23" xfId="0" applyNumberFormat="1" applyFont="1" applyFill="1" applyBorder="1" applyAlignment="1">
      <alignment horizontal="center" vertical="center" wrapText="1" shrinkToFit="1"/>
    </xf>
    <xf numFmtId="49" fontId="7" fillId="5" borderId="26" xfId="0" applyNumberFormat="1" applyFont="1" applyFill="1" applyBorder="1" applyAlignment="1">
      <alignment horizontal="center" vertical="center" wrapText="1" shrinkToFit="1"/>
    </xf>
    <xf numFmtId="164" fontId="7" fillId="5" borderId="26" xfId="0" applyNumberFormat="1" applyFont="1" applyFill="1" applyBorder="1" applyAlignment="1">
      <alignment horizontal="center" vertical="center"/>
    </xf>
    <xf numFmtId="164" fontId="7" fillId="5" borderId="24" xfId="0" applyNumberFormat="1" applyFont="1" applyFill="1" applyBorder="1" applyAlignment="1">
      <alignment horizontal="center" vertical="center"/>
    </xf>
    <xf numFmtId="164" fontId="7" fillId="5" borderId="26" xfId="0" applyNumberFormat="1" applyFont="1" applyFill="1" applyBorder="1" applyAlignment="1" applyProtection="1">
      <alignment horizontal="center" vertical="center"/>
      <protection locked="0"/>
    </xf>
    <xf numFmtId="164" fontId="7" fillId="5" borderId="24" xfId="0" applyNumberFormat="1" applyFont="1" applyFill="1" applyBorder="1" applyAlignment="1" applyProtection="1">
      <alignment horizontal="center" vertical="center"/>
      <protection locked="0"/>
    </xf>
    <xf numFmtId="49" fontId="7" fillId="5" borderId="57" xfId="0" applyNumberFormat="1" applyFont="1" applyFill="1" applyBorder="1" applyAlignment="1">
      <alignment horizontal="center" vertical="center" wrapText="1" shrinkToFit="1"/>
    </xf>
    <xf numFmtId="3" fontId="7" fillId="5" borderId="58" xfId="0" applyNumberFormat="1" applyFont="1" applyFill="1" applyBorder="1" applyAlignment="1" applyProtection="1">
      <alignment horizontal="center" vertical="center"/>
      <protection locked="0"/>
    </xf>
    <xf numFmtId="3" fontId="7" fillId="5" borderId="59" xfId="0" applyNumberFormat="1" applyFont="1" applyFill="1" applyBorder="1" applyAlignment="1" applyProtection="1">
      <alignment horizontal="center" vertical="center"/>
      <protection locked="0"/>
    </xf>
    <xf numFmtId="164" fontId="7" fillId="5" borderId="59" xfId="0" applyNumberFormat="1" applyFont="1" applyFill="1" applyBorder="1" applyAlignment="1">
      <alignment horizontal="center" vertical="center"/>
    </xf>
    <xf numFmtId="164" fontId="7" fillId="5" borderId="60" xfId="0" applyNumberFormat="1" applyFont="1" applyFill="1" applyBorder="1" applyAlignment="1">
      <alignment horizontal="center" vertical="center"/>
    </xf>
    <xf numFmtId="164" fontId="7" fillId="5" borderId="59" xfId="0" applyNumberFormat="1" applyFont="1" applyFill="1" applyBorder="1" applyAlignment="1" applyProtection="1">
      <alignment horizontal="center" vertical="center"/>
      <protection locked="0"/>
    </xf>
    <xf numFmtId="164" fontId="7" fillId="5" borderId="60" xfId="0" applyNumberFormat="1" applyFont="1" applyFill="1" applyBorder="1" applyAlignment="1" applyProtection="1">
      <alignment horizontal="center" vertical="center"/>
      <protection locked="0"/>
    </xf>
    <xf numFmtId="3" fontId="3" fillId="0" borderId="0" xfId="0" applyNumberFormat="1" applyFont="1" applyProtection="1">
      <protection locked="0"/>
    </xf>
    <xf numFmtId="49" fontId="7" fillId="3" borderId="12" xfId="0" applyNumberFormat="1" applyFont="1" applyFill="1" applyBorder="1" applyAlignment="1">
      <alignment horizontal="right" vertical="center" wrapText="1" shrinkToFit="1"/>
    </xf>
    <xf numFmtId="49" fontId="7" fillId="3" borderId="18" xfId="0" applyNumberFormat="1" applyFont="1" applyFill="1" applyBorder="1" applyAlignment="1">
      <alignment horizontal="right" vertical="center" wrapText="1" shrinkToFit="1"/>
    </xf>
    <xf numFmtId="164" fontId="7" fillId="3" borderId="24" xfId="0" applyNumberFormat="1" applyFont="1" applyFill="1" applyBorder="1" applyAlignment="1">
      <alignment horizontal="right"/>
    </xf>
    <xf numFmtId="49" fontId="7" fillId="5" borderId="33" xfId="0" applyNumberFormat="1" applyFont="1" applyFill="1" applyBorder="1" applyAlignment="1">
      <alignment horizontal="right" vertical="center" wrapText="1" shrinkToFit="1"/>
    </xf>
    <xf numFmtId="49" fontId="7" fillId="5" borderId="12" xfId="0" applyNumberFormat="1" applyFont="1" applyFill="1" applyBorder="1" applyAlignment="1">
      <alignment horizontal="right" vertical="center" wrapText="1" shrinkToFit="1"/>
    </xf>
    <xf numFmtId="49" fontId="7" fillId="5" borderId="18" xfId="0" applyNumberFormat="1" applyFont="1" applyFill="1" applyBorder="1" applyAlignment="1">
      <alignment horizontal="right" vertical="center" wrapText="1" shrinkToFit="1"/>
    </xf>
    <xf numFmtId="3" fontId="7" fillId="5" borderId="37" xfId="0" applyNumberFormat="1" applyFont="1" applyFill="1" applyBorder="1" applyAlignment="1" applyProtection="1">
      <alignment horizontal="right"/>
      <protection locked="0"/>
    </xf>
    <xf numFmtId="164" fontId="7" fillId="5" borderId="37" xfId="0" applyNumberFormat="1" applyFont="1" applyFill="1" applyBorder="1" applyAlignment="1">
      <alignment horizontal="right"/>
    </xf>
    <xf numFmtId="10" fontId="7" fillId="3" borderId="12" xfId="0" applyNumberFormat="1" applyFont="1" applyFill="1" applyBorder="1" applyAlignment="1">
      <alignment horizontal="center" vertical="center" wrapText="1" shrinkToFit="1"/>
    </xf>
    <xf numFmtId="9" fontId="7" fillId="3" borderId="14" xfId="0" applyNumberFormat="1" applyFont="1" applyFill="1" applyBorder="1" applyAlignment="1">
      <alignment horizontal="center" vertical="center"/>
    </xf>
    <xf numFmtId="9" fontId="7" fillId="3" borderId="16" xfId="0" applyNumberFormat="1" applyFont="1" applyFill="1" applyBorder="1" applyAlignment="1" applyProtection="1">
      <alignment horizontal="center" vertical="center"/>
      <protection locked="0"/>
    </xf>
    <xf numFmtId="10" fontId="7" fillId="3" borderId="29" xfId="0" applyNumberFormat="1" applyFont="1" applyFill="1" applyBorder="1" applyAlignment="1">
      <alignment horizontal="center" vertical="center"/>
    </xf>
    <xf numFmtId="9" fontId="7" fillId="3" borderId="29" xfId="0" applyNumberFormat="1" applyFont="1" applyFill="1" applyBorder="1" applyAlignment="1">
      <alignment horizontal="center" vertical="center"/>
    </xf>
    <xf numFmtId="9" fontId="7" fillId="3" borderId="30" xfId="0" applyNumberFormat="1" applyFont="1" applyFill="1" applyBorder="1" applyAlignment="1" applyProtection="1">
      <alignment horizontal="center" vertical="center"/>
      <protection locked="0"/>
    </xf>
    <xf numFmtId="10" fontId="7" fillId="5" borderId="33" xfId="0" applyNumberFormat="1" applyFont="1" applyFill="1" applyBorder="1" applyAlignment="1">
      <alignment horizontal="center" vertical="center" wrapText="1" shrinkToFit="1"/>
    </xf>
    <xf numFmtId="9" fontId="7" fillId="5" borderId="14" xfId="0" applyNumberFormat="1" applyFont="1" applyFill="1" applyBorder="1" applyAlignment="1">
      <alignment horizontal="center" vertical="center"/>
    </xf>
    <xf numFmtId="9" fontId="7" fillId="5" borderId="16" xfId="0" applyNumberFormat="1" applyFont="1" applyFill="1" applyBorder="1" applyAlignment="1" applyProtection="1">
      <alignment horizontal="center" vertical="center"/>
      <protection locked="0"/>
    </xf>
    <xf numFmtId="10" fontId="7" fillId="5" borderId="12" xfId="0" applyNumberFormat="1" applyFont="1" applyFill="1" applyBorder="1" applyAlignment="1">
      <alignment horizontal="center" vertical="center" wrapText="1" shrinkToFit="1"/>
    </xf>
    <xf numFmtId="10" fontId="7" fillId="5" borderId="18" xfId="0" applyNumberFormat="1" applyFont="1" applyFill="1" applyBorder="1" applyAlignment="1">
      <alignment horizontal="center" vertical="center" wrapText="1" shrinkToFit="1"/>
    </xf>
    <xf numFmtId="9" fontId="7" fillId="5" borderId="61" xfId="0" applyNumberFormat="1" applyFont="1" applyFill="1" applyBorder="1" applyAlignment="1">
      <alignment horizontal="center" vertical="center"/>
    </xf>
    <xf numFmtId="3" fontId="7" fillId="5" borderId="46" xfId="0" applyNumberFormat="1" applyFont="1" applyFill="1" applyBorder="1" applyAlignment="1" applyProtection="1">
      <alignment horizontal="center" vertical="center"/>
      <protection locked="0"/>
    </xf>
    <xf numFmtId="9" fontId="7" fillId="5" borderId="38" xfId="0" applyNumberFormat="1" applyFont="1" applyFill="1" applyBorder="1" applyAlignment="1">
      <alignment horizontal="center" vertical="center"/>
    </xf>
    <xf numFmtId="9" fontId="7" fillId="5" borderId="39" xfId="0" applyNumberFormat="1" applyFont="1" applyFill="1" applyBorder="1" applyAlignment="1" applyProtection="1">
      <alignment horizontal="center" vertical="center"/>
      <protection locked="0"/>
    </xf>
    <xf numFmtId="3" fontId="7" fillId="5" borderId="62" xfId="0" applyNumberFormat="1" applyFont="1" applyFill="1" applyBorder="1" applyAlignment="1" applyProtection="1">
      <alignment horizontal="center" vertical="center"/>
      <protection locked="0"/>
    </xf>
    <xf numFmtId="10" fontId="7" fillId="5" borderId="62" xfId="0" applyNumberFormat="1" applyFont="1" applyFill="1" applyBorder="1" applyAlignment="1">
      <alignment horizontal="center" vertical="center"/>
    </xf>
    <xf numFmtId="9" fontId="7" fillId="5" borderId="62" xfId="0" applyNumberFormat="1" applyFont="1" applyFill="1" applyBorder="1" applyAlignment="1">
      <alignment horizontal="center" vertical="center"/>
    </xf>
    <xf numFmtId="9" fontId="7" fillId="5" borderId="43" xfId="0" applyNumberFormat="1" applyFont="1" applyFill="1" applyBorder="1" applyAlignment="1">
      <alignment horizontal="center" vertical="center"/>
    </xf>
    <xf numFmtId="9" fontId="7" fillId="5" borderId="44" xfId="0" applyNumberFormat="1" applyFont="1" applyFill="1" applyBorder="1" applyAlignment="1" applyProtection="1">
      <alignment horizontal="center" vertical="center"/>
      <protection locked="0"/>
    </xf>
    <xf numFmtId="0" fontId="7" fillId="3" borderId="51" xfId="0" applyFont="1" applyFill="1" applyBorder="1" applyAlignment="1">
      <alignment horizontal="center" vertical="center" wrapText="1" shrinkToFit="1"/>
    </xf>
    <xf numFmtId="0" fontId="7" fillId="3" borderId="52" xfId="0" applyFont="1" applyFill="1" applyBorder="1" applyAlignment="1">
      <alignment horizontal="center" vertical="center" wrapText="1" shrinkToFit="1"/>
    </xf>
    <xf numFmtId="0" fontId="7" fillId="3" borderId="15" xfId="0" applyFont="1" applyFill="1" applyBorder="1" applyAlignment="1">
      <alignment horizontal="center" vertical="center" wrapText="1" shrinkToFit="1"/>
    </xf>
    <xf numFmtId="0" fontId="7" fillId="5" borderId="23" xfId="0" applyFont="1" applyFill="1" applyBorder="1" applyAlignment="1">
      <alignment horizontal="center" vertical="center" wrapText="1" shrinkToFit="1"/>
    </xf>
    <xf numFmtId="0" fontId="7" fillId="5" borderId="26" xfId="0" applyFont="1" applyFill="1" applyBorder="1" applyAlignment="1">
      <alignment horizontal="center" vertical="center" wrapText="1" shrinkToFit="1"/>
    </xf>
    <xf numFmtId="0" fontId="7" fillId="3" borderId="12" xfId="0" applyFont="1" applyFill="1" applyBorder="1" applyAlignment="1">
      <alignment horizontal="center" vertical="center" wrapText="1" shrinkToFit="1"/>
    </xf>
    <xf numFmtId="0" fontId="7" fillId="3" borderId="11" xfId="0" applyFont="1" applyFill="1" applyBorder="1" applyAlignment="1">
      <alignment horizontal="center" vertical="center" wrapText="1" shrinkToFit="1"/>
    </xf>
    <xf numFmtId="164" fontId="7" fillId="3" borderId="12" xfId="0" applyNumberFormat="1" applyFont="1" applyFill="1" applyBorder="1" applyAlignment="1">
      <alignment horizontal="center" vertical="center" wrapText="1" shrinkToFit="1"/>
    </xf>
    <xf numFmtId="0" fontId="7" fillId="3" borderId="13" xfId="0" applyFont="1" applyFill="1" applyBorder="1" applyAlignment="1">
      <alignment horizontal="center" vertical="center" wrapText="1" shrinkToFit="1"/>
    </xf>
    <xf numFmtId="164" fontId="7" fillId="3" borderId="16" xfId="0" applyNumberFormat="1" applyFont="1" applyFill="1" applyBorder="1" applyAlignment="1" applyProtection="1">
      <alignment horizontal="center" vertical="center"/>
      <protection locked="0"/>
    </xf>
    <xf numFmtId="0" fontId="7" fillId="3" borderId="18" xfId="0" applyFont="1" applyFill="1" applyBorder="1" applyAlignment="1">
      <alignment horizontal="center" vertical="center" wrapText="1" shrinkToFit="1"/>
    </xf>
    <xf numFmtId="0" fontId="7" fillId="3" borderId="19" xfId="0" applyFont="1" applyFill="1" applyBorder="1" applyAlignment="1">
      <alignment horizontal="center" vertical="center" wrapText="1" shrinkToFit="1"/>
    </xf>
    <xf numFmtId="164" fontId="7" fillId="3" borderId="18" xfId="0" applyNumberFormat="1" applyFont="1" applyFill="1" applyBorder="1" applyAlignment="1">
      <alignment horizontal="center" vertical="center" wrapText="1" shrinkToFit="1"/>
    </xf>
    <xf numFmtId="0" fontId="7" fillId="3" borderId="20" xfId="0" applyFont="1" applyFill="1" applyBorder="1" applyAlignment="1">
      <alignment horizontal="center" vertical="center" wrapText="1" shrinkToFit="1"/>
    </xf>
    <xf numFmtId="164" fontId="7" fillId="3" borderId="30" xfId="0" applyNumberFormat="1" applyFont="1" applyFill="1" applyBorder="1" applyAlignment="1" applyProtection="1">
      <alignment horizontal="center" vertical="center"/>
      <protection locked="0"/>
    </xf>
    <xf numFmtId="164" fontId="7" fillId="5" borderId="33" xfId="0" applyNumberFormat="1" applyFont="1" applyFill="1" applyBorder="1" applyAlignment="1">
      <alignment horizontal="center" vertical="center" wrapText="1" shrinkToFit="1"/>
    </xf>
    <xf numFmtId="164" fontId="7" fillId="5" borderId="16" xfId="0" applyNumberFormat="1" applyFont="1" applyFill="1" applyBorder="1" applyAlignment="1" applyProtection="1">
      <alignment horizontal="center" vertical="center"/>
      <protection locked="0"/>
    </xf>
    <xf numFmtId="164" fontId="7" fillId="5" borderId="12" xfId="0" applyNumberFormat="1" applyFont="1" applyFill="1" applyBorder="1" applyAlignment="1">
      <alignment horizontal="center" vertical="center" wrapText="1" shrinkToFit="1"/>
    </xf>
    <xf numFmtId="164" fontId="7" fillId="5" borderId="18" xfId="0" applyNumberFormat="1" applyFont="1" applyFill="1" applyBorder="1" applyAlignment="1">
      <alignment horizontal="center" vertical="center" wrapText="1" shrinkToFit="1"/>
    </xf>
    <xf numFmtId="164" fontId="7" fillId="5" borderId="37" xfId="0" applyNumberFormat="1" applyFont="1" applyFill="1" applyBorder="1" applyAlignment="1">
      <alignment horizontal="center" vertical="center"/>
    </xf>
    <xf numFmtId="164" fontId="7" fillId="5" borderId="39" xfId="0" applyNumberFormat="1" applyFont="1" applyFill="1" applyBorder="1" applyAlignment="1" applyProtection="1">
      <alignment horizontal="center" vertical="center"/>
      <protection locked="0"/>
    </xf>
    <xf numFmtId="164" fontId="7" fillId="5" borderId="44" xfId="0" applyNumberFormat="1" applyFont="1" applyFill="1" applyBorder="1" applyAlignment="1" applyProtection="1">
      <alignment horizontal="center" vertical="center"/>
      <protection locked="0"/>
    </xf>
    <xf numFmtId="10" fontId="7" fillId="3" borderId="14" xfId="0" applyNumberFormat="1" applyFont="1" applyFill="1" applyBorder="1" applyAlignment="1">
      <alignment horizontal="center" vertical="center"/>
    </xf>
    <xf numFmtId="10" fontId="7" fillId="3" borderId="16" xfId="0" applyNumberFormat="1" applyFont="1" applyFill="1" applyBorder="1" applyAlignment="1" applyProtection="1">
      <alignment horizontal="center" vertical="center"/>
      <protection locked="0"/>
    </xf>
    <xf numFmtId="0" fontId="7" fillId="3" borderId="21" xfId="0" applyFont="1" applyFill="1" applyBorder="1" applyAlignment="1">
      <alignment horizontal="center" vertical="center" wrapText="1" shrinkToFit="1"/>
    </xf>
    <xf numFmtId="0" fontId="7" fillId="3" borderId="26" xfId="0" applyFont="1" applyFill="1" applyBorder="1" applyAlignment="1" applyProtection="1">
      <alignment horizontal="center" vertical="center"/>
      <protection locked="0"/>
    </xf>
    <xf numFmtId="0" fontId="7" fillId="3" borderId="25" xfId="0" applyFont="1" applyFill="1" applyBorder="1" applyAlignment="1" applyProtection="1">
      <alignment horizontal="center" vertical="center"/>
      <protection locked="0"/>
    </xf>
    <xf numFmtId="0" fontId="7" fillId="3" borderId="29" xfId="0" applyFont="1" applyFill="1" applyBorder="1" applyAlignment="1" applyProtection="1">
      <alignment horizontal="center" vertical="center"/>
      <protection locked="0"/>
    </xf>
    <xf numFmtId="10" fontId="7" fillId="3" borderId="30" xfId="0" applyNumberFormat="1" applyFont="1" applyFill="1" applyBorder="1" applyAlignment="1" applyProtection="1">
      <alignment horizontal="center" vertical="center"/>
      <protection locked="0"/>
    </xf>
    <xf numFmtId="0" fontId="7" fillId="5" borderId="33" xfId="0" applyFont="1" applyFill="1" applyBorder="1" applyAlignment="1">
      <alignment horizontal="center" vertical="center" wrapText="1" shrinkToFit="1"/>
    </xf>
    <xf numFmtId="0" fontId="7" fillId="5" borderId="32" xfId="0" applyFont="1" applyFill="1" applyBorder="1" applyAlignment="1">
      <alignment horizontal="center" vertical="center" wrapText="1" shrinkToFit="1"/>
    </xf>
    <xf numFmtId="0" fontId="7" fillId="5" borderId="34" xfId="0" applyFont="1" applyFill="1" applyBorder="1" applyAlignment="1">
      <alignment horizontal="center" vertical="center" wrapText="1" shrinkToFit="1"/>
    </xf>
    <xf numFmtId="10" fontId="7" fillId="5" borderId="14" xfId="0" applyNumberFormat="1" applyFont="1" applyFill="1" applyBorder="1" applyAlignment="1">
      <alignment horizontal="center" vertical="center"/>
    </xf>
    <xf numFmtId="0" fontId="7" fillId="5" borderId="35" xfId="0" applyFont="1" applyFill="1" applyBorder="1" applyAlignment="1">
      <alignment horizontal="center" vertical="center" wrapText="1" shrinkToFit="1"/>
    </xf>
    <xf numFmtId="10" fontId="7" fillId="5" borderId="16" xfId="0" applyNumberFormat="1" applyFont="1" applyFill="1" applyBorder="1" applyAlignment="1" applyProtection="1">
      <alignment horizontal="center" vertical="center"/>
      <protection locked="0"/>
    </xf>
    <xf numFmtId="0" fontId="7" fillId="5" borderId="12" xfId="0" applyFont="1" applyFill="1" applyBorder="1" applyAlignment="1">
      <alignment horizontal="center" vertical="center" wrapText="1" shrinkToFit="1"/>
    </xf>
    <xf numFmtId="0" fontId="7" fillId="5" borderId="11" xfId="0" applyFont="1" applyFill="1" applyBorder="1" applyAlignment="1">
      <alignment horizontal="center" vertical="center" wrapText="1" shrinkToFit="1"/>
    </xf>
    <xf numFmtId="0" fontId="7" fillId="5" borderId="13" xfId="0" applyFont="1" applyFill="1" applyBorder="1" applyAlignment="1">
      <alignment horizontal="center" vertical="center" wrapText="1" shrinkToFit="1"/>
    </xf>
    <xf numFmtId="0" fontId="7" fillId="5" borderId="15" xfId="0" applyFont="1" applyFill="1" applyBorder="1" applyAlignment="1">
      <alignment horizontal="center" vertical="center" wrapText="1" shrinkToFit="1"/>
    </xf>
    <xf numFmtId="0" fontId="7" fillId="5" borderId="18" xfId="0" applyFont="1" applyFill="1" applyBorder="1" applyAlignment="1">
      <alignment horizontal="center" vertical="center" wrapText="1" shrinkToFit="1"/>
    </xf>
    <xf numFmtId="0" fontId="7" fillId="5" borderId="19" xfId="0" applyFont="1" applyFill="1" applyBorder="1" applyAlignment="1">
      <alignment horizontal="center" vertical="center" wrapText="1" shrinkToFit="1"/>
    </xf>
    <xf numFmtId="0" fontId="7" fillId="5" borderId="20" xfId="0" applyFont="1" applyFill="1" applyBorder="1" applyAlignment="1">
      <alignment horizontal="center" vertical="center" wrapText="1" shrinkToFit="1"/>
    </xf>
    <xf numFmtId="0" fontId="7" fillId="5" borderId="21" xfId="0" applyFont="1" applyFill="1" applyBorder="1" applyAlignment="1">
      <alignment horizontal="center" vertical="center" wrapText="1" shrinkToFit="1"/>
    </xf>
    <xf numFmtId="10" fontId="7" fillId="5" borderId="61" xfId="0" applyNumberFormat="1" applyFont="1" applyFill="1" applyBorder="1" applyAlignment="1">
      <alignment horizontal="center" vertical="center"/>
    </xf>
    <xf numFmtId="0" fontId="7" fillId="5" borderId="46" xfId="0" applyFont="1" applyFill="1" applyBorder="1" applyAlignment="1" applyProtection="1">
      <alignment horizontal="center" vertical="center"/>
      <protection locked="0"/>
    </xf>
    <xf numFmtId="10" fontId="7" fillId="5" borderId="38" xfId="0" applyNumberFormat="1" applyFont="1" applyFill="1" applyBorder="1" applyAlignment="1">
      <alignment horizontal="center" vertical="center"/>
    </xf>
    <xf numFmtId="0" fontId="7" fillId="5" borderId="36" xfId="0" applyFont="1" applyFill="1" applyBorder="1" applyAlignment="1" applyProtection="1">
      <alignment horizontal="center" vertical="center"/>
      <protection locked="0"/>
    </xf>
    <xf numFmtId="10" fontId="7" fillId="5" borderId="39" xfId="0" applyNumberFormat="1" applyFont="1" applyFill="1" applyBorder="1" applyAlignment="1" applyProtection="1">
      <alignment horizontal="center" vertical="center"/>
      <protection locked="0"/>
    </xf>
    <xf numFmtId="0" fontId="7" fillId="5" borderId="62" xfId="0" applyFont="1" applyFill="1" applyBorder="1" applyAlignment="1" applyProtection="1">
      <alignment horizontal="center" vertical="center"/>
      <protection locked="0"/>
    </xf>
    <xf numFmtId="0" fontId="7" fillId="5" borderId="43" xfId="0" applyFont="1" applyFill="1" applyBorder="1" applyAlignment="1" applyProtection="1">
      <alignment horizontal="center" vertical="center"/>
      <protection locked="0"/>
    </xf>
    <xf numFmtId="10" fontId="7" fillId="5" borderId="43" xfId="0" applyNumberFormat="1" applyFont="1" applyFill="1" applyBorder="1" applyAlignment="1">
      <alignment horizontal="center" vertical="center"/>
    </xf>
    <xf numFmtId="10" fontId="7" fillId="5" borderId="44" xfId="0" applyNumberFormat="1" applyFont="1" applyFill="1" applyBorder="1" applyAlignment="1" applyProtection="1">
      <alignment horizontal="center" vertical="center"/>
      <protection locked="0"/>
    </xf>
    <xf numFmtId="9" fontId="7" fillId="3" borderId="12" xfId="0" applyNumberFormat="1" applyFont="1" applyFill="1" applyBorder="1" applyAlignment="1">
      <alignment horizontal="center" vertical="center" wrapText="1" shrinkToFit="1"/>
    </xf>
    <xf numFmtId="0" fontId="7" fillId="3" borderId="54" xfId="0" applyFont="1" applyFill="1" applyBorder="1" applyAlignment="1">
      <alignment horizontal="center" vertical="center" wrapText="1" shrinkToFit="1"/>
    </xf>
    <xf numFmtId="10" fontId="7" fillId="3" borderId="63" xfId="0" applyNumberFormat="1" applyFont="1" applyFill="1" applyBorder="1" applyAlignment="1">
      <alignment horizontal="center" vertical="center"/>
    </xf>
    <xf numFmtId="10" fontId="7" fillId="3" borderId="15" xfId="0" applyNumberFormat="1" applyFont="1" applyFill="1" applyBorder="1" applyAlignment="1">
      <alignment horizontal="center" vertical="center" wrapText="1" shrinkToFit="1"/>
    </xf>
    <xf numFmtId="9" fontId="7" fillId="5" borderId="33" xfId="0" applyNumberFormat="1" applyFont="1" applyFill="1" applyBorder="1" applyAlignment="1">
      <alignment horizontal="center" vertical="center" wrapText="1" shrinkToFit="1"/>
    </xf>
    <xf numFmtId="10" fontId="7" fillId="5" borderId="46" xfId="0" applyNumberFormat="1" applyFont="1" applyFill="1" applyBorder="1" applyAlignment="1" applyProtection="1">
      <alignment horizontal="center" vertical="center"/>
      <protection locked="0"/>
    </xf>
    <xf numFmtId="9" fontId="7" fillId="5" borderId="12" xfId="0" applyNumberFormat="1" applyFont="1" applyFill="1" applyBorder="1" applyAlignment="1">
      <alignment horizontal="center" vertical="center" wrapText="1" shrinkToFit="1"/>
    </xf>
    <xf numFmtId="9" fontId="7" fillId="5" borderId="18" xfId="0" applyNumberFormat="1" applyFont="1" applyFill="1" applyBorder="1" applyAlignment="1">
      <alignment horizontal="center" vertical="center" wrapText="1" shrinkToFit="1"/>
    </xf>
    <xf numFmtId="9" fontId="7" fillId="5" borderId="64" xfId="0" applyNumberFormat="1" applyFont="1" applyFill="1" applyBorder="1" applyAlignment="1" applyProtection="1">
      <alignment horizontal="center" vertical="center"/>
      <protection locked="0"/>
    </xf>
    <xf numFmtId="3" fontId="7" fillId="5" borderId="65" xfId="0" applyNumberFormat="1" applyFont="1" applyFill="1" applyBorder="1" applyAlignment="1" applyProtection="1">
      <alignment horizontal="center" vertical="center"/>
      <protection locked="0"/>
    </xf>
    <xf numFmtId="10" fontId="7" fillId="3" borderId="24" xfId="0" applyNumberFormat="1" applyFont="1" applyFill="1" applyBorder="1" applyAlignment="1">
      <alignment horizontal="center" vertical="center"/>
    </xf>
    <xf numFmtId="49" fontId="7" fillId="6" borderId="10" xfId="0" applyNumberFormat="1" applyFont="1" applyFill="1" applyBorder="1" applyAlignment="1">
      <alignment horizontal="center" vertical="center" wrapText="1" shrinkToFit="1"/>
    </xf>
    <xf numFmtId="49" fontId="7" fillId="6" borderId="32" xfId="0" applyNumberFormat="1" applyFont="1" applyFill="1" applyBorder="1" applyAlignment="1">
      <alignment horizontal="center" vertical="center" wrapText="1" shrinkToFit="1"/>
    </xf>
    <xf numFmtId="0" fontId="7" fillId="6" borderId="33" xfId="0" applyFont="1" applyFill="1" applyBorder="1" applyAlignment="1">
      <alignment horizontal="center" vertical="center" wrapText="1" shrinkToFit="1"/>
    </xf>
    <xf numFmtId="0" fontId="7" fillId="6" borderId="32" xfId="0" applyFont="1" applyFill="1" applyBorder="1" applyAlignment="1">
      <alignment horizontal="center" vertical="center" wrapText="1" shrinkToFit="1"/>
    </xf>
    <xf numFmtId="10" fontId="7" fillId="6" borderId="33" xfId="0" applyNumberFormat="1" applyFont="1" applyFill="1" applyBorder="1" applyAlignment="1">
      <alignment horizontal="center" vertical="center" wrapText="1" shrinkToFit="1"/>
    </xf>
    <xf numFmtId="0" fontId="7" fillId="6" borderId="34" xfId="0" applyFont="1" applyFill="1" applyBorder="1" applyAlignment="1">
      <alignment horizontal="center" vertical="center" wrapText="1" shrinkToFit="1"/>
    </xf>
    <xf numFmtId="164" fontId="7" fillId="6" borderId="14" xfId="0" applyNumberFormat="1" applyFont="1" applyFill="1" applyBorder="1" applyAlignment="1">
      <alignment horizontal="center" vertical="center"/>
    </xf>
    <xf numFmtId="0" fontId="7" fillId="6" borderId="35" xfId="0" applyFont="1" applyFill="1" applyBorder="1" applyAlignment="1">
      <alignment horizontal="center" vertical="center" wrapText="1" shrinkToFit="1"/>
    </xf>
    <xf numFmtId="3" fontId="7" fillId="6" borderId="66" xfId="0" applyNumberFormat="1" applyFont="1" applyFill="1" applyBorder="1" applyAlignment="1" applyProtection="1">
      <alignment horizontal="center" vertical="center"/>
      <protection locked="0"/>
    </xf>
    <xf numFmtId="3" fontId="7" fillId="6" borderId="67" xfId="0" applyNumberFormat="1" applyFont="1" applyFill="1" applyBorder="1" applyAlignment="1" applyProtection="1">
      <alignment horizontal="center" vertical="center"/>
      <protection locked="0"/>
    </xf>
    <xf numFmtId="49" fontId="7" fillId="6" borderId="11" xfId="0" applyNumberFormat="1" applyFont="1" applyFill="1" applyBorder="1" applyAlignment="1">
      <alignment horizontal="center" vertical="center" wrapText="1" shrinkToFit="1"/>
    </xf>
    <xf numFmtId="0" fontId="7" fillId="6" borderId="12" xfId="0" applyFont="1" applyFill="1" applyBorder="1" applyAlignment="1">
      <alignment horizontal="center" vertical="center" wrapText="1" shrinkToFit="1"/>
    </xf>
    <xf numFmtId="0" fontId="7" fillId="6" borderId="11" xfId="0" applyFont="1" applyFill="1" applyBorder="1" applyAlignment="1">
      <alignment horizontal="center" vertical="center" wrapText="1" shrinkToFit="1"/>
    </xf>
    <xf numFmtId="10" fontId="7" fillId="6" borderId="12" xfId="0" applyNumberFormat="1" applyFont="1" applyFill="1" applyBorder="1" applyAlignment="1">
      <alignment horizontal="center" vertical="center" wrapText="1" shrinkToFit="1"/>
    </xf>
    <xf numFmtId="0" fontId="7" fillId="6" borderId="13" xfId="0" applyFont="1" applyFill="1" applyBorder="1" applyAlignment="1">
      <alignment horizontal="center" vertical="center" wrapText="1" shrinkToFit="1"/>
    </xf>
    <xf numFmtId="0" fontId="7" fillId="6" borderId="15" xfId="0" applyFont="1" applyFill="1" applyBorder="1" applyAlignment="1">
      <alignment horizontal="center" vertical="center" wrapText="1" shrinkToFit="1"/>
    </xf>
    <xf numFmtId="49" fontId="7" fillId="6" borderId="17" xfId="0" applyNumberFormat="1" applyFont="1" applyFill="1" applyBorder="1" applyAlignment="1">
      <alignment horizontal="center" vertical="center" wrapText="1" shrinkToFit="1"/>
    </xf>
    <xf numFmtId="0" fontId="7" fillId="6" borderId="19" xfId="0" applyFont="1" applyFill="1" applyBorder="1" applyAlignment="1">
      <alignment horizontal="center" vertical="center" wrapText="1" shrinkToFit="1"/>
    </xf>
    <xf numFmtId="10" fontId="7" fillId="6" borderId="18" xfId="0" applyNumberFormat="1" applyFont="1" applyFill="1" applyBorder="1" applyAlignment="1">
      <alignment horizontal="center" vertical="center" wrapText="1" shrinkToFit="1"/>
    </xf>
    <xf numFmtId="0" fontId="7" fillId="6" borderId="21" xfId="0" applyFont="1" applyFill="1" applyBorder="1" applyAlignment="1">
      <alignment horizontal="center" vertical="center" wrapText="1" shrinkToFit="1"/>
    </xf>
    <xf numFmtId="49" fontId="7" fillId="6" borderId="22" xfId="0" applyNumberFormat="1" applyFont="1" applyFill="1" applyBorder="1" applyAlignment="1">
      <alignment horizontal="center" vertical="center" wrapText="1" shrinkToFit="1"/>
    </xf>
    <xf numFmtId="49" fontId="7" fillId="6" borderId="23" xfId="0" applyNumberFormat="1" applyFont="1" applyFill="1" applyBorder="1" applyAlignment="1">
      <alignment horizontal="center" vertical="center" wrapText="1" shrinkToFit="1"/>
    </xf>
    <xf numFmtId="3" fontId="7" fillId="6" borderId="24" xfId="0" applyNumberFormat="1" applyFont="1" applyFill="1" applyBorder="1" applyAlignment="1" applyProtection="1">
      <alignment horizontal="center" vertical="center"/>
      <protection locked="0"/>
    </xf>
    <xf numFmtId="3" fontId="7" fillId="6" borderId="25" xfId="0" applyNumberFormat="1" applyFont="1" applyFill="1" applyBorder="1" applyAlignment="1" applyProtection="1">
      <alignment horizontal="center" vertical="center"/>
      <protection locked="0"/>
    </xf>
    <xf numFmtId="164" fontId="7" fillId="6" borderId="24" xfId="0" applyNumberFormat="1" applyFont="1" applyFill="1" applyBorder="1" applyAlignment="1">
      <alignment horizontal="center" vertical="center"/>
    </xf>
    <xf numFmtId="3" fontId="7" fillId="6" borderId="26" xfId="0" applyNumberFormat="1" applyFont="1" applyFill="1" applyBorder="1" applyAlignment="1" applyProtection="1">
      <alignment horizontal="center" vertical="center"/>
      <protection locked="0"/>
    </xf>
    <xf numFmtId="49" fontId="7" fillId="6" borderId="68" xfId="0" applyNumberFormat="1" applyFont="1" applyFill="1" applyBorder="1" applyAlignment="1">
      <alignment horizontal="center" vertical="center" wrapText="1" shrinkToFit="1"/>
    </xf>
    <xf numFmtId="49" fontId="7" fillId="6" borderId="69" xfId="0" applyNumberFormat="1" applyFont="1" applyFill="1" applyBorder="1" applyAlignment="1">
      <alignment horizontal="center" vertical="center" wrapText="1" shrinkToFit="1"/>
    </xf>
    <xf numFmtId="164" fontId="7" fillId="6" borderId="66" xfId="0" applyNumberFormat="1" applyFont="1" applyFill="1" applyBorder="1" applyAlignment="1">
      <alignment horizontal="center" vertical="center"/>
    </xf>
    <xf numFmtId="49" fontId="7" fillId="5" borderId="22" xfId="0" applyNumberFormat="1" applyFont="1" applyFill="1" applyBorder="1" applyAlignment="1">
      <alignment horizontal="center" vertical="center" wrapText="1" shrinkToFit="1"/>
    </xf>
    <xf numFmtId="49" fontId="7" fillId="5" borderId="17" xfId="0" applyNumberFormat="1" applyFont="1" applyFill="1" applyBorder="1" applyAlignment="1">
      <alignment horizontal="center" vertical="center" wrapText="1" shrinkToFit="1"/>
    </xf>
    <xf numFmtId="3" fontId="7" fillId="5" borderId="25" xfId="0" applyNumberFormat="1" applyFont="1" applyFill="1" applyBorder="1" applyAlignment="1" applyProtection="1">
      <alignment horizontal="center" vertical="center"/>
      <protection locked="0"/>
    </xf>
    <xf numFmtId="3" fontId="7" fillId="5" borderId="26" xfId="0" applyNumberFormat="1" applyFont="1" applyFill="1" applyBorder="1" applyAlignment="1" applyProtection="1">
      <alignment horizontal="center" vertical="center"/>
      <protection locked="0"/>
    </xf>
    <xf numFmtId="0" fontId="0" fillId="0" borderId="70" xfId="0" applyBorder="1"/>
    <xf numFmtId="49" fontId="7" fillId="5" borderId="71" xfId="0" applyNumberFormat="1" applyFont="1" applyFill="1" applyBorder="1" applyAlignment="1">
      <alignment horizontal="center" vertical="center" wrapText="1" shrinkToFit="1"/>
    </xf>
    <xf numFmtId="49" fontId="7" fillId="5" borderId="72" xfId="0" applyNumberFormat="1" applyFont="1" applyFill="1" applyBorder="1" applyAlignment="1">
      <alignment horizontal="center" vertical="center" wrapText="1" shrinkToFit="1"/>
    </xf>
    <xf numFmtId="3" fontId="7" fillId="5" borderId="14" xfId="0" applyNumberFormat="1" applyFont="1" applyFill="1" applyBorder="1" applyAlignment="1" applyProtection="1">
      <alignment horizontal="center" vertical="center"/>
      <protection locked="0"/>
    </xf>
    <xf numFmtId="3" fontId="0" fillId="0" borderId="73" xfId="0" applyNumberFormat="1" applyBorder="1"/>
    <xf numFmtId="3" fontId="4" fillId="0" borderId="0" xfId="0" applyNumberFormat="1" applyFont="1" applyAlignment="1">
      <alignment horizontal="left"/>
    </xf>
    <xf numFmtId="3" fontId="3" fillId="0" borderId="0" xfId="3" applyNumberFormat="1"/>
    <xf numFmtId="3" fontId="4" fillId="0" borderId="0" xfId="3" applyNumberFormat="1" applyFont="1"/>
    <xf numFmtId="3" fontId="3" fillId="0" borderId="0" xfId="3" applyNumberFormat="1" applyProtection="1">
      <protection locked="0"/>
    </xf>
    <xf numFmtId="3" fontId="4" fillId="0" borderId="0" xfId="3" applyNumberFormat="1" applyFont="1" applyProtection="1">
      <protection locked="0"/>
    </xf>
    <xf numFmtId="0" fontId="4" fillId="0" borderId="0" xfId="3" applyFont="1" applyProtection="1">
      <protection locked="0"/>
    </xf>
    <xf numFmtId="0" fontId="4" fillId="0" borderId="0" xfId="3" applyFont="1"/>
    <xf numFmtId="3" fontId="5" fillId="0" borderId="0" xfId="3" applyNumberFormat="1" applyFont="1"/>
    <xf numFmtId="0" fontId="3" fillId="0" borderId="0" xfId="3" applyProtection="1">
      <protection locked="0"/>
    </xf>
    <xf numFmtId="0" fontId="3" fillId="0" borderId="0" xfId="3"/>
    <xf numFmtId="3" fontId="11" fillId="0" borderId="0" xfId="2" applyNumberFormat="1" applyFont="1" applyProtection="1">
      <protection locked="0"/>
    </xf>
    <xf numFmtId="3" fontId="10" fillId="0" borderId="0" xfId="3" applyNumberFormat="1" applyFont="1"/>
    <xf numFmtId="49" fontId="7" fillId="0" borderId="1" xfId="3" applyNumberFormat="1" applyFont="1" applyBorder="1" applyAlignment="1">
      <alignment horizontal="center" vertical="center" wrapText="1" shrinkToFit="1"/>
    </xf>
    <xf numFmtId="49" fontId="7" fillId="0" borderId="2" xfId="3" applyNumberFormat="1" applyFont="1" applyBorder="1" applyAlignment="1">
      <alignment horizontal="center" vertical="center" wrapText="1" shrinkToFit="1"/>
    </xf>
    <xf numFmtId="49" fontId="7" fillId="0" borderId="3" xfId="3" applyNumberFormat="1" applyFont="1" applyBorder="1" applyAlignment="1">
      <alignment horizontal="center" vertical="center" wrapText="1" shrinkToFit="1"/>
    </xf>
    <xf numFmtId="49" fontId="7" fillId="0" borderId="4" xfId="3" applyNumberFormat="1" applyFont="1" applyBorder="1" applyAlignment="1">
      <alignment horizontal="center" vertical="center" wrapText="1" shrinkToFit="1"/>
    </xf>
    <xf numFmtId="49" fontId="7" fillId="0" borderId="5" xfId="3" applyNumberFormat="1" applyFont="1" applyBorder="1" applyAlignment="1">
      <alignment horizontal="center" vertical="center" wrapText="1" shrinkToFit="1"/>
    </xf>
    <xf numFmtId="49" fontId="7" fillId="0" borderId="6" xfId="3" applyNumberFormat="1" applyFont="1" applyBorder="1" applyAlignment="1">
      <alignment horizontal="center" vertical="center" wrapText="1" shrinkToFit="1"/>
    </xf>
    <xf numFmtId="0" fontId="8" fillId="0" borderId="0" xfId="3" applyFont="1"/>
    <xf numFmtId="49" fontId="7" fillId="2" borderId="7" xfId="3" applyNumberFormat="1" applyFont="1" applyFill="1" applyBorder="1" applyAlignment="1">
      <alignment horizontal="center" vertical="top" wrapText="1" shrinkToFit="1"/>
    </xf>
    <xf numFmtId="49" fontId="7" fillId="2" borderId="0" xfId="3" applyNumberFormat="1" applyFont="1" applyFill="1" applyAlignment="1">
      <alignment horizontal="center" vertical="top" wrapText="1" shrinkToFit="1"/>
    </xf>
    <xf numFmtId="49" fontId="7" fillId="2" borderId="8" xfId="3" applyNumberFormat="1" applyFont="1" applyFill="1" applyBorder="1" applyAlignment="1">
      <alignment horizontal="center" vertical="top" wrapText="1" shrinkToFit="1"/>
    </xf>
    <xf numFmtId="49" fontId="7" fillId="2" borderId="9" xfId="3" applyNumberFormat="1" applyFont="1" applyFill="1" applyBorder="1" applyAlignment="1">
      <alignment horizontal="center" vertical="top" wrapText="1" shrinkToFit="1"/>
    </xf>
    <xf numFmtId="49" fontId="7" fillId="3" borderId="10" xfId="3" applyNumberFormat="1" applyFont="1" applyFill="1" applyBorder="1" applyAlignment="1">
      <alignment horizontal="center" vertical="center" wrapText="1" shrinkToFit="1"/>
    </xf>
    <xf numFmtId="49" fontId="7" fillId="3" borderId="11" xfId="3" applyNumberFormat="1" applyFont="1" applyFill="1" applyBorder="1" applyAlignment="1">
      <alignment horizontal="center" vertical="center" wrapText="1" shrinkToFit="1"/>
    </xf>
    <xf numFmtId="49" fontId="7" fillId="3" borderId="12" xfId="3" applyNumberFormat="1" applyFont="1" applyFill="1" applyBorder="1" applyAlignment="1">
      <alignment horizontal="center" vertical="center" wrapText="1" shrinkToFit="1"/>
    </xf>
    <xf numFmtId="164" fontId="7" fillId="3" borderId="12" xfId="4" applyNumberFormat="1" applyFont="1" applyFill="1" applyBorder="1" applyAlignment="1">
      <alignment horizontal="center" vertical="center" wrapText="1" shrinkToFit="1"/>
    </xf>
    <xf numFmtId="49" fontId="7" fillId="3" borderId="13" xfId="3" applyNumberFormat="1" applyFont="1" applyFill="1" applyBorder="1" applyAlignment="1">
      <alignment horizontal="center" vertical="center" wrapText="1" shrinkToFit="1"/>
    </xf>
    <xf numFmtId="164" fontId="7" fillId="3" borderId="14" xfId="3" applyNumberFormat="1" applyFont="1" applyFill="1" applyBorder="1" applyAlignment="1">
      <alignment horizontal="center" vertical="center"/>
    </xf>
    <xf numFmtId="49" fontId="7" fillId="3" borderId="15" xfId="3" applyNumberFormat="1" applyFont="1" applyFill="1" applyBorder="1" applyAlignment="1">
      <alignment horizontal="center" vertical="center" wrapText="1" shrinkToFit="1"/>
    </xf>
    <xf numFmtId="3" fontId="7" fillId="3" borderId="16" xfId="3" applyNumberFormat="1" applyFont="1" applyFill="1" applyBorder="1" applyAlignment="1" applyProtection="1">
      <alignment horizontal="center" vertical="center"/>
      <protection locked="0"/>
    </xf>
    <xf numFmtId="49" fontId="7" fillId="3" borderId="17" xfId="3" applyNumberFormat="1" applyFont="1" applyFill="1" applyBorder="1" applyAlignment="1">
      <alignment horizontal="center" vertical="center" wrapText="1" shrinkToFit="1"/>
    </xf>
    <xf numFmtId="49" fontId="7" fillId="3" borderId="18" xfId="3" applyNumberFormat="1" applyFont="1" applyFill="1" applyBorder="1" applyAlignment="1">
      <alignment horizontal="center" vertical="center" wrapText="1" shrinkToFit="1"/>
    </xf>
    <xf numFmtId="49" fontId="7" fillId="3" borderId="19" xfId="3" applyNumberFormat="1" applyFont="1" applyFill="1" applyBorder="1" applyAlignment="1">
      <alignment horizontal="center" vertical="center" wrapText="1" shrinkToFit="1"/>
    </xf>
    <xf numFmtId="49" fontId="7" fillId="3" borderId="20" xfId="3" applyNumberFormat="1" applyFont="1" applyFill="1" applyBorder="1" applyAlignment="1">
      <alignment horizontal="center" vertical="center" wrapText="1" shrinkToFit="1"/>
    </xf>
    <xf numFmtId="49" fontId="7" fillId="3" borderId="21" xfId="3" applyNumberFormat="1" applyFont="1" applyFill="1" applyBorder="1" applyAlignment="1">
      <alignment horizontal="center" vertical="center" wrapText="1" shrinkToFit="1"/>
    </xf>
    <xf numFmtId="49" fontId="7" fillId="3" borderId="22" xfId="3" applyNumberFormat="1" applyFont="1" applyFill="1" applyBorder="1" applyAlignment="1">
      <alignment horizontal="center" vertical="center" wrapText="1" shrinkToFit="1"/>
    </xf>
    <xf numFmtId="49" fontId="7" fillId="3" borderId="23" xfId="3" applyNumberFormat="1" applyFont="1" applyFill="1" applyBorder="1" applyAlignment="1">
      <alignment horizontal="center" vertical="center" wrapText="1" shrinkToFit="1"/>
    </xf>
    <xf numFmtId="3" fontId="7" fillId="3" borderId="24" xfId="3" applyNumberFormat="1" applyFont="1" applyFill="1" applyBorder="1" applyAlignment="1" applyProtection="1">
      <alignment horizontal="center" vertical="center"/>
      <protection locked="0"/>
    </xf>
    <xf numFmtId="3" fontId="7" fillId="4" borderId="25" xfId="3" applyNumberFormat="1" applyFont="1" applyFill="1" applyBorder="1" applyAlignment="1" applyProtection="1">
      <alignment horizontal="center" vertical="center"/>
      <protection locked="0"/>
    </xf>
    <xf numFmtId="3" fontId="7" fillId="3" borderId="25" xfId="3" applyNumberFormat="1" applyFont="1" applyFill="1" applyBorder="1" applyAlignment="1" applyProtection="1">
      <alignment horizontal="center" vertical="center"/>
      <protection locked="0"/>
    </xf>
    <xf numFmtId="3" fontId="7" fillId="3" borderId="26" xfId="3" applyNumberFormat="1" applyFont="1" applyFill="1" applyBorder="1" applyAlignment="1" applyProtection="1">
      <alignment horizontal="center" vertical="center"/>
      <protection locked="0"/>
    </xf>
    <xf numFmtId="49" fontId="7" fillId="3" borderId="27" xfId="3" applyNumberFormat="1" applyFont="1" applyFill="1" applyBorder="1" applyAlignment="1">
      <alignment horizontal="center" vertical="center" wrapText="1" shrinkToFit="1"/>
    </xf>
    <xf numFmtId="49" fontId="7" fillId="3" borderId="28" xfId="3" applyNumberFormat="1" applyFont="1" applyFill="1" applyBorder="1" applyAlignment="1">
      <alignment horizontal="center" vertical="center" wrapText="1" shrinkToFit="1"/>
    </xf>
    <xf numFmtId="3" fontId="7" fillId="3" borderId="29" xfId="3" applyNumberFormat="1" applyFont="1" applyFill="1" applyBorder="1" applyAlignment="1" applyProtection="1">
      <alignment horizontal="center" vertical="center"/>
      <protection locked="0"/>
    </xf>
    <xf numFmtId="164" fontId="7" fillId="3" borderId="29" xfId="3" applyNumberFormat="1" applyFont="1" applyFill="1" applyBorder="1" applyAlignment="1">
      <alignment horizontal="center" vertical="center"/>
    </xf>
    <xf numFmtId="3" fontId="7" fillId="3" borderId="30" xfId="3" applyNumberFormat="1" applyFont="1" applyFill="1" applyBorder="1" applyAlignment="1" applyProtection="1">
      <alignment horizontal="center" vertical="center"/>
      <protection locked="0"/>
    </xf>
    <xf numFmtId="49" fontId="7" fillId="5" borderId="31" xfId="3" applyNumberFormat="1" applyFont="1" applyFill="1" applyBorder="1" applyAlignment="1">
      <alignment horizontal="center" vertical="center" wrapText="1" shrinkToFit="1"/>
    </xf>
    <xf numFmtId="49" fontId="7" fillId="5" borderId="32" xfId="3" applyNumberFormat="1" applyFont="1" applyFill="1" applyBorder="1" applyAlignment="1">
      <alignment horizontal="center" vertical="center" wrapText="1" shrinkToFit="1"/>
    </xf>
    <xf numFmtId="49" fontId="7" fillId="5" borderId="33" xfId="3" applyNumberFormat="1" applyFont="1" applyFill="1" applyBorder="1" applyAlignment="1">
      <alignment horizontal="center" vertical="center" wrapText="1" shrinkToFit="1"/>
    </xf>
    <xf numFmtId="49" fontId="7" fillId="5" borderId="34" xfId="3" applyNumberFormat="1" applyFont="1" applyFill="1" applyBorder="1" applyAlignment="1">
      <alignment horizontal="center" vertical="center" wrapText="1" shrinkToFit="1"/>
    </xf>
    <xf numFmtId="164" fontId="7" fillId="5" borderId="14" xfId="3" applyNumberFormat="1" applyFont="1" applyFill="1" applyBorder="1" applyAlignment="1">
      <alignment horizontal="center" vertical="center"/>
    </xf>
    <xf numFmtId="49" fontId="7" fillId="5" borderId="35" xfId="3" applyNumberFormat="1" applyFont="1" applyFill="1" applyBorder="1" applyAlignment="1">
      <alignment horizontal="center" vertical="center" wrapText="1" shrinkToFit="1"/>
    </xf>
    <xf numFmtId="3" fontId="7" fillId="5" borderId="16" xfId="3" applyNumberFormat="1" applyFont="1" applyFill="1" applyBorder="1" applyAlignment="1" applyProtection="1">
      <alignment horizontal="center" vertical="center"/>
      <protection locked="0"/>
    </xf>
    <xf numFmtId="49" fontId="7" fillId="5" borderId="11" xfId="3" applyNumberFormat="1" applyFont="1" applyFill="1" applyBorder="1" applyAlignment="1">
      <alignment horizontal="center" vertical="center" wrapText="1" shrinkToFit="1"/>
    </xf>
    <xf numFmtId="49" fontId="7" fillId="5" borderId="12" xfId="3" applyNumberFormat="1" applyFont="1" applyFill="1" applyBorder="1" applyAlignment="1">
      <alignment horizontal="center" vertical="center" wrapText="1" shrinkToFit="1"/>
    </xf>
    <xf numFmtId="49" fontId="7" fillId="5" borderId="13" xfId="3" applyNumberFormat="1" applyFont="1" applyFill="1" applyBorder="1" applyAlignment="1">
      <alignment horizontal="center" vertical="center" wrapText="1" shrinkToFit="1"/>
    </xf>
    <xf numFmtId="49" fontId="7" fillId="5" borderId="15" xfId="3" applyNumberFormat="1" applyFont="1" applyFill="1" applyBorder="1" applyAlignment="1">
      <alignment horizontal="center" vertical="center" wrapText="1" shrinkToFit="1"/>
    </xf>
    <xf numFmtId="49" fontId="7" fillId="5" borderId="19" xfId="3" applyNumberFormat="1" applyFont="1" applyFill="1" applyBorder="1" applyAlignment="1">
      <alignment horizontal="center" vertical="center" wrapText="1" shrinkToFit="1"/>
    </xf>
    <xf numFmtId="49" fontId="7" fillId="5" borderId="18" xfId="3" applyNumberFormat="1" applyFont="1" applyFill="1" applyBorder="1" applyAlignment="1">
      <alignment horizontal="center" vertical="center" wrapText="1" shrinkToFit="1"/>
    </xf>
    <xf numFmtId="49" fontId="7" fillId="5" borderId="20" xfId="3" applyNumberFormat="1" applyFont="1" applyFill="1" applyBorder="1" applyAlignment="1">
      <alignment horizontal="center" vertical="center" wrapText="1" shrinkToFit="1"/>
    </xf>
    <xf numFmtId="49" fontId="7" fillId="5" borderId="21" xfId="3" applyNumberFormat="1" applyFont="1" applyFill="1" applyBorder="1" applyAlignment="1">
      <alignment horizontal="center" vertical="center" wrapText="1" shrinkToFit="1"/>
    </xf>
    <xf numFmtId="49" fontId="7" fillId="5" borderId="36" xfId="3" applyNumberFormat="1" applyFont="1" applyFill="1" applyBorder="1" applyAlignment="1">
      <alignment horizontal="center" vertical="center" wrapText="1" shrinkToFit="1"/>
    </xf>
    <xf numFmtId="3" fontId="7" fillId="5" borderId="37" xfId="3" applyNumberFormat="1" applyFont="1" applyFill="1" applyBorder="1" applyAlignment="1" applyProtection="1">
      <alignment horizontal="center" vertical="center"/>
      <protection locked="0"/>
    </xf>
    <xf numFmtId="3" fontId="7" fillId="5" borderId="36" xfId="3" applyNumberFormat="1" applyFont="1" applyFill="1" applyBorder="1" applyAlignment="1" applyProtection="1">
      <alignment horizontal="center" vertical="center"/>
      <protection locked="0"/>
    </xf>
    <xf numFmtId="164" fontId="7" fillId="5" borderId="37" xfId="3" applyNumberFormat="1" applyFont="1" applyFill="1" applyBorder="1" applyAlignment="1">
      <alignment horizontal="center" vertical="center"/>
    </xf>
    <xf numFmtId="164" fontId="7" fillId="5" borderId="38" xfId="3" applyNumberFormat="1" applyFont="1" applyFill="1" applyBorder="1" applyAlignment="1">
      <alignment horizontal="center" vertical="center"/>
    </xf>
    <xf numFmtId="3" fontId="7" fillId="5" borderId="46" xfId="3" applyNumberFormat="1" applyFont="1" applyFill="1" applyBorder="1" applyAlignment="1" applyProtection="1">
      <alignment horizontal="center" vertical="center"/>
      <protection locked="0"/>
    </xf>
    <xf numFmtId="3" fontId="7" fillId="5" borderId="39" xfId="3" applyNumberFormat="1" applyFont="1" applyFill="1" applyBorder="1" applyAlignment="1" applyProtection="1">
      <alignment horizontal="center" vertical="center"/>
      <protection locked="0"/>
    </xf>
    <xf numFmtId="0" fontId="3" fillId="0" borderId="40" xfId="3" applyBorder="1"/>
    <xf numFmtId="49" fontId="7" fillId="5" borderId="41" xfId="3" applyNumberFormat="1" applyFont="1" applyFill="1" applyBorder="1" applyAlignment="1">
      <alignment horizontal="center" vertical="center" wrapText="1" shrinkToFit="1"/>
    </xf>
    <xf numFmtId="49" fontId="7" fillId="5" borderId="42" xfId="3" applyNumberFormat="1" applyFont="1" applyFill="1" applyBorder="1" applyAlignment="1">
      <alignment horizontal="center" vertical="center" wrapText="1" shrinkToFit="1"/>
    </xf>
    <xf numFmtId="3" fontId="7" fillId="5" borderId="43" xfId="3" applyNumberFormat="1" applyFont="1" applyFill="1" applyBorder="1" applyAlignment="1" applyProtection="1">
      <alignment horizontal="center" vertical="center"/>
      <protection locked="0"/>
    </xf>
    <xf numFmtId="164" fontId="7" fillId="5" borderId="43" xfId="3" applyNumberFormat="1" applyFont="1" applyFill="1" applyBorder="1" applyAlignment="1">
      <alignment horizontal="center" vertical="center"/>
    </xf>
    <xf numFmtId="3" fontId="7" fillId="5" borderId="44" xfId="3" applyNumberFormat="1" applyFont="1" applyFill="1" applyBorder="1" applyAlignment="1" applyProtection="1">
      <alignment horizontal="center" vertical="center"/>
      <protection locked="0"/>
    </xf>
    <xf numFmtId="0" fontId="3" fillId="0" borderId="45" xfId="3" applyBorder="1"/>
    <xf numFmtId="3" fontId="5" fillId="0" borderId="0" xfId="3" applyNumberFormat="1" applyFont="1" applyProtection="1">
      <protection locked="0"/>
    </xf>
    <xf numFmtId="3" fontId="9" fillId="0" borderId="0" xfId="3" applyNumberFormat="1" applyFont="1"/>
    <xf numFmtId="49" fontId="7" fillId="3" borderId="74" xfId="0" applyNumberFormat="1" applyFont="1" applyFill="1" applyBorder="1" applyAlignment="1">
      <alignment horizontal="center" vertical="center" wrapText="1" shrinkToFit="1"/>
    </xf>
    <xf numFmtId="164" fontId="7" fillId="3" borderId="75" xfId="0" applyNumberFormat="1" applyFont="1" applyFill="1" applyBorder="1" applyAlignment="1">
      <alignment horizontal="center" vertical="center"/>
    </xf>
    <xf numFmtId="3" fontId="7" fillId="3" borderId="52" xfId="0" applyNumberFormat="1" applyFont="1" applyFill="1" applyBorder="1" applyAlignment="1" applyProtection="1">
      <alignment horizontal="center" vertical="center"/>
      <protection locked="0"/>
    </xf>
    <xf numFmtId="3" fontId="7" fillId="3" borderId="53" xfId="0" applyNumberFormat="1" applyFont="1" applyFill="1" applyBorder="1" applyAlignment="1" applyProtection="1">
      <alignment horizontal="center" vertical="center"/>
      <protection locked="0"/>
    </xf>
    <xf numFmtId="164" fontId="7" fillId="3" borderId="74" xfId="0" applyNumberFormat="1" applyFont="1" applyFill="1" applyBorder="1" applyAlignment="1">
      <alignment horizontal="center" vertical="center"/>
    </xf>
    <xf numFmtId="3" fontId="7" fillId="3" borderId="15" xfId="0" applyNumberFormat="1" applyFont="1" applyFill="1" applyBorder="1" applyAlignment="1" applyProtection="1">
      <alignment horizontal="center" vertical="center"/>
      <protection locked="0"/>
    </xf>
    <xf numFmtId="3" fontId="7" fillId="3" borderId="12" xfId="0" applyNumberFormat="1" applyFont="1" applyFill="1" applyBorder="1" applyAlignment="1" applyProtection="1">
      <alignment horizontal="center" vertical="center"/>
      <protection locked="0"/>
    </xf>
    <xf numFmtId="49" fontId="7" fillId="3" borderId="76" xfId="0" applyNumberFormat="1" applyFont="1" applyFill="1" applyBorder="1" applyAlignment="1">
      <alignment horizontal="center" vertical="center" wrapText="1" shrinkToFit="1"/>
    </xf>
    <xf numFmtId="3" fontId="7" fillId="3" borderId="77" xfId="0" applyNumberFormat="1" applyFont="1" applyFill="1" applyBorder="1" applyAlignment="1" applyProtection="1">
      <alignment horizontal="center" vertical="center"/>
      <protection locked="0"/>
    </xf>
    <xf numFmtId="3" fontId="7" fillId="4" borderId="23" xfId="0" applyNumberFormat="1" applyFont="1" applyFill="1" applyBorder="1" applyAlignment="1" applyProtection="1">
      <alignment horizontal="center" vertical="center"/>
      <protection locked="0"/>
    </xf>
    <xf numFmtId="164" fontId="7" fillId="3" borderId="77" xfId="0" applyNumberFormat="1" applyFont="1" applyFill="1" applyBorder="1" applyAlignment="1">
      <alignment horizontal="center" vertical="center"/>
    </xf>
    <xf numFmtId="3" fontId="7" fillId="3" borderId="23" xfId="0" applyNumberFormat="1" applyFont="1" applyFill="1" applyBorder="1" applyAlignment="1" applyProtection="1">
      <alignment horizontal="center" vertical="center"/>
      <protection locked="0"/>
    </xf>
    <xf numFmtId="3" fontId="7" fillId="3" borderId="78" xfId="0" applyNumberFormat="1" applyFont="1" applyFill="1" applyBorder="1" applyAlignment="1" applyProtection="1">
      <alignment horizontal="center" vertical="center"/>
      <protection locked="0"/>
    </xf>
    <xf numFmtId="3" fontId="7" fillId="3" borderId="79" xfId="0" applyNumberFormat="1" applyFont="1" applyFill="1" applyBorder="1" applyAlignment="1" applyProtection="1">
      <alignment horizontal="center" vertical="center"/>
      <protection locked="0"/>
    </xf>
    <xf numFmtId="164" fontId="7" fillId="3" borderId="80" xfId="0" applyNumberFormat="1" applyFont="1" applyFill="1" applyBorder="1" applyAlignment="1">
      <alignment horizontal="center" vertical="center"/>
    </xf>
    <xf numFmtId="3" fontId="7" fillId="3" borderId="80" xfId="0" applyNumberFormat="1" applyFont="1" applyFill="1" applyBorder="1" applyAlignment="1" applyProtection="1">
      <alignment horizontal="center" vertical="center"/>
      <protection locked="0"/>
    </xf>
    <xf numFmtId="164" fontId="7" fillId="3" borderId="81" xfId="0" applyNumberFormat="1" applyFont="1" applyFill="1" applyBorder="1" applyAlignment="1">
      <alignment horizontal="center" vertical="center"/>
    </xf>
    <xf numFmtId="49" fontId="7" fillId="5" borderId="82" xfId="0" applyNumberFormat="1" applyFont="1" applyFill="1" applyBorder="1" applyAlignment="1">
      <alignment horizontal="center" vertical="center" wrapText="1" shrinkToFit="1"/>
    </xf>
    <xf numFmtId="49" fontId="7" fillId="5" borderId="83" xfId="0" applyNumberFormat="1" applyFont="1" applyFill="1" applyBorder="1" applyAlignment="1">
      <alignment horizontal="center" vertical="center" wrapText="1" shrinkToFit="1"/>
    </xf>
    <xf numFmtId="164" fontId="7" fillId="5" borderId="35" xfId="0" applyNumberFormat="1" applyFont="1" applyFill="1" applyBorder="1" applyAlignment="1">
      <alignment horizontal="center" vertical="center"/>
    </xf>
    <xf numFmtId="164" fontId="7" fillId="5" borderId="82" xfId="0" applyNumberFormat="1" applyFont="1" applyFill="1" applyBorder="1" applyAlignment="1">
      <alignment horizontal="center" vertical="center"/>
    </xf>
    <xf numFmtId="3" fontId="7" fillId="5" borderId="35" xfId="0" applyNumberFormat="1" applyFont="1" applyFill="1" applyBorder="1" applyAlignment="1" applyProtection="1">
      <alignment horizontal="center" vertical="center"/>
      <protection locked="0"/>
    </xf>
    <xf numFmtId="3" fontId="7" fillId="5" borderId="33" xfId="0" applyNumberFormat="1" applyFont="1" applyFill="1" applyBorder="1" applyAlignment="1" applyProtection="1">
      <alignment horizontal="center" vertical="center"/>
      <protection locked="0"/>
    </xf>
    <xf numFmtId="49" fontId="7" fillId="5" borderId="74" xfId="0" applyNumberFormat="1" applyFont="1" applyFill="1" applyBorder="1" applyAlignment="1">
      <alignment horizontal="center" vertical="center" wrapText="1" shrinkToFit="1"/>
    </xf>
    <xf numFmtId="164" fontId="7" fillId="5" borderId="74" xfId="0" applyNumberFormat="1" applyFont="1" applyFill="1" applyBorder="1" applyAlignment="1">
      <alignment horizontal="center" vertical="center"/>
    </xf>
    <xf numFmtId="3" fontId="7" fillId="5" borderId="15" xfId="0" applyNumberFormat="1" applyFont="1" applyFill="1" applyBorder="1" applyAlignment="1" applyProtection="1">
      <alignment horizontal="center" vertical="center"/>
      <protection locked="0"/>
    </xf>
    <xf numFmtId="3" fontId="7" fillId="5" borderId="12" xfId="0" applyNumberFormat="1" applyFont="1" applyFill="1" applyBorder="1" applyAlignment="1" applyProtection="1">
      <alignment horizontal="center" vertical="center"/>
      <protection locked="0"/>
    </xf>
    <xf numFmtId="49" fontId="7" fillId="5" borderId="76" xfId="0" applyNumberFormat="1" applyFont="1" applyFill="1" applyBorder="1" applyAlignment="1">
      <alignment horizontal="center" vertical="center" wrapText="1" shrinkToFit="1"/>
    </xf>
    <xf numFmtId="49" fontId="7" fillId="5" borderId="84" xfId="0" applyNumberFormat="1" applyFont="1" applyFill="1" applyBorder="1" applyAlignment="1">
      <alignment horizontal="center" vertical="center" wrapText="1" shrinkToFit="1"/>
    </xf>
    <xf numFmtId="3" fontId="7" fillId="5" borderId="77" xfId="0" applyNumberFormat="1" applyFont="1" applyFill="1" applyBorder="1" applyAlignment="1" applyProtection="1">
      <alignment horizontal="center" vertical="center"/>
      <protection locked="0"/>
    </xf>
    <xf numFmtId="3" fontId="7" fillId="5" borderId="23" xfId="0" applyNumberFormat="1" applyFont="1" applyFill="1" applyBorder="1" applyAlignment="1" applyProtection="1">
      <alignment horizontal="center" vertical="center"/>
      <protection locked="0"/>
    </xf>
    <xf numFmtId="164" fontId="7" fillId="5" borderId="77" xfId="0" applyNumberFormat="1" applyFont="1" applyFill="1" applyBorder="1" applyAlignment="1">
      <alignment horizontal="center" vertical="center"/>
    </xf>
    <xf numFmtId="3" fontId="7" fillId="5" borderId="24" xfId="0" applyNumberFormat="1" applyFont="1" applyFill="1" applyBorder="1" applyAlignment="1" applyProtection="1">
      <alignment horizontal="center" vertical="center"/>
      <protection locked="0"/>
    </xf>
    <xf numFmtId="3" fontId="7" fillId="5" borderId="85" xfId="0" applyNumberFormat="1" applyFont="1" applyFill="1" applyBorder="1" applyAlignment="1" applyProtection="1">
      <alignment horizontal="center" vertical="center"/>
      <protection locked="0"/>
    </xf>
    <xf numFmtId="164" fontId="7" fillId="5" borderId="86" xfId="0" applyNumberFormat="1" applyFont="1" applyFill="1" applyBorder="1" applyAlignment="1">
      <alignment horizontal="center" vertical="center"/>
    </xf>
    <xf numFmtId="3" fontId="7" fillId="5" borderId="60" xfId="0" applyNumberFormat="1" applyFont="1" applyFill="1" applyBorder="1" applyAlignment="1" applyProtection="1">
      <alignment horizontal="center" vertical="center"/>
      <protection locked="0"/>
    </xf>
    <xf numFmtId="2" fontId="7" fillId="3" borderId="12" xfId="0" applyNumberFormat="1" applyFont="1" applyFill="1" applyBorder="1" applyAlignment="1">
      <alignment horizontal="center" vertical="center" wrapText="1" shrinkToFit="1"/>
    </xf>
    <xf numFmtId="2" fontId="7" fillId="3" borderId="13" xfId="0" applyNumberFormat="1" applyFont="1" applyFill="1" applyBorder="1" applyAlignment="1">
      <alignment horizontal="center" vertical="center" wrapText="1" shrinkToFit="1"/>
    </xf>
    <xf numFmtId="2" fontId="7" fillId="3" borderId="14" xfId="0" applyNumberFormat="1" applyFont="1" applyFill="1" applyBorder="1"/>
    <xf numFmtId="2" fontId="7" fillId="3" borderId="15" xfId="0" applyNumberFormat="1" applyFont="1" applyFill="1" applyBorder="1" applyAlignment="1">
      <alignment horizontal="center" vertical="center" wrapText="1" shrinkToFit="1"/>
    </xf>
    <xf numFmtId="2" fontId="7" fillId="3" borderId="14" xfId="0" applyNumberFormat="1" applyFont="1" applyFill="1" applyBorder="1" applyAlignment="1">
      <alignment horizontal="right"/>
    </xf>
    <xf numFmtId="2" fontId="7" fillId="3" borderId="11" xfId="0" applyNumberFormat="1" applyFont="1" applyFill="1" applyBorder="1" applyAlignment="1">
      <alignment horizontal="center" vertical="center" wrapText="1" shrinkToFit="1"/>
    </xf>
    <xf numFmtId="2" fontId="7" fillId="3" borderId="16" xfId="0" applyNumberFormat="1" applyFont="1" applyFill="1" applyBorder="1" applyProtection="1">
      <protection locked="0"/>
    </xf>
    <xf numFmtId="2" fontId="7" fillId="3" borderId="18" xfId="0" applyNumberFormat="1" applyFont="1" applyFill="1" applyBorder="1" applyAlignment="1">
      <alignment horizontal="center" vertical="center" wrapText="1" shrinkToFit="1"/>
    </xf>
    <xf numFmtId="2" fontId="7" fillId="3" borderId="19" xfId="0" applyNumberFormat="1" applyFont="1" applyFill="1" applyBorder="1" applyAlignment="1">
      <alignment horizontal="center" vertical="center" wrapText="1" shrinkToFit="1"/>
    </xf>
    <xf numFmtId="2" fontId="7" fillId="3" borderId="21" xfId="0" applyNumberFormat="1" applyFont="1" applyFill="1" applyBorder="1" applyAlignment="1">
      <alignment horizontal="center" vertical="center" wrapText="1" shrinkToFit="1"/>
    </xf>
    <xf numFmtId="2" fontId="7" fillId="3" borderId="25" xfId="0" applyNumberFormat="1" applyFont="1" applyFill="1" applyBorder="1" applyProtection="1">
      <protection locked="0"/>
    </xf>
    <xf numFmtId="2" fontId="7" fillId="3" borderId="26" xfId="0" applyNumberFormat="1" applyFont="1" applyFill="1" applyBorder="1" applyProtection="1">
      <protection locked="0"/>
    </xf>
    <xf numFmtId="2" fontId="7" fillId="3" borderId="29" xfId="0" applyNumberFormat="1" applyFont="1" applyFill="1" applyBorder="1" applyAlignment="1" applyProtection="1">
      <alignment horizontal="center"/>
      <protection locked="0"/>
    </xf>
    <xf numFmtId="2" fontId="7" fillId="3" borderId="29" xfId="0" applyNumberFormat="1" applyFont="1" applyFill="1" applyBorder="1" applyAlignment="1">
      <alignment horizontal="center"/>
    </xf>
    <xf numFmtId="2" fontId="7" fillId="3" borderId="29" xfId="0" applyNumberFormat="1" applyFont="1" applyFill="1" applyBorder="1"/>
    <xf numFmtId="2" fontId="7" fillId="3" borderId="29" xfId="0" applyNumberFormat="1" applyFont="1" applyFill="1" applyBorder="1" applyAlignment="1" applyProtection="1">
      <alignment horizontal="right"/>
      <protection locked="0"/>
    </xf>
    <xf numFmtId="2" fontId="7" fillId="3" borderId="29" xfId="0" applyNumberFormat="1" applyFont="1" applyFill="1" applyBorder="1" applyAlignment="1">
      <alignment horizontal="right"/>
    </xf>
    <xf numFmtId="2" fontId="7" fillId="3" borderId="30" xfId="0" applyNumberFormat="1" applyFont="1" applyFill="1" applyBorder="1" applyProtection="1">
      <protection locked="0"/>
    </xf>
    <xf numFmtId="2" fontId="7" fillId="5" borderId="33" xfId="0" applyNumberFormat="1" applyFont="1" applyFill="1" applyBorder="1" applyAlignment="1">
      <alignment horizontal="center" vertical="center" wrapText="1" shrinkToFit="1"/>
    </xf>
    <xf numFmtId="2" fontId="7" fillId="5" borderId="34" xfId="0" applyNumberFormat="1" applyFont="1" applyFill="1" applyBorder="1" applyAlignment="1">
      <alignment horizontal="center" vertical="center" wrapText="1" shrinkToFit="1"/>
    </xf>
    <xf numFmtId="2" fontId="7" fillId="5" borderId="14" xfId="0" applyNumberFormat="1" applyFont="1" applyFill="1" applyBorder="1"/>
    <xf numFmtId="2" fontId="7" fillId="5" borderId="35" xfId="0" applyNumberFormat="1" applyFont="1" applyFill="1" applyBorder="1" applyAlignment="1">
      <alignment horizontal="center" vertical="center" wrapText="1" shrinkToFit="1"/>
    </xf>
    <xf numFmtId="2" fontId="7" fillId="5" borderId="14" xfId="0" applyNumberFormat="1" applyFont="1" applyFill="1" applyBorder="1" applyAlignment="1">
      <alignment horizontal="right"/>
    </xf>
    <xf numFmtId="2" fontId="7" fillId="5" borderId="32" xfId="0" applyNumberFormat="1" applyFont="1" applyFill="1" applyBorder="1" applyAlignment="1">
      <alignment horizontal="center" vertical="center" wrapText="1" shrinkToFit="1"/>
    </xf>
    <xf numFmtId="2" fontId="7" fillId="5" borderId="16" xfId="0" applyNumberFormat="1" applyFont="1" applyFill="1" applyBorder="1" applyProtection="1">
      <protection locked="0"/>
    </xf>
    <xf numFmtId="2" fontId="7" fillId="5" borderId="12" xfId="0" applyNumberFormat="1" applyFont="1" applyFill="1" applyBorder="1" applyAlignment="1">
      <alignment horizontal="center" vertical="center" wrapText="1" shrinkToFit="1"/>
    </xf>
    <xf numFmtId="2" fontId="7" fillId="5" borderId="11" xfId="0" applyNumberFormat="1" applyFont="1" applyFill="1" applyBorder="1" applyAlignment="1">
      <alignment horizontal="center" vertical="center" wrapText="1" shrinkToFit="1"/>
    </xf>
    <xf numFmtId="2" fontId="7" fillId="5" borderId="15" xfId="0" applyNumberFormat="1" applyFont="1" applyFill="1" applyBorder="1" applyAlignment="1">
      <alignment horizontal="center" vertical="center" wrapText="1" shrinkToFit="1"/>
    </xf>
    <xf numFmtId="2" fontId="7" fillId="5" borderId="18" xfId="0" applyNumberFormat="1" applyFont="1" applyFill="1" applyBorder="1" applyAlignment="1">
      <alignment horizontal="center" vertical="center" wrapText="1" shrinkToFit="1"/>
    </xf>
    <xf numFmtId="2" fontId="7" fillId="5" borderId="19" xfId="0" applyNumberFormat="1" applyFont="1" applyFill="1" applyBorder="1" applyAlignment="1">
      <alignment horizontal="center" vertical="center" wrapText="1" shrinkToFit="1"/>
    </xf>
    <xf numFmtId="2" fontId="7" fillId="5" borderId="21" xfId="0" applyNumberFormat="1" applyFont="1" applyFill="1" applyBorder="1" applyAlignment="1">
      <alignment horizontal="center" vertical="center" wrapText="1" shrinkToFit="1"/>
    </xf>
    <xf numFmtId="2" fontId="7" fillId="5" borderId="38" xfId="0" applyNumberFormat="1" applyFont="1" applyFill="1" applyBorder="1"/>
    <xf numFmtId="2" fontId="7" fillId="5" borderId="38" xfId="0" applyNumberFormat="1" applyFont="1" applyFill="1" applyBorder="1" applyAlignment="1">
      <alignment horizontal="right"/>
    </xf>
    <xf numFmtId="2" fontId="7" fillId="5" borderId="36" xfId="0" applyNumberFormat="1" applyFont="1" applyFill="1" applyBorder="1" applyProtection="1">
      <protection locked="0"/>
    </xf>
    <xf numFmtId="2" fontId="7" fillId="5" borderId="46" xfId="0" applyNumberFormat="1" applyFont="1" applyFill="1" applyBorder="1" applyProtection="1">
      <protection locked="0"/>
    </xf>
    <xf numFmtId="2" fontId="7" fillId="5" borderId="39" xfId="0" applyNumberFormat="1" applyFont="1" applyFill="1" applyBorder="1" applyProtection="1">
      <protection locked="0"/>
    </xf>
    <xf numFmtId="2" fontId="7" fillId="5" borderId="43" xfId="0" applyNumberFormat="1" applyFont="1" applyFill="1" applyBorder="1"/>
    <xf numFmtId="2" fontId="7" fillId="5" borderId="43" xfId="0" applyNumberFormat="1" applyFont="1" applyFill="1" applyBorder="1" applyAlignment="1" applyProtection="1">
      <alignment horizontal="right"/>
      <protection locked="0"/>
    </xf>
    <xf numFmtId="2" fontId="7" fillId="5" borderId="43" xfId="0" applyNumberFormat="1" applyFont="1" applyFill="1" applyBorder="1" applyAlignment="1">
      <alignment horizontal="right"/>
    </xf>
    <xf numFmtId="2" fontId="7" fillId="5" borderId="44" xfId="0" applyNumberFormat="1" applyFont="1" applyFill="1" applyBorder="1" applyProtection="1">
      <protection locked="0"/>
    </xf>
    <xf numFmtId="49" fontId="7" fillId="0" borderId="87" xfId="0" applyNumberFormat="1" applyFont="1" applyBorder="1" applyAlignment="1">
      <alignment horizontal="center" vertical="center" wrapText="1" shrinkToFit="1"/>
    </xf>
    <xf numFmtId="49" fontId="7" fillId="2" borderId="88" xfId="0" applyNumberFormat="1" applyFont="1" applyFill="1" applyBorder="1" applyAlignment="1">
      <alignment horizontal="center" vertical="top" wrapText="1" shrinkToFit="1"/>
    </xf>
    <xf numFmtId="1" fontId="7" fillId="3" borderId="89" xfId="0" applyNumberFormat="1" applyFont="1" applyFill="1" applyBorder="1" applyAlignment="1">
      <alignment horizontal="center" vertical="center" wrapText="1" shrinkToFit="1"/>
    </xf>
    <xf numFmtId="3" fontId="7" fillId="3" borderId="92" xfId="0" applyNumberFormat="1" applyFont="1" applyFill="1" applyBorder="1" applyAlignment="1" applyProtection="1">
      <alignment horizontal="center" vertical="center"/>
      <protection locked="0"/>
    </xf>
    <xf numFmtId="49" fontId="7" fillId="5" borderId="93" xfId="0" applyNumberFormat="1" applyFont="1" applyFill="1" applyBorder="1" applyAlignment="1">
      <alignment horizontal="center" vertical="center" wrapText="1" shrinkToFit="1"/>
    </xf>
    <xf numFmtId="49" fontId="7" fillId="5" borderId="89" xfId="0" applyNumberFormat="1" applyFont="1" applyFill="1" applyBorder="1" applyAlignment="1">
      <alignment horizontal="center" vertical="center" wrapText="1" shrinkToFit="1"/>
    </xf>
    <xf numFmtId="49" fontId="7" fillId="5" borderId="90" xfId="0" applyNumberFormat="1" applyFont="1" applyFill="1" applyBorder="1" applyAlignment="1">
      <alignment horizontal="center" vertical="center" wrapText="1" shrinkToFit="1"/>
    </xf>
    <xf numFmtId="3" fontId="7" fillId="5" borderId="94" xfId="0" applyNumberFormat="1" applyFont="1" applyFill="1" applyBorder="1" applyAlignment="1" applyProtection="1">
      <alignment horizontal="center" vertical="center"/>
      <protection locked="0"/>
    </xf>
    <xf numFmtId="3" fontId="7" fillId="5" borderId="95" xfId="0" applyNumberFormat="1" applyFont="1" applyFill="1" applyBorder="1" applyAlignment="1" applyProtection="1">
      <alignment horizontal="center" vertical="center"/>
      <protection locked="0"/>
    </xf>
    <xf numFmtId="49" fontId="7" fillId="3" borderId="96" xfId="0" applyNumberFormat="1" applyFont="1" applyFill="1" applyBorder="1" applyAlignment="1">
      <alignment horizontal="center" vertical="center" wrapText="1" shrinkToFit="1"/>
    </xf>
    <xf numFmtId="49" fontId="7" fillId="3" borderId="97" xfId="0" applyNumberFormat="1" applyFont="1" applyFill="1" applyBorder="1" applyAlignment="1">
      <alignment horizontal="center" vertical="center" wrapText="1" shrinkToFit="1"/>
    </xf>
    <xf numFmtId="49" fontId="7" fillId="3" borderId="98" xfId="0" applyNumberFormat="1" applyFont="1" applyFill="1" applyBorder="1" applyAlignment="1">
      <alignment horizontal="center" vertical="center" wrapText="1" shrinkToFit="1"/>
    </xf>
    <xf numFmtId="49" fontId="7" fillId="5" borderId="99" xfId="0" applyNumberFormat="1" applyFont="1" applyFill="1" applyBorder="1" applyAlignment="1">
      <alignment horizontal="center" vertical="center" wrapText="1" shrinkToFit="1"/>
    </xf>
    <xf numFmtId="49" fontId="7" fillId="5" borderId="45" xfId="0" applyNumberFormat="1" applyFont="1" applyFill="1" applyBorder="1" applyAlignment="1">
      <alignment horizontal="center" vertical="center" wrapText="1" shrinkToFit="1"/>
    </xf>
    <xf numFmtId="49" fontId="7" fillId="0" borderId="100" xfId="0" applyNumberFormat="1" applyFont="1" applyBorder="1" applyAlignment="1">
      <alignment horizontal="center" vertical="center" wrapText="1" shrinkToFit="1"/>
    </xf>
    <xf numFmtId="49" fontId="7" fillId="2" borderId="101" xfId="0" applyNumberFormat="1" applyFont="1" applyFill="1" applyBorder="1" applyAlignment="1">
      <alignment horizontal="center" vertical="top" wrapText="1" shrinkToFit="1"/>
    </xf>
    <xf numFmtId="1" fontId="7" fillId="3" borderId="102" xfId="0" applyNumberFormat="1" applyFont="1" applyFill="1" applyBorder="1" applyAlignment="1">
      <alignment horizontal="center" vertical="center" wrapText="1" shrinkToFit="1"/>
    </xf>
    <xf numFmtId="49" fontId="7" fillId="3" borderId="102" xfId="0" applyNumberFormat="1" applyFont="1" applyFill="1" applyBorder="1" applyAlignment="1">
      <alignment horizontal="center" vertical="center" wrapText="1" shrinkToFit="1"/>
    </xf>
    <xf numFmtId="49" fontId="7" fillId="3" borderId="103" xfId="0" applyNumberFormat="1" applyFont="1" applyFill="1" applyBorder="1" applyAlignment="1">
      <alignment horizontal="center" vertical="center" wrapText="1" shrinkToFit="1"/>
    </xf>
    <xf numFmtId="3" fontId="7" fillId="3" borderId="104" xfId="0" applyNumberFormat="1" applyFont="1" applyFill="1" applyBorder="1" applyAlignment="1" applyProtection="1">
      <alignment horizontal="center" vertical="center"/>
      <protection locked="0"/>
    </xf>
    <xf numFmtId="3" fontId="7" fillId="3" borderId="105" xfId="0" applyNumberFormat="1" applyFont="1" applyFill="1" applyBorder="1" applyAlignment="1" applyProtection="1">
      <alignment horizontal="center" vertical="center"/>
      <protection locked="0"/>
    </xf>
    <xf numFmtId="49" fontId="7" fillId="5" borderId="106" xfId="0" applyNumberFormat="1" applyFont="1" applyFill="1" applyBorder="1" applyAlignment="1">
      <alignment horizontal="center" vertical="center" wrapText="1" shrinkToFit="1"/>
    </xf>
    <xf numFmtId="49" fontId="7" fillId="5" borderId="102" xfId="0" applyNumberFormat="1" applyFont="1" applyFill="1" applyBorder="1" applyAlignment="1">
      <alignment horizontal="center" vertical="center" wrapText="1" shrinkToFit="1"/>
    </xf>
    <xf numFmtId="49" fontId="7" fillId="5" borderId="103" xfId="0" applyNumberFormat="1" applyFont="1" applyFill="1" applyBorder="1" applyAlignment="1">
      <alignment horizontal="center" vertical="center" wrapText="1" shrinkToFit="1"/>
    </xf>
    <xf numFmtId="3" fontId="7" fillId="5" borderId="107" xfId="0" applyNumberFormat="1" applyFont="1" applyFill="1" applyBorder="1" applyAlignment="1" applyProtection="1">
      <alignment horizontal="center" vertical="center"/>
      <protection locked="0"/>
    </xf>
    <xf numFmtId="3" fontId="7" fillId="5" borderId="108" xfId="0" applyNumberFormat="1" applyFont="1" applyFill="1" applyBorder="1" applyAlignment="1" applyProtection="1">
      <alignment horizontal="center" vertical="center"/>
      <protection locked="0"/>
    </xf>
    <xf numFmtId="49" fontId="7" fillId="2" borderId="13" xfId="0" applyNumberFormat="1" applyFont="1" applyFill="1" applyBorder="1" applyAlignment="1">
      <alignment horizontal="center" vertical="top" wrapText="1" shrinkToFit="1"/>
    </xf>
    <xf numFmtId="164" fontId="7" fillId="3" borderId="98" xfId="0" applyNumberFormat="1" applyFont="1" applyFill="1" applyBorder="1" applyAlignment="1">
      <alignment horizontal="center" vertical="center"/>
    </xf>
    <xf numFmtId="164" fontId="7" fillId="5" borderId="45" xfId="0" applyNumberFormat="1" applyFont="1" applyFill="1" applyBorder="1" applyAlignment="1">
      <alignment horizontal="center" vertical="center"/>
    </xf>
    <xf numFmtId="49" fontId="7" fillId="2" borderId="89" xfId="0" applyNumberFormat="1" applyFont="1" applyFill="1" applyBorder="1" applyAlignment="1">
      <alignment horizontal="center" vertical="top" wrapText="1" shrinkToFit="1"/>
    </xf>
    <xf numFmtId="1" fontId="7" fillId="3" borderId="90" xfId="0" applyNumberFormat="1" applyFont="1" applyFill="1" applyBorder="1" applyAlignment="1">
      <alignment horizontal="center" vertical="center" wrapText="1" shrinkToFit="1"/>
    </xf>
    <xf numFmtId="1" fontId="7" fillId="3" borderId="91" xfId="0" applyNumberFormat="1" applyFont="1" applyFill="1" applyBorder="1" applyAlignment="1" applyProtection="1">
      <alignment horizontal="center" vertical="center"/>
      <protection locked="0"/>
    </xf>
    <xf numFmtId="1" fontId="7" fillId="5" borderId="93" xfId="0" applyNumberFormat="1" applyFont="1" applyFill="1" applyBorder="1" applyAlignment="1">
      <alignment horizontal="center" vertical="center" wrapText="1" shrinkToFit="1"/>
    </xf>
    <xf numFmtId="1" fontId="7" fillId="5" borderId="89" xfId="0" applyNumberFormat="1" applyFont="1" applyFill="1" applyBorder="1" applyAlignment="1">
      <alignment horizontal="center" vertical="center" wrapText="1" shrinkToFit="1"/>
    </xf>
    <xf numFmtId="1" fontId="7" fillId="5" borderId="90" xfId="0" applyNumberFormat="1" applyFont="1" applyFill="1" applyBorder="1" applyAlignment="1">
      <alignment horizontal="center" vertical="center" wrapText="1" shrinkToFit="1"/>
    </xf>
    <xf numFmtId="1" fontId="7" fillId="5" borderId="94" xfId="0" applyNumberFormat="1" applyFont="1" applyFill="1" applyBorder="1" applyAlignment="1" applyProtection="1">
      <alignment horizontal="center" vertical="center"/>
      <protection locked="0"/>
    </xf>
    <xf numFmtId="49" fontId="7" fillId="2" borderId="102" xfId="0" applyNumberFormat="1" applyFont="1" applyFill="1" applyBorder="1" applyAlignment="1">
      <alignment horizontal="center" vertical="top" wrapText="1" shrinkToFit="1"/>
    </xf>
    <xf numFmtId="164" fontId="7" fillId="3" borderId="111" xfId="0" applyNumberFormat="1" applyFont="1" applyFill="1" applyBorder="1" applyAlignment="1">
      <alignment horizontal="center" vertical="center"/>
    </xf>
    <xf numFmtId="164" fontId="7" fillId="3" borderId="105" xfId="0" applyNumberFormat="1" applyFont="1" applyFill="1" applyBorder="1" applyAlignment="1">
      <alignment horizontal="center" vertical="center"/>
    </xf>
    <xf numFmtId="164" fontId="7" fillId="5" borderId="111" xfId="0" applyNumberFormat="1" applyFont="1" applyFill="1" applyBorder="1" applyAlignment="1">
      <alignment horizontal="center" vertical="center"/>
    </xf>
    <xf numFmtId="164" fontId="7" fillId="5" borderId="112" xfId="0" applyNumberFormat="1" applyFont="1" applyFill="1" applyBorder="1" applyAlignment="1">
      <alignment horizontal="center" vertical="center"/>
    </xf>
    <xf numFmtId="164" fontId="7" fillId="5" borderId="108" xfId="0" applyNumberFormat="1" applyFont="1" applyFill="1" applyBorder="1" applyAlignment="1">
      <alignment horizontal="center" vertical="center"/>
    </xf>
    <xf numFmtId="1" fontId="7" fillId="3" borderId="103" xfId="0" applyNumberFormat="1" applyFont="1" applyFill="1" applyBorder="1" applyAlignment="1">
      <alignment horizontal="center" vertical="center" wrapText="1" shrinkToFit="1"/>
    </xf>
    <xf numFmtId="1" fontId="7" fillId="3" borderId="104" xfId="0" applyNumberFormat="1" applyFont="1" applyFill="1" applyBorder="1" applyAlignment="1" applyProtection="1">
      <alignment horizontal="center" vertical="center"/>
      <protection locked="0"/>
    </xf>
    <xf numFmtId="1" fontId="7" fillId="5" borderId="106" xfId="0" applyNumberFormat="1" applyFont="1" applyFill="1" applyBorder="1" applyAlignment="1">
      <alignment horizontal="center" vertical="center" wrapText="1" shrinkToFit="1"/>
    </xf>
    <xf numFmtId="1" fontId="7" fillId="5" borderId="102" xfId="0" applyNumberFormat="1" applyFont="1" applyFill="1" applyBorder="1" applyAlignment="1">
      <alignment horizontal="center" vertical="center" wrapText="1" shrinkToFit="1"/>
    </xf>
    <xf numFmtId="1" fontId="7" fillId="5" borderId="103" xfId="0" applyNumberFormat="1" applyFont="1" applyFill="1" applyBorder="1" applyAlignment="1">
      <alignment horizontal="center" vertical="center" wrapText="1" shrinkToFit="1"/>
    </xf>
    <xf numFmtId="1" fontId="7" fillId="5" borderId="107" xfId="0" applyNumberFormat="1" applyFont="1" applyFill="1" applyBorder="1" applyAlignment="1" applyProtection="1">
      <alignment horizontal="center" vertical="center"/>
      <protection locked="0"/>
    </xf>
    <xf numFmtId="164" fontId="7" fillId="3" borderId="70" xfId="0" applyNumberFormat="1" applyFont="1" applyFill="1" applyBorder="1" applyAlignment="1">
      <alignment horizontal="center" vertical="center"/>
    </xf>
    <xf numFmtId="164" fontId="7" fillId="5" borderId="70" xfId="0" applyNumberFormat="1" applyFont="1" applyFill="1" applyBorder="1" applyAlignment="1">
      <alignment horizontal="center" vertical="center"/>
    </xf>
    <xf numFmtId="164" fontId="7" fillId="5" borderId="40" xfId="0" applyNumberFormat="1" applyFont="1" applyFill="1" applyBorder="1" applyAlignment="1">
      <alignment horizontal="center" vertical="center"/>
    </xf>
    <xf numFmtId="164" fontId="7" fillId="3" borderId="109" xfId="0" applyNumberFormat="1" applyFont="1" applyFill="1" applyBorder="1" applyAlignment="1" applyProtection="1">
      <alignment horizontal="center" vertical="center"/>
      <protection locked="0"/>
    </xf>
    <xf numFmtId="164" fontId="7" fillId="3" borderId="92" xfId="0" applyNumberFormat="1" applyFont="1" applyFill="1" applyBorder="1" applyAlignment="1" applyProtection="1">
      <alignment horizontal="center" vertical="center"/>
      <protection locked="0"/>
    </xf>
    <xf numFmtId="164" fontId="7" fillId="5" borderId="109" xfId="0" applyNumberFormat="1" applyFont="1" applyFill="1" applyBorder="1" applyAlignment="1" applyProtection="1">
      <alignment horizontal="center" vertical="center"/>
      <protection locked="0"/>
    </xf>
    <xf numFmtId="164" fontId="7" fillId="5" borderId="110" xfId="0" applyNumberFormat="1" applyFont="1" applyFill="1" applyBorder="1" applyAlignment="1" applyProtection="1">
      <alignment horizontal="center" vertical="center"/>
      <protection locked="0"/>
    </xf>
    <xf numFmtId="164" fontId="7" fillId="5" borderId="95" xfId="0" applyNumberFormat="1" applyFont="1" applyFill="1" applyBorder="1" applyAlignment="1" applyProtection="1">
      <alignment horizontal="center" vertical="center"/>
      <protection locked="0"/>
    </xf>
    <xf numFmtId="164" fontId="7" fillId="3" borderId="111" xfId="0" applyNumberFormat="1" applyFont="1" applyFill="1" applyBorder="1" applyAlignment="1" applyProtection="1">
      <alignment horizontal="center" vertical="center"/>
      <protection locked="0"/>
    </xf>
    <xf numFmtId="164" fontId="7" fillId="3" borderId="105" xfId="0" applyNumberFormat="1" applyFont="1" applyFill="1" applyBorder="1" applyAlignment="1" applyProtection="1">
      <alignment horizontal="center" vertical="center"/>
      <protection locked="0"/>
    </xf>
    <xf numFmtId="164" fontId="7" fillId="5" borderId="111" xfId="0" applyNumberFormat="1" applyFont="1" applyFill="1" applyBorder="1" applyAlignment="1" applyProtection="1">
      <alignment horizontal="center" vertical="center"/>
      <protection locked="0"/>
    </xf>
    <xf numFmtId="164" fontId="7" fillId="5" borderId="112" xfId="0" applyNumberFormat="1" applyFont="1" applyFill="1" applyBorder="1" applyAlignment="1" applyProtection="1">
      <alignment horizontal="center" vertical="center"/>
      <protection locked="0"/>
    </xf>
    <xf numFmtId="164" fontId="7" fillId="5" borderId="108" xfId="0" applyNumberFormat="1" applyFont="1" applyFill="1" applyBorder="1" applyAlignment="1" applyProtection="1">
      <alignment horizontal="center" vertical="center"/>
      <protection locked="0"/>
    </xf>
    <xf numFmtId="0" fontId="7" fillId="3" borderId="102" xfId="0" applyNumberFormat="1" applyFont="1" applyFill="1" applyBorder="1" applyAlignment="1">
      <alignment horizontal="center" vertical="center" wrapText="1" shrinkToFit="1"/>
    </xf>
    <xf numFmtId="164" fontId="7" fillId="3" borderId="113" xfId="0" applyNumberFormat="1" applyFont="1" applyFill="1" applyBorder="1" applyAlignment="1">
      <alignment horizontal="center" vertical="center"/>
    </xf>
    <xf numFmtId="164" fontId="7" fillId="3" borderId="99" xfId="0" applyNumberFormat="1" applyFont="1" applyFill="1" applyBorder="1" applyAlignment="1">
      <alignment horizontal="center" vertical="center" wrapText="1" shrinkToFit="1"/>
    </xf>
    <xf numFmtId="164" fontId="7" fillId="3" borderId="40" xfId="0" applyNumberFormat="1" applyFont="1" applyFill="1" applyBorder="1" applyAlignment="1">
      <alignment horizontal="center" vertical="center" wrapText="1" shrinkToFit="1"/>
    </xf>
    <xf numFmtId="164" fontId="7" fillId="3" borderId="40" xfId="0" applyNumberFormat="1" applyFont="1" applyFill="1" applyBorder="1" applyAlignment="1">
      <alignment horizontal="center" vertical="center"/>
    </xf>
    <xf numFmtId="164" fontId="7" fillId="5" borderId="40" xfId="0" applyNumberFormat="1" applyFont="1" applyFill="1" applyBorder="1" applyAlignment="1">
      <alignment horizontal="center" vertical="center" wrapText="1" shrinkToFit="1"/>
    </xf>
    <xf numFmtId="1" fontId="7" fillId="3" borderId="11" xfId="0" applyNumberFormat="1" applyFont="1" applyFill="1" applyBorder="1" applyAlignment="1">
      <alignment horizontal="center" vertical="center" wrapText="1" shrinkToFit="1"/>
    </xf>
    <xf numFmtId="1" fontId="7" fillId="3" borderId="15" xfId="0" applyNumberFormat="1" applyFont="1" applyFill="1" applyBorder="1" applyAlignment="1">
      <alignment horizontal="center" vertical="center" wrapText="1" shrinkToFit="1"/>
    </xf>
    <xf numFmtId="3" fontId="12" fillId="0" borderId="0" xfId="0" applyNumberFormat="1" applyFont="1" applyAlignment="1">
      <alignment horizontal="center"/>
    </xf>
    <xf numFmtId="0" fontId="14" fillId="0" borderId="0" xfId="0" applyFont="1"/>
    <xf numFmtId="10" fontId="0" fillId="0" borderId="0" xfId="0" applyNumberFormat="1"/>
    <xf numFmtId="165" fontId="0" fillId="0" borderId="0" xfId="0" applyNumberFormat="1"/>
    <xf numFmtId="1" fontId="0" fillId="0" borderId="0" xfId="0" applyNumberFormat="1"/>
    <xf numFmtId="0" fontId="15" fillId="3" borderId="0" xfId="0" applyFont="1" applyFill="1"/>
    <xf numFmtId="165" fontId="15" fillId="3" borderId="0" xfId="0" applyNumberFormat="1" applyFont="1" applyFill="1"/>
    <xf numFmtId="10" fontId="15" fillId="3" borderId="0" xfId="0" applyNumberFormat="1" applyFont="1" applyFill="1"/>
    <xf numFmtId="49" fontId="8" fillId="0" borderId="0" xfId="0" applyNumberFormat="1" applyFont="1"/>
    <xf numFmtId="9" fontId="7" fillId="3" borderId="16" xfId="0" applyNumberFormat="1" applyFont="1" applyFill="1" applyBorder="1" applyProtection="1">
      <protection locked="0"/>
    </xf>
    <xf numFmtId="9" fontId="7" fillId="3" borderId="30" xfId="0" applyNumberFormat="1" applyFont="1" applyFill="1" applyBorder="1" applyProtection="1">
      <protection locked="0"/>
    </xf>
    <xf numFmtId="9" fontId="7" fillId="5" borderId="16" xfId="0" applyNumberFormat="1" applyFont="1" applyFill="1" applyBorder="1" applyProtection="1">
      <protection locked="0"/>
    </xf>
    <xf numFmtId="9" fontId="7" fillId="5" borderId="39" xfId="0" applyNumberFormat="1" applyFont="1" applyFill="1" applyBorder="1" applyProtection="1">
      <protection locked="0"/>
    </xf>
    <xf numFmtId="9" fontId="7" fillId="5" borderId="44" xfId="0" applyNumberFormat="1" applyFont="1" applyFill="1" applyBorder="1" applyProtection="1">
      <protection locked="0"/>
    </xf>
    <xf numFmtId="3" fontId="2" fillId="0" borderId="0" xfId="2" applyNumberFormat="1"/>
    <xf numFmtId="165" fontId="7" fillId="3" borderId="102" xfId="0" applyNumberFormat="1" applyFont="1" applyFill="1" applyBorder="1" applyAlignment="1">
      <alignment horizontal="center" vertical="center" wrapText="1" shrinkToFit="1"/>
    </xf>
    <xf numFmtId="165" fontId="7" fillId="3" borderId="89" xfId="0" applyNumberFormat="1" applyFont="1" applyFill="1" applyBorder="1" applyAlignment="1">
      <alignment horizontal="center" vertical="center" wrapText="1" shrinkToFit="1"/>
    </xf>
    <xf numFmtId="165" fontId="7" fillId="3" borderId="103" xfId="0" applyNumberFormat="1" applyFont="1" applyFill="1" applyBorder="1" applyAlignment="1">
      <alignment horizontal="center" vertical="center" wrapText="1" shrinkToFit="1"/>
    </xf>
    <xf numFmtId="165" fontId="7" fillId="3" borderId="90" xfId="0" applyNumberFormat="1" applyFont="1" applyFill="1" applyBorder="1" applyAlignment="1">
      <alignment horizontal="center" vertical="center" wrapText="1" shrinkToFit="1"/>
    </xf>
    <xf numFmtId="165" fontId="7" fillId="4" borderId="91" xfId="0" applyNumberFormat="1" applyFont="1" applyFill="1" applyBorder="1" applyAlignment="1" applyProtection="1">
      <alignment horizontal="center" vertical="center"/>
      <protection locked="0"/>
    </xf>
    <xf numFmtId="165" fontId="7" fillId="3" borderId="104" xfId="0" applyNumberFormat="1" applyFont="1" applyFill="1" applyBorder="1" applyAlignment="1" applyProtection="1">
      <alignment horizontal="center" vertical="center" wrapText="1"/>
      <protection locked="0"/>
    </xf>
    <xf numFmtId="3" fontId="5" fillId="0" borderId="0" xfId="0" applyNumberFormat="1" applyFont="1" applyAlignment="1" applyProtection="1">
      <alignment horizontal="left" vertical="center" wrapText="1"/>
      <protection locked="0"/>
    </xf>
  </cellXfs>
  <cellStyles count="5">
    <cellStyle name="Hyperlink" xfId="2" builtinId="8"/>
    <cellStyle name="Normal" xfId="0" builtinId="0"/>
    <cellStyle name="Normal 2" xfId="3" xr:uid="{8B16EE74-6F12-4715-81BF-915600FF8149}"/>
    <cellStyle name="Percent" xfId="1" builtinId="5"/>
    <cellStyle name="Percent 2" xfId="4" xr:uid="{9AFE7232-C7BF-49C9-BE70-543A34B11D2B}"/>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massgov.sharepoint.com/sites/doi-gfs/GroupSRB/HEALTH/Shannon%20Lynch/Step%20therapy%20exemption/Submission/Exception%20Request%20Data_Template_UHIC_091125.xlsx" TargetMode="External"/><Relationship Id="rId1" Type="http://schemas.openxmlformats.org/officeDocument/2006/relationships/externalLinkPath" Target="Submission/Exception%20Request%20Data_Template_UHIC_091125.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assgov.sharepoint.com/sites/doi-gfs/GroupSRB/HEALTH/Shannon%20Lynch/Step%20therapy%20exemption/Submission/MA%20DOI%20ST%20Exception%20Reporting%20-%2060117%20TIC%209.24.25.xlsx" TargetMode="External"/><Relationship Id="rId1" Type="http://schemas.openxmlformats.org/officeDocument/2006/relationships/externalLinkPath" Target="Submission/MA%20DOI%20ST%20Exception%20Reporting%20-%2060117%20TIC%209.24.25.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massgov.sharepoint.com/sites/doi-gfs/GroupSRB/HEALTH/Shannon%20Lynch/Step%20therapy%20exemption/Submission/83642_MA_DOI_ST_EXCEPTION_20250925.xlsx" TargetMode="External"/><Relationship Id="rId1" Type="http://schemas.openxmlformats.org/officeDocument/2006/relationships/externalLinkPath" Target="Submission/83642_MA_DOI_ST_EXCEPTION_2025092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ubmission/FCHP_ST_EXCEPTION_HIX_Final100125_with%20Appeal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hVRcEPtZC0evU9B9ATFKfTkXR4WjIF9AiVdxoqvsw2AW9WrorwgOQq1c0WLe-iE_" itemId="01LFXFEX34EGDGXHA26BCI4T7OXZ3MCD5A">
      <xxl21:absoluteUrl r:id="rId2"/>
    </xxl21:alternateUrls>
    <sheetNames>
      <sheetName val="MHP_Template (BH&amp;SU)"/>
      <sheetName val="INFO"/>
    </sheetNames>
    <sheetDataSet>
      <sheetData sheetId="0"/>
      <sheetData sheetId="1">
        <row r="3">
          <cell r="D3">
            <v>1614</v>
          </cell>
          <cell r="E3">
            <v>595</v>
          </cell>
          <cell r="F3">
            <v>1019</v>
          </cell>
          <cell r="J3">
            <v>111</v>
          </cell>
          <cell r="L3">
            <v>0</v>
          </cell>
          <cell r="P3"/>
          <cell r="Q3"/>
          <cell r="R3"/>
        </row>
        <row r="4">
          <cell r="D4">
            <v>2239</v>
          </cell>
          <cell r="E4">
            <v>818</v>
          </cell>
          <cell r="F4">
            <v>1421</v>
          </cell>
          <cell r="J4">
            <v>157</v>
          </cell>
          <cell r="K4">
            <v>157</v>
          </cell>
          <cell r="L4">
            <v>0</v>
          </cell>
          <cell r="P4"/>
          <cell r="Q4"/>
          <cell r="R4"/>
        </row>
        <row r="5">
          <cell r="D5">
            <v>2782</v>
          </cell>
          <cell r="E5">
            <v>1039</v>
          </cell>
          <cell r="F5">
            <v>1743</v>
          </cell>
          <cell r="J5">
            <v>177</v>
          </cell>
          <cell r="K5">
            <v>177</v>
          </cell>
          <cell r="L5">
            <v>0</v>
          </cell>
          <cell r="P5"/>
          <cell r="Q5"/>
          <cell r="R5"/>
        </row>
        <row r="6">
          <cell r="D6">
            <v>2186</v>
          </cell>
          <cell r="E6">
            <v>897</v>
          </cell>
          <cell r="F6">
            <v>1289</v>
          </cell>
          <cell r="J6">
            <v>130</v>
          </cell>
          <cell r="K6">
            <v>130</v>
          </cell>
          <cell r="L6">
            <v>0</v>
          </cell>
          <cell r="P6"/>
          <cell r="Q6"/>
          <cell r="R6"/>
        </row>
        <row r="9">
          <cell r="D9">
            <v>101</v>
          </cell>
          <cell r="E9">
            <v>39</v>
          </cell>
          <cell r="F9">
            <v>62</v>
          </cell>
          <cell r="J9">
            <v>4</v>
          </cell>
          <cell r="K9">
            <v>4</v>
          </cell>
          <cell r="L9">
            <v>0</v>
          </cell>
          <cell r="P9"/>
          <cell r="R9"/>
        </row>
        <row r="10">
          <cell r="D10">
            <v>113</v>
          </cell>
          <cell r="E10">
            <v>42</v>
          </cell>
          <cell r="F10">
            <v>71</v>
          </cell>
          <cell r="J10">
            <v>3</v>
          </cell>
          <cell r="K10">
            <v>3</v>
          </cell>
          <cell r="L10">
            <v>0</v>
          </cell>
          <cell r="P10"/>
          <cell r="R10"/>
        </row>
        <row r="11">
          <cell r="D11">
            <v>143</v>
          </cell>
          <cell r="E11">
            <v>56</v>
          </cell>
          <cell r="F11">
            <v>87</v>
          </cell>
          <cell r="J11">
            <v>4</v>
          </cell>
          <cell r="K11">
            <v>4</v>
          </cell>
          <cell r="L11">
            <v>0</v>
          </cell>
          <cell r="R11"/>
        </row>
        <row r="12">
          <cell r="D12">
            <v>101</v>
          </cell>
          <cell r="E12">
            <v>34</v>
          </cell>
          <cell r="F12">
            <v>67</v>
          </cell>
          <cell r="J12">
            <v>4</v>
          </cell>
          <cell r="K12">
            <v>4</v>
          </cell>
          <cell r="L12">
            <v>0</v>
          </cell>
          <cell r="R12"/>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hVRcEPtZC0evU9B9ATFKfTkXR4WjIF9AiVdxoqvsw2AW9WrorwgOQq1c0WLe-iE_" itemId="01LFXFEX2VBZIMWLTOYBAZLLUM63CU7KBT">
      <xxl21:absoluteUrl r:id="rId2"/>
    </xxl21:alternateUrls>
    <sheetNames>
      <sheetName val="MHP_Template (BH&amp;SU)"/>
      <sheetName val="INFO"/>
    </sheetNames>
    <sheetDataSet>
      <sheetData sheetId="0"/>
      <sheetData sheetId="1">
        <row r="3">
          <cell r="P3"/>
          <cell r="Q3"/>
          <cell r="R3"/>
        </row>
        <row r="4">
          <cell r="P4"/>
          <cell r="Q4"/>
          <cell r="R4"/>
        </row>
        <row r="5">
          <cell r="P5"/>
          <cell r="Q5"/>
          <cell r="R5"/>
        </row>
        <row r="6">
          <cell r="P6"/>
          <cell r="Q6"/>
          <cell r="R6"/>
        </row>
        <row r="9">
          <cell r="F9">
            <v>0</v>
          </cell>
          <cell r="P9"/>
          <cell r="R9"/>
        </row>
        <row r="10">
          <cell r="F10">
            <v>1</v>
          </cell>
          <cell r="P10"/>
          <cell r="R10"/>
        </row>
        <row r="11">
          <cell r="F11">
            <v>0</v>
          </cell>
          <cell r="R11"/>
        </row>
        <row r="12">
          <cell r="F12">
            <v>0</v>
          </cell>
          <cell r="R12"/>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hVRcEPtZC0evU9B9ATFKfTkXR4WjIF9AiVdxoqvsw2AW9WrorwgOQq1c0WLe-iE_" itemId="01LFXFEX6Z6KI66GO7ZFAZDQEP76WANPAJ">
      <xxl21:absoluteUrl r:id="rId2"/>
    </xxl21:alternateUrls>
    <sheetNames>
      <sheetName val="MHP_Template (BH&amp;SU)"/>
      <sheetName val="INFO"/>
    </sheetNames>
    <sheetDataSet>
      <sheetData sheetId="0"/>
      <sheetData sheetId="1">
        <row r="3">
          <cell r="D3">
            <v>2536</v>
          </cell>
          <cell r="E3">
            <v>1688</v>
          </cell>
          <cell r="F3">
            <v>848</v>
          </cell>
          <cell r="J3"/>
          <cell r="L3"/>
          <cell r="P3"/>
          <cell r="Q3"/>
          <cell r="R3"/>
        </row>
        <row r="4">
          <cell r="D4">
            <v>3310</v>
          </cell>
          <cell r="E4">
            <v>2130</v>
          </cell>
          <cell r="F4">
            <v>1180</v>
          </cell>
          <cell r="J4"/>
          <cell r="K4"/>
          <cell r="L4"/>
          <cell r="P4"/>
          <cell r="Q4"/>
          <cell r="R4"/>
        </row>
        <row r="5">
          <cell r="D5">
            <v>4277</v>
          </cell>
          <cell r="E5">
            <v>2817</v>
          </cell>
          <cell r="F5">
            <v>1460</v>
          </cell>
          <cell r="J5"/>
          <cell r="K5"/>
          <cell r="L5"/>
          <cell r="P5"/>
          <cell r="Q5"/>
          <cell r="R5"/>
        </row>
        <row r="6">
          <cell r="D6">
            <v>3868</v>
          </cell>
          <cell r="E6">
            <v>2734</v>
          </cell>
          <cell r="F6">
            <v>1134</v>
          </cell>
          <cell r="J6"/>
          <cell r="K6"/>
          <cell r="L6"/>
          <cell r="P6"/>
          <cell r="Q6"/>
          <cell r="R6"/>
        </row>
        <row r="9">
          <cell r="D9">
            <v>10</v>
          </cell>
          <cell r="E9">
            <v>6</v>
          </cell>
          <cell r="F9">
            <v>4</v>
          </cell>
          <cell r="J9"/>
          <cell r="K9"/>
          <cell r="L9"/>
          <cell r="P9"/>
          <cell r="R9"/>
        </row>
        <row r="10">
          <cell r="D10">
            <v>12</v>
          </cell>
          <cell r="E10">
            <v>7</v>
          </cell>
          <cell r="F10">
            <v>5</v>
          </cell>
          <cell r="J10"/>
          <cell r="K10"/>
          <cell r="L10"/>
          <cell r="P10"/>
          <cell r="R10"/>
        </row>
        <row r="11">
          <cell r="D11">
            <v>16</v>
          </cell>
          <cell r="E11">
            <v>8</v>
          </cell>
          <cell r="F11">
            <v>8</v>
          </cell>
          <cell r="J11"/>
          <cell r="K11"/>
          <cell r="L11"/>
          <cell r="R11"/>
        </row>
        <row r="12">
          <cell r="D12">
            <v>14</v>
          </cell>
          <cell r="E12">
            <v>9</v>
          </cell>
          <cell r="F12">
            <v>5</v>
          </cell>
          <cell r="J12"/>
          <cell r="K12"/>
          <cell r="L12"/>
          <cell r="R12"/>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MHP_Template (BH&amp;SU)"/>
      <sheetName val="WIC"/>
    </sheetNames>
    <sheetDataSet>
      <sheetData sheetId="0">
        <row r="3">
          <cell r="D3">
            <v>558</v>
          </cell>
          <cell r="E3">
            <v>456</v>
          </cell>
          <cell r="F3">
            <v>102</v>
          </cell>
        </row>
        <row r="4">
          <cell r="D4">
            <v>668</v>
          </cell>
          <cell r="E4">
            <v>556</v>
          </cell>
          <cell r="F4">
            <v>112</v>
          </cell>
        </row>
        <row r="5">
          <cell r="D5">
            <v>864</v>
          </cell>
          <cell r="E5">
            <v>723</v>
          </cell>
          <cell r="F5">
            <v>141</v>
          </cell>
        </row>
        <row r="6">
          <cell r="D6">
            <v>681</v>
          </cell>
          <cell r="E6">
            <v>577</v>
          </cell>
          <cell r="F6">
            <v>104</v>
          </cell>
        </row>
        <row r="9">
          <cell r="D9">
            <v>79</v>
          </cell>
          <cell r="E9">
            <v>70</v>
          </cell>
          <cell r="F9">
            <v>9</v>
          </cell>
        </row>
        <row r="10">
          <cell r="D10">
            <v>89</v>
          </cell>
          <cell r="E10">
            <v>79</v>
          </cell>
          <cell r="F10">
            <v>10</v>
          </cell>
        </row>
        <row r="11">
          <cell r="D11">
            <v>99</v>
          </cell>
          <cell r="E11">
            <v>86</v>
          </cell>
          <cell r="F11">
            <v>13</v>
          </cell>
        </row>
        <row r="12">
          <cell r="D12">
            <v>95</v>
          </cell>
          <cell r="E12">
            <v>87</v>
          </cell>
          <cell r="F12">
            <v>8</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hyperlink" Target="mailto:jennifer.coppock@cignahealthcare.com"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CarrierReporting@wellfleetinsurance.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jonathan.bove@point32health.org"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mailto:leah.dart@bcbsma.com"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mailto:jrengifo@mgb.org"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jrengifo@mg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D8D38-E81B-41A4-AA5E-F2F582DD739C}">
  <sheetPr>
    <pageSetUpPr fitToPage="1"/>
  </sheetPr>
  <dimension ref="A1:AO39"/>
  <sheetViews>
    <sheetView view="pageLayout" topLeftCell="A14" zoomScaleNormal="100" zoomScaleSheetLayoutView="130" workbookViewId="0">
      <selection activeCell="M17" sqref="M17"/>
    </sheetView>
  </sheetViews>
  <sheetFormatPr defaultColWidth="13.85546875" defaultRowHeight="15"/>
  <cols>
    <col min="1" max="1" width="9.140625" style="91" customWidth="1"/>
    <col min="2" max="2" width="14.5703125" style="91" customWidth="1"/>
    <col min="3" max="3" width="12.42578125" style="91" customWidth="1"/>
    <col min="4" max="5" width="9.42578125" style="91" customWidth="1"/>
    <col min="6" max="6" width="9.42578125" customWidth="1"/>
    <col min="7" max="7" width="8.140625" customWidth="1"/>
    <col min="8" max="8" width="9" customWidth="1"/>
    <col min="9" max="9" width="9.140625" customWidth="1"/>
    <col min="10" max="10" width="9.5703125" customWidth="1"/>
    <col min="11" max="11" width="9.42578125" customWidth="1"/>
    <col min="12" max="12" width="9.85546875" customWidth="1"/>
    <col min="13" max="13" width="9.5703125" customWidth="1"/>
    <col min="14" max="14" width="9.85546875" customWidth="1"/>
    <col min="15" max="15" width="9.5703125" customWidth="1"/>
    <col min="16" max="16" width="9.85546875" customWidth="1"/>
  </cols>
  <sheetData>
    <row r="1" spans="1:18" s="86" customFormat="1" ht="12.75" hidden="1">
      <c r="A1" s="82"/>
      <c r="B1" s="83"/>
      <c r="C1" s="84"/>
      <c r="D1" s="84"/>
      <c r="E1" s="84"/>
      <c r="F1" s="85"/>
      <c r="G1" s="85"/>
      <c r="H1" s="85"/>
      <c r="I1" s="85"/>
      <c r="J1" s="85"/>
      <c r="K1" s="85"/>
      <c r="L1" s="85"/>
      <c r="M1" s="85"/>
      <c r="N1" s="85"/>
      <c r="O1" s="85"/>
      <c r="P1" s="85"/>
    </row>
    <row r="2" spans="1:18" s="86" customFormat="1" ht="12.75" hidden="1">
      <c r="A2" s="82"/>
      <c r="B2" s="83"/>
      <c r="C2" s="84"/>
      <c r="D2" s="84"/>
      <c r="E2" s="84"/>
      <c r="F2" s="85"/>
      <c r="G2" s="85"/>
      <c r="H2" s="85"/>
      <c r="I2" s="85"/>
      <c r="J2" s="85"/>
      <c r="K2" s="85"/>
      <c r="L2" s="85"/>
      <c r="M2" s="85"/>
      <c r="N2" s="85"/>
      <c r="O2" s="85"/>
      <c r="P2" s="85"/>
    </row>
    <row r="3" spans="1:18" hidden="1">
      <c r="A3" s="82"/>
      <c r="B3" s="87"/>
      <c r="C3" s="88"/>
      <c r="D3" s="88"/>
      <c r="E3" s="88"/>
      <c r="F3" s="89"/>
      <c r="G3" s="89"/>
      <c r="H3" s="89"/>
      <c r="I3" s="89"/>
      <c r="J3" s="89"/>
      <c r="K3" s="89"/>
      <c r="L3" s="89"/>
      <c r="M3" s="89"/>
      <c r="N3" s="89"/>
      <c r="O3" s="89"/>
      <c r="P3" s="89"/>
    </row>
    <row r="4" spans="1:18" hidden="1">
      <c r="A4" s="82"/>
      <c r="B4" s="87"/>
      <c r="C4" s="88"/>
      <c r="D4" s="88"/>
      <c r="E4" s="88"/>
      <c r="F4" s="89"/>
      <c r="G4" s="89"/>
      <c r="H4" s="89"/>
      <c r="I4" s="89"/>
      <c r="J4" s="89"/>
      <c r="K4" s="89"/>
      <c r="L4" s="89"/>
      <c r="M4" s="89"/>
      <c r="N4" s="89"/>
      <c r="O4" s="89"/>
      <c r="P4" s="89"/>
    </row>
    <row r="5" spans="1:18" hidden="1">
      <c r="A5" s="82" t="s">
        <v>0</v>
      </c>
      <c r="B5" s="87"/>
      <c r="C5" s="88"/>
      <c r="D5" s="88"/>
      <c r="E5" s="88"/>
      <c r="F5" s="89"/>
      <c r="G5" s="89"/>
      <c r="H5" s="89"/>
      <c r="I5" s="89"/>
      <c r="J5" s="89"/>
      <c r="K5" s="89"/>
      <c r="L5" s="89"/>
      <c r="M5" s="89"/>
      <c r="N5" s="89"/>
      <c r="O5" s="89"/>
      <c r="P5" s="89"/>
    </row>
    <row r="6" spans="1:18" hidden="1">
      <c r="C6" s="92"/>
    </row>
    <row r="7" spans="1:18" s="93" customFormat="1" ht="66.95" customHeight="1">
      <c r="A7" s="15" t="s">
        <v>1</v>
      </c>
      <c r="B7" s="20" t="s">
        <v>2</v>
      </c>
      <c r="C7" s="482" t="s">
        <v>3</v>
      </c>
      <c r="D7" s="468" t="s">
        <v>4</v>
      </c>
      <c r="E7" s="20" t="s">
        <v>5</v>
      </c>
      <c r="F7" s="482" t="s">
        <v>6</v>
      </c>
      <c r="G7" s="482" t="s">
        <v>7</v>
      </c>
      <c r="H7" s="482" t="s">
        <v>8</v>
      </c>
      <c r="I7" s="482" t="s">
        <v>9</v>
      </c>
      <c r="J7" s="468" t="s">
        <v>10</v>
      </c>
      <c r="K7" s="20" t="s">
        <v>11</v>
      </c>
      <c r="L7" s="482" t="s">
        <v>12</v>
      </c>
      <c r="M7" s="482" t="s">
        <v>13</v>
      </c>
      <c r="N7" s="482" t="s">
        <v>14</v>
      </c>
      <c r="O7" s="482" t="s">
        <v>15</v>
      </c>
      <c r="P7" s="468" t="s">
        <v>16</v>
      </c>
    </row>
    <row r="8" spans="1:18" s="93" customFormat="1" ht="14.25" customHeight="1">
      <c r="A8" s="23"/>
      <c r="B8" s="24"/>
      <c r="C8" s="483"/>
      <c r="D8" s="469"/>
      <c r="E8" s="494"/>
      <c r="F8" s="483"/>
      <c r="G8" s="504"/>
      <c r="H8" s="483"/>
      <c r="I8" s="483"/>
      <c r="J8" s="469"/>
      <c r="K8" s="494"/>
      <c r="L8" s="483"/>
      <c r="M8" s="483"/>
      <c r="N8" s="504"/>
      <c r="O8" s="483"/>
      <c r="P8" s="497"/>
    </row>
    <row r="9" spans="1:18" s="93" customFormat="1" ht="36.6" customHeight="1">
      <c r="A9" s="28" t="s">
        <v>17</v>
      </c>
      <c r="B9" s="32" t="s">
        <v>18</v>
      </c>
      <c r="C9" s="552">
        <f>SUM(ALIC!C9+CHLIC!C9+WIC!C9+UHC!C9+BMC!C9+THPP!C9+TIC!C9+HPIC!C9+TAHMO!C9+HPHC!C9+HNE!C9+BSBCMA!C9+BSBCMA!C14+'MGB-Medical Benefit'!C9+'MGB - Pharmacy Benefit'!C9+FCHP!C9)</f>
        <v>11117</v>
      </c>
      <c r="D9" s="553">
        <f>SUM(ALIC!D9+CHLIC!D9+WIC!D9+UHC!D9+BMC!D9+THPP!D9+TIC!D9+HPIC!D9+TAHMO!D9+HPHC!D9+HNE!D9+BSBCMA!D9+BSBCMA!D14+'MGB-Medical Benefit'!D9+'MGB - Pharmacy Benefit'!D9+FCHP!D9)</f>
        <v>7698</v>
      </c>
      <c r="E9" s="531">
        <f t="shared" ref="E9:E12" si="0">D9/C9</f>
        <v>0.69245299991004772</v>
      </c>
      <c r="F9" s="485">
        <f>SUM(ALIC!F9+CHLIC!F9+WIC!F9+UHC!F9+BMC!F9+THPP!F9+TIC!F9+HPIC!F9+TAHMO!F9+HPHC!F9+HNE!F9+BSBCMA!F9+BSBCMA!F14+'MGB-Medical Benefit'!F9+'MGB - Pharmacy Benefit'!F9+FCHP!F9)</f>
        <v>3421</v>
      </c>
      <c r="G9" s="505">
        <f t="shared" ref="G9:G18" si="1">F9/C9</f>
        <v>0.30772690474048753</v>
      </c>
      <c r="H9" s="484">
        <f>SUM(ALIC!H9+CHLIC!H9+WIC!H9+UHC!H9+BMC!H9+THPP!H9+TIC!H9+HPIC!H9+TAHMO!H9+HPHC!H9+HNE!H9+BSBCMA!H9+BSBCMA!H14+'MGB-Medical Benefit'!H9+'MGB - Pharmacy Benefit'!H9+FCHP!H9)</f>
        <v>240</v>
      </c>
      <c r="I9" s="484">
        <f>SUM(ALIC!I9+CHLIC!I9+WIC!I9+UHC!I9+BMC!I9+THPP!I9+TIC!I9+HPIC!I9+TAHMO!I9+HPHC!I9+HNE!I9+BSBCMA!I9+BSBCMA!I14+'MGB-Medical Benefit'!I9+'MGB - Pharmacy Benefit'!I9+FCHP!I9)</f>
        <v>267</v>
      </c>
      <c r="J9" s="470">
        <f>SUM(ALIC!J9+CHLIC!J9+WIC!J9+UHC!J9+BMC!J9+THPP!J9+TIC!J9+HPIC!J9+TAHMO!J9+HPHC!J9+HNE!J9+BSBCMA!J9+BSBCMA!J14+'MGB-Medical Benefit'!J9+'MGB - Pharmacy Benefit'!J9+FCHP!J9)</f>
        <v>19</v>
      </c>
      <c r="K9" s="516">
        <f t="shared" ref="K9:K18" si="2">J9/H9</f>
        <v>7.9166666666666663E-2</v>
      </c>
      <c r="L9" s="484">
        <f>SUM(ALIC!L9+CHLIC!L9+WIC!L9+UHC!L9+BMC!L9+THPP!L9+TIC!L9+HPIC!L9+TAHMO!L9+HPHC!L9+HNE!L9+BSBCMA!L9+BSBCMA!L14+'MGB-Medical Benefit'!L9+'MGB - Pharmacy Benefit'!L9+FCHP!L9)</f>
        <v>6.6423520347136571E-3</v>
      </c>
      <c r="M9" s="484">
        <f>SUM(ALIC!M9+CHLIC!M9+WIC!M9+UHC!M9+BMC!M9+THPP!M9+TIC!M9+HPIC!M9+TAHMO!M9+HPHC!M9+HNE!M9+BSBCMA!M9+BSBCMA!M14+'MGB-Medical Benefit'!M9+'MGB - Pharmacy Benefit'!M9+FCHP!M9)</f>
        <v>6.2271242306491566E-4</v>
      </c>
      <c r="N9" s="524">
        <f t="shared" ref="N9:N12" si="3">M9/J9</f>
        <v>3.277433805604819E-5</v>
      </c>
      <c r="O9" s="529">
        <v>0</v>
      </c>
      <c r="P9" s="519">
        <f>O9/L9</f>
        <v>0</v>
      </c>
    </row>
    <row r="10" spans="1:18" s="93" customFormat="1" ht="36.6" customHeight="1">
      <c r="A10" s="28" t="s">
        <v>17</v>
      </c>
      <c r="B10" s="32" t="s">
        <v>19</v>
      </c>
      <c r="C10" s="552">
        <f>SUM(ALIC!C10+CHLIC!C10+WIC!C10+UHC!C10+BMC!C10+THPP!C10+TIC!C10+HPIC!C10+TAHMO!C10+HPHC!C10+HNE!C10+BSBCMA!C10+BSBCMA!C15+'MGB-Medical Benefit'!C10+'MGB - Pharmacy Benefit'!C10+FCHP!C10)</f>
        <v>13363</v>
      </c>
      <c r="D10" s="553">
        <f>SUM(ALIC!D10+CHLIC!D10+WIC!D10+UHC!D10+BMC!D10+THPP!D10+TIC!D10+HPIC!D10+TAHMO!D10+HPHC!D10+HNE!D10+BSBCMA!D10+BSBCMA!D15+'MGB-Medical Benefit'!D10+'MGB - Pharmacy Benefit'!D10+FCHP!D10)</f>
        <v>8903</v>
      </c>
      <c r="E10" s="532">
        <f t="shared" si="0"/>
        <v>0.66624261019232212</v>
      </c>
      <c r="F10" s="485">
        <f>SUM(ALIC!F10+CHLIC!F10+WIC!F10+UHC!F10+BMC!F10+THPP!F10+TIC!F10+HPIC!F10+TAHMO!F10+HPHC!F10+HNE!F10+BSBCMA!F10+BSBCMA!F15+'MGB-Medical Benefit'!F10+'MGB - Pharmacy Benefit'!F10+FCHP!F10)</f>
        <v>4461</v>
      </c>
      <c r="G10" s="505">
        <f t="shared" si="1"/>
        <v>0.33383222330315049</v>
      </c>
      <c r="H10" s="484">
        <f>SUM(ALIC!H10+CHLIC!H10+WIC!H10+UHC!H10+BMC!H10+THPP!H10+TIC!H10+HPIC!H10+TAHMO!H10+HPHC!H10+HNE!H10+BSBCMA!H10+BSBCMA!H15+'MGB-Medical Benefit'!H10+'MGB - Pharmacy Benefit'!H10+FCHP!H10)</f>
        <v>215</v>
      </c>
      <c r="I10" s="484">
        <f>SUM(ALIC!I10+CHLIC!I10+WIC!I10+UHC!I10+BMC!I10+THPP!I10+TIC!I10+HPIC!I10+TAHMO!I10+HPHC!I10+HNE!I10+BSBCMA!I10+BSBCMA!I15+'MGB-Medical Benefit'!I10+'MGB - Pharmacy Benefit'!I10+FCHP!I10)</f>
        <v>220</v>
      </c>
      <c r="J10" s="470">
        <f>SUM(ALIC!J10+CHLIC!J10+WIC!J10+UHC!J10+BMC!J10+THPP!J10+TIC!J10+HPIC!J10+TAHMO!J10+HPHC!J10+HNE!J10+BSBCMA!J10+BSBCMA!J15+'MGB-Medical Benefit'!J10+'MGB - Pharmacy Benefit'!J10+FCHP!J10)</f>
        <v>15</v>
      </c>
      <c r="K10" s="516">
        <f t="shared" si="2"/>
        <v>6.9767441860465115E-2</v>
      </c>
      <c r="L10" s="484">
        <f>SUM(ALIC!L10+CHLIC!L10+WIC!L10+UHC!L10+BMC!L10+THPP!L10+TIC!L10+HPIC!L10+TAHMO!L10+HPHC!L10+HNE!L10+BSBCMA!L10+BSBCMA!L15+'MGB-Medical Benefit'!L10+'MGB - Pharmacy Benefit'!L10+FCHP!L10)</f>
        <v>1.0121484326628856</v>
      </c>
      <c r="M10" s="484">
        <f>SUM(ALIC!M10+CHLIC!M10+WIC!M10+UHC!M10+BMC!M10+THPP!M10+TIC!M10+HPIC!M10+TAHMO!M10+HPHC!M10+HNE!M10+BSBCMA!M10+BSBCMA!M15+'MGB-Medical Benefit'!M10+'MGB - Pharmacy Benefit'!M10+FCHP!M10)</f>
        <v>1.0012344991595286</v>
      </c>
      <c r="N10" s="524">
        <f>M10/J10</f>
        <v>6.6748966610635244E-2</v>
      </c>
      <c r="O10" s="484">
        <f>SUM(ALIC!O10+CHLIC!O10+WIC!O10+UHC!O10+BMC!O10+THPP!O10+TIC!O10+HPIC!O10+TAHMO!O10+HPHC!O10+HNE!O10+BSBCMA!O10+BSBCMA!O15+'MGB-Medical Benefit'!O10+'MGB - Pharmacy Benefit'!O10+FCHP!O10)</f>
        <v>1.8195547549514631E-6</v>
      </c>
      <c r="P10" s="519">
        <v>0</v>
      </c>
    </row>
    <row r="11" spans="1:18" s="93" customFormat="1" ht="36.6" customHeight="1">
      <c r="A11" s="28" t="s">
        <v>17</v>
      </c>
      <c r="B11" s="477" t="s">
        <v>20</v>
      </c>
      <c r="C11" s="554">
        <f>SUM(ALIC!C11+CHLIC!C11+WIC!C11+UHC!C11+BMC!C11+THPP!C11+TIC!C11+HPIC!C11+TAHMO!C11+HPHC!C11+HNE!C11+BSBCMA!C11+BSBCMA!C16+'MGB-Medical Benefit'!C11+'MGB - Pharmacy Benefit'!C11+FCHP!C11)</f>
        <v>21133</v>
      </c>
      <c r="D11" s="555">
        <f>SUM(ALIC!D11+CHLIC!D11+WIC!D11+UHC!D11+BMC!D11+THPP!D11+TIC!D11+HPIC!D11+TAHMO!D11+HPHC!D11+HNE!D11+BSBCMA!D11+BSBCMA!D16+'MGB-Medical Benefit'!D11+'MGB - Pharmacy Benefit'!D11+FCHP!D11)</f>
        <v>11884</v>
      </c>
      <c r="E11" s="532">
        <f t="shared" si="0"/>
        <v>0.5623432546254673</v>
      </c>
      <c r="F11" s="486">
        <f>SUM(ALIC!F11+CHLIC!F11+WIC!F11+UHC!F11+BMC!F11+THPP!F11+TIC!F11+HPIC!F11+TAHMO!F11+HPHC!F11+HNE!F11+BSBCMA!F11+BSBCMA!F16+'MGB-Medical Benefit'!F11+'MGB - Pharmacy Benefit'!F11+FCHP!F11)</f>
        <v>9251</v>
      </c>
      <c r="G11" s="505">
        <f t="shared" si="1"/>
        <v>0.43775138409123171</v>
      </c>
      <c r="H11" s="510">
        <f>SUM(ALIC!H11+CHLIC!H11+WIC!H11+UHC!H11+BMC!H11+THPP!H11+TIC!H11+HPIC!H11+TAHMO!H11+HPHC!H11+HNE!H11+BSBCMA!H11+BSBCMA!H16+'MGB-Medical Benefit'!H11+'MGB - Pharmacy Benefit'!H11+FCHP!H11)</f>
        <v>573</v>
      </c>
      <c r="I11" s="510">
        <f>SUM(ALIC!I11+CHLIC!I11+WIC!I11+UHC!I11+BMC!I11+THPP!I11+TIC!I11+HPIC!I11+TAHMO!I11+HPHC!I11+HNE!I11+BSBCMA!I11+BSBCMA!I16+'MGB-Medical Benefit'!I11+'MGB - Pharmacy Benefit'!I11+FCHP!I11)</f>
        <v>156</v>
      </c>
      <c r="J11" s="498">
        <f>SUM(ALIC!J11+CHLIC!J11+WIC!J11+UHC!J11+BMC!J11+THPP!J11+TIC!J11+HPIC!J11+TAHMO!J11+HPHC!J11+HNE!J11+BSBCMA!J11+BSBCMA!J16+'MGB-Medical Benefit'!J11+'MGB - Pharmacy Benefit'!J11+FCHP!J11)</f>
        <v>370</v>
      </c>
      <c r="K11" s="516">
        <f t="shared" si="2"/>
        <v>0.64572425828970337</v>
      </c>
      <c r="L11" s="510">
        <f>SUM(ALIC!L11+CHLIC!L11+WIC!L11+UHC!L11+BMC!L11+THPP!L11+TIC!L11+HPIC!L11+TAHMO!L11+HPHC!L11+HNE!L11+BSBCMA!L11+BSBCMA!L16+'MGB-Medical Benefit'!L11+'MGB - Pharmacy Benefit'!L11+FCHP!L11)</f>
        <v>2.4296865325771279E-2</v>
      </c>
      <c r="M11" s="510">
        <f>SUM(ALIC!M11+CHLIC!M11+WIC!M11+UHC!M11+BMC!M11+THPP!M11+TIC!M11+HPIC!M11+TAHMO!M11+HPHC!M11+HNE!M11+BSBCMA!M11+BSBCMA!M16+'MGB-Medical Benefit'!M11+'MGB - Pharmacy Benefit'!M11+FCHP!M11)</f>
        <v>2.468998319056938E-3</v>
      </c>
      <c r="N11" s="524">
        <f t="shared" si="3"/>
        <v>6.6729684298836163E-6</v>
      </c>
      <c r="O11" s="510">
        <f>SUM(ALIC!O11+CHLIC!O11+WIC!O11+UHC!O11+BMC!O11+THPP!O11+TIC!O11+HPIC!O11+TAHMO!O11+HPHC!O11+HNE!O11+BSBCMA!O11+BSBCMA!O16+'MGB-Medical Benefit'!O11+'MGB - Pharmacy Benefit'!O11+FCHP!O11)</f>
        <v>3.6391095099029262E-6</v>
      </c>
      <c r="P11" s="519">
        <f t="shared" ref="P9:P12" si="4">O11/L11</f>
        <v>1.4977691406318919E-4</v>
      </c>
      <c r="R11" s="545"/>
    </row>
    <row r="12" spans="1:18" ht="36.6" customHeight="1">
      <c r="A12" s="41" t="s">
        <v>17</v>
      </c>
      <c r="B12" s="478" t="s">
        <v>21</v>
      </c>
      <c r="C12" s="557">
        <f>SUM(ALIC!C12+CHLIC!C12+WIC!C12+UHC!C12+BMC!C12+THPP!C12+TIC!C12+HPIC!C12+TAHMO!C12+HPHC!C12+HNE!C12+BSBCMA!C12+BSBCMA!C17+'MGB-Medical Benefit'!C12+'MGB - Pharmacy Benefit'!C12+FCHP!C12)</f>
        <v>15653</v>
      </c>
      <c r="D12" s="556">
        <f>SUM(ALIC!D12+CHLIC!D12+WIC!D12+UHC!D12+BMC!D12+THPP!D12+TIC!D12+HPIC!D12+TAHMO!D12+HPHC!D12+HNE!D12+BSBCMA!D12+BSBCMA!D17+'MGB-Medical Benefit'!D12+'MGB - Pharmacy Benefit'!D12+FCHP!D12)</f>
        <v>11487</v>
      </c>
      <c r="E12" s="533">
        <f t="shared" si="0"/>
        <v>0.73385293553951314</v>
      </c>
      <c r="F12" s="487">
        <f>SUM(ALIC!F12+CHLIC!F12+WIC!F12+UHC!F12+BMC!F12+THPP!F12+TIC!F12+HPIC!F12+TAHMO!F12+HPHC!F12+HNE!F12+BSBCMA!F12+BSBCMA!F17+'MGB-Medical Benefit'!F12+'MGB - Pharmacy Benefit'!F12+FCHP!F12)</f>
        <v>4168</v>
      </c>
      <c r="G12" s="505">
        <f t="shared" si="1"/>
        <v>0.2662748354947933</v>
      </c>
      <c r="H12" s="511">
        <f>SUM(ALIC!H12+CHLIC!H12+WIC!H12+UHC!H12+BMC!H12+THPP!H12+TIC!H12+HPIC!H12+TAHMO!H12+HPHC!H12+HNE!H12+BSBCMA!H12+BSBCMA!H17+'MGB-Medical Benefit'!H12+'MGB - Pharmacy Benefit'!H12+FCHP!H12)</f>
        <v>213</v>
      </c>
      <c r="I12" s="511">
        <f>SUM(ALIC!I12+CHLIC!I12+WIC!I12+UHC!I12+BMC!I12+THPP!I12+TIC!I12+HPIC!I12+TAHMO!I12+HPHC!I12+HNE!I12+BSBCMA!I12+BSBCMA!I17+'MGB-Medical Benefit'!I12+'MGB - Pharmacy Benefit'!I12+FCHP!I12)</f>
        <v>70</v>
      </c>
      <c r="J12" s="499">
        <f>SUM(ALIC!J12+CHLIC!J12+WIC!J12+UHC!J12+BMC!J12+THPP!J12+TIC!J12+HPIC!J12+TAHMO!J12+HPHC!J12+HNE!J12+BSBCMA!J12+BSBCMA!J17+'MGB-Medical Benefit'!J12+'MGB - Pharmacy Benefit'!J12+FCHP!J12)</f>
        <v>13</v>
      </c>
      <c r="K12" s="516">
        <f t="shared" si="2"/>
        <v>6.1032863849765258E-2</v>
      </c>
      <c r="L12" s="511">
        <f>SUM(ALIC!L12+CHLIC!L12+WIC!L12+UHC!L12+BMC!L12+THPP!L12+TIC!L12+HPIC!L12+TAHMO!L12+HPHC!L12+HNE!L12+BSBCMA!L12+BSBCMA!L17+'MGB-Medical Benefit'!L12+'MGB - Pharmacy Benefit'!L12+FCHP!L12)</f>
        <v>4.3087650023370574E-2</v>
      </c>
      <c r="M12" s="511">
        <f>SUM(ALIC!M12+CHLIC!M12+WIC!M12+UHC!M12+BMC!M12+THPP!M12+TIC!M12+HPIC!M12+TAHMO!M12+HPHC!M12+HNE!M12+BSBCMA!M12+BSBCMA!M17+'MGB-Medical Benefit'!M12+'MGB - Pharmacy Benefit'!M12+FCHP!M12)</f>
        <v>4.3262099016503231E-3</v>
      </c>
      <c r="N12" s="524">
        <f t="shared" si="3"/>
        <v>3.3278537705002488E-4</v>
      </c>
      <c r="O12" s="511">
        <f>SUM(ALIC!O12+CHLIC!O12+WIC!O12+UHC!O12+BMC!O12+THPP!O12+TIC!O12+HPIC!O12+TAHMO!O12+HPHC!O12+HNE!O12+BSBCMA!O12+BSBCMA!O17+'MGB-Medical Benefit'!O12+'MGB - Pharmacy Benefit'!O12+FCHP!O12)</f>
        <v>5.4586642648543893E-6</v>
      </c>
      <c r="P12" s="519">
        <v>0</v>
      </c>
    </row>
    <row r="13" spans="1:18" ht="36.6" customHeight="1">
      <c r="A13" s="47" t="s">
        <v>17</v>
      </c>
      <c r="B13" s="479" t="s">
        <v>22</v>
      </c>
      <c r="C13" s="488">
        <f>C9+C10+C11+C12</f>
        <v>61266</v>
      </c>
      <c r="D13" s="471">
        <f>D9+D10+D11+D12</f>
        <v>39972</v>
      </c>
      <c r="E13" s="530">
        <f>D13/C13</f>
        <v>0.65243364998530995</v>
      </c>
      <c r="F13" s="488">
        <f>F9+F10+F11+F12</f>
        <v>21301</v>
      </c>
      <c r="G13" s="506">
        <f t="shared" si="1"/>
        <v>0.34768060588254496</v>
      </c>
      <c r="H13" s="488">
        <f>H9+H10+H11+H12</f>
        <v>1241</v>
      </c>
      <c r="I13" s="488">
        <f>I9+I10+I11+I12</f>
        <v>713</v>
      </c>
      <c r="J13" s="471">
        <f>J9+J10+J11+J12</f>
        <v>417</v>
      </c>
      <c r="K13" s="495">
        <f t="shared" si="2"/>
        <v>0.33601933924254634</v>
      </c>
      <c r="L13" s="488">
        <f>L9+L10+L11+L12</f>
        <v>1.0861753000467411</v>
      </c>
      <c r="M13" s="488">
        <f>M9+M10+M11+M12</f>
        <v>1.0086524198033007</v>
      </c>
      <c r="N13" s="525">
        <f>M13/J13</f>
        <v>2.4188307429335748E-3</v>
      </c>
      <c r="O13" s="488">
        <f>O9+O10+O11+O12</f>
        <v>1.0917328529708779E-5</v>
      </c>
      <c r="P13" s="520">
        <f>O13/L13</f>
        <v>1.0051166261319859E-5</v>
      </c>
    </row>
    <row r="14" spans="1:18" s="93" customFormat="1" ht="54.75" customHeight="1">
      <c r="A14" s="53" t="s">
        <v>23</v>
      </c>
      <c r="B14" s="57" t="s">
        <v>18</v>
      </c>
      <c r="C14" s="489">
        <f>SUM(ALIC!C14+CHLIC!C14+WIC!C14+UHC!C14+BMC!C14+THPP!C14+TIC!C14+HPIC!C14+TAHMO!C14+HPHC!C14+HNE!C14+BSBCMA!C14+'MGB-Medical Benefit'!C14+'MGB - Pharmacy Benefit'!C14+FCHP!C14)</f>
        <v>752</v>
      </c>
      <c r="D14" s="472">
        <f>SUM(ALIC!D14+CHLIC!D14+WIC!D14+UHC!D14+BMC!D14+THPP!D14+TIC!D14+HPIC!D14+TAHMO!D14+HPHC!D14+HNE!D14+BSBCMA!D14+'MGB-Medical Benefit'!D14+'MGB - Pharmacy Benefit'!D14+FCHP!D14)</f>
        <v>557</v>
      </c>
      <c r="E14" s="534">
        <f t="shared" ref="E14:E17" si="5">D14/C14</f>
        <v>0.74069148936170215</v>
      </c>
      <c r="F14" s="489">
        <f>SUM(ALIC!F14+CHLIC!F14+WIC!F14+UHC!F14+BMC!F14+THPP!F14+TIC!F14+HPIC!F14+TAHMO!F14+HPHC!F14+HNE!F14+BSBCMA!F14+'MGB-Medical Benefit'!F14+'MGB - Pharmacy Benefit'!F14+FCHP!F14)</f>
        <v>193</v>
      </c>
      <c r="G14" s="507">
        <f t="shared" si="1"/>
        <v>0.25664893617021278</v>
      </c>
      <c r="H14" s="512">
        <f>SUM(ALIC!H14+CHLIC!H14+WIC!H14+UHC!H14+BMC!H14+THPP!H14+TIC!H14+HPIC!H14+TAHMO!H14+HPHC!H14+HNE!H14+BSBCMA!H14+'MGB-Medical Benefit'!H14+'MGB - Pharmacy Benefit'!H14+FCHP!H14)</f>
        <v>6</v>
      </c>
      <c r="I14" s="512">
        <f>SUM(ALIC!I14+CHLIC!I14+WIC!I14+UHC!I14+BMC!I14+THPP!I14+TIC!I14+HPIC!I14+TAHMO!I14+HPHC!I14+HNE!I14+BSBCMA!I14+'MGB-Medical Benefit'!I14+'MGB - Pharmacy Benefit'!I14+FCHP!I14)</f>
        <v>6</v>
      </c>
      <c r="J14" s="500">
        <f>SUM(ALIC!J14+CHLIC!J14+WIC!J14+UHC!J14+BMC!J14+THPP!J14+TIC!J14+HPIC!J14+TAHMO!J14+HPHC!J14+HNE!J14+BSBCMA!J14+'MGB-Medical Benefit'!J14+'MGB - Pharmacy Benefit'!J14+FCHP!J14)</f>
        <v>0</v>
      </c>
      <c r="K14" s="517">
        <f t="shared" si="2"/>
        <v>0</v>
      </c>
      <c r="L14" s="512">
        <f>SUM(ALIC!L14+CHLIC!L14+WIC!L14+UHC!L14+BMC!L14+THPP!L14+TIC!L14+HPIC!L14+TAHMO!L14+HPHC!L14+HNE!L14+BSBCMA!L14+'MGB-Medical Benefit'!L14+'MGB - Pharmacy Benefit'!L14+FCHP!L14)</f>
        <v>6.0742163314428188E-3</v>
      </c>
      <c r="M14" s="512">
        <f>SUM(ALIC!M14+CHLIC!M14+WIC!M14+UHC!M14+BMC!M14+THPP!M14+TIC!M14+HPIC!M14+TAHMO!M14+HPHC!M14+HNE!M14+BSBCMA!M14+'MGB-Medical Benefit'!M14+'MGB - Pharmacy Benefit'!M14+FCHP!M14)</f>
        <v>6.172495797642345E-4</v>
      </c>
      <c r="N14" s="526">
        <v>0</v>
      </c>
      <c r="O14" s="512">
        <f>SUM(ALIC!O14+CHLIC!O14+WIC!O14+UHC!O14+BMC!O14+THPP!O14+TIC!O14+HPIC!O14+TAHMO!O14+HPHC!O14+HNE!O14+BSBCMA!O14+'MGB-Medical Benefit'!O14+'MGB - Pharmacy Benefit'!O14+FCHP!O14)</f>
        <v>9.0977737747573155E-7</v>
      </c>
      <c r="P14" s="521">
        <f t="shared" ref="P14:P18" si="6">O14/L14</f>
        <v>1.4977691406318922E-4</v>
      </c>
    </row>
    <row r="15" spans="1:18" s="93" customFormat="1" ht="52.5" customHeight="1">
      <c r="A15" s="53" t="s">
        <v>23</v>
      </c>
      <c r="B15" s="63" t="s">
        <v>19</v>
      </c>
      <c r="C15" s="490">
        <f>SUM(ALIC!C15+CHLIC!C15+WIC!C15+UHC!C15+BMC!C15+THPP!C15+TIC!C15+HPIC!C15+TAHMO!C15+HPHC!C15+HNE!C15+BSBCMA!C15+'MGB-Medical Benefit'!C15+'MGB - Pharmacy Benefit'!C15+FCHP!C15)</f>
        <v>863</v>
      </c>
      <c r="D15" s="473">
        <f>SUM(ALIC!D15+CHLIC!D15+WIC!D15+UHC!D15+BMC!D15+THPP!D15+TIC!D15+HPIC!D15+TAHMO!D15+HPHC!D15+HNE!D15+BSBCMA!D15+'MGB-Medical Benefit'!D15+'MGB - Pharmacy Benefit'!D15+FCHP!D15)</f>
        <v>649</v>
      </c>
      <c r="E15" s="534">
        <f t="shared" si="5"/>
        <v>0.75202780996523755</v>
      </c>
      <c r="F15" s="490">
        <f>SUM(ALIC!F15+CHLIC!F15+WIC!F15+UHC!F15+BMC!F15+THPP!F15+TIC!F15+HPIC!F15+TAHMO!F15+HPHC!F15+HNE!F15+BSBCMA!F15+'MGB-Medical Benefit'!F15+'MGB - Pharmacy Benefit'!F15+FCHP!F15)</f>
        <v>213</v>
      </c>
      <c r="G15" s="507">
        <f t="shared" si="1"/>
        <v>0.24681344148319814</v>
      </c>
      <c r="H15" s="513">
        <f>SUM(ALIC!H15+CHLIC!H15+WIC!H15+UHC!H15+BMC!H15+THPP!H15+TIC!H15+HPIC!H15+TAHMO!H15+HPHC!H15+HNE!H15+BSBCMA!H15+'MGB-Medical Benefit'!H15+'MGB - Pharmacy Benefit'!H15+FCHP!H15)</f>
        <v>6</v>
      </c>
      <c r="I15" s="513">
        <f>SUM(ALIC!I15+CHLIC!I15+WIC!I15+UHC!I15+BMC!I15+THPP!I15+TIC!I15+HPIC!I15+TAHMO!I15+HPHC!I15+HNE!I15+BSBCMA!I15+'MGB-Medical Benefit'!I15+'MGB - Pharmacy Benefit'!I15+FCHP!I15)</f>
        <v>6</v>
      </c>
      <c r="J15" s="501">
        <f>SUM(ALIC!J15+CHLIC!J15+WIC!J15+UHC!J15+BMC!J15+THPP!J15+TIC!J15+HPIC!J15+TAHMO!J15+HPHC!J15+HNE!J15+BSBCMA!J15+'MGB-Medical Benefit'!J15+'MGB - Pharmacy Benefit'!J15+FCHP!J15)</f>
        <v>0</v>
      </c>
      <c r="K15" s="517">
        <f t="shared" si="2"/>
        <v>0</v>
      </c>
      <c r="L15" s="513">
        <f>SUM(ALIC!L15+CHLIC!L15+WIC!L15+UHC!L15+BMC!L15+THPP!L15+TIC!L15+HPIC!L15+TAHMO!L15+HPHC!L15+HNE!L15+BSBCMA!L15+'MGB-Medical Benefit'!L15+'MGB - Pharmacy Benefit'!L15+FCHP!L15)</f>
        <v>1.0121484326628856</v>
      </c>
      <c r="M15" s="513">
        <f>SUM(ALIC!M15+CHLIC!M15+WIC!M15+UHC!M15+BMC!M15+THPP!M15+TIC!M15+HPIC!M15+TAHMO!M15+HPHC!M15+HNE!M15+BSBCMA!M15+'MGB-Medical Benefit'!M15+'MGB - Pharmacy Benefit'!M15+FCHP!M15)</f>
        <v>1.0012344991595286</v>
      </c>
      <c r="N15" s="526">
        <v>0</v>
      </c>
      <c r="O15" s="513">
        <f>SUM(ALIC!O15+CHLIC!O15+WIC!O15+UHC!O15+BMC!O15+THPP!O15+TIC!O15+HPIC!O15+TAHMO!O15+HPHC!O15+HNE!O15+BSBCMA!O15+'MGB-Medical Benefit'!O15+'MGB - Pharmacy Benefit'!O15+FCHP!O15)</f>
        <v>1.8195547549514631E-6</v>
      </c>
      <c r="P15" s="521">
        <f t="shared" si="6"/>
        <v>1.7977153313021025E-6</v>
      </c>
    </row>
    <row r="16" spans="1:18" s="93" customFormat="1" ht="51.75" customHeight="1">
      <c r="A16" s="53" t="s">
        <v>23</v>
      </c>
      <c r="B16" s="66" t="s">
        <v>20</v>
      </c>
      <c r="C16" s="491">
        <f>SUM(ALIC!C16+CHLIC!C16+WIC!C16+UHC!C16+BMC!C16+THPP!C16+TIC!C16+HPIC!C16+TAHMO!C16+HPHC!C16+HNE!C16+BSBCMA!C16+'MGB-Medical Benefit'!C16+'MGB - Pharmacy Benefit'!C16+FCHP!C16)</f>
        <v>1248</v>
      </c>
      <c r="D16" s="474">
        <f>SUM(ALIC!D16+CHLIC!D16+WIC!D16+UHC!D16+BMC!D16+THPP!D16+TIC!D16+HPIC!D16+TAHMO!D16+HPHC!D16+HNE!D16+BSBCMA!D16+'MGB-Medical Benefit'!D16+'MGB - Pharmacy Benefit'!D16+FCHP!D16)</f>
        <v>896</v>
      </c>
      <c r="E16" s="534">
        <f t="shared" si="5"/>
        <v>0.71794871794871795</v>
      </c>
      <c r="F16" s="491">
        <f>SUM(ALIC!F16+CHLIC!F16+WIC!F16+UHC!F16+BMC!F16+THPP!F16+TIC!F16+HPIC!F16+TAHMO!F16+HPHC!F16+HNE!F16+BSBCMA!F16+'MGB-Medical Benefit'!F16+'MGB - Pharmacy Benefit'!F16+FCHP!F16)</f>
        <v>350</v>
      </c>
      <c r="G16" s="507">
        <f t="shared" si="1"/>
        <v>0.28044871794871795</v>
      </c>
      <c r="H16" s="514">
        <f>SUM(ALIC!H16+CHLIC!H16+WIC!H16+UHC!H16+BMC!H16+THPP!H16+TIC!H16+HPIC!H16+TAHMO!H16+HPHC!H16+HNE!H16+BSBCMA!H16+'MGB-Medical Benefit'!H16+'MGB - Pharmacy Benefit'!H16+FCHP!H16)</f>
        <v>12</v>
      </c>
      <c r="I16" s="514">
        <f>SUM(ALIC!I16+CHLIC!I16+WIC!I16+UHC!I16+BMC!I16+THPP!I16+TIC!I16+HPIC!I16+TAHMO!I16+HPHC!I16+HNE!I16+BSBCMA!I16+'MGB-Medical Benefit'!I16+'MGB - Pharmacy Benefit'!I16+FCHP!I16)</f>
        <v>6</v>
      </c>
      <c r="J16" s="502">
        <f>SUM(ALIC!J16+CHLIC!J16+WIC!J16+UHC!J16+BMC!J16+THPP!J16+TIC!J16+HPIC!J16+TAHMO!J16+HPHC!J16+HNE!J16+BSBCMA!J16+'MGB-Medical Benefit'!J16+'MGB - Pharmacy Benefit'!J16+FCHP!J16)</f>
        <v>6</v>
      </c>
      <c r="K16" s="517">
        <f t="shared" si="2"/>
        <v>0.5</v>
      </c>
      <c r="L16" s="514">
        <f>SUM(ALIC!L16+CHLIC!L16+WIC!L16+UHC!L16+BMC!L16+THPP!L16+TIC!L16+HPIC!L16+TAHMO!L16+HPHC!L16+HNE!L16+BSBCMA!L16+'MGB-Medical Benefit'!L16+'MGB - Pharmacy Benefit'!L16+FCHP!L16)</f>
        <v>2.1543825011685287E-2</v>
      </c>
      <c r="M16" s="514">
        <f>SUM(ALIC!M16+CHLIC!M16+WIC!M16+UHC!M16+BMC!M16+THPP!M16+TIC!M16+HPIC!M16+TAHMO!M16+HPHC!M16+HNE!M16+BSBCMA!M16+'MGB-Medical Benefit'!M16+'MGB - Pharmacy Benefit'!M16+FCHP!M16)</f>
        <v>2.1631049508251616E-3</v>
      </c>
      <c r="N16" s="526">
        <f t="shared" ref="N14:N18" si="7">M16/J16</f>
        <v>3.6051749180419359E-4</v>
      </c>
      <c r="O16" s="514">
        <f>SUM(ALIC!O16+CHLIC!O16+WIC!O16+UHC!O16+BMC!O16+THPP!O16+TIC!O16+HPIC!O16+TAHMO!O16+HPHC!O16+HNE!O16+BSBCMA!O16+'MGB-Medical Benefit'!O16+'MGB - Pharmacy Benefit'!O16+FCHP!O16)</f>
        <v>2.7293321324271947E-6</v>
      </c>
      <c r="P16" s="521">
        <f t="shared" si="6"/>
        <v>1.2668744435803835E-4</v>
      </c>
    </row>
    <row r="17" spans="1:41" s="113" customFormat="1" ht="54" customHeight="1">
      <c r="A17" s="53" t="s">
        <v>23</v>
      </c>
      <c r="B17" s="480" t="s">
        <v>21</v>
      </c>
      <c r="C17" s="492">
        <f>SUM(ALIC!C17+CHLIC!C17+WIC!C17+UHC!C17+BMC!C17+THPP!C17+TIC!C17+HPIC!C17+TAHMO!C17+HPHC!C17+HNE!C17+BSBCMA!C17+'MGB-Medical Benefit'!C17+'MGB - Pharmacy Benefit'!C17+FCHP!C17)</f>
        <v>843</v>
      </c>
      <c r="D17" s="475">
        <f>SUM(ALIC!D17+CHLIC!D17+WIC!D17+UHC!D17+BMC!D17+THPP!D17+TIC!D17+HPIC!D17+TAHMO!D17+HPHC!D17+HNE!D17+BSBCMA!D17+'MGB-Medical Benefit'!D17+'MGB - Pharmacy Benefit'!D17+FCHP!D17)</f>
        <v>659</v>
      </c>
      <c r="E17" s="518">
        <f t="shared" si="5"/>
        <v>0.78173190984578889</v>
      </c>
      <c r="F17" s="492">
        <f>SUM(ALIC!F17+CHLIC!F17+WIC!F17+UHC!F17+BMC!F17+THPP!F17+TIC!F17+HPIC!F17+TAHMO!F17+HPHC!F17+HNE!F17+BSBCMA!F17+'MGB-Medical Benefit'!F17+'MGB - Pharmacy Benefit'!F17+FCHP!F17)</f>
        <v>183</v>
      </c>
      <c r="G17" s="508">
        <f t="shared" si="1"/>
        <v>0.21708185053380782</v>
      </c>
      <c r="H17" s="515">
        <f>SUM(ALIC!H17+CHLIC!H17+WIC!H17+UHC!H17+BMC!H17+THPP!H17+TIC!H17+HPIC!H17+TAHMO!H17+HPHC!H17+HNE!H17+BSBCMA!H17+'MGB-Medical Benefit'!H17+'MGB - Pharmacy Benefit'!H17+FCHP!H17)</f>
        <v>6</v>
      </c>
      <c r="I17" s="515">
        <f>SUM(ALIC!I17+CHLIC!I17+WIC!I17+UHC!I17+BMC!I17+THPP!I17+TIC!I17+HPIC!I17+TAHMO!I17+HPHC!I17+HNE!I17+BSBCMA!I17+'MGB-Medical Benefit'!I17+'MGB - Pharmacy Benefit'!I17+FCHP!I17)</f>
        <v>6</v>
      </c>
      <c r="J17" s="503">
        <f>SUM(ALIC!J17+CHLIC!J17+WIC!J17+UHC!J17+BMC!J17+THPP!J17+TIC!J17+HPIC!J17+TAHMO!J17+HPHC!J17+HNE!J17+BSBCMA!J17+'MGB-Medical Benefit'!J17+'MGB - Pharmacy Benefit'!J17+FCHP!J17)</f>
        <v>0</v>
      </c>
      <c r="K17" s="518">
        <f t="shared" si="2"/>
        <v>0</v>
      </c>
      <c r="L17" s="515">
        <f>SUM(ALIC!L17+CHLIC!L17+WIC!L17+UHC!L17+BMC!L17+THPP!L17+TIC!L17+HPIC!L17+TAHMO!L17+HPHC!L17+HNE!L17+BSBCMA!L17+'MGB-Medical Benefit'!L17+'MGB - Pharmacy Benefit'!L17+FCHP!L17)</f>
        <v>4.3087650023370574E-2</v>
      </c>
      <c r="M17" s="515">
        <f>SUM(ALIC!M17+CHLIC!M17+WIC!M17+UHC!M17+BMC!M17+THPP!M17+TIC!M17+HPIC!M17+TAHMO!M17+HPHC!M17+HNE!M17+BSBCMA!M17+'MGB-Medical Benefit'!M17+'MGB - Pharmacy Benefit'!M17+FCHP!M17)</f>
        <v>4.3262099016503231E-3</v>
      </c>
      <c r="N17" s="527">
        <v>0</v>
      </c>
      <c r="O17" s="515">
        <f>SUM(ALIC!O17+CHLIC!O17+WIC!O17+UHC!O17+BMC!O17+THPP!O17+TIC!O17+HPIC!O17+TAHMO!O17+HPHC!O17+HNE!O17+BSBCMA!O17+'MGB-Medical Benefit'!O17+'MGB - Pharmacy Benefit'!O17+FCHP!O17)</f>
        <v>5.4586642648543893E-6</v>
      </c>
      <c r="P17" s="522">
        <f t="shared" si="6"/>
        <v>1.2668744435803835E-4</v>
      </c>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row>
    <row r="18" spans="1:41" s="118" customFormat="1" ht="54" customHeight="1">
      <c r="A18" s="73" t="s">
        <v>23</v>
      </c>
      <c r="B18" s="481" t="s">
        <v>22</v>
      </c>
      <c r="C18" s="493">
        <f>C14+C15+C16+C17</f>
        <v>3706</v>
      </c>
      <c r="D18" s="476">
        <f>D14+D15+D16+D17</f>
        <v>2761</v>
      </c>
      <c r="E18" s="496">
        <f>D18/C18</f>
        <v>0.74500809498111176</v>
      </c>
      <c r="F18" s="493">
        <f>F14+F15+F16+F17</f>
        <v>939</v>
      </c>
      <c r="G18" s="509">
        <f t="shared" si="1"/>
        <v>0.25337290879654611</v>
      </c>
      <c r="H18" s="493">
        <f>H14+H15+H16+H17</f>
        <v>30</v>
      </c>
      <c r="I18" s="493">
        <f>I14+I15+I16+I17</f>
        <v>24</v>
      </c>
      <c r="J18" s="476">
        <f>J14+J15+J16+J17</f>
        <v>6</v>
      </c>
      <c r="K18" s="496">
        <f t="shared" si="2"/>
        <v>0.2</v>
      </c>
      <c r="L18" s="493">
        <f>L14+L15+L16+L17</f>
        <v>1.0828541240293843</v>
      </c>
      <c r="M18" s="493">
        <f>M14+M15+M16+M17</f>
        <v>1.0083410635917682</v>
      </c>
      <c r="N18" s="528">
        <v>0</v>
      </c>
      <c r="O18" s="493">
        <f>O14+O15+O16+O17</f>
        <v>1.0917328529708779E-5</v>
      </c>
      <c r="P18" s="523">
        <f t="shared" si="6"/>
        <v>1.0081993767622689E-5</v>
      </c>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row>
    <row r="19" spans="1:41">
      <c r="A19" s="82"/>
      <c r="B19" s="87"/>
      <c r="C19" s="88"/>
      <c r="D19" s="88"/>
      <c r="E19" s="88"/>
      <c r="F19" s="89"/>
      <c r="G19" s="89"/>
      <c r="H19" s="89"/>
      <c r="I19" s="89"/>
      <c r="J19" s="89"/>
      <c r="K19" s="89"/>
      <c r="L19" s="89"/>
      <c r="M19" s="89"/>
      <c r="N19" s="89"/>
      <c r="O19" s="89"/>
      <c r="P19" s="89"/>
    </row>
    <row r="20" spans="1:41">
      <c r="A20" s="82"/>
      <c r="B20" s="87"/>
      <c r="C20" s="88"/>
      <c r="D20" s="88"/>
      <c r="E20" s="88"/>
      <c r="F20" s="89"/>
      <c r="G20" s="89"/>
      <c r="H20" s="89"/>
      <c r="I20" s="89"/>
      <c r="J20" s="89"/>
      <c r="K20" s="89"/>
      <c r="L20" s="89"/>
      <c r="M20" s="89"/>
      <c r="N20" s="89"/>
      <c r="O20" s="89"/>
      <c r="P20" s="89"/>
    </row>
    <row r="21" spans="1:41">
      <c r="B21" s="87"/>
      <c r="C21" s="88"/>
      <c r="D21" s="88"/>
      <c r="E21" s="88"/>
      <c r="F21" s="89"/>
      <c r="G21" s="89"/>
      <c r="H21" s="89"/>
      <c r="I21" s="89"/>
      <c r="J21" s="89"/>
      <c r="K21" s="89"/>
      <c r="L21" s="89"/>
      <c r="M21" s="89"/>
      <c r="N21" s="89"/>
      <c r="O21" s="89"/>
      <c r="P21" s="89"/>
    </row>
    <row r="22" spans="1:41">
      <c r="A22" s="82" t="s">
        <v>24</v>
      </c>
      <c r="B22" s="119"/>
      <c r="C22" s="88"/>
      <c r="D22" s="88"/>
      <c r="E22" s="88"/>
      <c r="F22" s="89"/>
      <c r="G22" s="89"/>
      <c r="H22" s="89"/>
      <c r="I22" s="89"/>
      <c r="J22" s="89"/>
      <c r="K22" s="89"/>
      <c r="L22" s="89"/>
      <c r="M22" s="89"/>
      <c r="N22" s="89"/>
      <c r="O22" s="89"/>
      <c r="P22" s="89"/>
    </row>
    <row r="23" spans="1:41">
      <c r="A23" s="88"/>
      <c r="B23" s="119"/>
      <c r="C23" s="88"/>
      <c r="D23" s="88"/>
      <c r="E23" s="88"/>
      <c r="F23" s="89"/>
      <c r="G23" s="89"/>
      <c r="H23" s="89"/>
      <c r="I23" s="89"/>
      <c r="J23" s="89"/>
      <c r="K23" s="89"/>
      <c r="L23" s="89"/>
      <c r="M23" s="89"/>
      <c r="N23" s="89"/>
      <c r="O23" s="89"/>
      <c r="P23" s="89"/>
    </row>
    <row r="24" spans="1:41">
      <c r="A24" s="88"/>
      <c r="B24" s="119"/>
      <c r="C24" s="88"/>
      <c r="D24" s="88"/>
      <c r="E24" s="88"/>
      <c r="F24" s="89"/>
      <c r="G24" s="89"/>
      <c r="H24" s="89"/>
      <c r="I24" s="89"/>
      <c r="J24" s="89"/>
      <c r="K24" s="89"/>
      <c r="L24" s="89"/>
      <c r="M24" s="89"/>
      <c r="N24" s="89"/>
      <c r="O24" s="89"/>
      <c r="P24" s="89"/>
    </row>
    <row r="25" spans="1:41">
      <c r="A25" s="88"/>
      <c r="B25" s="119"/>
      <c r="C25" s="88"/>
      <c r="D25" s="88"/>
      <c r="E25" s="88"/>
      <c r="F25" s="89"/>
      <c r="G25" s="89"/>
      <c r="H25" s="89"/>
      <c r="I25" s="89"/>
      <c r="J25" s="89"/>
      <c r="K25" s="89"/>
      <c r="L25" s="89"/>
      <c r="M25" s="89"/>
      <c r="N25" s="89"/>
      <c r="O25" s="89"/>
      <c r="P25" s="89"/>
    </row>
    <row r="26" spans="1:41">
      <c r="A26" s="88"/>
      <c r="B26" s="119"/>
      <c r="C26" s="88"/>
      <c r="D26" s="88"/>
      <c r="E26" s="88"/>
      <c r="F26" s="89"/>
      <c r="G26" s="89"/>
      <c r="H26" s="89"/>
      <c r="I26" s="89"/>
      <c r="J26" s="89"/>
      <c r="K26" s="89"/>
      <c r="L26" s="89"/>
      <c r="M26" s="89"/>
      <c r="N26" s="89"/>
      <c r="O26" s="89"/>
      <c r="P26" s="89"/>
    </row>
    <row r="39" spans="1:1">
      <c r="A39" s="120"/>
    </row>
  </sheetData>
  <sheetProtection selectLockedCells="1"/>
  <pageMargins left="0.7" right="0.7" top="0.75" bottom="0.75" header="0.3" footer="0.3"/>
  <pageSetup paperSize="5" scale="61" orientation="landscape"/>
  <headerFooter differentOddEven="1">
    <oddHeader>&amp;L20-- Exception Requests for Prescription Drugs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4F86B-52F4-41DD-8291-2156534A4EEE}">
  <dimension ref="A1:D15"/>
  <sheetViews>
    <sheetView tabSelected="1" topLeftCell="A2" workbookViewId="0">
      <selection activeCell="B12" sqref="B12"/>
    </sheetView>
  </sheetViews>
  <sheetFormatPr defaultRowHeight="15"/>
  <cols>
    <col min="1" max="1" width="45.42578125" customWidth="1"/>
    <col min="2" max="2" width="27.28515625" customWidth="1"/>
    <col min="3" max="3" width="31.42578125" customWidth="1"/>
    <col min="4" max="4" width="18.85546875" customWidth="1"/>
  </cols>
  <sheetData>
    <row r="1" spans="1:4">
      <c r="A1" s="542" t="s">
        <v>25</v>
      </c>
      <c r="B1" s="542" t="s">
        <v>26</v>
      </c>
      <c r="C1" s="542" t="s">
        <v>27</v>
      </c>
      <c r="D1" s="542" t="s">
        <v>28</v>
      </c>
    </row>
    <row r="2" spans="1:4">
      <c r="A2" s="538" t="s">
        <v>29</v>
      </c>
      <c r="B2" s="540">
        <v>220</v>
      </c>
      <c r="C2" s="540">
        <v>84534</v>
      </c>
      <c r="D2" s="539">
        <f>B2/C2</f>
        <v>2.6025031348333215E-3</v>
      </c>
    </row>
    <row r="3" spans="1:4">
      <c r="A3" t="s">
        <v>30</v>
      </c>
      <c r="B3" s="540">
        <v>6116</v>
      </c>
      <c r="C3" s="540">
        <v>9601226</v>
      </c>
      <c r="D3" s="539">
        <f>B3/C3</f>
        <v>6.3700198287177073E-4</v>
      </c>
    </row>
    <row r="4" spans="1:4">
      <c r="A4" s="538" t="s">
        <v>31</v>
      </c>
      <c r="B4" s="541">
        <v>0</v>
      </c>
      <c r="C4" s="540">
        <v>859049</v>
      </c>
      <c r="D4" s="539">
        <f>B4/C4</f>
        <v>0</v>
      </c>
    </row>
    <row r="5" spans="1:4">
      <c r="A5" t="s">
        <v>32</v>
      </c>
      <c r="B5" s="540">
        <v>1012</v>
      </c>
      <c r="C5" s="540">
        <v>272604</v>
      </c>
      <c r="D5" s="539">
        <f>B5/C5</f>
        <v>3.7123446464468607E-3</v>
      </c>
    </row>
    <row r="6" spans="1:4">
      <c r="A6" t="s">
        <v>33</v>
      </c>
      <c r="B6" s="540">
        <v>3133</v>
      </c>
      <c r="C6" s="540">
        <v>149855.50000000029</v>
      </c>
      <c r="D6" s="539">
        <f>B6/C6</f>
        <v>2.0906806890637942E-2</v>
      </c>
    </row>
    <row r="7" spans="1:4">
      <c r="A7" t="s">
        <v>34</v>
      </c>
      <c r="B7" s="540">
        <v>10</v>
      </c>
      <c r="C7" s="540">
        <v>2099995</v>
      </c>
      <c r="D7" s="539">
        <f>B7/C7</f>
        <v>4.7619160998002379E-6</v>
      </c>
    </row>
    <row r="8" spans="1:4">
      <c r="A8" t="s">
        <v>35</v>
      </c>
      <c r="B8" s="540">
        <v>14043</v>
      </c>
      <c r="C8" s="540">
        <v>1043858</v>
      </c>
      <c r="D8" s="539">
        <f>B8/C8</f>
        <v>1.3452979236639467E-2</v>
      </c>
    </row>
    <row r="9" spans="1:4">
      <c r="A9" t="s">
        <v>36</v>
      </c>
      <c r="B9" s="540">
        <v>4</v>
      </c>
      <c r="C9" s="540">
        <v>300493</v>
      </c>
      <c r="D9" s="539">
        <f>B9/C9</f>
        <v>1.3311458170406632E-5</v>
      </c>
    </row>
    <row r="10" spans="1:4">
      <c r="A10" s="317" t="s">
        <v>37</v>
      </c>
      <c r="B10" s="540">
        <v>30999</v>
      </c>
      <c r="C10" s="540">
        <v>1288513</v>
      </c>
      <c r="D10" s="539">
        <f>B10/C10</f>
        <v>2.4057964490851083E-2</v>
      </c>
    </row>
    <row r="11" spans="1:4">
      <c r="A11" t="s">
        <v>38</v>
      </c>
      <c r="B11" s="541">
        <v>0</v>
      </c>
      <c r="C11" s="540">
        <v>2094779</v>
      </c>
      <c r="D11" s="539">
        <f>B11/C11</f>
        <v>0</v>
      </c>
    </row>
    <row r="12" spans="1:4">
      <c r="A12" t="s">
        <v>39</v>
      </c>
      <c r="B12" s="540">
        <v>1</v>
      </c>
      <c r="C12" s="540">
        <v>1816941</v>
      </c>
      <c r="D12" s="539">
        <f>B12/C12</f>
        <v>5.5037560383083436E-7</v>
      </c>
    </row>
    <row r="13" spans="1:4">
      <c r="A13" t="s">
        <v>40</v>
      </c>
      <c r="B13" s="540">
        <v>240</v>
      </c>
      <c r="C13" s="540">
        <v>326513</v>
      </c>
      <c r="D13" s="539">
        <f>B13/C13</f>
        <v>7.3503964620091693E-4</v>
      </c>
    </row>
    <row r="14" spans="1:4">
      <c r="A14" t="s">
        <v>41</v>
      </c>
      <c r="B14" s="540">
        <v>21076</v>
      </c>
      <c r="C14" s="540">
        <v>98204</v>
      </c>
      <c r="D14" s="539">
        <f>B14/C14</f>
        <v>0.2146144759887581</v>
      </c>
    </row>
    <row r="15" spans="1:4">
      <c r="A15" s="542" t="s">
        <v>42</v>
      </c>
      <c r="B15" s="543">
        <f>SUM(B2:B14)</f>
        <v>76854</v>
      </c>
      <c r="C15" s="543">
        <f>SUM(C2:C14)</f>
        <v>20036564.5</v>
      </c>
      <c r="D15" s="544">
        <f t="shared" ref="D3:D15" si="0">B15/C15</f>
        <v>3.8356875002199106E-3</v>
      </c>
    </row>
  </sheetData>
  <sortState xmlns:xlrd2="http://schemas.microsoft.com/office/spreadsheetml/2017/richdata2" ref="A3:XFD14">
    <sortCondition ref="A3:A1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A46C0-E587-413D-9816-AFF537345EEB}">
  <sheetPr>
    <pageSetUpPr fitToPage="1"/>
  </sheetPr>
  <dimension ref="A1:AO39"/>
  <sheetViews>
    <sheetView view="pageLayout" zoomScaleNormal="100" zoomScaleSheetLayoutView="130" workbookViewId="0">
      <selection activeCell="C3" sqref="C3"/>
    </sheetView>
  </sheetViews>
  <sheetFormatPr defaultColWidth="13.85546875" defaultRowHeight="15"/>
  <cols>
    <col min="1" max="1" width="27.5703125" style="12" customWidth="1"/>
    <col min="2" max="2" width="14.5703125" style="12" customWidth="1"/>
    <col min="3" max="3" width="12.42578125" style="12" customWidth="1"/>
    <col min="4" max="4" width="9.42578125" style="12" customWidth="1"/>
    <col min="5" max="5" width="9.42578125" style="14" customWidth="1"/>
    <col min="6" max="6" width="9.42578125" style="11" customWidth="1"/>
    <col min="7" max="7" width="8.140625" style="11" customWidth="1"/>
    <col min="8" max="8" width="9" style="11" customWidth="1"/>
    <col min="9" max="9" width="9.140625" style="11" customWidth="1"/>
    <col min="10" max="10" width="9.5703125" style="11" customWidth="1"/>
    <col min="11" max="11" width="9.42578125" style="11" customWidth="1"/>
    <col min="12" max="12" width="9.85546875" style="11" customWidth="1"/>
    <col min="13" max="13" width="9.5703125" style="11" customWidth="1"/>
    <col min="14" max="14" width="9.85546875" style="11" customWidth="1"/>
    <col min="15" max="15" width="9.5703125" style="11" customWidth="1"/>
    <col min="16" max="16" width="9.85546875" style="11" customWidth="1"/>
    <col min="17" max="16384" width="13.85546875" style="11"/>
  </cols>
  <sheetData>
    <row r="1" spans="1:16" s="6" customFormat="1" ht="12.75">
      <c r="A1" s="537" t="s">
        <v>43</v>
      </c>
      <c r="B1" s="2"/>
      <c r="C1" s="3"/>
      <c r="D1" s="3"/>
      <c r="E1" s="4"/>
      <c r="F1" s="5"/>
      <c r="G1" s="5"/>
      <c r="H1" s="5"/>
      <c r="I1" s="5"/>
      <c r="J1" s="5"/>
      <c r="K1" s="5"/>
      <c r="L1" s="5"/>
      <c r="M1" s="5"/>
      <c r="N1" s="5"/>
      <c r="O1" s="5"/>
      <c r="P1" s="5"/>
    </row>
    <row r="2" spans="1:16" s="6" customFormat="1" ht="12.75">
      <c r="A2" s="1" t="s">
        <v>44</v>
      </c>
      <c r="B2" s="2"/>
      <c r="C2" s="3"/>
      <c r="D2" s="3"/>
      <c r="E2" s="4"/>
      <c r="F2" s="5"/>
      <c r="G2" s="5"/>
      <c r="H2" s="5"/>
      <c r="I2" s="5"/>
      <c r="J2" s="5"/>
      <c r="K2" s="5"/>
      <c r="L2" s="5"/>
      <c r="M2" s="5"/>
      <c r="N2" s="5"/>
      <c r="O2" s="5"/>
      <c r="P2" s="5"/>
    </row>
    <row r="3" spans="1:16">
      <c r="A3" s="1" t="s">
        <v>45</v>
      </c>
      <c r="B3" s="7"/>
      <c r="C3" s="8"/>
      <c r="D3" s="8"/>
      <c r="E3" s="9"/>
      <c r="F3" s="10"/>
      <c r="G3" s="10"/>
      <c r="H3" s="10"/>
      <c r="I3" s="10"/>
      <c r="J3" s="10"/>
      <c r="K3" s="10"/>
      <c r="L3" s="10"/>
      <c r="M3" s="10"/>
      <c r="N3" s="10"/>
      <c r="O3" s="10"/>
      <c r="P3" s="10"/>
    </row>
    <row r="4" spans="1:16">
      <c r="A4" s="537" t="s">
        <v>46</v>
      </c>
      <c r="B4" s="7"/>
      <c r="C4" s="8"/>
      <c r="D4" s="8"/>
      <c r="E4" s="9"/>
      <c r="F4" s="10"/>
      <c r="G4" s="10"/>
      <c r="H4" s="10"/>
      <c r="I4" s="10"/>
      <c r="J4" s="10"/>
      <c r="K4" s="10"/>
      <c r="L4" s="10"/>
      <c r="M4" s="10"/>
      <c r="N4" s="10"/>
      <c r="O4" s="10"/>
      <c r="P4" s="10"/>
    </row>
    <row r="5" spans="1:16">
      <c r="A5" s="1" t="s">
        <v>47</v>
      </c>
      <c r="B5" s="7"/>
      <c r="C5" s="8"/>
      <c r="D5" s="8"/>
      <c r="E5" s="9"/>
      <c r="F5" s="10"/>
      <c r="G5" s="10"/>
      <c r="H5" s="10"/>
      <c r="I5" s="10"/>
      <c r="J5" s="10"/>
      <c r="K5" s="10"/>
      <c r="L5" s="10"/>
      <c r="M5" s="10"/>
      <c r="N5" s="10"/>
      <c r="O5" s="10"/>
      <c r="P5" s="10"/>
    </row>
    <row r="6" spans="1:16">
      <c r="C6" s="13"/>
    </row>
    <row r="7" spans="1:16" s="22" customFormat="1" ht="66.95" customHeight="1">
      <c r="A7" s="15" t="s">
        <v>1</v>
      </c>
      <c r="B7" s="16" t="s">
        <v>2</v>
      </c>
      <c r="C7" s="16" t="s">
        <v>3</v>
      </c>
      <c r="D7" s="16" t="s">
        <v>4</v>
      </c>
      <c r="E7" s="17" t="s">
        <v>5</v>
      </c>
      <c r="F7" s="16" t="s">
        <v>6</v>
      </c>
      <c r="G7" s="18" t="s">
        <v>7</v>
      </c>
      <c r="H7" s="19" t="s">
        <v>8</v>
      </c>
      <c r="I7" s="16" t="s">
        <v>9</v>
      </c>
      <c r="J7" s="20" t="s">
        <v>10</v>
      </c>
      <c r="K7" s="18" t="s">
        <v>11</v>
      </c>
      <c r="L7" s="16" t="s">
        <v>12</v>
      </c>
      <c r="M7" s="16" t="s">
        <v>13</v>
      </c>
      <c r="N7" s="21" t="s">
        <v>14</v>
      </c>
      <c r="O7" s="16" t="s">
        <v>15</v>
      </c>
      <c r="P7" s="21" t="s">
        <v>16</v>
      </c>
    </row>
    <row r="8" spans="1:16" s="22" customFormat="1" ht="14.25" customHeight="1">
      <c r="A8" s="23"/>
      <c r="B8" s="24"/>
      <c r="C8" s="24"/>
      <c r="D8" s="24"/>
      <c r="E8" s="25"/>
      <c r="F8" s="24"/>
      <c r="G8" s="26"/>
      <c r="H8" s="24"/>
      <c r="I8" s="24"/>
      <c r="J8" s="24"/>
      <c r="K8" s="26"/>
      <c r="L8" s="24"/>
      <c r="M8" s="24"/>
      <c r="N8" s="27"/>
      <c r="O8" s="24"/>
      <c r="P8" s="27"/>
    </row>
    <row r="9" spans="1:16" s="22" customFormat="1" ht="36.6" customHeight="1">
      <c r="A9" s="28" t="s">
        <v>17</v>
      </c>
      <c r="B9" s="29" t="s">
        <v>18</v>
      </c>
      <c r="C9" s="30" t="s">
        <v>48</v>
      </c>
      <c r="D9" s="29" t="s">
        <v>48</v>
      </c>
      <c r="E9" s="31">
        <f>+D9/C9</f>
        <v>1</v>
      </c>
      <c r="F9" s="32" t="s">
        <v>49</v>
      </c>
      <c r="G9" s="33">
        <f t="shared" ref="G9:G18" si="0">F9/C9</f>
        <v>0</v>
      </c>
      <c r="H9" s="34" t="s">
        <v>49</v>
      </c>
      <c r="I9" s="34" t="s">
        <v>49</v>
      </c>
      <c r="J9" s="34" t="s">
        <v>49</v>
      </c>
      <c r="K9" s="33" t="e">
        <f t="shared" ref="K9:K18" si="1">J9/H9</f>
        <v>#DIV/0!</v>
      </c>
      <c r="L9" s="34" t="s">
        <v>49</v>
      </c>
      <c r="M9" s="34" t="s">
        <v>49</v>
      </c>
      <c r="N9" s="35" t="e">
        <f t="shared" ref="N9:N12" si="2">M9/J9</f>
        <v>#DIV/0!</v>
      </c>
      <c r="O9" s="34" t="s">
        <v>49</v>
      </c>
      <c r="P9" s="35" t="e">
        <f t="shared" ref="P9:P12" si="3">O9/L9</f>
        <v>#DIV/0!</v>
      </c>
    </row>
    <row r="10" spans="1:16" s="22" customFormat="1" ht="36.6" customHeight="1">
      <c r="A10" s="28" t="s">
        <v>17</v>
      </c>
      <c r="B10" s="29" t="s">
        <v>19</v>
      </c>
      <c r="C10" s="30" t="s">
        <v>50</v>
      </c>
      <c r="D10" s="29" t="s">
        <v>50</v>
      </c>
      <c r="E10" s="31">
        <f t="shared" ref="E10:E12" si="4">+D10/C10</f>
        <v>1</v>
      </c>
      <c r="F10" s="32" t="s">
        <v>49</v>
      </c>
      <c r="G10" s="33">
        <f t="shared" si="0"/>
        <v>0</v>
      </c>
      <c r="H10" s="34" t="s">
        <v>49</v>
      </c>
      <c r="I10" s="34" t="s">
        <v>49</v>
      </c>
      <c r="J10" s="34" t="s">
        <v>49</v>
      </c>
      <c r="K10" s="33" t="e">
        <f t="shared" si="1"/>
        <v>#DIV/0!</v>
      </c>
      <c r="L10" s="34" t="s">
        <v>49</v>
      </c>
      <c r="M10" s="34" t="s">
        <v>49</v>
      </c>
      <c r="N10" s="35" t="e">
        <f t="shared" si="2"/>
        <v>#DIV/0!</v>
      </c>
      <c r="O10" s="34" t="s">
        <v>49</v>
      </c>
      <c r="P10" s="35" t="e">
        <f t="shared" si="3"/>
        <v>#DIV/0!</v>
      </c>
    </row>
    <row r="11" spans="1:16" s="22" customFormat="1" ht="36.6" customHeight="1">
      <c r="A11" s="28" t="s">
        <v>17</v>
      </c>
      <c r="B11" s="36" t="s">
        <v>20</v>
      </c>
      <c r="C11" s="37" t="s">
        <v>51</v>
      </c>
      <c r="D11" s="38" t="s">
        <v>51</v>
      </c>
      <c r="E11" s="31">
        <f t="shared" si="4"/>
        <v>1</v>
      </c>
      <c r="F11" s="39" t="s">
        <v>49</v>
      </c>
      <c r="G11" s="33">
        <f t="shared" si="0"/>
        <v>0</v>
      </c>
      <c r="H11" s="40" t="s">
        <v>49</v>
      </c>
      <c r="I11" s="40" t="s">
        <v>49</v>
      </c>
      <c r="J11" s="40" t="s">
        <v>49</v>
      </c>
      <c r="K11" s="33" t="e">
        <f t="shared" si="1"/>
        <v>#DIV/0!</v>
      </c>
      <c r="L11" s="40" t="s">
        <v>49</v>
      </c>
      <c r="M11" s="40" t="s">
        <v>49</v>
      </c>
      <c r="N11" s="35" t="e">
        <f t="shared" si="2"/>
        <v>#DIV/0!</v>
      </c>
      <c r="O11" s="40" t="s">
        <v>49</v>
      </c>
      <c r="P11" s="35" t="e">
        <f t="shared" si="3"/>
        <v>#DIV/0!</v>
      </c>
    </row>
    <row r="12" spans="1:16" ht="36.6" customHeight="1">
      <c r="A12" s="41" t="s">
        <v>17</v>
      </c>
      <c r="B12" s="42" t="s">
        <v>21</v>
      </c>
      <c r="C12" s="43">
        <v>4</v>
      </c>
      <c r="D12" s="44">
        <v>4</v>
      </c>
      <c r="E12" s="31">
        <f t="shared" si="4"/>
        <v>1</v>
      </c>
      <c r="F12" s="45">
        <v>0</v>
      </c>
      <c r="G12" s="33">
        <f t="shared" si="0"/>
        <v>0</v>
      </c>
      <c r="H12" s="46">
        <v>0</v>
      </c>
      <c r="I12" s="46">
        <v>0</v>
      </c>
      <c r="J12" s="46">
        <v>0</v>
      </c>
      <c r="K12" s="33" t="e">
        <f t="shared" si="1"/>
        <v>#DIV/0!</v>
      </c>
      <c r="L12" s="46">
        <v>0</v>
      </c>
      <c r="M12" s="46">
        <v>0</v>
      </c>
      <c r="N12" s="35" t="e">
        <f t="shared" si="2"/>
        <v>#DIV/0!</v>
      </c>
      <c r="O12" s="46">
        <v>0</v>
      </c>
      <c r="P12" s="35" t="e">
        <f t="shared" si="3"/>
        <v>#DIV/0!</v>
      </c>
    </row>
    <row r="13" spans="1:16" ht="36.6" customHeight="1">
      <c r="A13" s="47" t="s">
        <v>17</v>
      </c>
      <c r="B13" s="48" t="s">
        <v>22</v>
      </c>
      <c r="C13" s="49">
        <f>C9+C10+C11+C12</f>
        <v>67</v>
      </c>
      <c r="D13" s="49">
        <f>D9+D10+D11+D12</f>
        <v>67</v>
      </c>
      <c r="E13" s="50">
        <f>D13/C13</f>
        <v>1</v>
      </c>
      <c r="F13" s="49">
        <f>F9+F10+F11+F12</f>
        <v>0</v>
      </c>
      <c r="G13" s="51">
        <f t="shared" si="0"/>
        <v>0</v>
      </c>
      <c r="H13" s="49">
        <f>H9+H10+H11+H12</f>
        <v>0</v>
      </c>
      <c r="I13" s="49">
        <f>I9+I10+I11+I12</f>
        <v>0</v>
      </c>
      <c r="J13" s="49">
        <f>J9+J10+J11+J12</f>
        <v>0</v>
      </c>
      <c r="K13" s="51" t="e">
        <f t="shared" si="1"/>
        <v>#DIV/0!</v>
      </c>
      <c r="L13" s="49">
        <f>L9+L10+L11+L12</f>
        <v>0</v>
      </c>
      <c r="M13" s="49">
        <f>M9+M10+M11+M12</f>
        <v>0</v>
      </c>
      <c r="N13" s="52" t="e">
        <f>M13/J13</f>
        <v>#DIV/0!</v>
      </c>
      <c r="O13" s="49">
        <f>O9+O10+O11+O12</f>
        <v>0</v>
      </c>
      <c r="P13" s="52" t="e">
        <f>O13/L13</f>
        <v>#DIV/0!</v>
      </c>
    </row>
    <row r="14" spans="1:16" s="22" customFormat="1" ht="54.75" customHeight="1">
      <c r="A14" s="53" t="s">
        <v>23</v>
      </c>
      <c r="B14" s="54" t="s">
        <v>18</v>
      </c>
      <c r="C14" s="55" t="s">
        <v>52</v>
      </c>
      <c r="D14" s="54" t="s">
        <v>52</v>
      </c>
      <c r="E14" s="56">
        <f>D14/C14</f>
        <v>1</v>
      </c>
      <c r="F14" s="57"/>
      <c r="G14" s="58">
        <f t="shared" si="0"/>
        <v>0</v>
      </c>
      <c r="H14" s="59" t="s">
        <v>49</v>
      </c>
      <c r="I14" s="59" t="s">
        <v>49</v>
      </c>
      <c r="J14" s="59" t="s">
        <v>49</v>
      </c>
      <c r="K14" s="58" t="e">
        <f t="shared" si="1"/>
        <v>#DIV/0!</v>
      </c>
      <c r="L14" s="54" t="s">
        <v>49</v>
      </c>
      <c r="M14" s="54" t="s">
        <v>49</v>
      </c>
      <c r="N14" s="60" t="e">
        <f t="shared" ref="N14:N18" si="5">M14/J14</f>
        <v>#DIV/0!</v>
      </c>
      <c r="O14" s="54" t="s">
        <v>49</v>
      </c>
      <c r="P14" s="60" t="e">
        <f t="shared" ref="P14:P18" si="6">O14/L14</f>
        <v>#DIV/0!</v>
      </c>
    </row>
    <row r="15" spans="1:16" s="22" customFormat="1" ht="52.5" customHeight="1">
      <c r="A15" s="53" t="s">
        <v>23</v>
      </c>
      <c r="B15" s="61" t="s">
        <v>19</v>
      </c>
      <c r="C15" s="62" t="s">
        <v>49</v>
      </c>
      <c r="D15" s="61" t="s">
        <v>49</v>
      </c>
      <c r="E15" s="56" t="e">
        <f t="shared" ref="E15:E17" si="7">D15/C15</f>
        <v>#DIV/0!</v>
      </c>
      <c r="F15" s="63"/>
      <c r="G15" s="58" t="e">
        <f t="shared" si="0"/>
        <v>#DIV/0!</v>
      </c>
      <c r="H15" s="59" t="s">
        <v>49</v>
      </c>
      <c r="I15" s="59" t="s">
        <v>49</v>
      </c>
      <c r="J15" s="59" t="s">
        <v>49</v>
      </c>
      <c r="K15" s="58" t="e">
        <f t="shared" si="1"/>
        <v>#DIV/0!</v>
      </c>
      <c r="L15" s="54" t="s">
        <v>52</v>
      </c>
      <c r="M15" s="54" t="s">
        <v>52</v>
      </c>
      <c r="N15" s="60" t="e">
        <f t="shared" si="5"/>
        <v>#DIV/0!</v>
      </c>
      <c r="O15" s="54" t="s">
        <v>49</v>
      </c>
      <c r="P15" s="60">
        <f t="shared" si="6"/>
        <v>0</v>
      </c>
    </row>
    <row r="16" spans="1:16" s="22" customFormat="1" ht="51.75" customHeight="1">
      <c r="A16" s="53" t="s">
        <v>23</v>
      </c>
      <c r="B16" s="64" t="s">
        <v>20</v>
      </c>
      <c r="C16" s="65" t="s">
        <v>52</v>
      </c>
      <c r="D16" s="64" t="s">
        <v>52</v>
      </c>
      <c r="E16" s="56">
        <f t="shared" si="7"/>
        <v>1</v>
      </c>
      <c r="F16" s="66"/>
      <c r="G16" s="58">
        <f t="shared" si="0"/>
        <v>0</v>
      </c>
      <c r="H16" s="59" t="s">
        <v>49</v>
      </c>
      <c r="I16" s="59" t="s">
        <v>49</v>
      </c>
      <c r="J16" s="59" t="s">
        <v>49</v>
      </c>
      <c r="K16" s="58" t="e">
        <f t="shared" si="1"/>
        <v>#DIV/0!</v>
      </c>
      <c r="L16" s="54" t="s">
        <v>49</v>
      </c>
      <c r="M16" s="54" t="s">
        <v>49</v>
      </c>
      <c r="N16" s="60" t="e">
        <f t="shared" si="5"/>
        <v>#DIV/0!</v>
      </c>
      <c r="O16" s="54" t="s">
        <v>49</v>
      </c>
      <c r="P16" s="60" t="e">
        <f t="shared" si="6"/>
        <v>#DIV/0!</v>
      </c>
    </row>
    <row r="17" spans="1:41" s="72" customFormat="1" ht="54" customHeight="1">
      <c r="A17" s="53" t="s">
        <v>23</v>
      </c>
      <c r="B17" s="67" t="s">
        <v>21</v>
      </c>
      <c r="C17" s="68">
        <v>0</v>
      </c>
      <c r="D17" s="69">
        <v>0</v>
      </c>
      <c r="E17" s="56" t="e">
        <f t="shared" si="7"/>
        <v>#DIV/0!</v>
      </c>
      <c r="F17" s="69"/>
      <c r="G17" s="70" t="e">
        <f t="shared" si="0"/>
        <v>#DIV/0!</v>
      </c>
      <c r="H17" s="59" t="s">
        <v>49</v>
      </c>
      <c r="I17" s="59" t="s">
        <v>49</v>
      </c>
      <c r="J17" s="59" t="s">
        <v>49</v>
      </c>
      <c r="K17" s="70" t="e">
        <f t="shared" si="1"/>
        <v>#DIV/0!</v>
      </c>
      <c r="L17" s="54" t="s">
        <v>49</v>
      </c>
      <c r="M17" s="54" t="s">
        <v>49</v>
      </c>
      <c r="N17" s="71" t="e">
        <f t="shared" si="5"/>
        <v>#DIV/0!</v>
      </c>
      <c r="O17" s="54" t="s">
        <v>49</v>
      </c>
      <c r="P17" s="71" t="e">
        <f t="shared" si="6"/>
        <v>#DIV/0!</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row>
    <row r="18" spans="1:41" s="79" customFormat="1" ht="54" customHeight="1">
      <c r="A18" s="73" t="s">
        <v>23</v>
      </c>
      <c r="B18" s="74" t="s">
        <v>22</v>
      </c>
      <c r="C18" s="75">
        <f>C14+C15+C16+C17</f>
        <v>2</v>
      </c>
      <c r="D18" s="75">
        <f>D14+D15+D16+D17</f>
        <v>2</v>
      </c>
      <c r="E18" s="76">
        <f>D18/C18</f>
        <v>1</v>
      </c>
      <c r="F18" s="75">
        <f>F14+F15+F16+F17</f>
        <v>0</v>
      </c>
      <c r="G18" s="77">
        <f t="shared" si="0"/>
        <v>0</v>
      </c>
      <c r="H18" s="75">
        <f>H14+H15+H16+H17</f>
        <v>0</v>
      </c>
      <c r="I18" s="75">
        <f>I14+I15+I16+I17</f>
        <v>0</v>
      </c>
      <c r="J18" s="75">
        <f>J14+J15+J16+J17</f>
        <v>0</v>
      </c>
      <c r="K18" s="77" t="e">
        <f t="shared" si="1"/>
        <v>#DIV/0!</v>
      </c>
      <c r="L18" s="75">
        <f>L14+L15+L16+L17</f>
        <v>1</v>
      </c>
      <c r="M18" s="75">
        <f>M14+M15+M16+M17</f>
        <v>1</v>
      </c>
      <c r="N18" s="78" t="e">
        <f t="shared" si="5"/>
        <v>#DIV/0!</v>
      </c>
      <c r="O18" s="75">
        <f>O14+O15+O16+O17</f>
        <v>0</v>
      </c>
      <c r="P18" s="78">
        <f t="shared" si="6"/>
        <v>0</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row>
    <row r="19" spans="1:41">
      <c r="A19" s="1"/>
      <c r="B19" s="7"/>
      <c r="C19" s="8"/>
      <c r="D19" s="8"/>
      <c r="E19" s="9"/>
      <c r="F19" s="10"/>
      <c r="G19" s="10"/>
      <c r="H19" s="10"/>
      <c r="I19" s="10"/>
      <c r="J19" s="10"/>
      <c r="K19" s="10"/>
      <c r="L19" s="10"/>
      <c r="M19" s="10"/>
      <c r="N19" s="10"/>
      <c r="O19" s="10"/>
      <c r="P19" s="10"/>
    </row>
    <row r="20" spans="1:41">
      <c r="A20" s="1"/>
      <c r="B20" s="7"/>
      <c r="C20" s="8"/>
      <c r="D20" s="8"/>
      <c r="E20" s="9"/>
      <c r="F20" s="10"/>
      <c r="G20" s="10"/>
      <c r="H20" s="10"/>
      <c r="I20" s="10"/>
      <c r="J20" s="10"/>
      <c r="K20" s="10"/>
      <c r="L20" s="10"/>
      <c r="M20" s="10"/>
      <c r="N20" s="10"/>
      <c r="O20" s="10"/>
      <c r="P20" s="10"/>
    </row>
    <row r="21" spans="1:41">
      <c r="B21" s="7"/>
      <c r="C21" s="8"/>
      <c r="D21" s="8"/>
      <c r="E21" s="9"/>
      <c r="F21" s="10"/>
      <c r="G21" s="10"/>
      <c r="H21" s="10"/>
      <c r="I21" s="10"/>
      <c r="J21" s="10"/>
      <c r="K21" s="10"/>
      <c r="L21" s="10"/>
      <c r="M21" s="10"/>
      <c r="N21" s="10"/>
      <c r="O21" s="10"/>
      <c r="P21" s="10"/>
    </row>
    <row r="22" spans="1:41">
      <c r="A22" s="1" t="s">
        <v>24</v>
      </c>
      <c r="B22" s="80"/>
      <c r="C22" s="8"/>
      <c r="D22" s="8"/>
      <c r="E22" s="9"/>
      <c r="F22" s="10"/>
      <c r="G22" s="10"/>
      <c r="H22" s="10"/>
      <c r="I22" s="10"/>
      <c r="J22" s="10"/>
      <c r="K22" s="10"/>
      <c r="L22" s="10"/>
      <c r="M22" s="10"/>
      <c r="N22" s="10"/>
      <c r="O22" s="10"/>
      <c r="P22" s="10"/>
    </row>
    <row r="23" spans="1:41">
      <c r="A23" s="8"/>
      <c r="B23" s="80"/>
      <c r="C23" s="8"/>
      <c r="D23" s="8"/>
      <c r="E23" s="9"/>
      <c r="F23" s="10"/>
      <c r="G23" s="10"/>
      <c r="H23" s="10"/>
      <c r="I23" s="10"/>
      <c r="J23" s="10"/>
      <c r="K23" s="10"/>
      <c r="L23" s="10"/>
      <c r="M23" s="10"/>
      <c r="N23" s="10"/>
      <c r="O23" s="10"/>
      <c r="P23" s="10"/>
    </row>
    <row r="24" spans="1:41">
      <c r="A24" s="8"/>
      <c r="B24" s="80"/>
      <c r="C24" s="8"/>
      <c r="D24" s="8"/>
      <c r="E24" s="9"/>
      <c r="F24" s="10"/>
      <c r="G24" s="10"/>
      <c r="H24" s="10"/>
      <c r="I24" s="10"/>
      <c r="J24" s="10"/>
      <c r="K24" s="10"/>
      <c r="L24" s="10"/>
      <c r="M24" s="10"/>
      <c r="N24" s="10"/>
      <c r="O24" s="10"/>
      <c r="P24" s="10"/>
    </row>
    <row r="25" spans="1:41">
      <c r="A25" s="8"/>
      <c r="B25" s="80"/>
      <c r="C25" s="8"/>
      <c r="D25" s="8"/>
      <c r="E25" s="9"/>
      <c r="F25" s="10"/>
      <c r="G25" s="10"/>
      <c r="H25" s="10"/>
      <c r="I25" s="10"/>
      <c r="J25" s="10"/>
      <c r="K25" s="10"/>
      <c r="L25" s="10"/>
      <c r="M25" s="10"/>
      <c r="N25" s="10"/>
      <c r="O25" s="10"/>
      <c r="P25" s="10"/>
    </row>
    <row r="26" spans="1:41">
      <c r="A26" s="8"/>
      <c r="B26" s="80"/>
      <c r="C26" s="8"/>
      <c r="D26" s="8"/>
      <c r="E26" s="9"/>
      <c r="F26" s="10"/>
      <c r="G26" s="10"/>
      <c r="H26" s="10"/>
      <c r="I26" s="10"/>
      <c r="J26" s="10"/>
      <c r="K26" s="10"/>
      <c r="L26" s="10"/>
      <c r="M26" s="10"/>
      <c r="N26" s="10"/>
      <c r="O26" s="10"/>
      <c r="P26" s="10"/>
    </row>
    <row r="39" spans="1:1">
      <c r="A39" s="81"/>
    </row>
  </sheetData>
  <sheetProtection selectLockedCells="1"/>
  <pageMargins left="0.7" right="0.7" top="0.75" bottom="0.75" header="0.3" footer="0.3"/>
  <pageSetup paperSize="5" scale="77" orientation="landscape"/>
  <headerFooter differentOddEven="1">
    <oddHeader>&amp;L20-- Exception Requests for Prescription Drugs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B87BC-FEEE-4B03-904C-0CAC926C0170}">
  <sheetPr>
    <pageSetUpPr fitToPage="1"/>
  </sheetPr>
  <dimension ref="A1:AO39"/>
  <sheetViews>
    <sheetView view="pageLayout" topLeftCell="C10" zoomScaleNormal="100" zoomScaleSheetLayoutView="130" workbookViewId="0">
      <selection activeCell="C14" sqref="C14"/>
    </sheetView>
  </sheetViews>
  <sheetFormatPr defaultColWidth="13.85546875" defaultRowHeight="15"/>
  <cols>
    <col min="1" max="1" width="9.140625" style="91" customWidth="1"/>
    <col min="2" max="2" width="14.5703125" style="91" customWidth="1"/>
    <col min="3" max="3" width="12.42578125" style="91" customWidth="1"/>
    <col min="4" max="5" width="9.42578125" style="91" customWidth="1"/>
    <col min="6" max="6" width="9.42578125" customWidth="1"/>
    <col min="7" max="7" width="8.140625" customWidth="1"/>
    <col min="8" max="8" width="9" customWidth="1"/>
    <col min="9" max="9" width="9.140625" customWidth="1"/>
    <col min="10" max="10" width="9.5703125" customWidth="1"/>
    <col min="11" max="11" width="9.42578125" customWidth="1"/>
    <col min="12" max="12" width="9.85546875" customWidth="1"/>
    <col min="13" max="13" width="9.5703125" customWidth="1"/>
    <col min="14" max="14" width="9.85546875" customWidth="1"/>
    <col min="15" max="15" width="9.5703125" customWidth="1"/>
    <col min="16" max="16" width="9.85546875" customWidth="1"/>
  </cols>
  <sheetData>
    <row r="1" spans="1:16" s="86" customFormat="1" ht="12.75">
      <c r="A1" s="82" t="s">
        <v>53</v>
      </c>
      <c r="B1" s="83"/>
      <c r="C1" s="84" t="s">
        <v>32</v>
      </c>
      <c r="D1" s="84"/>
      <c r="E1" s="84"/>
      <c r="F1" s="85"/>
      <c r="G1" s="85"/>
      <c r="H1" s="85"/>
      <c r="I1" s="85"/>
      <c r="J1" s="85"/>
      <c r="K1" s="85"/>
      <c r="L1" s="85"/>
      <c r="M1" s="85"/>
      <c r="N1" s="85"/>
      <c r="O1" s="85"/>
      <c r="P1" s="85"/>
    </row>
    <row r="2" spans="1:16" s="86" customFormat="1" ht="12.75">
      <c r="A2" s="82" t="s">
        <v>54</v>
      </c>
      <c r="B2" s="83"/>
      <c r="C2" s="84" t="s">
        <v>55</v>
      </c>
      <c r="D2" s="84"/>
      <c r="E2" s="84"/>
      <c r="F2" s="85"/>
      <c r="G2" s="85"/>
      <c r="H2" s="85"/>
      <c r="I2" s="85"/>
      <c r="J2" s="85"/>
      <c r="K2" s="85"/>
      <c r="L2" s="85"/>
      <c r="M2" s="85"/>
      <c r="N2" s="85"/>
      <c r="O2" s="85"/>
      <c r="P2" s="85"/>
    </row>
    <row r="3" spans="1:16">
      <c r="A3" s="82" t="s">
        <v>56</v>
      </c>
      <c r="B3" s="87"/>
      <c r="C3" s="88" t="s">
        <v>57</v>
      </c>
      <c r="D3" s="88"/>
      <c r="E3" s="88"/>
      <c r="F3" s="89"/>
      <c r="G3" s="89"/>
      <c r="H3" s="89"/>
      <c r="I3" s="89"/>
      <c r="J3" s="89"/>
      <c r="K3" s="89"/>
      <c r="L3" s="89"/>
      <c r="M3" s="89"/>
      <c r="N3" s="89"/>
      <c r="O3" s="89"/>
      <c r="P3" s="89"/>
    </row>
    <row r="4" spans="1:16">
      <c r="A4" s="82" t="s">
        <v>58</v>
      </c>
      <c r="B4" s="87"/>
      <c r="C4" s="90" t="s">
        <v>59</v>
      </c>
      <c r="D4" s="88"/>
      <c r="E4" s="88"/>
      <c r="F4" s="89"/>
      <c r="G4" s="89"/>
      <c r="H4" s="89"/>
      <c r="I4" s="89"/>
      <c r="J4" s="89"/>
      <c r="K4" s="89"/>
      <c r="L4" s="89"/>
      <c r="M4" s="89"/>
      <c r="N4" s="89"/>
      <c r="O4" s="89"/>
      <c r="P4" s="89"/>
    </row>
    <row r="5" spans="1:16">
      <c r="A5" s="82" t="s">
        <v>60</v>
      </c>
      <c r="B5" s="87"/>
      <c r="C5" s="88" t="s">
        <v>61</v>
      </c>
      <c r="D5" s="88"/>
      <c r="E5" s="88"/>
      <c r="F5" s="89"/>
      <c r="G5" s="89"/>
      <c r="H5" s="89"/>
      <c r="I5" s="89"/>
      <c r="J5" s="89"/>
      <c r="K5" s="89"/>
      <c r="L5" s="89"/>
      <c r="M5" s="89"/>
      <c r="N5" s="89"/>
      <c r="O5" s="89"/>
      <c r="P5" s="89"/>
    </row>
    <row r="6" spans="1:16">
      <c r="C6" s="92"/>
    </row>
    <row r="7" spans="1:16" s="93" customFormat="1" ht="66.95" customHeight="1">
      <c r="A7" s="15" t="s">
        <v>1</v>
      </c>
      <c r="B7" s="16" t="s">
        <v>2</v>
      </c>
      <c r="C7" s="16" t="s">
        <v>3</v>
      </c>
      <c r="D7" s="16" t="s">
        <v>4</v>
      </c>
      <c r="E7" s="18" t="s">
        <v>5</v>
      </c>
      <c r="F7" s="16" t="s">
        <v>6</v>
      </c>
      <c r="G7" s="18" t="s">
        <v>7</v>
      </c>
      <c r="H7" s="19" t="s">
        <v>8</v>
      </c>
      <c r="I7" s="16" t="s">
        <v>9</v>
      </c>
      <c r="J7" s="20" t="s">
        <v>10</v>
      </c>
      <c r="K7" s="18" t="s">
        <v>11</v>
      </c>
      <c r="L7" s="16" t="s">
        <v>12</v>
      </c>
      <c r="M7" s="16" t="s">
        <v>13</v>
      </c>
      <c r="N7" s="21" t="s">
        <v>14</v>
      </c>
      <c r="O7" s="16" t="s">
        <v>15</v>
      </c>
      <c r="P7" s="21" t="s">
        <v>16</v>
      </c>
    </row>
    <row r="8" spans="1:16" s="93" customFormat="1" ht="14.25" customHeight="1">
      <c r="A8" s="23"/>
      <c r="B8" s="24"/>
      <c r="C8" s="24"/>
      <c r="D8" s="24"/>
      <c r="E8" s="26"/>
      <c r="F8" s="24"/>
      <c r="G8" s="26"/>
      <c r="H8" s="24"/>
      <c r="I8" s="24"/>
      <c r="J8" s="24"/>
      <c r="K8" s="26"/>
      <c r="L8" s="24"/>
      <c r="M8" s="24"/>
      <c r="N8" s="27"/>
      <c r="O8" s="24"/>
      <c r="P8" s="27"/>
    </row>
    <row r="9" spans="1:16" s="93" customFormat="1" ht="36.6" customHeight="1">
      <c r="A9" s="28" t="s">
        <v>17</v>
      </c>
      <c r="B9" s="29" t="s">
        <v>18</v>
      </c>
      <c r="C9" s="428" t="s">
        <v>62</v>
      </c>
      <c r="D9" s="428" t="s">
        <v>62</v>
      </c>
      <c r="E9" s="428" t="s">
        <v>63</v>
      </c>
      <c r="F9" s="429" t="s">
        <v>49</v>
      </c>
      <c r="G9" s="430">
        <f t="shared" ref="G9:G18" si="0">F9/C9</f>
        <v>0</v>
      </c>
      <c r="H9" s="431" t="s">
        <v>64</v>
      </c>
      <c r="I9" s="431" t="s">
        <v>64</v>
      </c>
      <c r="J9" s="431" t="s">
        <v>49</v>
      </c>
      <c r="K9" s="432">
        <f t="shared" ref="K9:K18" si="1">J9/H9</f>
        <v>0</v>
      </c>
      <c r="L9" s="433">
        <v>0</v>
      </c>
      <c r="M9" s="431">
        <v>0</v>
      </c>
      <c r="N9" s="434" t="e">
        <f t="shared" ref="N9:N12" si="2">M9/J9</f>
        <v>#DIV/0!</v>
      </c>
      <c r="O9" s="431" t="s">
        <v>49</v>
      </c>
      <c r="P9" s="434" t="e">
        <f t="shared" ref="P9:P12" si="3">O9/L9</f>
        <v>#DIV/0!</v>
      </c>
    </row>
    <row r="10" spans="1:16" s="93" customFormat="1" ht="36.6" customHeight="1">
      <c r="A10" s="28" t="s">
        <v>17</v>
      </c>
      <c r="B10" s="29" t="s">
        <v>19</v>
      </c>
      <c r="C10" s="428" t="s">
        <v>65</v>
      </c>
      <c r="D10" s="428" t="s">
        <v>65</v>
      </c>
      <c r="E10" s="428" t="s">
        <v>63</v>
      </c>
      <c r="F10" s="429" t="s">
        <v>49</v>
      </c>
      <c r="G10" s="430">
        <f t="shared" si="0"/>
        <v>0</v>
      </c>
      <c r="H10" s="431" t="s">
        <v>49</v>
      </c>
      <c r="I10" s="431" t="s">
        <v>49</v>
      </c>
      <c r="J10" s="431" t="s">
        <v>49</v>
      </c>
      <c r="K10" s="432" t="e">
        <f t="shared" si="1"/>
        <v>#DIV/0!</v>
      </c>
      <c r="L10" s="535">
        <v>1</v>
      </c>
      <c r="M10" s="536">
        <v>1</v>
      </c>
      <c r="N10" s="434" t="e">
        <f t="shared" si="2"/>
        <v>#DIV/0!</v>
      </c>
      <c r="O10" s="431" t="s">
        <v>49</v>
      </c>
      <c r="P10" s="434">
        <f t="shared" si="3"/>
        <v>0</v>
      </c>
    </row>
    <row r="11" spans="1:16" s="93" customFormat="1" ht="36.6" customHeight="1">
      <c r="A11" s="28" t="s">
        <v>17</v>
      </c>
      <c r="B11" s="36" t="s">
        <v>20</v>
      </c>
      <c r="C11" s="435" t="s">
        <v>66</v>
      </c>
      <c r="D11" s="435" t="s">
        <v>66</v>
      </c>
      <c r="E11" s="428" t="s">
        <v>63</v>
      </c>
      <c r="F11" s="429" t="s">
        <v>49</v>
      </c>
      <c r="G11" s="430">
        <f t="shared" si="0"/>
        <v>0</v>
      </c>
      <c r="H11" s="431" t="s">
        <v>67</v>
      </c>
      <c r="I11" s="431" t="s">
        <v>67</v>
      </c>
      <c r="J11" s="431" t="s">
        <v>49</v>
      </c>
      <c r="K11" s="432">
        <f t="shared" si="1"/>
        <v>0</v>
      </c>
      <c r="L11" s="436" t="s">
        <v>49</v>
      </c>
      <c r="M11" s="437" t="s">
        <v>49</v>
      </c>
      <c r="N11" s="434" t="e">
        <f t="shared" si="2"/>
        <v>#DIV/0!</v>
      </c>
      <c r="O11" s="437" t="s">
        <v>49</v>
      </c>
      <c r="P11" s="434" t="e">
        <f t="shared" si="3"/>
        <v>#DIV/0!</v>
      </c>
    </row>
    <row r="12" spans="1:16" ht="36.6" customHeight="1">
      <c r="A12" s="41" t="s">
        <v>17</v>
      </c>
      <c r="B12" s="42" t="s">
        <v>21</v>
      </c>
      <c r="C12" s="435" t="s">
        <v>68</v>
      </c>
      <c r="D12" s="435" t="s">
        <v>68</v>
      </c>
      <c r="E12" s="428" t="s">
        <v>63</v>
      </c>
      <c r="F12" s="429" t="s">
        <v>49</v>
      </c>
      <c r="G12" s="430">
        <f t="shared" si="0"/>
        <v>0</v>
      </c>
      <c r="H12" s="431" t="s">
        <v>69</v>
      </c>
      <c r="I12" s="431" t="s">
        <v>69</v>
      </c>
      <c r="J12" s="431" t="s">
        <v>49</v>
      </c>
      <c r="K12" s="432">
        <f t="shared" si="1"/>
        <v>0</v>
      </c>
      <c r="L12" s="438">
        <v>0</v>
      </c>
      <c r="M12" s="439">
        <v>0</v>
      </c>
      <c r="N12" s="434" t="e">
        <f t="shared" si="2"/>
        <v>#DIV/0!</v>
      </c>
      <c r="O12" s="439">
        <v>0</v>
      </c>
      <c r="P12" s="434" t="e">
        <f t="shared" si="3"/>
        <v>#DIV/0!</v>
      </c>
    </row>
    <row r="13" spans="1:16" ht="36.6" customHeight="1">
      <c r="A13" s="47" t="s">
        <v>17</v>
      </c>
      <c r="B13" s="48" t="s">
        <v>22</v>
      </c>
      <c r="C13" s="440">
        <f>C9+C10+C11+C12</f>
        <v>888</v>
      </c>
      <c r="D13" s="440">
        <f>D9+D10+D11+D12</f>
        <v>888</v>
      </c>
      <c r="E13" s="441">
        <f>D13/C13</f>
        <v>1</v>
      </c>
      <c r="F13" s="440">
        <f>F9+F10+F11+F12</f>
        <v>0</v>
      </c>
      <c r="G13" s="442">
        <f t="shared" si="0"/>
        <v>0</v>
      </c>
      <c r="H13" s="443">
        <f>H9+H10+H11+H12</f>
        <v>24</v>
      </c>
      <c r="I13" s="443">
        <f>I9+I10+I11+I12</f>
        <v>24</v>
      </c>
      <c r="J13" s="443">
        <f>J9+J10+J11+J12</f>
        <v>0</v>
      </c>
      <c r="K13" s="444">
        <f t="shared" si="1"/>
        <v>0</v>
      </c>
      <c r="L13" s="443">
        <f>L9+L10+L11+L12</f>
        <v>1</v>
      </c>
      <c r="M13" s="443">
        <f>M9+M10+M11+M12</f>
        <v>1</v>
      </c>
      <c r="N13" s="445" t="e">
        <f>M13/J13</f>
        <v>#DIV/0!</v>
      </c>
      <c r="O13" s="443">
        <f>O9+O10+O11+O12</f>
        <v>0</v>
      </c>
      <c r="P13" s="445">
        <f>O13/L13</f>
        <v>0</v>
      </c>
    </row>
    <row r="14" spans="1:16" s="93" customFormat="1" ht="54.75" customHeight="1">
      <c r="A14" s="53" t="s">
        <v>23</v>
      </c>
      <c r="B14" s="54" t="s">
        <v>18</v>
      </c>
      <c r="C14" s="446" t="s">
        <v>70</v>
      </c>
      <c r="D14" s="446" t="s">
        <v>70</v>
      </c>
      <c r="E14" s="446" t="s">
        <v>63</v>
      </c>
      <c r="F14" s="447" t="s">
        <v>49</v>
      </c>
      <c r="G14" s="448">
        <f t="shared" si="0"/>
        <v>0</v>
      </c>
      <c r="H14" s="449" t="s">
        <v>49</v>
      </c>
      <c r="I14" s="449" t="s">
        <v>49</v>
      </c>
      <c r="J14" s="449" t="s">
        <v>49</v>
      </c>
      <c r="K14" s="450" t="e">
        <f t="shared" si="1"/>
        <v>#DIV/0!</v>
      </c>
      <c r="L14" s="451" t="s">
        <v>49</v>
      </c>
      <c r="M14" s="449" t="s">
        <v>49</v>
      </c>
      <c r="N14" s="452" t="e">
        <f t="shared" ref="N14:N18" si="4">M14/J14</f>
        <v>#DIV/0!</v>
      </c>
      <c r="O14" s="449" t="s">
        <v>49</v>
      </c>
      <c r="P14" s="452" t="e">
        <f t="shared" ref="P14:P18" si="5">O14/L14</f>
        <v>#DIV/0!</v>
      </c>
    </row>
    <row r="15" spans="1:16" s="93" customFormat="1" ht="52.5" customHeight="1">
      <c r="A15" s="53" t="s">
        <v>23</v>
      </c>
      <c r="B15" s="61" t="s">
        <v>19</v>
      </c>
      <c r="C15" s="453" t="s">
        <v>49</v>
      </c>
      <c r="D15" s="453" t="s">
        <v>49</v>
      </c>
      <c r="E15" s="446" t="s">
        <v>63</v>
      </c>
      <c r="F15" s="447" t="s">
        <v>49</v>
      </c>
      <c r="G15" s="448" t="e">
        <f t="shared" si="0"/>
        <v>#DIV/0!</v>
      </c>
      <c r="H15" s="449" t="s">
        <v>49</v>
      </c>
      <c r="I15" s="449" t="s">
        <v>49</v>
      </c>
      <c r="J15" s="449" t="s">
        <v>49</v>
      </c>
      <c r="K15" s="450" t="e">
        <f t="shared" si="1"/>
        <v>#DIV/0!</v>
      </c>
      <c r="L15" s="454" t="s">
        <v>49</v>
      </c>
      <c r="M15" s="455" t="s">
        <v>49</v>
      </c>
      <c r="N15" s="452" t="e">
        <f t="shared" si="4"/>
        <v>#DIV/0!</v>
      </c>
      <c r="O15" s="455" t="s">
        <v>49</v>
      </c>
      <c r="P15" s="452" t="e">
        <f t="shared" si="5"/>
        <v>#DIV/0!</v>
      </c>
    </row>
    <row r="16" spans="1:16" s="93" customFormat="1" ht="51.75" customHeight="1">
      <c r="A16" s="53" t="s">
        <v>23</v>
      </c>
      <c r="B16" s="64" t="s">
        <v>20</v>
      </c>
      <c r="C16" s="456" t="s">
        <v>71</v>
      </c>
      <c r="D16" s="456" t="s">
        <v>71</v>
      </c>
      <c r="E16" s="446" t="s">
        <v>63</v>
      </c>
      <c r="F16" s="447" t="s">
        <v>49</v>
      </c>
      <c r="G16" s="448">
        <f t="shared" si="0"/>
        <v>0</v>
      </c>
      <c r="H16" s="449" t="s">
        <v>49</v>
      </c>
      <c r="I16" s="449" t="s">
        <v>49</v>
      </c>
      <c r="J16" s="449" t="s">
        <v>49</v>
      </c>
      <c r="K16" s="450" t="e">
        <f t="shared" si="1"/>
        <v>#DIV/0!</v>
      </c>
      <c r="L16" s="457" t="s">
        <v>49</v>
      </c>
      <c r="M16" s="458" t="s">
        <v>49</v>
      </c>
      <c r="N16" s="452" t="e">
        <f t="shared" si="4"/>
        <v>#DIV/0!</v>
      </c>
      <c r="O16" s="458" t="s">
        <v>49</v>
      </c>
      <c r="P16" s="452" t="e">
        <f t="shared" si="5"/>
        <v>#DIV/0!</v>
      </c>
    </row>
    <row r="17" spans="1:41" s="113" customFormat="1" ht="54" customHeight="1">
      <c r="A17" s="53" t="s">
        <v>23</v>
      </c>
      <c r="B17" s="67" t="s">
        <v>21</v>
      </c>
      <c r="C17" s="456">
        <v>14</v>
      </c>
      <c r="D17" s="456">
        <v>14</v>
      </c>
      <c r="E17" s="446" t="s">
        <v>63</v>
      </c>
      <c r="F17" s="447" t="s">
        <v>49</v>
      </c>
      <c r="G17" s="459">
        <f t="shared" si="0"/>
        <v>0</v>
      </c>
      <c r="H17" s="449" t="s">
        <v>49</v>
      </c>
      <c r="I17" s="449" t="s">
        <v>49</v>
      </c>
      <c r="J17" s="449" t="s">
        <v>49</v>
      </c>
      <c r="K17" s="460" t="e">
        <f t="shared" si="1"/>
        <v>#DIV/0!</v>
      </c>
      <c r="L17" s="461">
        <v>0</v>
      </c>
      <c r="M17" s="462">
        <v>0</v>
      </c>
      <c r="N17" s="463" t="e">
        <f t="shared" si="4"/>
        <v>#DIV/0!</v>
      </c>
      <c r="O17" s="462">
        <v>0</v>
      </c>
      <c r="P17" s="463" t="e">
        <f t="shared" si="5"/>
        <v>#DIV/0!</v>
      </c>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row>
    <row r="18" spans="1:41" s="118" customFormat="1" ht="54" customHeight="1">
      <c r="A18" s="73" t="s">
        <v>23</v>
      </c>
      <c r="B18" s="74" t="s">
        <v>22</v>
      </c>
      <c r="C18" s="456">
        <f>C14+C15+C16+C17</f>
        <v>124</v>
      </c>
      <c r="D18" s="456">
        <f>D14+D15+D16+D17</f>
        <v>124</v>
      </c>
      <c r="E18" s="446" t="s">
        <v>63</v>
      </c>
      <c r="F18" s="447" t="s">
        <v>49</v>
      </c>
      <c r="G18" s="464">
        <f t="shared" si="0"/>
        <v>0</v>
      </c>
      <c r="H18" s="465">
        <f>H14+H15+H16+H17</f>
        <v>0</v>
      </c>
      <c r="I18" s="465">
        <f>I14+I15+I16+I17</f>
        <v>0</v>
      </c>
      <c r="J18" s="465">
        <f>J14+J15+J16+J17</f>
        <v>0</v>
      </c>
      <c r="K18" s="466" t="e">
        <f t="shared" si="1"/>
        <v>#DIV/0!</v>
      </c>
      <c r="L18" s="465">
        <f>L14+L15+L16+L17</f>
        <v>0</v>
      </c>
      <c r="M18" s="465">
        <f>M14+M15+M16+M17</f>
        <v>0</v>
      </c>
      <c r="N18" s="463" t="e">
        <f t="shared" si="4"/>
        <v>#DIV/0!</v>
      </c>
      <c r="O18" s="465">
        <f>O14+O15+O16+O17</f>
        <v>0</v>
      </c>
      <c r="P18" s="467" t="e">
        <f t="shared" si="5"/>
        <v>#DIV/0!</v>
      </c>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row>
    <row r="19" spans="1:41">
      <c r="A19" s="82"/>
      <c r="B19" s="87"/>
      <c r="C19" s="88"/>
      <c r="D19" s="88"/>
      <c r="E19" s="88"/>
      <c r="F19" s="89"/>
      <c r="G19" s="89"/>
      <c r="H19" s="89"/>
      <c r="I19" s="89"/>
      <c r="J19" s="89"/>
      <c r="K19" s="89"/>
      <c r="L19" s="89"/>
      <c r="M19" s="89"/>
      <c r="N19" s="89"/>
      <c r="O19" s="89"/>
      <c r="P19" s="89"/>
    </row>
    <row r="20" spans="1:41">
      <c r="A20" s="82"/>
      <c r="B20" s="87"/>
      <c r="C20" s="88"/>
      <c r="D20" s="88"/>
      <c r="E20" s="88"/>
      <c r="F20" s="89"/>
      <c r="G20" s="89"/>
      <c r="H20" s="89"/>
      <c r="I20" s="89"/>
      <c r="J20" s="89"/>
      <c r="K20" s="89"/>
      <c r="L20" s="89"/>
      <c r="M20" s="89"/>
      <c r="N20" s="89"/>
      <c r="O20" s="89"/>
      <c r="P20" s="89"/>
    </row>
    <row r="21" spans="1:41">
      <c r="B21" s="87"/>
      <c r="C21" s="88"/>
      <c r="D21" s="88"/>
      <c r="E21" s="88"/>
      <c r="F21" s="89"/>
      <c r="G21" s="89"/>
      <c r="H21" s="89"/>
      <c r="I21" s="89"/>
      <c r="J21" s="89"/>
      <c r="K21" s="89"/>
      <c r="L21" s="89"/>
      <c r="M21" s="89"/>
      <c r="N21" s="89"/>
      <c r="O21" s="89"/>
      <c r="P21" s="89"/>
    </row>
    <row r="22" spans="1:41">
      <c r="A22" s="82" t="s">
        <v>24</v>
      </c>
      <c r="B22" s="119"/>
      <c r="C22" s="88"/>
      <c r="D22" s="88"/>
      <c r="E22" s="88"/>
      <c r="F22" s="89"/>
      <c r="G22" s="89"/>
      <c r="H22" s="89"/>
      <c r="I22" s="89"/>
      <c r="J22" s="89"/>
      <c r="K22" s="89"/>
      <c r="L22" s="89"/>
      <c r="M22" s="89"/>
      <c r="N22" s="89"/>
      <c r="O22" s="89"/>
      <c r="P22" s="89"/>
    </row>
    <row r="23" spans="1:41">
      <c r="A23" s="88"/>
      <c r="B23" s="119"/>
      <c r="C23" s="88"/>
      <c r="D23" s="88"/>
      <c r="E23" s="88"/>
      <c r="F23" s="89"/>
      <c r="G23" s="89"/>
      <c r="H23" s="89"/>
      <c r="I23" s="89"/>
      <c r="J23" s="89"/>
      <c r="K23" s="89"/>
      <c r="L23" s="89"/>
      <c r="M23" s="89"/>
      <c r="N23" s="89"/>
      <c r="O23" s="89"/>
      <c r="P23" s="89"/>
    </row>
    <row r="24" spans="1:41">
      <c r="A24" s="88"/>
      <c r="B24" s="119"/>
      <c r="C24" s="88"/>
      <c r="D24" s="88"/>
      <c r="E24" s="88"/>
      <c r="F24" s="89"/>
      <c r="G24" s="89"/>
      <c r="H24" s="89"/>
      <c r="I24" s="89"/>
      <c r="J24" s="89"/>
      <c r="K24" s="89"/>
      <c r="L24" s="89"/>
      <c r="M24" s="89"/>
      <c r="N24" s="89"/>
      <c r="O24" s="89"/>
      <c r="P24" s="89"/>
    </row>
    <row r="25" spans="1:41">
      <c r="A25" s="88"/>
      <c r="B25" s="119"/>
      <c r="C25" s="88"/>
      <c r="D25" s="88"/>
      <c r="E25" s="88"/>
      <c r="F25" s="89"/>
      <c r="G25" s="89"/>
      <c r="H25" s="89"/>
      <c r="I25" s="89"/>
      <c r="J25" s="89"/>
      <c r="K25" s="89"/>
      <c r="L25" s="89"/>
      <c r="M25" s="89"/>
      <c r="N25" s="89"/>
      <c r="O25" s="89"/>
      <c r="P25" s="89"/>
    </row>
    <row r="26" spans="1:41">
      <c r="A26" s="88"/>
      <c r="B26" s="119"/>
      <c r="C26" s="88"/>
      <c r="D26" s="88"/>
      <c r="E26" s="88"/>
      <c r="F26" s="89"/>
      <c r="G26" s="89"/>
      <c r="H26" s="89"/>
      <c r="I26" s="89"/>
      <c r="J26" s="89"/>
      <c r="K26" s="89"/>
      <c r="L26" s="89"/>
      <c r="M26" s="89"/>
      <c r="N26" s="89"/>
      <c r="O26" s="89"/>
      <c r="P26" s="89"/>
    </row>
    <row r="39" spans="1:1">
      <c r="A39" s="120"/>
    </row>
  </sheetData>
  <sheetProtection selectLockedCells="1"/>
  <hyperlinks>
    <hyperlink ref="C4" r:id="rId1" xr:uid="{671591B5-DA6A-4F19-8D4A-A43CC2409C04}"/>
  </hyperlinks>
  <pageMargins left="0.7" right="0.7" top="0.75" bottom="0.75" header="0.3" footer="0.3"/>
  <pageSetup paperSize="5" scale="77" orientation="landscape"/>
  <headerFooter differentOddEven="1">
    <oddHeader>&amp;L20-- Exception Requests for Prescription Drugs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B6324-D9F5-4CA8-A3E4-9188FE75BBF6}">
  <sheetPr>
    <pageSetUpPr fitToPage="1"/>
  </sheetPr>
  <dimension ref="A1:AO39"/>
  <sheetViews>
    <sheetView view="pageLayout" zoomScaleNormal="100" zoomScaleSheetLayoutView="130" workbookViewId="0">
      <selection activeCell="C3" sqref="C3"/>
    </sheetView>
  </sheetViews>
  <sheetFormatPr defaultColWidth="13.85546875" defaultRowHeight="15"/>
  <cols>
    <col min="1" max="1" width="9.140625" style="91" customWidth="1"/>
    <col min="2" max="2" width="14.5703125" style="91" customWidth="1"/>
    <col min="3" max="3" width="12.42578125" style="91" customWidth="1"/>
    <col min="4" max="5" width="9.42578125" style="91" customWidth="1"/>
    <col min="6" max="6" width="9.42578125" customWidth="1"/>
    <col min="7" max="7" width="8.140625" customWidth="1"/>
    <col min="8" max="8" width="9" customWidth="1"/>
    <col min="9" max="9" width="9.140625" customWidth="1"/>
    <col min="10" max="10" width="9.5703125" customWidth="1"/>
    <col min="11" max="11" width="9.42578125" customWidth="1"/>
    <col min="12" max="12" width="9.85546875" customWidth="1"/>
    <col min="13" max="13" width="9.5703125" customWidth="1"/>
    <col min="14" max="14" width="9.85546875" customWidth="1"/>
    <col min="15" max="15" width="9.5703125" customWidth="1"/>
    <col min="16" max="16" width="9.85546875" customWidth="1"/>
  </cols>
  <sheetData>
    <row r="1" spans="1:16" s="86" customFormat="1" ht="12.75">
      <c r="A1" s="82" t="s">
        <v>53</v>
      </c>
      <c r="B1" s="83"/>
      <c r="C1" s="84" t="s">
        <v>72</v>
      </c>
      <c r="D1" s="84"/>
      <c r="E1" s="84"/>
      <c r="F1" s="85"/>
      <c r="G1" s="85"/>
      <c r="H1" s="85"/>
      <c r="I1" s="85"/>
      <c r="J1" s="85"/>
      <c r="K1" s="85"/>
      <c r="L1" s="85"/>
      <c r="M1" s="85"/>
      <c r="N1" s="85"/>
      <c r="O1" s="85"/>
      <c r="P1" s="85"/>
    </row>
    <row r="2" spans="1:16" s="86" customFormat="1" ht="12.75">
      <c r="A2" s="82" t="s">
        <v>54</v>
      </c>
      <c r="B2" s="83"/>
      <c r="C2" s="84" t="s">
        <v>73</v>
      </c>
      <c r="D2" s="84"/>
      <c r="E2" s="84"/>
      <c r="F2" s="85"/>
      <c r="G2" s="85"/>
      <c r="H2" s="85"/>
      <c r="I2" s="85"/>
      <c r="J2" s="85"/>
      <c r="K2" s="85"/>
      <c r="L2" s="85"/>
      <c r="M2" s="85"/>
      <c r="N2" s="85"/>
      <c r="O2" s="85"/>
      <c r="P2" s="85"/>
    </row>
    <row r="3" spans="1:16">
      <c r="A3" s="82" t="s">
        <v>56</v>
      </c>
      <c r="B3" s="87"/>
      <c r="C3" s="88" t="s">
        <v>74</v>
      </c>
      <c r="D3" s="88"/>
      <c r="E3" s="88"/>
      <c r="F3" s="89"/>
      <c r="G3" s="89"/>
      <c r="H3" s="89"/>
      <c r="I3" s="89"/>
      <c r="J3" s="89"/>
      <c r="K3" s="89"/>
      <c r="L3" s="89"/>
      <c r="M3" s="89"/>
      <c r="N3" s="89"/>
      <c r="O3" s="89"/>
      <c r="P3" s="89"/>
    </row>
    <row r="4" spans="1:16">
      <c r="A4" s="82" t="s">
        <v>58</v>
      </c>
      <c r="B4" s="87"/>
      <c r="C4" s="90" t="s">
        <v>75</v>
      </c>
      <c r="D4" s="88"/>
      <c r="E4" s="88"/>
      <c r="F4" s="89"/>
      <c r="G4" s="89"/>
      <c r="H4" s="89"/>
      <c r="I4" s="89"/>
      <c r="J4" s="89"/>
      <c r="K4" s="89"/>
      <c r="L4" s="89"/>
      <c r="M4" s="89"/>
      <c r="N4" s="89"/>
      <c r="O4" s="89"/>
      <c r="P4" s="89"/>
    </row>
    <row r="5" spans="1:16">
      <c r="A5" s="82" t="s">
        <v>60</v>
      </c>
      <c r="B5" s="87"/>
      <c r="C5" s="88" t="s">
        <v>76</v>
      </c>
      <c r="D5" s="88"/>
      <c r="E5" s="88"/>
      <c r="F5" s="89"/>
      <c r="G5" s="89"/>
      <c r="H5" s="89"/>
      <c r="I5" s="89"/>
      <c r="J5" s="89"/>
      <c r="K5" s="89"/>
      <c r="L5" s="89"/>
      <c r="M5" s="89"/>
      <c r="N5" s="89"/>
      <c r="O5" s="89"/>
      <c r="P5" s="89"/>
    </row>
    <row r="6" spans="1:16">
      <c r="C6" s="92"/>
    </row>
    <row r="7" spans="1:16" s="93" customFormat="1" ht="66.95" customHeight="1">
      <c r="A7" s="15" t="s">
        <v>1</v>
      </c>
      <c r="B7" s="16" t="s">
        <v>2</v>
      </c>
      <c r="C7" s="16" t="s">
        <v>3</v>
      </c>
      <c r="D7" s="16" t="s">
        <v>4</v>
      </c>
      <c r="E7" s="18" t="s">
        <v>5</v>
      </c>
      <c r="F7" s="16" t="s">
        <v>6</v>
      </c>
      <c r="G7" s="18" t="s">
        <v>7</v>
      </c>
      <c r="H7" s="19" t="s">
        <v>8</v>
      </c>
      <c r="I7" s="16" t="s">
        <v>9</v>
      </c>
      <c r="J7" s="20" t="s">
        <v>10</v>
      </c>
      <c r="K7" s="18" t="s">
        <v>11</v>
      </c>
      <c r="L7" s="16" t="s">
        <v>12</v>
      </c>
      <c r="M7" s="16" t="s">
        <v>13</v>
      </c>
      <c r="N7" s="21" t="s">
        <v>14</v>
      </c>
      <c r="O7" s="16" t="s">
        <v>15</v>
      </c>
      <c r="P7" s="21" t="s">
        <v>16</v>
      </c>
    </row>
    <row r="8" spans="1:16" s="93" customFormat="1" ht="14.25" customHeight="1">
      <c r="A8" s="23"/>
      <c r="B8" s="24"/>
      <c r="C8" s="24"/>
      <c r="D8" s="24"/>
      <c r="E8" s="26"/>
      <c r="F8" s="24"/>
      <c r="G8" s="26"/>
      <c r="H8" s="24"/>
      <c r="I8" s="24"/>
      <c r="J8" s="24"/>
      <c r="K8" s="26"/>
      <c r="L8" s="24"/>
      <c r="M8" s="24"/>
      <c r="N8" s="27"/>
      <c r="O8" s="24"/>
      <c r="P8" s="27"/>
    </row>
    <row r="9" spans="1:16" s="93" customFormat="1" ht="36.6" customHeight="1">
      <c r="A9" s="28" t="s">
        <v>17</v>
      </c>
      <c r="B9" s="29" t="s">
        <v>18</v>
      </c>
      <c r="C9" s="30" t="s">
        <v>70</v>
      </c>
      <c r="D9" s="29" t="s">
        <v>70</v>
      </c>
      <c r="E9" s="121">
        <v>1</v>
      </c>
      <c r="F9" s="122">
        <v>0</v>
      </c>
      <c r="G9" s="94">
        <f t="shared" ref="G9:G18" si="0">F9/C9</f>
        <v>0</v>
      </c>
      <c r="H9" s="122">
        <v>0</v>
      </c>
      <c r="I9" s="122">
        <v>0</v>
      </c>
      <c r="J9" s="122">
        <v>0</v>
      </c>
      <c r="K9" s="95" t="e">
        <f t="shared" ref="K9:K18" si="1">J9/H9</f>
        <v>#DIV/0!</v>
      </c>
      <c r="L9" s="122">
        <v>0</v>
      </c>
      <c r="M9" s="122">
        <v>0</v>
      </c>
      <c r="N9" s="96" t="e">
        <f t="shared" ref="N9:N12" si="2">M9/J9</f>
        <v>#DIV/0!</v>
      </c>
      <c r="O9" s="122">
        <v>0</v>
      </c>
      <c r="P9" s="96" t="e">
        <f t="shared" ref="P9:P12" si="3">O9/L9</f>
        <v>#DIV/0!</v>
      </c>
    </row>
    <row r="10" spans="1:16" s="93" customFormat="1" ht="36.6" customHeight="1">
      <c r="A10" s="28" t="s">
        <v>17</v>
      </c>
      <c r="B10" s="29" t="s">
        <v>19</v>
      </c>
      <c r="C10" s="30" t="s">
        <v>77</v>
      </c>
      <c r="D10" s="29" t="s">
        <v>77</v>
      </c>
      <c r="E10" s="121">
        <v>1</v>
      </c>
      <c r="F10" s="122">
        <v>0</v>
      </c>
      <c r="G10" s="94">
        <f t="shared" si="0"/>
        <v>0</v>
      </c>
      <c r="H10" s="122">
        <v>0</v>
      </c>
      <c r="I10" s="122">
        <v>0</v>
      </c>
      <c r="J10" s="122">
        <v>0</v>
      </c>
      <c r="K10" s="95" t="e">
        <f t="shared" si="1"/>
        <v>#DIV/0!</v>
      </c>
      <c r="L10" s="122">
        <v>0</v>
      </c>
      <c r="M10" s="122">
        <v>0</v>
      </c>
      <c r="N10" s="96" t="e">
        <f t="shared" si="2"/>
        <v>#DIV/0!</v>
      </c>
      <c r="O10" s="122">
        <v>0</v>
      </c>
      <c r="P10" s="96" t="e">
        <f t="shared" si="3"/>
        <v>#DIV/0!</v>
      </c>
    </row>
    <row r="11" spans="1:16" s="93" customFormat="1" ht="36.6" customHeight="1">
      <c r="A11" s="28" t="s">
        <v>17</v>
      </c>
      <c r="B11" s="36" t="s">
        <v>20</v>
      </c>
      <c r="C11" s="37" t="s">
        <v>49</v>
      </c>
      <c r="D11" s="38" t="s">
        <v>49</v>
      </c>
      <c r="E11" s="121">
        <v>0</v>
      </c>
      <c r="F11" s="122">
        <v>0</v>
      </c>
      <c r="G11" s="94" t="e">
        <f t="shared" si="0"/>
        <v>#DIV/0!</v>
      </c>
      <c r="H11" s="122">
        <v>0</v>
      </c>
      <c r="I11" s="122">
        <v>0</v>
      </c>
      <c r="J11" s="122">
        <v>0</v>
      </c>
      <c r="K11" s="95" t="e">
        <f t="shared" si="1"/>
        <v>#DIV/0!</v>
      </c>
      <c r="L11" s="122">
        <v>0</v>
      </c>
      <c r="M11" s="122">
        <v>0</v>
      </c>
      <c r="N11" s="96" t="e">
        <f t="shared" si="2"/>
        <v>#DIV/0!</v>
      </c>
      <c r="O11" s="122">
        <v>0</v>
      </c>
      <c r="P11" s="96" t="e">
        <f t="shared" si="3"/>
        <v>#DIV/0!</v>
      </c>
    </row>
    <row r="12" spans="1:16" ht="36.6" customHeight="1">
      <c r="A12" s="41" t="s">
        <v>17</v>
      </c>
      <c r="B12" s="42" t="s">
        <v>21</v>
      </c>
      <c r="C12" s="123">
        <v>6</v>
      </c>
      <c r="D12" s="122">
        <v>6</v>
      </c>
      <c r="E12" s="121">
        <v>0</v>
      </c>
      <c r="F12" s="122">
        <v>0</v>
      </c>
      <c r="G12" s="94">
        <f t="shared" si="0"/>
        <v>0</v>
      </c>
      <c r="H12" s="122">
        <v>0</v>
      </c>
      <c r="I12" s="122">
        <v>0</v>
      </c>
      <c r="J12" s="122">
        <v>0</v>
      </c>
      <c r="K12" s="95" t="e">
        <f t="shared" si="1"/>
        <v>#DIV/0!</v>
      </c>
      <c r="L12" s="122">
        <v>0</v>
      </c>
      <c r="M12" s="122">
        <v>0</v>
      </c>
      <c r="N12" s="96" t="e">
        <f t="shared" si="2"/>
        <v>#DIV/0!</v>
      </c>
      <c r="O12" s="122">
        <v>0</v>
      </c>
      <c r="P12" s="96" t="e">
        <f t="shared" si="3"/>
        <v>#DIV/0!</v>
      </c>
    </row>
    <row r="13" spans="1:16" ht="36.6" customHeight="1">
      <c r="A13" s="47" t="s">
        <v>17</v>
      </c>
      <c r="B13" s="48" t="s">
        <v>22</v>
      </c>
      <c r="C13" s="100">
        <f>C9+C10+C11+C12</f>
        <v>13</v>
      </c>
      <c r="D13" s="100">
        <f>D9+D10+D11+D12</f>
        <v>13</v>
      </c>
      <c r="E13" s="124">
        <f>D13/C13</f>
        <v>1</v>
      </c>
      <c r="F13" s="100">
        <f>F9+F10+F11+F12</f>
        <v>0</v>
      </c>
      <c r="G13" s="99">
        <f t="shared" si="0"/>
        <v>0</v>
      </c>
      <c r="H13" s="100">
        <f>H9+H10+H11+H12</f>
        <v>0</v>
      </c>
      <c r="I13" s="100">
        <f>I9+I10+I11+I12</f>
        <v>0</v>
      </c>
      <c r="J13" s="100">
        <f>J9+J10+J11+J12</f>
        <v>0</v>
      </c>
      <c r="K13" s="101" t="e">
        <f t="shared" si="1"/>
        <v>#DIV/0!</v>
      </c>
      <c r="L13" s="100">
        <f>L9+L10+L11+L12</f>
        <v>0</v>
      </c>
      <c r="M13" s="100">
        <f>M9+M10+M11+M12</f>
        <v>0</v>
      </c>
      <c r="N13" s="102" t="e">
        <f>M13/J13</f>
        <v>#DIV/0!</v>
      </c>
      <c r="O13" s="100">
        <f>O9+O10+O11+O12</f>
        <v>0</v>
      </c>
      <c r="P13" s="102" t="e">
        <f>O13/L13</f>
        <v>#DIV/0!</v>
      </c>
    </row>
    <row r="14" spans="1:16" s="93" customFormat="1" ht="54.75" customHeight="1">
      <c r="A14" s="53" t="s">
        <v>23</v>
      </c>
      <c r="B14" s="54" t="s">
        <v>18</v>
      </c>
      <c r="C14" s="55" t="s">
        <v>49</v>
      </c>
      <c r="D14" s="55" t="s">
        <v>49</v>
      </c>
      <c r="E14" s="125" t="s">
        <v>49</v>
      </c>
      <c r="F14" s="55" t="s">
        <v>49</v>
      </c>
      <c r="G14" s="103" t="e">
        <f t="shared" si="0"/>
        <v>#DIV/0!</v>
      </c>
      <c r="H14" s="55" t="s">
        <v>49</v>
      </c>
      <c r="I14" s="55" t="s">
        <v>49</v>
      </c>
      <c r="J14" s="55" t="s">
        <v>49</v>
      </c>
      <c r="K14" s="104" t="e">
        <f t="shared" si="1"/>
        <v>#DIV/0!</v>
      </c>
      <c r="L14" s="55" t="s">
        <v>49</v>
      </c>
      <c r="M14" s="55" t="s">
        <v>49</v>
      </c>
      <c r="N14" s="105" t="e">
        <f t="shared" ref="N14:N18" si="4">M14/J14</f>
        <v>#DIV/0!</v>
      </c>
      <c r="O14" s="55" t="s">
        <v>49</v>
      </c>
      <c r="P14" s="105" t="e">
        <f t="shared" ref="P14:P18" si="5">O14/L14</f>
        <v>#DIV/0!</v>
      </c>
    </row>
    <row r="15" spans="1:16" s="93" customFormat="1" ht="52.5" customHeight="1">
      <c r="A15" s="53" t="s">
        <v>23</v>
      </c>
      <c r="B15" s="61" t="s">
        <v>19</v>
      </c>
      <c r="C15" s="55" t="s">
        <v>49</v>
      </c>
      <c r="D15" s="55" t="s">
        <v>49</v>
      </c>
      <c r="E15" s="125" t="s">
        <v>49</v>
      </c>
      <c r="F15" s="55" t="s">
        <v>49</v>
      </c>
      <c r="G15" s="103" t="e">
        <f t="shared" si="0"/>
        <v>#DIV/0!</v>
      </c>
      <c r="H15" s="55" t="s">
        <v>49</v>
      </c>
      <c r="I15" s="55" t="s">
        <v>49</v>
      </c>
      <c r="J15" s="55" t="s">
        <v>49</v>
      </c>
      <c r="K15" s="104" t="e">
        <f t="shared" si="1"/>
        <v>#DIV/0!</v>
      </c>
      <c r="L15" s="55" t="s">
        <v>49</v>
      </c>
      <c r="M15" s="55" t="s">
        <v>49</v>
      </c>
      <c r="N15" s="105" t="e">
        <f t="shared" si="4"/>
        <v>#DIV/0!</v>
      </c>
      <c r="O15" s="55" t="s">
        <v>49</v>
      </c>
      <c r="P15" s="105" t="e">
        <f t="shared" si="5"/>
        <v>#DIV/0!</v>
      </c>
    </row>
    <row r="16" spans="1:16" s="93" customFormat="1" ht="51.75" customHeight="1">
      <c r="A16" s="53" t="s">
        <v>23</v>
      </c>
      <c r="B16" s="64" t="s">
        <v>20</v>
      </c>
      <c r="C16" s="55" t="s">
        <v>70</v>
      </c>
      <c r="D16" s="55" t="s">
        <v>70</v>
      </c>
      <c r="E16" s="125" t="s">
        <v>63</v>
      </c>
      <c r="F16" s="55" t="s">
        <v>49</v>
      </c>
      <c r="G16" s="103">
        <f t="shared" si="0"/>
        <v>0</v>
      </c>
      <c r="H16" s="55" t="s">
        <v>49</v>
      </c>
      <c r="I16" s="55" t="s">
        <v>49</v>
      </c>
      <c r="J16" s="55" t="s">
        <v>49</v>
      </c>
      <c r="K16" s="104" t="e">
        <f t="shared" si="1"/>
        <v>#DIV/0!</v>
      </c>
      <c r="L16" s="55" t="s">
        <v>49</v>
      </c>
      <c r="M16" s="55" t="s">
        <v>49</v>
      </c>
      <c r="N16" s="105" t="e">
        <f t="shared" si="4"/>
        <v>#DIV/0!</v>
      </c>
      <c r="O16" s="55" t="s">
        <v>49</v>
      </c>
      <c r="P16" s="105" t="e">
        <f t="shared" si="5"/>
        <v>#DIV/0!</v>
      </c>
    </row>
    <row r="17" spans="1:41" s="113" customFormat="1" ht="54" customHeight="1">
      <c r="A17" s="53" t="s">
        <v>23</v>
      </c>
      <c r="B17" s="67" t="s">
        <v>21</v>
      </c>
      <c r="C17" s="55" t="s">
        <v>52</v>
      </c>
      <c r="D17" s="55" t="s">
        <v>52</v>
      </c>
      <c r="E17" s="125" t="s">
        <v>63</v>
      </c>
      <c r="F17" s="55" t="s">
        <v>49</v>
      </c>
      <c r="G17" s="108">
        <f t="shared" si="0"/>
        <v>0</v>
      </c>
      <c r="H17" s="55" t="s">
        <v>49</v>
      </c>
      <c r="I17" s="55" t="s">
        <v>49</v>
      </c>
      <c r="J17" s="55" t="s">
        <v>49</v>
      </c>
      <c r="K17" s="109" t="e">
        <f t="shared" si="1"/>
        <v>#DIV/0!</v>
      </c>
      <c r="L17" s="55" t="s">
        <v>49</v>
      </c>
      <c r="M17" s="55" t="s">
        <v>49</v>
      </c>
      <c r="N17" s="112" t="e">
        <f t="shared" si="4"/>
        <v>#DIV/0!</v>
      </c>
      <c r="O17" s="55" t="s">
        <v>49</v>
      </c>
      <c r="P17" s="112" t="e">
        <f t="shared" si="5"/>
        <v>#DIV/0!</v>
      </c>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row>
    <row r="18" spans="1:41" s="118" customFormat="1" ht="54" customHeight="1">
      <c r="A18" s="73" t="s">
        <v>23</v>
      </c>
      <c r="B18" s="74" t="s">
        <v>22</v>
      </c>
      <c r="C18" s="115">
        <f>C14+C15+C16+C17</f>
        <v>3</v>
      </c>
      <c r="D18" s="115">
        <f>D14+D15+D16+D17</f>
        <v>3</v>
      </c>
      <c r="E18" s="126">
        <f>D18/C18</f>
        <v>1</v>
      </c>
      <c r="F18" s="115">
        <f>F14+F15+F16+F17</f>
        <v>0</v>
      </c>
      <c r="G18" s="114">
        <f t="shared" si="0"/>
        <v>0</v>
      </c>
      <c r="H18" s="115">
        <f>H14+H15+H16+H17</f>
        <v>0</v>
      </c>
      <c r="I18" s="115">
        <f>I14+I15+I16+I17</f>
        <v>0</v>
      </c>
      <c r="J18" s="115">
        <f>J14+J15+J16+J17</f>
        <v>0</v>
      </c>
      <c r="K18" s="116" t="e">
        <f t="shared" si="1"/>
        <v>#DIV/0!</v>
      </c>
      <c r="L18" s="115">
        <f>L14+L15+L16+L17</f>
        <v>0</v>
      </c>
      <c r="M18" s="115">
        <f>M14+M15+M16+M17</f>
        <v>0</v>
      </c>
      <c r="N18" s="117" t="e">
        <f t="shared" si="4"/>
        <v>#DIV/0!</v>
      </c>
      <c r="O18" s="115">
        <f>O14+O15+O16+O17</f>
        <v>0</v>
      </c>
      <c r="P18" s="117" t="e">
        <f t="shared" si="5"/>
        <v>#DIV/0!</v>
      </c>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row>
    <row r="19" spans="1:41">
      <c r="A19" s="82"/>
      <c r="B19" s="87"/>
      <c r="C19" s="88"/>
      <c r="D19" s="88"/>
      <c r="E19" s="88"/>
      <c r="F19" s="89"/>
      <c r="G19" s="89"/>
      <c r="H19" s="89"/>
      <c r="I19" s="89"/>
      <c r="J19" s="89"/>
      <c r="K19" s="89"/>
      <c r="L19" s="89"/>
      <c r="M19" s="89"/>
      <c r="N19" s="89"/>
      <c r="O19" s="89"/>
      <c r="P19" s="89"/>
    </row>
    <row r="20" spans="1:41">
      <c r="A20" s="82"/>
      <c r="B20" s="87"/>
      <c r="C20" s="88"/>
      <c r="D20" s="88"/>
      <c r="E20" s="88"/>
      <c r="F20" s="89"/>
      <c r="G20" s="89"/>
      <c r="H20" s="89"/>
      <c r="I20" s="89"/>
      <c r="J20" s="89"/>
      <c r="K20" s="89"/>
      <c r="L20" s="89"/>
      <c r="M20" s="89"/>
      <c r="N20" s="89"/>
      <c r="O20" s="89"/>
      <c r="P20" s="89"/>
    </row>
    <row r="21" spans="1:41">
      <c r="B21" s="87"/>
      <c r="C21" s="88"/>
      <c r="D21" s="88"/>
      <c r="E21" s="88"/>
      <c r="F21" s="89"/>
      <c r="G21" s="89"/>
      <c r="H21" s="89"/>
      <c r="I21" s="89"/>
      <c r="J21" s="89"/>
      <c r="K21" s="89"/>
      <c r="L21" s="89"/>
      <c r="M21" s="89"/>
      <c r="N21" s="89"/>
      <c r="O21" s="89"/>
      <c r="P21" s="89"/>
    </row>
    <row r="22" spans="1:41">
      <c r="A22" s="82" t="s">
        <v>24</v>
      </c>
      <c r="B22" s="119"/>
      <c r="C22" s="88"/>
      <c r="D22" s="88"/>
      <c r="E22" s="88"/>
      <c r="F22" s="89"/>
      <c r="G22" s="89"/>
      <c r="H22" s="89"/>
      <c r="I22" s="89"/>
      <c r="J22" s="89"/>
      <c r="K22" s="89"/>
      <c r="L22" s="89"/>
      <c r="M22" s="89"/>
      <c r="N22" s="89"/>
      <c r="O22" s="89"/>
      <c r="P22" s="89"/>
    </row>
    <row r="23" spans="1:41">
      <c r="A23" s="88"/>
      <c r="B23" s="119"/>
      <c r="C23" s="88"/>
      <c r="D23" s="88"/>
      <c r="E23" s="88"/>
      <c r="F23" s="89"/>
      <c r="G23" s="89"/>
      <c r="H23" s="89"/>
      <c r="I23" s="89"/>
      <c r="J23" s="89"/>
      <c r="K23" s="89"/>
      <c r="L23" s="89"/>
      <c r="M23" s="89"/>
      <c r="N23" s="89"/>
      <c r="O23" s="89"/>
      <c r="P23" s="89"/>
    </row>
    <row r="24" spans="1:41">
      <c r="A24" s="88"/>
      <c r="B24" s="119"/>
      <c r="C24" s="88"/>
      <c r="D24" s="88"/>
      <c r="E24" s="88"/>
      <c r="F24" s="89"/>
      <c r="G24" s="89"/>
      <c r="H24" s="89"/>
      <c r="I24" s="89"/>
      <c r="J24" s="89"/>
      <c r="K24" s="89"/>
      <c r="L24" s="89"/>
      <c r="M24" s="89"/>
      <c r="N24" s="89"/>
      <c r="O24" s="89"/>
      <c r="P24" s="89"/>
    </row>
    <row r="25" spans="1:41">
      <c r="A25" s="88"/>
      <c r="B25" s="119"/>
      <c r="C25" s="88"/>
      <c r="D25" s="88"/>
      <c r="E25" s="88"/>
      <c r="F25" s="89"/>
      <c r="G25" s="89"/>
      <c r="H25" s="89"/>
      <c r="I25" s="89"/>
      <c r="J25" s="89"/>
      <c r="K25" s="89"/>
      <c r="L25" s="89"/>
      <c r="M25" s="89"/>
      <c r="N25" s="89"/>
      <c r="O25" s="89"/>
      <c r="P25" s="89"/>
    </row>
    <row r="26" spans="1:41">
      <c r="A26" s="88"/>
      <c r="B26" s="119"/>
      <c r="C26" s="88"/>
      <c r="D26" s="88"/>
      <c r="E26" s="88"/>
      <c r="F26" s="89"/>
      <c r="G26" s="89"/>
      <c r="H26" s="89"/>
      <c r="I26" s="89"/>
      <c r="J26" s="89"/>
      <c r="K26" s="89"/>
      <c r="L26" s="89"/>
      <c r="M26" s="89"/>
      <c r="N26" s="89"/>
      <c r="O26" s="89"/>
      <c r="P26" s="89"/>
    </row>
    <row r="39" spans="1:1">
      <c r="A39" s="120"/>
    </row>
  </sheetData>
  <sheetProtection selectLockedCells="1"/>
  <hyperlinks>
    <hyperlink ref="C4" r:id="rId1" xr:uid="{EB2BF002-AD6F-4DD6-B99A-FBC1784AF34D}"/>
  </hyperlinks>
  <pageMargins left="0.7" right="0.7" top="0.75" bottom="0.75" header="0.3" footer="0.3"/>
  <pageSetup paperSize="5" scale="78" orientation="landscape"/>
  <headerFooter differentOddEven="1">
    <oddHeader>&amp;L20-- Exception Requests for Prescription Drugs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9C9E9-70C3-4083-9528-6D5495AA9158}">
  <sheetPr>
    <pageSetUpPr fitToPage="1"/>
  </sheetPr>
  <dimension ref="A1:AO40"/>
  <sheetViews>
    <sheetView view="pageLayout" zoomScaleNormal="100" zoomScaleSheetLayoutView="130" workbookViewId="0">
      <selection activeCell="A3" sqref="A3"/>
    </sheetView>
  </sheetViews>
  <sheetFormatPr defaultColWidth="13.85546875" defaultRowHeight="15"/>
  <cols>
    <col min="1" max="1" width="9.140625" style="91" customWidth="1"/>
    <col min="2" max="2" width="14.5703125" style="91" customWidth="1"/>
    <col min="3" max="3" width="12.42578125" style="91" customWidth="1"/>
    <col min="4" max="5" width="9.42578125" style="91" customWidth="1"/>
    <col min="6" max="6" width="9.42578125" customWidth="1"/>
    <col min="7" max="7" width="8.140625" customWidth="1"/>
    <col min="8" max="8" width="9" customWidth="1"/>
    <col min="9" max="9" width="9.140625" customWidth="1"/>
    <col min="10" max="10" width="9.5703125" customWidth="1"/>
    <col min="11" max="11" width="9.42578125" customWidth="1"/>
    <col min="12" max="12" width="9.85546875" customWidth="1"/>
    <col min="13" max="13" width="9.5703125" customWidth="1"/>
    <col min="14" max="14" width="9.85546875" customWidth="1"/>
    <col min="15" max="15" width="9.5703125" customWidth="1"/>
    <col min="16" max="16" width="9.85546875" customWidth="1"/>
  </cols>
  <sheetData>
    <row r="1" spans="1:16" s="86" customFormat="1" ht="12.75">
      <c r="A1" s="82" t="s">
        <v>78</v>
      </c>
      <c r="B1" s="83"/>
      <c r="C1" s="84"/>
      <c r="D1" s="84"/>
      <c r="E1" s="84"/>
      <c r="F1" s="85"/>
      <c r="G1" s="85"/>
      <c r="H1" s="85"/>
      <c r="I1" s="85"/>
      <c r="J1" s="85"/>
      <c r="K1" s="85"/>
      <c r="L1" s="85"/>
      <c r="M1" s="85"/>
      <c r="N1" s="85"/>
      <c r="O1" s="85"/>
      <c r="P1" s="85"/>
    </row>
    <row r="2" spans="1:16" s="86" customFormat="1" ht="12.75">
      <c r="A2" s="82" t="s">
        <v>79</v>
      </c>
      <c r="B2" s="83"/>
      <c r="C2" s="84"/>
      <c r="D2" s="84"/>
      <c r="E2" s="84"/>
      <c r="F2" s="85"/>
      <c r="G2" s="85"/>
      <c r="H2" s="85"/>
      <c r="I2" s="85"/>
      <c r="J2" s="85"/>
      <c r="K2" s="85"/>
      <c r="L2" s="85"/>
      <c r="M2" s="85"/>
      <c r="N2" s="85"/>
      <c r="O2" s="85"/>
      <c r="P2" s="85"/>
    </row>
    <row r="3" spans="1:16">
      <c r="A3" s="82" t="s">
        <v>80</v>
      </c>
      <c r="B3" s="87"/>
      <c r="C3" s="88"/>
      <c r="D3" s="88"/>
      <c r="E3" s="88"/>
      <c r="F3" s="89"/>
      <c r="G3" s="89"/>
      <c r="H3" s="89"/>
      <c r="I3" s="89"/>
      <c r="J3" s="89"/>
      <c r="K3" s="89"/>
      <c r="L3" s="89"/>
      <c r="M3" s="89"/>
      <c r="N3" s="89"/>
      <c r="O3" s="89"/>
      <c r="P3" s="89"/>
    </row>
    <row r="4" spans="1:16">
      <c r="A4" s="82" t="s">
        <v>81</v>
      </c>
      <c r="B4" s="87"/>
      <c r="C4" s="88"/>
      <c r="D4" s="88"/>
      <c r="E4" s="88"/>
      <c r="F4" s="89"/>
      <c r="G4" s="89"/>
      <c r="H4" s="89"/>
      <c r="I4" s="89"/>
      <c r="J4" s="89"/>
      <c r="K4" s="89"/>
      <c r="L4" s="89"/>
      <c r="M4" s="89"/>
      <c r="N4" s="89"/>
      <c r="O4" s="89"/>
      <c r="P4" s="89"/>
    </row>
    <row r="5" spans="1:16">
      <c r="A5" s="82" t="s">
        <v>82</v>
      </c>
      <c r="B5" s="87"/>
      <c r="C5" s="88"/>
      <c r="D5" s="88"/>
      <c r="E5" s="88"/>
      <c r="F5" s="89"/>
      <c r="G5" s="89"/>
      <c r="H5" s="89"/>
      <c r="I5" s="89"/>
      <c r="J5" s="89"/>
      <c r="K5" s="89"/>
      <c r="L5" s="89"/>
      <c r="M5" s="89"/>
      <c r="N5" s="89"/>
      <c r="O5" s="89"/>
      <c r="P5" s="89"/>
    </row>
    <row r="6" spans="1:16">
      <c r="C6" s="127"/>
    </row>
    <row r="7" spans="1:16" s="93" customFormat="1" ht="66.95" customHeight="1">
      <c r="A7" s="15" t="s">
        <v>1</v>
      </c>
      <c r="B7" s="16" t="s">
        <v>2</v>
      </c>
      <c r="C7" s="16" t="s">
        <v>3</v>
      </c>
      <c r="D7" s="16" t="s">
        <v>4</v>
      </c>
      <c r="E7" s="18" t="s">
        <v>5</v>
      </c>
      <c r="F7" s="16" t="s">
        <v>6</v>
      </c>
      <c r="G7" s="18" t="s">
        <v>7</v>
      </c>
      <c r="H7" s="19" t="s">
        <v>8</v>
      </c>
      <c r="I7" s="16" t="s">
        <v>83</v>
      </c>
      <c r="J7" s="20" t="s">
        <v>84</v>
      </c>
      <c r="K7" s="18" t="s">
        <v>85</v>
      </c>
      <c r="L7" s="16" t="s">
        <v>12</v>
      </c>
      <c r="M7" s="16" t="s">
        <v>13</v>
      </c>
      <c r="N7" s="21" t="s">
        <v>14</v>
      </c>
      <c r="O7" s="16" t="s">
        <v>15</v>
      </c>
      <c r="P7" s="21" t="s">
        <v>16</v>
      </c>
    </row>
    <row r="8" spans="1:16" s="93" customFormat="1" ht="14.25" customHeight="1">
      <c r="A8" s="128"/>
      <c r="B8" s="24"/>
      <c r="C8" s="24"/>
      <c r="D8" s="24"/>
      <c r="E8" s="129"/>
      <c r="F8" s="24"/>
      <c r="G8" s="129"/>
      <c r="H8" s="24"/>
      <c r="I8" s="24"/>
      <c r="J8" s="24"/>
      <c r="K8" s="129"/>
      <c r="L8" s="24"/>
      <c r="M8" s="24"/>
      <c r="N8" s="130"/>
      <c r="O8" s="24"/>
      <c r="P8" s="130"/>
    </row>
    <row r="9" spans="1:16" s="93" customFormat="1" ht="36.6" customHeight="1">
      <c r="A9" s="131" t="s">
        <v>17</v>
      </c>
      <c r="B9" s="131" t="s">
        <v>18</v>
      </c>
      <c r="C9" s="132">
        <f>[1]INFO!D3</f>
        <v>1614</v>
      </c>
      <c r="D9" s="133">
        <f>[1]INFO!E3</f>
        <v>595</v>
      </c>
      <c r="E9" s="134">
        <f>IF(C9&lt;&gt;0,D9/C9,0)</f>
        <v>0.36864931846344484</v>
      </c>
      <c r="F9" s="133">
        <f>[1]INFO!F3</f>
        <v>1019</v>
      </c>
      <c r="G9" s="135">
        <f t="shared" ref="G9:G18" si="0">IF(F9&lt;&gt;0,F9/C9,0)</f>
        <v>0.63135068153655516</v>
      </c>
      <c r="H9" s="132">
        <f>[1]INFO!J3</f>
        <v>111</v>
      </c>
      <c r="I9" s="133">
        <f>[1]INFO!K4</f>
        <v>157</v>
      </c>
      <c r="J9" s="133">
        <f>[1]INFO!L3</f>
        <v>0</v>
      </c>
      <c r="K9" s="135">
        <f t="shared" ref="K9:K18" si="1">IF(J9&lt;&gt;0,J9/H9,0)</f>
        <v>0</v>
      </c>
      <c r="L9" s="132">
        <f>[1]INFO!P3</f>
        <v>0</v>
      </c>
      <c r="M9" s="133">
        <f>[1]INFO!Q3</f>
        <v>0</v>
      </c>
      <c r="N9" s="136">
        <f t="shared" ref="N9:N18" si="2">IF(M9&lt;&gt;0,M9/L9,0)</f>
        <v>0</v>
      </c>
      <c r="O9" s="133">
        <f>[1]INFO!R3</f>
        <v>0</v>
      </c>
      <c r="P9" s="137">
        <f t="shared" ref="P9:P18" si="3">IF(O9&lt;&gt;0,O9/L9,0)</f>
        <v>0</v>
      </c>
    </row>
    <row r="10" spans="1:16" s="93" customFormat="1" ht="36.6" customHeight="1">
      <c r="A10" s="138" t="s">
        <v>17</v>
      </c>
      <c r="B10" s="138" t="s">
        <v>19</v>
      </c>
      <c r="C10" s="139">
        <f>[1]INFO!D4</f>
        <v>2239</v>
      </c>
      <c r="D10" s="34">
        <f>[1]INFO!E4</f>
        <v>818</v>
      </c>
      <c r="E10" s="140">
        <f>IF(C10&lt;&gt;0,D10/C10,0)</f>
        <v>0.3653416703885663</v>
      </c>
      <c r="F10" s="34">
        <f>[1]INFO!F4</f>
        <v>1421</v>
      </c>
      <c r="G10" s="141">
        <f t="shared" si="0"/>
        <v>0.63465832961143365</v>
      </c>
      <c r="H10" s="139">
        <f>[1]INFO!J4</f>
        <v>157</v>
      </c>
      <c r="I10" s="34">
        <f>[1]INFO!K5</f>
        <v>177</v>
      </c>
      <c r="J10" s="34">
        <f>[1]INFO!L4</f>
        <v>0</v>
      </c>
      <c r="K10" s="141">
        <f t="shared" si="1"/>
        <v>0</v>
      </c>
      <c r="L10" s="139">
        <f>[1]INFO!P4</f>
        <v>0</v>
      </c>
      <c r="M10" s="34">
        <f>[1]INFO!Q4</f>
        <v>0</v>
      </c>
      <c r="N10" s="142">
        <f t="shared" si="2"/>
        <v>0</v>
      </c>
      <c r="O10" s="34">
        <f>[1]INFO!R4</f>
        <v>0</v>
      </c>
      <c r="P10" s="143">
        <f t="shared" si="3"/>
        <v>0</v>
      </c>
    </row>
    <row r="11" spans="1:16" s="93" customFormat="1" ht="36.6" customHeight="1">
      <c r="A11" s="138" t="s">
        <v>17</v>
      </c>
      <c r="B11" s="138" t="s">
        <v>20</v>
      </c>
      <c r="C11" s="139">
        <f>[1]INFO!D5</f>
        <v>2782</v>
      </c>
      <c r="D11" s="34">
        <f>[1]INFO!E5</f>
        <v>1039</v>
      </c>
      <c r="E11" s="140">
        <f>IF(C11&lt;&gt;0,D11/C11,0)</f>
        <v>0.37347232207045289</v>
      </c>
      <c r="F11" s="34">
        <f>[1]INFO!F5</f>
        <v>1743</v>
      </c>
      <c r="G11" s="141">
        <f t="shared" si="0"/>
        <v>0.62652767792954711</v>
      </c>
      <c r="H11" s="139">
        <f>[1]INFO!J5</f>
        <v>177</v>
      </c>
      <c r="I11" s="34">
        <f>[1]INFO!K6</f>
        <v>130</v>
      </c>
      <c r="J11" s="34">
        <f>[1]INFO!L5</f>
        <v>0</v>
      </c>
      <c r="K11" s="141">
        <f t="shared" si="1"/>
        <v>0</v>
      </c>
      <c r="L11" s="139">
        <f>[1]INFO!P5</f>
        <v>0</v>
      </c>
      <c r="M11" s="34">
        <f>[1]INFO!Q5</f>
        <v>0</v>
      </c>
      <c r="N11" s="142">
        <f t="shared" si="2"/>
        <v>0</v>
      </c>
      <c r="O11" s="34">
        <f>[1]INFO!R5</f>
        <v>0</v>
      </c>
      <c r="P11" s="143">
        <f t="shared" si="3"/>
        <v>0</v>
      </c>
    </row>
    <row r="12" spans="1:16" ht="36.6" customHeight="1">
      <c r="A12" s="144" t="s">
        <v>17</v>
      </c>
      <c r="B12" s="144" t="s">
        <v>21</v>
      </c>
      <c r="C12" s="42">
        <f>[1]INFO!D6</f>
        <v>2186</v>
      </c>
      <c r="D12" s="145">
        <f>[1]INFO!E6</f>
        <v>897</v>
      </c>
      <c r="E12" s="146">
        <f>IF(C12&lt;&gt;0,D12/C12,0)</f>
        <v>0.41033851784080511</v>
      </c>
      <c r="F12" s="145">
        <f>[1]INFO!F6</f>
        <v>1289</v>
      </c>
      <c r="G12" s="147">
        <f t="shared" si="0"/>
        <v>0.58966148215919489</v>
      </c>
      <c r="H12" s="42">
        <f>[1]INFO!J6</f>
        <v>130</v>
      </c>
      <c r="I12" s="145">
        <f>[1]INFO!K7</f>
        <v>0</v>
      </c>
      <c r="J12" s="145">
        <f>[1]INFO!L6</f>
        <v>0</v>
      </c>
      <c r="K12" s="147">
        <f t="shared" si="1"/>
        <v>0</v>
      </c>
      <c r="L12" s="42">
        <f>[1]INFO!P6</f>
        <v>0</v>
      </c>
      <c r="M12" s="145">
        <f>[1]INFO!Q6</f>
        <v>0</v>
      </c>
      <c r="N12" s="148">
        <f t="shared" si="2"/>
        <v>0</v>
      </c>
      <c r="O12" s="145">
        <f>[1]INFO!R6</f>
        <v>0</v>
      </c>
      <c r="P12" s="149">
        <f t="shared" si="3"/>
        <v>0</v>
      </c>
    </row>
    <row r="13" spans="1:16" ht="36.6" customHeight="1">
      <c r="A13" s="150" t="s">
        <v>17</v>
      </c>
      <c r="B13" s="150" t="s">
        <v>22</v>
      </c>
      <c r="C13" s="151">
        <f>C9+C10+C11+C12</f>
        <v>8821</v>
      </c>
      <c r="D13" s="152">
        <f>D9+D10+D11+D12</f>
        <v>3349</v>
      </c>
      <c r="E13" s="153">
        <f>IF(C13&lt;&gt;0,D13/C13,0)</f>
        <v>0.37966216982201567</v>
      </c>
      <c r="F13" s="152">
        <f>F9+F10+F11+F12</f>
        <v>5472</v>
      </c>
      <c r="G13" s="154">
        <f t="shared" si="0"/>
        <v>0.62033783017798438</v>
      </c>
      <c r="H13" s="151">
        <f>H9+H10+H11+H12</f>
        <v>575</v>
      </c>
      <c r="I13" s="152">
        <f>I9+I10+I11+I12</f>
        <v>464</v>
      </c>
      <c r="J13" s="152">
        <f>J9+J10+J11+J12</f>
        <v>0</v>
      </c>
      <c r="K13" s="154">
        <f t="shared" si="1"/>
        <v>0</v>
      </c>
      <c r="L13" s="151">
        <f>L9+L10+L11+L12</f>
        <v>0</v>
      </c>
      <c r="M13" s="152">
        <f>M9+M10+M11+M12</f>
        <v>0</v>
      </c>
      <c r="N13" s="155">
        <f t="shared" si="2"/>
        <v>0</v>
      </c>
      <c r="O13" s="152">
        <f>O9+O10+O11+O12</f>
        <v>0</v>
      </c>
      <c r="P13" s="156">
        <f t="shared" si="3"/>
        <v>0</v>
      </c>
    </row>
    <row r="14" spans="1:16" s="93" customFormat="1" ht="59.25" customHeight="1">
      <c r="A14" s="157" t="s">
        <v>23</v>
      </c>
      <c r="B14" s="157" t="s">
        <v>18</v>
      </c>
      <c r="C14" s="158">
        <f>[1]INFO!D9</f>
        <v>101</v>
      </c>
      <c r="D14" s="159">
        <f>[1]INFO!E9</f>
        <v>39</v>
      </c>
      <c r="E14" s="160">
        <f>IF(D14&lt;&gt;0,D14/C14,0)</f>
        <v>0.38613861386138615</v>
      </c>
      <c r="F14" s="159">
        <f>[1]INFO!F9</f>
        <v>62</v>
      </c>
      <c r="G14" s="161">
        <f t="shared" si="0"/>
        <v>0.61386138613861385</v>
      </c>
      <c r="H14" s="158">
        <f>[1]INFO!J9</f>
        <v>4</v>
      </c>
      <c r="I14" s="159">
        <f>[1]INFO!K9</f>
        <v>4</v>
      </c>
      <c r="J14" s="159">
        <f>[1]INFO!L9</f>
        <v>0</v>
      </c>
      <c r="K14" s="161">
        <f t="shared" si="1"/>
        <v>0</v>
      </c>
      <c r="L14" s="158">
        <f>[1]INFO!P9</f>
        <v>0</v>
      </c>
      <c r="M14" s="159">
        <f>[1]INFO!P10</f>
        <v>0</v>
      </c>
      <c r="N14" s="162">
        <f t="shared" si="2"/>
        <v>0</v>
      </c>
      <c r="O14" s="159">
        <f>[1]INFO!R9</f>
        <v>0</v>
      </c>
      <c r="P14" s="163">
        <f t="shared" si="3"/>
        <v>0</v>
      </c>
    </row>
    <row r="15" spans="1:16" s="93" customFormat="1" ht="65.25" customHeight="1">
      <c r="A15" s="164" t="s">
        <v>23</v>
      </c>
      <c r="B15" s="164" t="s">
        <v>19</v>
      </c>
      <c r="C15" s="165">
        <f>[1]INFO!D10</f>
        <v>113</v>
      </c>
      <c r="D15" s="106">
        <f>[1]INFO!E10</f>
        <v>42</v>
      </c>
      <c r="E15" s="166">
        <f>IF(D15&lt;&gt;0,D15/C15,0)</f>
        <v>0.37168141592920356</v>
      </c>
      <c r="F15" s="106">
        <f>[1]INFO!F10</f>
        <v>71</v>
      </c>
      <c r="G15" s="167">
        <f t="shared" si="0"/>
        <v>0.62831858407079644</v>
      </c>
      <c r="H15" s="165">
        <f>[1]INFO!J10</f>
        <v>3</v>
      </c>
      <c r="I15" s="106">
        <f>[1]INFO!K10</f>
        <v>3</v>
      </c>
      <c r="J15" s="106">
        <f>[1]INFO!L10</f>
        <v>0</v>
      </c>
      <c r="K15" s="167">
        <f t="shared" si="1"/>
        <v>0</v>
      </c>
      <c r="L15" s="165">
        <f>[1]INFO!P9</f>
        <v>0</v>
      </c>
      <c r="M15" s="106">
        <f>[1]INFO!P10</f>
        <v>0</v>
      </c>
      <c r="N15" s="168">
        <f t="shared" si="2"/>
        <v>0</v>
      </c>
      <c r="O15" s="106">
        <f>[1]INFO!R10</f>
        <v>0</v>
      </c>
      <c r="P15" s="169">
        <f t="shared" si="3"/>
        <v>0</v>
      </c>
    </row>
    <row r="16" spans="1:16" s="93" customFormat="1" ht="53.25" customHeight="1">
      <c r="A16" s="164" t="s">
        <v>23</v>
      </c>
      <c r="B16" s="164" t="s">
        <v>20</v>
      </c>
      <c r="C16" s="165">
        <f>[1]INFO!D11</f>
        <v>143</v>
      </c>
      <c r="D16" s="106">
        <f>[1]INFO!E11</f>
        <v>56</v>
      </c>
      <c r="E16" s="166">
        <f>IF(D16&lt;&gt;0,D16/C16,0)</f>
        <v>0.39160839160839161</v>
      </c>
      <c r="F16" s="106">
        <f>[1]INFO!F11</f>
        <v>87</v>
      </c>
      <c r="G16" s="167">
        <f t="shared" si="0"/>
        <v>0.60839160839160844</v>
      </c>
      <c r="H16" s="165">
        <f>[1]INFO!J11</f>
        <v>4</v>
      </c>
      <c r="I16" s="106">
        <f>[1]INFO!K11</f>
        <v>4</v>
      </c>
      <c r="J16" s="106">
        <f>[1]INFO!L11</f>
        <v>0</v>
      </c>
      <c r="K16" s="167">
        <f t="shared" si="1"/>
        <v>0</v>
      </c>
      <c r="L16" s="165">
        <f>[1]INFO!P9</f>
        <v>0</v>
      </c>
      <c r="M16" s="106">
        <f>[1]INFO!P10</f>
        <v>0</v>
      </c>
      <c r="N16" s="168">
        <f t="shared" si="2"/>
        <v>0</v>
      </c>
      <c r="O16" s="106">
        <f>[1]INFO!R11</f>
        <v>0</v>
      </c>
      <c r="P16" s="169">
        <f t="shared" si="3"/>
        <v>0</v>
      </c>
    </row>
    <row r="17" spans="1:41" s="113" customFormat="1" ht="53.25" customHeight="1">
      <c r="A17" s="170" t="s">
        <v>23</v>
      </c>
      <c r="B17" s="170" t="s">
        <v>21</v>
      </c>
      <c r="C17" s="171">
        <f>[1]INFO!D12</f>
        <v>101</v>
      </c>
      <c r="D17" s="172">
        <f>[1]INFO!E12</f>
        <v>34</v>
      </c>
      <c r="E17" s="173">
        <f>IF(D17&lt;&gt;0,D17/C17,0)</f>
        <v>0.33663366336633666</v>
      </c>
      <c r="F17" s="172">
        <f>[1]INFO!F12</f>
        <v>67</v>
      </c>
      <c r="G17" s="174">
        <f t="shared" si="0"/>
        <v>0.6633663366336634</v>
      </c>
      <c r="H17" s="171">
        <f>[1]INFO!J12</f>
        <v>4</v>
      </c>
      <c r="I17" s="172">
        <f>[1]INFO!K12</f>
        <v>4</v>
      </c>
      <c r="J17" s="172">
        <f>[1]INFO!L12</f>
        <v>0</v>
      </c>
      <c r="K17" s="174">
        <f t="shared" si="1"/>
        <v>0</v>
      </c>
      <c r="L17" s="171">
        <f>[1]INFO!P9</f>
        <v>0</v>
      </c>
      <c r="M17" s="172">
        <f>[1]INFO!P10</f>
        <v>0</v>
      </c>
      <c r="N17" s="175">
        <f t="shared" si="2"/>
        <v>0</v>
      </c>
      <c r="O17" s="172">
        <f>[1]INFO!R12</f>
        <v>0</v>
      </c>
      <c r="P17" s="176">
        <f t="shared" si="3"/>
        <v>0</v>
      </c>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row>
    <row r="18" spans="1:41" s="118" customFormat="1" ht="53.25" customHeight="1">
      <c r="A18" s="177" t="s">
        <v>23</v>
      </c>
      <c r="B18" s="177" t="s">
        <v>22</v>
      </c>
      <c r="C18" s="178">
        <f>C14+C15+C16+C17</f>
        <v>458</v>
      </c>
      <c r="D18" s="179">
        <f>D14+D15+D16+D17</f>
        <v>171</v>
      </c>
      <c r="E18" s="180">
        <f>IF(D18&lt;&gt;0,D18/C18,0)</f>
        <v>0.37336244541484714</v>
      </c>
      <c r="F18" s="179">
        <f>F14+F15+F16+F17</f>
        <v>287</v>
      </c>
      <c r="G18" s="181">
        <f t="shared" si="0"/>
        <v>0.6266375545851528</v>
      </c>
      <c r="H18" s="178">
        <f>H14+H15+H16+H17</f>
        <v>15</v>
      </c>
      <c r="I18" s="179">
        <f>I14+I15+I16+I17</f>
        <v>15</v>
      </c>
      <c r="J18" s="179">
        <f>J14+J15+J16+J17</f>
        <v>0</v>
      </c>
      <c r="K18" s="181">
        <f t="shared" si="1"/>
        <v>0</v>
      </c>
      <c r="L18" s="178">
        <f>L14+L15+L16+L17</f>
        <v>0</v>
      </c>
      <c r="M18" s="179">
        <f>M14+M15+M16+M17</f>
        <v>0</v>
      </c>
      <c r="N18" s="182">
        <f t="shared" si="2"/>
        <v>0</v>
      </c>
      <c r="O18" s="179">
        <f>O14+O15+O16+O17</f>
        <v>0</v>
      </c>
      <c r="P18" s="183">
        <f t="shared" si="3"/>
        <v>0</v>
      </c>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row>
    <row r="19" spans="1:41">
      <c r="A19" s="82"/>
      <c r="B19" s="87"/>
      <c r="C19" s="88"/>
      <c r="D19" s="88"/>
      <c r="E19" s="88"/>
      <c r="F19" s="89"/>
      <c r="G19" s="89"/>
      <c r="H19" s="89"/>
      <c r="I19" s="89"/>
      <c r="J19" s="89"/>
      <c r="K19" s="89"/>
      <c r="L19" s="89"/>
      <c r="M19" s="89"/>
      <c r="N19" s="89"/>
      <c r="O19" s="89"/>
      <c r="P19" s="89"/>
    </row>
    <row r="20" spans="1:41">
      <c r="A20" s="82"/>
      <c r="B20" s="87"/>
      <c r="C20" s="88"/>
      <c r="D20" s="88"/>
      <c r="E20" s="88"/>
      <c r="F20" s="89"/>
      <c r="G20" s="89"/>
      <c r="H20" s="89"/>
      <c r="I20" s="89"/>
      <c r="J20" s="89"/>
      <c r="K20" s="89"/>
      <c r="L20" s="89"/>
      <c r="M20" s="89"/>
      <c r="N20" s="89"/>
      <c r="O20" s="89"/>
      <c r="P20" s="89"/>
    </row>
    <row r="21" spans="1:41">
      <c r="A21" s="82"/>
      <c r="B21" s="87"/>
      <c r="C21" s="88"/>
      <c r="D21" s="88"/>
      <c r="E21" s="88"/>
      <c r="F21" s="89"/>
      <c r="G21" s="89"/>
      <c r="H21" s="89"/>
      <c r="I21" s="89"/>
      <c r="J21" s="89"/>
      <c r="K21" s="89"/>
      <c r="L21" s="89"/>
      <c r="M21" s="89"/>
      <c r="N21" s="89"/>
      <c r="O21" s="89"/>
      <c r="P21" s="89"/>
    </row>
    <row r="22" spans="1:41">
      <c r="B22" s="87"/>
      <c r="C22" s="88"/>
      <c r="D22" s="88"/>
      <c r="E22" s="88"/>
      <c r="F22" s="89"/>
      <c r="G22" s="89"/>
      <c r="H22" s="89"/>
      <c r="I22" s="89"/>
      <c r="J22" s="89"/>
      <c r="K22" s="89"/>
      <c r="L22" s="89"/>
      <c r="M22" s="89"/>
      <c r="N22" s="89"/>
      <c r="O22" s="89"/>
      <c r="P22" s="89"/>
    </row>
    <row r="23" spans="1:41">
      <c r="A23" s="82" t="s">
        <v>24</v>
      </c>
      <c r="B23" s="119"/>
      <c r="C23" s="88"/>
      <c r="D23" s="88"/>
      <c r="E23" s="88"/>
      <c r="F23" s="89"/>
      <c r="G23" s="89"/>
      <c r="H23" s="89"/>
      <c r="I23" s="89"/>
      <c r="J23" s="89"/>
      <c r="K23" s="89"/>
      <c r="L23" s="89"/>
      <c r="M23" s="89"/>
      <c r="N23" s="89"/>
      <c r="O23" s="89"/>
      <c r="P23" s="89"/>
    </row>
    <row r="24" spans="1:41">
      <c r="A24" s="88"/>
      <c r="B24" s="119"/>
      <c r="C24" s="88"/>
      <c r="D24" s="88"/>
      <c r="E24" s="88"/>
      <c r="F24" s="89"/>
      <c r="G24" s="89"/>
      <c r="H24" s="89"/>
      <c r="I24" s="89"/>
      <c r="J24" s="89"/>
      <c r="K24" s="89"/>
      <c r="L24" s="89"/>
      <c r="M24" s="89"/>
      <c r="N24" s="89"/>
      <c r="O24" s="89"/>
      <c r="P24" s="89"/>
    </row>
    <row r="25" spans="1:41">
      <c r="A25" s="88"/>
      <c r="B25" s="119"/>
      <c r="C25" s="88"/>
      <c r="D25" s="88"/>
      <c r="E25" s="88"/>
      <c r="F25" s="89"/>
      <c r="G25" s="89"/>
      <c r="H25" s="89"/>
      <c r="I25" s="89"/>
      <c r="J25" s="89"/>
      <c r="K25" s="89"/>
      <c r="L25" s="89"/>
      <c r="M25" s="89"/>
      <c r="N25" s="89"/>
      <c r="O25" s="89"/>
      <c r="P25" s="89"/>
    </row>
    <row r="26" spans="1:41">
      <c r="A26" s="88"/>
      <c r="B26" s="119"/>
      <c r="C26" s="88"/>
      <c r="D26" s="88"/>
      <c r="E26" s="88"/>
      <c r="F26" s="89"/>
      <c r="G26" s="89"/>
      <c r="H26" s="89"/>
      <c r="I26" s="89"/>
      <c r="J26" s="89"/>
      <c r="K26" s="89"/>
      <c r="L26" s="89"/>
      <c r="M26" s="89"/>
      <c r="N26" s="89"/>
      <c r="O26" s="89"/>
      <c r="P26" s="89"/>
    </row>
    <row r="27" spans="1:41">
      <c r="A27" s="88"/>
      <c r="B27" s="119"/>
      <c r="C27" s="88"/>
      <c r="D27" s="88"/>
      <c r="E27" s="88"/>
      <c r="F27" s="89"/>
      <c r="G27" s="89"/>
      <c r="H27" s="89"/>
      <c r="I27" s="89"/>
      <c r="J27" s="89"/>
      <c r="K27" s="89"/>
      <c r="L27" s="89"/>
      <c r="M27" s="89"/>
      <c r="N27" s="89"/>
      <c r="O27" s="89"/>
      <c r="P27" s="89"/>
    </row>
    <row r="40" spans="1:1">
      <c r="A40" s="120"/>
    </row>
  </sheetData>
  <sheetProtection selectLockedCells="1"/>
  <phoneticPr fontId="1" type="noConversion"/>
  <pageMargins left="0.7" right="0.7" top="0.75" bottom="0.75" header="0.3" footer="0.3"/>
  <pageSetup paperSize="5" scale="74" orientation="landscape"/>
  <headerFooter differentOddEven="1">
    <oddHeader xml:space="preserve">&amp;L&amp;"Arial,Bold"&amp;16 20-- Exception Requests for Prescription Drugs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9D048-9FC5-456D-8B53-450C049FF286}">
  <sheetPr>
    <pageSetUpPr fitToPage="1"/>
  </sheetPr>
  <dimension ref="A1:AO39"/>
  <sheetViews>
    <sheetView view="pageLayout" topLeftCell="A10" zoomScaleNormal="100" zoomScaleSheetLayoutView="130" workbookViewId="0">
      <selection activeCell="A14" sqref="A14"/>
    </sheetView>
  </sheetViews>
  <sheetFormatPr defaultColWidth="13.7109375" defaultRowHeight="15"/>
  <cols>
    <col min="1" max="1" width="9.28515625" style="91" customWidth="1"/>
    <col min="2" max="2" width="14.5703125" style="91" customWidth="1"/>
    <col min="3" max="3" width="12.42578125" style="91" customWidth="1"/>
    <col min="4" max="5" width="9.42578125" style="91" customWidth="1"/>
    <col min="6" max="6" width="9.42578125" customWidth="1"/>
    <col min="7" max="7" width="8.28515625" customWidth="1"/>
    <col min="8" max="8" width="9" customWidth="1"/>
    <col min="9" max="9" width="9.28515625" customWidth="1"/>
    <col min="10" max="10" width="9.5703125" customWidth="1"/>
    <col min="11" max="11" width="9.42578125" customWidth="1"/>
    <col min="12" max="12" width="9.7109375" customWidth="1"/>
    <col min="13" max="13" width="9.5703125" customWidth="1"/>
    <col min="14" max="14" width="9.7109375" customWidth="1"/>
    <col min="15" max="15" width="9.5703125" customWidth="1"/>
    <col min="16" max="16" width="9.7109375" customWidth="1"/>
  </cols>
  <sheetData>
    <row r="1" spans="1:16" s="86" customFormat="1" ht="12.75">
      <c r="A1" s="82" t="s">
        <v>53</v>
      </c>
      <c r="B1" s="83"/>
      <c r="C1" s="184" t="s">
        <v>86</v>
      </c>
      <c r="D1" s="84"/>
      <c r="E1" s="84"/>
      <c r="F1" s="85"/>
      <c r="G1" s="85"/>
      <c r="H1" s="85"/>
      <c r="I1" s="85"/>
      <c r="J1" s="85"/>
      <c r="K1" s="85"/>
      <c r="L1" s="85"/>
      <c r="M1" s="85"/>
      <c r="N1" s="85"/>
      <c r="O1" s="85"/>
      <c r="P1" s="85"/>
    </row>
    <row r="2" spans="1:16" s="86" customFormat="1" ht="12.75">
      <c r="A2" s="82" t="s">
        <v>54</v>
      </c>
      <c r="B2" s="83"/>
      <c r="C2" s="184" t="s">
        <v>87</v>
      </c>
      <c r="D2" s="84"/>
      <c r="E2" s="84"/>
      <c r="F2" s="85"/>
      <c r="G2" s="85"/>
      <c r="H2" s="85"/>
      <c r="I2" s="85"/>
      <c r="J2" s="85"/>
      <c r="K2" s="85"/>
      <c r="L2" s="85"/>
      <c r="M2" s="85"/>
      <c r="N2" s="85"/>
      <c r="O2" s="85"/>
      <c r="P2" s="85"/>
    </row>
    <row r="3" spans="1:16">
      <c r="A3" s="82" t="s">
        <v>56</v>
      </c>
      <c r="B3" s="87"/>
      <c r="C3" s="184"/>
      <c r="D3" s="88"/>
      <c r="E3" s="88"/>
      <c r="F3" s="89"/>
      <c r="G3" s="89"/>
      <c r="H3" s="89"/>
      <c r="I3" s="89"/>
      <c r="J3" s="89"/>
      <c r="K3" s="89"/>
      <c r="L3" s="89"/>
      <c r="M3" s="89"/>
      <c r="N3" s="89"/>
      <c r="O3" s="89"/>
      <c r="P3" s="89"/>
    </row>
    <row r="4" spans="1:16">
      <c r="A4" s="82" t="s">
        <v>58</v>
      </c>
      <c r="B4" s="87"/>
      <c r="C4" s="184"/>
      <c r="D4" s="88"/>
      <c r="E4" s="88"/>
      <c r="F4" s="89"/>
      <c r="G4" s="89"/>
      <c r="H4" s="89"/>
      <c r="I4" s="89"/>
      <c r="J4" s="89"/>
      <c r="K4" s="89"/>
      <c r="L4" s="89"/>
      <c r="M4" s="89"/>
      <c r="N4" s="89"/>
      <c r="O4" s="89"/>
      <c r="P4" s="89"/>
    </row>
    <row r="5" spans="1:16">
      <c r="A5" s="82" t="s">
        <v>60</v>
      </c>
      <c r="B5" s="87"/>
      <c r="C5" s="88"/>
      <c r="D5" s="88"/>
      <c r="E5" s="88"/>
      <c r="F5" s="89"/>
      <c r="G5" s="89"/>
      <c r="H5" s="89"/>
      <c r="I5" s="89"/>
      <c r="J5" s="89"/>
      <c r="K5" s="89"/>
      <c r="L5" s="89"/>
      <c r="M5" s="89"/>
      <c r="N5" s="89"/>
      <c r="O5" s="89"/>
      <c r="P5" s="89"/>
    </row>
    <row r="6" spans="1:16">
      <c r="C6" s="127"/>
    </row>
    <row r="7" spans="1:16" s="93" customFormat="1" ht="67.150000000000006" customHeight="1">
      <c r="A7" s="15" t="s">
        <v>1</v>
      </c>
      <c r="B7" s="16" t="s">
        <v>2</v>
      </c>
      <c r="C7" s="16" t="s">
        <v>3</v>
      </c>
      <c r="D7" s="16" t="s">
        <v>4</v>
      </c>
      <c r="E7" s="18" t="s">
        <v>5</v>
      </c>
      <c r="F7" s="16" t="s">
        <v>6</v>
      </c>
      <c r="G7" s="18" t="s">
        <v>7</v>
      </c>
      <c r="H7" s="19" t="s">
        <v>8</v>
      </c>
      <c r="I7" s="16" t="s">
        <v>9</v>
      </c>
      <c r="J7" s="20" t="s">
        <v>10</v>
      </c>
      <c r="K7" s="18" t="s">
        <v>11</v>
      </c>
      <c r="L7" s="16" t="s">
        <v>12</v>
      </c>
      <c r="M7" s="16" t="s">
        <v>13</v>
      </c>
      <c r="N7" s="21" t="s">
        <v>14</v>
      </c>
      <c r="O7" s="16" t="s">
        <v>15</v>
      </c>
      <c r="P7" s="21" t="s">
        <v>16</v>
      </c>
    </row>
    <row r="8" spans="1:16" s="93" customFormat="1" ht="14.25" customHeight="1">
      <c r="A8" s="23"/>
      <c r="B8" s="24"/>
      <c r="C8" s="24"/>
      <c r="D8" s="24"/>
      <c r="E8" s="26"/>
      <c r="F8" s="24"/>
      <c r="G8" s="26"/>
      <c r="H8" s="24"/>
      <c r="I8" s="24"/>
      <c r="J8" s="24"/>
      <c r="K8" s="26"/>
      <c r="L8" s="24"/>
      <c r="M8" s="24"/>
      <c r="N8" s="27"/>
      <c r="O8" s="24"/>
      <c r="P8" s="27"/>
    </row>
    <row r="9" spans="1:16" s="93" customFormat="1" ht="36.6" customHeight="1">
      <c r="A9" s="28" t="s">
        <v>17</v>
      </c>
      <c r="B9" s="29" t="s">
        <v>18</v>
      </c>
      <c r="C9" s="185" t="s">
        <v>49</v>
      </c>
      <c r="D9" s="29"/>
      <c r="E9" s="30"/>
      <c r="F9" s="32"/>
      <c r="G9" s="94" t="e">
        <f t="shared" ref="G9:G18" si="0">F9/C9</f>
        <v>#DIV/0!</v>
      </c>
      <c r="H9" s="34"/>
      <c r="I9" s="34"/>
      <c r="J9" s="34"/>
      <c r="K9" s="95" t="e">
        <f t="shared" ref="K9:K18" si="1">J9/H9</f>
        <v>#DIV/0!</v>
      </c>
      <c r="L9" s="29"/>
      <c r="M9" s="34"/>
      <c r="N9" s="96" t="e">
        <f t="shared" ref="N9:N12" si="2">M9/J9</f>
        <v>#DIV/0!</v>
      </c>
      <c r="O9" s="34"/>
      <c r="P9" s="96" t="e">
        <f t="shared" ref="P9:P12" si="3">O9/L9</f>
        <v>#DIV/0!</v>
      </c>
    </row>
    <row r="10" spans="1:16" s="93" customFormat="1" ht="36.6" customHeight="1">
      <c r="A10" s="28" t="s">
        <v>17</v>
      </c>
      <c r="B10" s="29" t="s">
        <v>19</v>
      </c>
      <c r="C10" s="185" t="s">
        <v>49</v>
      </c>
      <c r="D10" s="29"/>
      <c r="E10" s="30"/>
      <c r="F10" s="32"/>
      <c r="G10" s="94" t="e">
        <f t="shared" si="0"/>
        <v>#DIV/0!</v>
      </c>
      <c r="H10" s="34"/>
      <c r="I10" s="34"/>
      <c r="J10" s="34"/>
      <c r="K10" s="95" t="e">
        <f t="shared" si="1"/>
        <v>#DIV/0!</v>
      </c>
      <c r="L10" s="29"/>
      <c r="M10" s="34"/>
      <c r="N10" s="96" t="e">
        <f t="shared" si="2"/>
        <v>#DIV/0!</v>
      </c>
      <c r="O10" s="34"/>
      <c r="P10" s="96" t="e">
        <f t="shared" si="3"/>
        <v>#DIV/0!</v>
      </c>
    </row>
    <row r="11" spans="1:16" s="93" customFormat="1" ht="36.6" customHeight="1">
      <c r="A11" s="28" t="s">
        <v>17</v>
      </c>
      <c r="B11" s="36" t="s">
        <v>20</v>
      </c>
      <c r="C11" s="186" t="s">
        <v>49</v>
      </c>
      <c r="D11" s="38"/>
      <c r="E11" s="37"/>
      <c r="F11" s="39"/>
      <c r="G11" s="94" t="e">
        <f t="shared" si="0"/>
        <v>#DIV/0!</v>
      </c>
      <c r="H11" s="40"/>
      <c r="I11" s="40"/>
      <c r="J11" s="40"/>
      <c r="K11" s="95" t="e">
        <f t="shared" si="1"/>
        <v>#DIV/0!</v>
      </c>
      <c r="L11" s="38"/>
      <c r="M11" s="40"/>
      <c r="N11" s="96" t="e">
        <f t="shared" si="2"/>
        <v>#DIV/0!</v>
      </c>
      <c r="O11" s="40"/>
      <c r="P11" s="96" t="e">
        <f t="shared" si="3"/>
        <v>#DIV/0!</v>
      </c>
    </row>
    <row r="12" spans="1:16" ht="36.6" customHeight="1">
      <c r="A12" s="41" t="s">
        <v>17</v>
      </c>
      <c r="B12" s="42" t="s">
        <v>21</v>
      </c>
      <c r="C12" s="123">
        <v>0</v>
      </c>
      <c r="D12" s="122"/>
      <c r="E12" s="187"/>
      <c r="F12" s="97"/>
      <c r="G12" s="94" t="e">
        <f t="shared" si="0"/>
        <v>#DIV/0!</v>
      </c>
      <c r="H12" s="98"/>
      <c r="I12" s="98"/>
      <c r="J12" s="98"/>
      <c r="K12" s="95" t="e">
        <f t="shared" si="1"/>
        <v>#DIV/0!</v>
      </c>
      <c r="L12" s="97"/>
      <c r="M12" s="98"/>
      <c r="N12" s="96" t="e">
        <f t="shared" si="2"/>
        <v>#DIV/0!</v>
      </c>
      <c r="O12" s="98"/>
      <c r="P12" s="96" t="e">
        <f t="shared" si="3"/>
        <v>#DIV/0!</v>
      </c>
    </row>
    <row r="13" spans="1:16" ht="36.6" customHeight="1">
      <c r="A13" s="47" t="s">
        <v>17</v>
      </c>
      <c r="B13" s="48" t="s">
        <v>22</v>
      </c>
      <c r="C13" s="100">
        <f>C9+C10+C11+C12</f>
        <v>0</v>
      </c>
      <c r="D13" s="100">
        <f>D9+D10+D11+D12</f>
        <v>0</v>
      </c>
      <c r="E13" s="101" t="e">
        <f>D13/C13</f>
        <v>#DIV/0!</v>
      </c>
      <c r="F13" s="100">
        <f>F9+F10+F11+F12</f>
        <v>0</v>
      </c>
      <c r="G13" s="99" t="e">
        <f t="shared" si="0"/>
        <v>#DIV/0!</v>
      </c>
      <c r="H13" s="100">
        <f>H9+H10+H11+H12</f>
        <v>0</v>
      </c>
      <c r="I13" s="100">
        <f>I9+I10+I11+I12</f>
        <v>0</v>
      </c>
      <c r="J13" s="100">
        <f>J9+J10+J11+J12</f>
        <v>0</v>
      </c>
      <c r="K13" s="101" t="e">
        <f t="shared" si="1"/>
        <v>#DIV/0!</v>
      </c>
      <c r="L13" s="100">
        <f>L9+L10+L11+L12</f>
        <v>0</v>
      </c>
      <c r="M13" s="100">
        <f>M9+M10+M11+M12</f>
        <v>0</v>
      </c>
      <c r="N13" s="102" t="e">
        <f>M13/J13</f>
        <v>#DIV/0!</v>
      </c>
      <c r="O13" s="100">
        <f>O9+O10+O11+O12</f>
        <v>0</v>
      </c>
      <c r="P13" s="102" t="e">
        <f>O13/L13</f>
        <v>#DIV/0!</v>
      </c>
    </row>
    <row r="14" spans="1:16" s="93" customFormat="1" ht="54.75" customHeight="1">
      <c r="A14" s="53" t="s">
        <v>23</v>
      </c>
      <c r="B14" s="54" t="s">
        <v>18</v>
      </c>
      <c r="C14" s="188" t="s">
        <v>49</v>
      </c>
      <c r="D14" s="54"/>
      <c r="E14" s="55"/>
      <c r="F14" s="57"/>
      <c r="G14" s="103" t="e">
        <f t="shared" si="0"/>
        <v>#DIV/0!</v>
      </c>
      <c r="H14" s="59"/>
      <c r="I14" s="59"/>
      <c r="J14" s="59"/>
      <c r="K14" s="104" t="e">
        <f t="shared" si="1"/>
        <v>#DIV/0!</v>
      </c>
      <c r="L14" s="54"/>
      <c r="M14" s="59"/>
      <c r="N14" s="105" t="e">
        <f t="shared" ref="N14:N18" si="4">M14/J14</f>
        <v>#DIV/0!</v>
      </c>
      <c r="O14" s="59"/>
      <c r="P14" s="105" t="e">
        <f t="shared" ref="P14:P18" si="5">O14/L14</f>
        <v>#DIV/0!</v>
      </c>
    </row>
    <row r="15" spans="1:16" s="93" customFormat="1" ht="52.5" customHeight="1">
      <c r="A15" s="53" t="s">
        <v>23</v>
      </c>
      <c r="B15" s="61" t="s">
        <v>19</v>
      </c>
      <c r="C15" s="189" t="s">
        <v>49</v>
      </c>
      <c r="D15" s="61"/>
      <c r="E15" s="62"/>
      <c r="F15" s="63"/>
      <c r="G15" s="103" t="e">
        <f t="shared" si="0"/>
        <v>#DIV/0!</v>
      </c>
      <c r="H15" s="106"/>
      <c r="I15" s="106"/>
      <c r="J15" s="106"/>
      <c r="K15" s="104" t="e">
        <f t="shared" si="1"/>
        <v>#DIV/0!</v>
      </c>
      <c r="L15" s="61"/>
      <c r="M15" s="106"/>
      <c r="N15" s="105" t="e">
        <f t="shared" si="4"/>
        <v>#DIV/0!</v>
      </c>
      <c r="O15" s="106"/>
      <c r="P15" s="105" t="e">
        <f t="shared" si="5"/>
        <v>#DIV/0!</v>
      </c>
    </row>
    <row r="16" spans="1:16" s="93" customFormat="1" ht="51.75" customHeight="1">
      <c r="A16" s="53" t="s">
        <v>23</v>
      </c>
      <c r="B16" s="64" t="s">
        <v>20</v>
      </c>
      <c r="C16" s="190" t="s">
        <v>49</v>
      </c>
      <c r="D16" s="64"/>
      <c r="E16" s="65"/>
      <c r="F16" s="66"/>
      <c r="G16" s="103" t="e">
        <f t="shared" si="0"/>
        <v>#DIV/0!</v>
      </c>
      <c r="H16" s="107"/>
      <c r="I16" s="107"/>
      <c r="J16" s="107"/>
      <c r="K16" s="104" t="e">
        <f t="shared" si="1"/>
        <v>#DIV/0!</v>
      </c>
      <c r="L16" s="64"/>
      <c r="M16" s="107"/>
      <c r="N16" s="105" t="e">
        <f t="shared" si="4"/>
        <v>#DIV/0!</v>
      </c>
      <c r="O16" s="107"/>
      <c r="P16" s="105" t="e">
        <f t="shared" si="5"/>
        <v>#DIV/0!</v>
      </c>
    </row>
    <row r="17" spans="1:41" s="113" customFormat="1" ht="54" customHeight="1">
      <c r="A17" s="53" t="s">
        <v>23</v>
      </c>
      <c r="B17" s="67" t="s">
        <v>21</v>
      </c>
      <c r="C17" s="191">
        <v>0</v>
      </c>
      <c r="D17" s="110"/>
      <c r="E17" s="192"/>
      <c r="F17" s="110"/>
      <c r="G17" s="108" t="e">
        <f t="shared" si="0"/>
        <v>#DIV/0!</v>
      </c>
      <c r="H17" s="111"/>
      <c r="I17" s="111"/>
      <c r="J17" s="111"/>
      <c r="K17" s="109" t="e">
        <f t="shared" si="1"/>
        <v>#DIV/0!</v>
      </c>
      <c r="L17" s="110"/>
      <c r="M17" s="111"/>
      <c r="N17" s="112" t="e">
        <f t="shared" si="4"/>
        <v>#DIV/0!</v>
      </c>
      <c r="O17" s="111"/>
      <c r="P17" s="112" t="e">
        <f t="shared" si="5"/>
        <v>#DIV/0!</v>
      </c>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row>
    <row r="18" spans="1:41" s="118" customFormat="1" ht="54" customHeight="1">
      <c r="A18" s="73" t="s">
        <v>23</v>
      </c>
      <c r="B18" s="74" t="s">
        <v>22</v>
      </c>
      <c r="C18" s="115">
        <f>C14+C15+C16+C17</f>
        <v>0</v>
      </c>
      <c r="D18" s="115">
        <f>D14+D15+D16+D17</f>
        <v>0</v>
      </c>
      <c r="E18" s="116" t="e">
        <f>D18/C18</f>
        <v>#DIV/0!</v>
      </c>
      <c r="F18" s="115">
        <f>F14+F15+F16+F17</f>
        <v>0</v>
      </c>
      <c r="G18" s="114" t="e">
        <f t="shared" si="0"/>
        <v>#DIV/0!</v>
      </c>
      <c r="H18" s="115">
        <f>H14+H15+H16+H17</f>
        <v>0</v>
      </c>
      <c r="I18" s="115">
        <f>I14+I15+I16+I17</f>
        <v>0</v>
      </c>
      <c r="J18" s="115">
        <f>J14+J15+J16+J17</f>
        <v>0</v>
      </c>
      <c r="K18" s="116" t="e">
        <f t="shared" si="1"/>
        <v>#DIV/0!</v>
      </c>
      <c r="L18" s="115">
        <f>L14+L15+L16+L17</f>
        <v>0</v>
      </c>
      <c r="M18" s="115">
        <f>M14+M15+M16+M17</f>
        <v>0</v>
      </c>
      <c r="N18" s="117" t="e">
        <f t="shared" si="4"/>
        <v>#DIV/0!</v>
      </c>
      <c r="O18" s="115">
        <f>O14+O15+O16+O17</f>
        <v>0</v>
      </c>
      <c r="P18" s="117" t="e">
        <f t="shared" si="5"/>
        <v>#DIV/0!</v>
      </c>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row>
    <row r="19" spans="1:41">
      <c r="A19" s="82"/>
      <c r="B19" s="87"/>
      <c r="C19" s="88"/>
      <c r="D19" s="88"/>
      <c r="E19" s="88"/>
      <c r="F19" s="89"/>
      <c r="G19" s="89"/>
      <c r="H19" s="89"/>
      <c r="I19" s="89"/>
      <c r="J19" s="89"/>
      <c r="K19" s="89"/>
      <c r="L19" s="89"/>
      <c r="M19" s="89"/>
      <c r="N19" s="89"/>
      <c r="O19" s="89"/>
      <c r="P19" s="89"/>
    </row>
    <row r="20" spans="1:41">
      <c r="A20" s="82"/>
      <c r="B20" s="87"/>
      <c r="C20" s="88"/>
      <c r="D20" s="88"/>
      <c r="E20" s="88"/>
      <c r="F20" s="89"/>
      <c r="G20" s="89"/>
      <c r="H20" s="89"/>
      <c r="I20" s="89"/>
      <c r="J20" s="89"/>
      <c r="K20" s="89"/>
      <c r="L20" s="89"/>
      <c r="M20" s="89"/>
      <c r="N20" s="89"/>
      <c r="O20" s="89"/>
      <c r="P20" s="89"/>
    </row>
    <row r="21" spans="1:41">
      <c r="B21" s="87"/>
      <c r="C21" s="88"/>
      <c r="D21" s="88"/>
      <c r="E21" s="88"/>
      <c r="F21" s="89"/>
      <c r="G21" s="89"/>
      <c r="H21" s="89"/>
      <c r="I21" s="89"/>
      <c r="J21" s="89"/>
      <c r="K21" s="89"/>
      <c r="L21" s="89"/>
      <c r="M21" s="89"/>
      <c r="N21" s="89"/>
      <c r="O21" s="89"/>
      <c r="P21" s="89"/>
    </row>
    <row r="22" spans="1:41">
      <c r="A22" s="82" t="s">
        <v>24</v>
      </c>
      <c r="B22" s="119"/>
      <c r="C22" s="88"/>
      <c r="D22" s="88"/>
      <c r="E22" s="88"/>
      <c r="F22" s="89"/>
      <c r="G22" s="89"/>
      <c r="H22" s="89"/>
      <c r="I22" s="89"/>
      <c r="J22" s="89"/>
      <c r="K22" s="89"/>
      <c r="L22" s="89"/>
      <c r="M22" s="89"/>
      <c r="N22" s="89"/>
      <c r="O22" s="89"/>
      <c r="P22" s="89"/>
    </row>
    <row r="23" spans="1:41">
      <c r="A23" s="88"/>
      <c r="B23" s="119"/>
      <c r="C23" s="88"/>
      <c r="D23" s="88"/>
      <c r="E23" s="88"/>
      <c r="F23" s="89"/>
      <c r="G23" s="89"/>
      <c r="H23" s="89"/>
      <c r="I23" s="89"/>
      <c r="J23" s="89"/>
      <c r="K23" s="89"/>
      <c r="L23" s="89"/>
      <c r="M23" s="89"/>
      <c r="N23" s="89"/>
      <c r="O23" s="89"/>
      <c r="P23" s="89"/>
    </row>
    <row r="24" spans="1:41">
      <c r="A24" s="88"/>
      <c r="B24" s="119"/>
      <c r="C24" s="88"/>
      <c r="D24" s="88"/>
      <c r="E24" s="88"/>
      <c r="F24" s="89"/>
      <c r="G24" s="89"/>
      <c r="H24" s="89"/>
      <c r="I24" s="89"/>
      <c r="J24" s="89"/>
      <c r="K24" s="89"/>
      <c r="L24" s="89"/>
      <c r="M24" s="89"/>
      <c r="N24" s="89"/>
      <c r="O24" s="89"/>
      <c r="P24" s="89"/>
    </row>
    <row r="25" spans="1:41">
      <c r="A25" s="88"/>
      <c r="B25" s="119"/>
      <c r="C25" s="88"/>
      <c r="D25" s="88"/>
      <c r="E25" s="88"/>
      <c r="F25" s="89"/>
      <c r="G25" s="89"/>
      <c r="H25" s="89"/>
      <c r="I25" s="89"/>
      <c r="J25" s="89"/>
      <c r="K25" s="89"/>
      <c r="L25" s="89"/>
      <c r="M25" s="89"/>
      <c r="N25" s="89"/>
      <c r="O25" s="89"/>
      <c r="P25" s="89"/>
    </row>
    <row r="26" spans="1:41">
      <c r="A26" s="88"/>
      <c r="B26" s="119"/>
      <c r="C26" s="88"/>
      <c r="D26" s="88"/>
      <c r="E26" s="88"/>
      <c r="F26" s="89"/>
      <c r="G26" s="89"/>
      <c r="H26" s="89"/>
      <c r="I26" s="89"/>
      <c r="J26" s="89"/>
      <c r="K26" s="89"/>
      <c r="L26" s="89"/>
      <c r="M26" s="89"/>
      <c r="N26" s="89"/>
      <c r="O26" s="89"/>
      <c r="P26" s="89"/>
    </row>
    <row r="39" spans="1:1">
      <c r="A39" s="120"/>
    </row>
  </sheetData>
  <sheetProtection selectLockedCells="1"/>
  <pageMargins left="0.7" right="0.7" top="0.75" bottom="0.75" header="0.3" footer="0.3"/>
  <pageSetup paperSize="5" scale="81" orientation="landscape"/>
  <headerFooter differentOddEven="1">
    <oddHeader>&amp;L20-- Exception Requests for Prescription Drugs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E12A7-3015-4E52-9108-D8EBA896363F}">
  <sheetPr>
    <pageSetUpPr fitToPage="1"/>
  </sheetPr>
  <dimension ref="A1:AO39"/>
  <sheetViews>
    <sheetView view="pageLayout" topLeftCell="A11" zoomScale="110" zoomScaleNormal="100" zoomScaleSheetLayoutView="130" zoomScalePageLayoutView="110" workbookViewId="0">
      <selection activeCell="B15" sqref="B15"/>
    </sheetView>
  </sheetViews>
  <sheetFormatPr defaultColWidth="13.85546875" defaultRowHeight="15"/>
  <cols>
    <col min="1" max="1" width="19.85546875" style="91" customWidth="1"/>
    <col min="2" max="2" width="14.5703125" style="91" customWidth="1"/>
    <col min="3" max="3" width="12.42578125" style="91" customWidth="1"/>
    <col min="4" max="5" width="9.42578125" style="91" customWidth="1"/>
    <col min="6" max="6" width="9.42578125" customWidth="1"/>
    <col min="7" max="7" width="8.140625" customWidth="1"/>
    <col min="8" max="8" width="9" customWidth="1"/>
    <col min="9" max="9" width="9.140625" customWidth="1"/>
    <col min="10" max="10" width="9.5703125" customWidth="1"/>
    <col min="11" max="11" width="9.42578125" customWidth="1"/>
    <col min="12" max="12" width="9.85546875" customWidth="1"/>
    <col min="13" max="13" width="9.5703125" customWidth="1"/>
    <col min="14" max="14" width="9.85546875" customWidth="1"/>
    <col min="15" max="15" width="9.5703125" customWidth="1"/>
    <col min="16" max="16" width="9.85546875" customWidth="1"/>
  </cols>
  <sheetData>
    <row r="1" spans="1:16" s="86" customFormat="1" ht="12.75">
      <c r="A1" s="82" t="s">
        <v>53</v>
      </c>
      <c r="B1" s="83" t="s">
        <v>88</v>
      </c>
      <c r="C1" s="84"/>
      <c r="D1" s="84"/>
      <c r="E1" s="84"/>
      <c r="F1" s="85"/>
      <c r="G1" s="85"/>
      <c r="H1" s="85"/>
      <c r="I1" s="85"/>
      <c r="J1" s="85"/>
      <c r="K1" s="85"/>
      <c r="L1" s="85"/>
      <c r="M1" s="85"/>
      <c r="N1" s="85"/>
      <c r="O1" s="85"/>
      <c r="P1" s="85"/>
    </row>
    <row r="2" spans="1:16" s="86" customFormat="1" ht="12.75">
      <c r="A2" s="82" t="s">
        <v>54</v>
      </c>
      <c r="B2" s="84" t="s">
        <v>89</v>
      </c>
      <c r="C2" s="84"/>
      <c r="D2" s="84"/>
      <c r="E2" s="84"/>
      <c r="F2" s="85"/>
      <c r="G2" s="85"/>
      <c r="H2" s="85"/>
      <c r="I2" s="85"/>
      <c r="J2" s="85"/>
      <c r="K2" s="85"/>
      <c r="L2" s="85"/>
      <c r="M2" s="85"/>
      <c r="N2" s="85"/>
      <c r="O2" s="85"/>
      <c r="P2" s="85"/>
    </row>
    <row r="3" spans="1:16">
      <c r="A3" s="82" t="s">
        <v>56</v>
      </c>
      <c r="B3" s="83" t="s">
        <v>90</v>
      </c>
      <c r="C3" s="84"/>
      <c r="D3" s="84"/>
      <c r="E3" s="84"/>
      <c r="F3" s="89"/>
      <c r="G3" s="89"/>
      <c r="H3" s="89"/>
      <c r="I3" s="89"/>
      <c r="J3" s="89"/>
      <c r="K3" s="89"/>
      <c r="L3" s="89"/>
      <c r="M3" s="89"/>
      <c r="N3" s="89"/>
      <c r="O3" s="89"/>
      <c r="P3" s="89"/>
    </row>
    <row r="4" spans="1:16">
      <c r="A4" s="82" t="s">
        <v>58</v>
      </c>
      <c r="B4" s="551" t="s">
        <v>91</v>
      </c>
      <c r="C4" s="84"/>
      <c r="D4" s="88"/>
      <c r="E4" s="88"/>
      <c r="F4" s="89"/>
      <c r="G4" s="89"/>
      <c r="H4" s="89"/>
      <c r="I4" s="89"/>
      <c r="J4" s="89"/>
      <c r="K4" s="89"/>
      <c r="L4" s="89"/>
      <c r="M4" s="89"/>
      <c r="N4" s="89"/>
      <c r="O4" s="89"/>
      <c r="P4" s="89"/>
    </row>
    <row r="5" spans="1:16">
      <c r="A5" s="82" t="s">
        <v>60</v>
      </c>
      <c r="B5" s="83" t="s">
        <v>92</v>
      </c>
      <c r="C5" s="88"/>
      <c r="D5" s="88"/>
      <c r="E5" s="88"/>
      <c r="F5" s="89"/>
      <c r="G5" s="89"/>
      <c r="H5" s="89"/>
      <c r="I5" s="89"/>
      <c r="J5" s="89"/>
      <c r="K5" s="89"/>
      <c r="L5" s="89"/>
      <c r="M5" s="89"/>
      <c r="N5" s="89"/>
      <c r="O5" s="89"/>
      <c r="P5" s="89"/>
    </row>
    <row r="6" spans="1:16">
      <c r="C6" s="127"/>
    </row>
    <row r="7" spans="1:16" s="93" customFormat="1" ht="66.95" customHeight="1">
      <c r="A7" s="15" t="s">
        <v>1</v>
      </c>
      <c r="B7" s="16" t="s">
        <v>2</v>
      </c>
      <c r="C7" s="16" t="s">
        <v>3</v>
      </c>
      <c r="D7" s="16" t="s">
        <v>4</v>
      </c>
      <c r="E7" s="18" t="s">
        <v>5</v>
      </c>
      <c r="F7" s="16" t="s">
        <v>6</v>
      </c>
      <c r="G7" s="18" t="s">
        <v>7</v>
      </c>
      <c r="H7" s="19" t="s">
        <v>8</v>
      </c>
      <c r="I7" s="16" t="s">
        <v>9</v>
      </c>
      <c r="J7" s="20" t="s">
        <v>10</v>
      </c>
      <c r="K7" s="18" t="s">
        <v>11</v>
      </c>
      <c r="L7" s="16" t="s">
        <v>12</v>
      </c>
      <c r="M7" s="16" t="s">
        <v>13</v>
      </c>
      <c r="N7" s="21" t="s">
        <v>14</v>
      </c>
      <c r="O7" s="16" t="s">
        <v>15</v>
      </c>
      <c r="P7" s="21" t="s">
        <v>16</v>
      </c>
    </row>
    <row r="8" spans="1:16" s="93" customFormat="1" ht="14.25" customHeight="1">
      <c r="A8" s="23"/>
      <c r="B8" s="24"/>
      <c r="C8" s="24"/>
      <c r="D8" s="24"/>
      <c r="E8" s="26"/>
      <c r="F8" s="24"/>
      <c r="G8" s="26"/>
      <c r="H8" s="24"/>
      <c r="I8" s="24"/>
      <c r="J8" s="24"/>
      <c r="K8" s="26"/>
      <c r="L8" s="24"/>
      <c r="M8" s="24"/>
      <c r="N8" s="27"/>
      <c r="O8" s="24"/>
      <c r="P8" s="27"/>
    </row>
    <row r="9" spans="1:16" s="93" customFormat="1" ht="36.6" customHeight="1">
      <c r="A9" s="28" t="s">
        <v>17</v>
      </c>
      <c r="B9" s="29" t="s">
        <v>18</v>
      </c>
      <c r="C9" s="30" t="s">
        <v>52</v>
      </c>
      <c r="D9" s="29" t="s">
        <v>52</v>
      </c>
      <c r="E9" s="193" t="s">
        <v>63</v>
      </c>
      <c r="F9" s="32" t="s">
        <v>49</v>
      </c>
      <c r="G9" s="194">
        <f t="shared" ref="G9:G18" si="0">F9/C9</f>
        <v>0</v>
      </c>
      <c r="H9" s="34" t="s">
        <v>49</v>
      </c>
      <c r="I9" s="34" t="s">
        <v>49</v>
      </c>
      <c r="J9" s="34" t="s">
        <v>49</v>
      </c>
      <c r="K9" s="194">
        <v>0</v>
      </c>
      <c r="L9" s="29" t="s">
        <v>49</v>
      </c>
      <c r="M9" s="34" t="s">
        <v>49</v>
      </c>
      <c r="N9" s="195">
        <v>0</v>
      </c>
      <c r="O9" s="34" t="s">
        <v>49</v>
      </c>
      <c r="P9" s="195">
        <v>0</v>
      </c>
    </row>
    <row r="10" spans="1:16" s="93" customFormat="1" ht="36.6" customHeight="1">
      <c r="A10" s="28" t="s">
        <v>17</v>
      </c>
      <c r="B10" s="29" t="s">
        <v>19</v>
      </c>
      <c r="C10" s="30" t="s">
        <v>49</v>
      </c>
      <c r="D10" s="30" t="s">
        <v>49</v>
      </c>
      <c r="E10" s="193" t="s">
        <v>93</v>
      </c>
      <c r="F10" s="30" t="s">
        <v>49</v>
      </c>
      <c r="G10" s="194">
        <v>0</v>
      </c>
      <c r="H10" s="34" t="s">
        <v>49</v>
      </c>
      <c r="I10" s="34" t="s">
        <v>49</v>
      </c>
      <c r="J10" s="34" t="s">
        <v>49</v>
      </c>
      <c r="K10" s="194">
        <v>0</v>
      </c>
      <c r="L10" s="29" t="s">
        <v>49</v>
      </c>
      <c r="M10" s="34" t="s">
        <v>49</v>
      </c>
      <c r="N10" s="195">
        <v>0</v>
      </c>
      <c r="O10" s="34" t="s">
        <v>49</v>
      </c>
      <c r="P10" s="195">
        <v>0</v>
      </c>
    </row>
    <row r="11" spans="1:16" s="93" customFormat="1" ht="36.6" customHeight="1">
      <c r="A11" s="28" t="s">
        <v>17</v>
      </c>
      <c r="B11" s="36" t="s">
        <v>20</v>
      </c>
      <c r="C11" s="30" t="s">
        <v>49</v>
      </c>
      <c r="D11" s="30" t="s">
        <v>49</v>
      </c>
      <c r="E11" s="193" t="s">
        <v>93</v>
      </c>
      <c r="F11" s="30" t="s">
        <v>49</v>
      </c>
      <c r="G11" s="194">
        <v>0</v>
      </c>
      <c r="H11" s="40" t="s">
        <v>49</v>
      </c>
      <c r="I11" s="40" t="s">
        <v>49</v>
      </c>
      <c r="J11" s="40" t="s">
        <v>49</v>
      </c>
      <c r="K11" s="194">
        <v>0</v>
      </c>
      <c r="L11" s="38" t="s">
        <v>49</v>
      </c>
      <c r="M11" s="40" t="s">
        <v>49</v>
      </c>
      <c r="N11" s="195">
        <v>0</v>
      </c>
      <c r="O11" s="40" t="s">
        <v>49</v>
      </c>
      <c r="P11" s="195">
        <v>0</v>
      </c>
    </row>
    <row r="12" spans="1:16" ht="36.6" customHeight="1">
      <c r="A12" s="41" t="s">
        <v>17</v>
      </c>
      <c r="B12" s="42" t="s">
        <v>21</v>
      </c>
      <c r="C12" s="30" t="s">
        <v>49</v>
      </c>
      <c r="D12" s="30" t="s">
        <v>49</v>
      </c>
      <c r="E12" s="193" t="s">
        <v>93</v>
      </c>
      <c r="F12" s="30" t="s">
        <v>49</v>
      </c>
      <c r="G12" s="194">
        <v>0</v>
      </c>
      <c r="H12" s="46" t="s">
        <v>49</v>
      </c>
      <c r="I12" s="46" t="s">
        <v>49</v>
      </c>
      <c r="J12" s="46" t="s">
        <v>49</v>
      </c>
      <c r="K12" s="194">
        <v>0</v>
      </c>
      <c r="L12" s="45" t="s">
        <v>49</v>
      </c>
      <c r="M12" s="46" t="s">
        <v>49</v>
      </c>
      <c r="N12" s="195">
        <v>0</v>
      </c>
      <c r="O12" s="46" t="s">
        <v>49</v>
      </c>
      <c r="P12" s="195">
        <v>0</v>
      </c>
    </row>
    <row r="13" spans="1:16" ht="36.6" customHeight="1">
      <c r="A13" s="47" t="s">
        <v>17</v>
      </c>
      <c r="B13" s="48" t="s">
        <v>22</v>
      </c>
      <c r="C13" s="49">
        <f>C9+C10+C11+C12</f>
        <v>1</v>
      </c>
      <c r="D13" s="49">
        <f>D9+D10+D11+D12</f>
        <v>1</v>
      </c>
      <c r="E13" s="196">
        <f>D13/C13</f>
        <v>1</v>
      </c>
      <c r="F13" s="49">
        <f>F9+F10+F11+F12</f>
        <v>0</v>
      </c>
      <c r="G13" s="197">
        <f t="shared" si="0"/>
        <v>0</v>
      </c>
      <c r="H13" s="49" t="s">
        <v>49</v>
      </c>
      <c r="I13" s="49" t="s">
        <v>49</v>
      </c>
      <c r="J13" s="49" t="s">
        <v>49</v>
      </c>
      <c r="K13" s="197">
        <v>0</v>
      </c>
      <c r="L13" s="49" t="s">
        <v>49</v>
      </c>
      <c r="M13" s="49" t="s">
        <v>49</v>
      </c>
      <c r="N13" s="198">
        <v>0</v>
      </c>
      <c r="O13" s="49" t="s">
        <v>49</v>
      </c>
      <c r="P13" s="198">
        <v>0</v>
      </c>
    </row>
    <row r="14" spans="1:16" s="93" customFormat="1" ht="54.75" customHeight="1">
      <c r="A14" s="53" t="s">
        <v>23</v>
      </c>
      <c r="B14" s="54" t="s">
        <v>18</v>
      </c>
      <c r="C14" s="55" t="s">
        <v>52</v>
      </c>
      <c r="D14" s="54" t="s">
        <v>49</v>
      </c>
      <c r="E14" s="199" t="s">
        <v>93</v>
      </c>
      <c r="F14" s="57" t="s">
        <v>52</v>
      </c>
      <c r="G14" s="200">
        <f t="shared" si="0"/>
        <v>1</v>
      </c>
      <c r="H14" s="59" t="s">
        <v>49</v>
      </c>
      <c r="I14" s="59" t="s">
        <v>49</v>
      </c>
      <c r="J14" s="59" t="s">
        <v>49</v>
      </c>
      <c r="K14" s="200">
        <v>0</v>
      </c>
      <c r="L14" s="54" t="s">
        <v>49</v>
      </c>
      <c r="M14" s="59" t="s">
        <v>49</v>
      </c>
      <c r="N14" s="201">
        <v>0</v>
      </c>
      <c r="O14" s="59" t="s">
        <v>49</v>
      </c>
      <c r="P14" s="201">
        <v>0</v>
      </c>
    </row>
    <row r="15" spans="1:16" s="93" customFormat="1" ht="52.5" customHeight="1">
      <c r="A15" s="53" t="s">
        <v>23</v>
      </c>
      <c r="B15" s="61" t="s">
        <v>19</v>
      </c>
      <c r="C15" s="62" t="s">
        <v>49</v>
      </c>
      <c r="D15" s="61" t="s">
        <v>49</v>
      </c>
      <c r="E15" s="202" t="s">
        <v>93</v>
      </c>
      <c r="F15" s="63" t="s">
        <v>49</v>
      </c>
      <c r="G15" s="200">
        <v>0</v>
      </c>
      <c r="H15" s="106" t="s">
        <v>49</v>
      </c>
      <c r="I15" s="106" t="s">
        <v>49</v>
      </c>
      <c r="J15" s="106" t="s">
        <v>49</v>
      </c>
      <c r="K15" s="200">
        <v>0</v>
      </c>
      <c r="L15" s="61" t="s">
        <v>49</v>
      </c>
      <c r="M15" s="106" t="s">
        <v>49</v>
      </c>
      <c r="N15" s="201">
        <v>0</v>
      </c>
      <c r="O15" s="106" t="s">
        <v>49</v>
      </c>
      <c r="P15" s="201">
        <v>0</v>
      </c>
    </row>
    <row r="16" spans="1:16" s="93" customFormat="1" ht="51.75" customHeight="1">
      <c r="A16" s="53" t="s">
        <v>23</v>
      </c>
      <c r="B16" s="64" t="s">
        <v>20</v>
      </c>
      <c r="C16" s="65" t="s">
        <v>49</v>
      </c>
      <c r="D16" s="64" t="s">
        <v>49</v>
      </c>
      <c r="E16" s="203" t="s">
        <v>93</v>
      </c>
      <c r="F16" s="66" t="s">
        <v>49</v>
      </c>
      <c r="G16" s="200">
        <v>0</v>
      </c>
      <c r="H16" s="107" t="s">
        <v>49</v>
      </c>
      <c r="I16" s="107" t="s">
        <v>49</v>
      </c>
      <c r="J16" s="107" t="s">
        <v>49</v>
      </c>
      <c r="K16" s="200">
        <v>0</v>
      </c>
      <c r="L16" s="64" t="s">
        <v>49</v>
      </c>
      <c r="M16" s="107" t="s">
        <v>49</v>
      </c>
      <c r="N16" s="201">
        <v>0</v>
      </c>
      <c r="O16" s="107" t="s">
        <v>49</v>
      </c>
      <c r="P16" s="201">
        <v>0</v>
      </c>
    </row>
    <row r="17" spans="1:41" s="113" customFormat="1" ht="54" customHeight="1">
      <c r="A17" s="53" t="s">
        <v>23</v>
      </c>
      <c r="B17" s="67" t="s">
        <v>21</v>
      </c>
      <c r="C17" s="65" t="s">
        <v>49</v>
      </c>
      <c r="D17" s="64" t="s">
        <v>49</v>
      </c>
      <c r="E17" s="203" t="s">
        <v>93</v>
      </c>
      <c r="F17" s="66" t="s">
        <v>49</v>
      </c>
      <c r="G17" s="204">
        <v>0</v>
      </c>
      <c r="H17" s="205" t="s">
        <v>49</v>
      </c>
      <c r="I17" s="205" t="s">
        <v>49</v>
      </c>
      <c r="J17" s="205" t="s">
        <v>49</v>
      </c>
      <c r="K17" s="206">
        <v>0</v>
      </c>
      <c r="L17" s="69" t="s">
        <v>49</v>
      </c>
      <c r="M17" s="205" t="s">
        <v>49</v>
      </c>
      <c r="N17" s="207">
        <v>0</v>
      </c>
      <c r="O17" s="205" t="s">
        <v>49</v>
      </c>
      <c r="P17" s="207">
        <v>0</v>
      </c>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row>
    <row r="18" spans="1:41" s="118" customFormat="1" ht="54" customHeight="1">
      <c r="A18" s="73" t="s">
        <v>23</v>
      </c>
      <c r="B18" s="74" t="s">
        <v>22</v>
      </c>
      <c r="C18" s="208">
        <f>C14+C15+C16+C17</f>
        <v>1</v>
      </c>
      <c r="D18" s="208">
        <f>D14+D15+D16+D17</f>
        <v>0</v>
      </c>
      <c r="E18" s="209">
        <f>D18/C18</f>
        <v>0</v>
      </c>
      <c r="F18" s="208">
        <f>F14+F15+F16+F17</f>
        <v>1</v>
      </c>
      <c r="G18" s="210">
        <f t="shared" si="0"/>
        <v>1</v>
      </c>
      <c r="H18" s="75" t="s">
        <v>49</v>
      </c>
      <c r="I18" s="75" t="s">
        <v>49</v>
      </c>
      <c r="J18" s="75" t="s">
        <v>49</v>
      </c>
      <c r="K18" s="211">
        <v>0</v>
      </c>
      <c r="L18" s="75" t="s">
        <v>49</v>
      </c>
      <c r="M18" s="75" t="s">
        <v>49</v>
      </c>
      <c r="N18" s="212">
        <v>0</v>
      </c>
      <c r="O18" s="75" t="s">
        <v>49</v>
      </c>
      <c r="P18" s="212">
        <v>0</v>
      </c>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row>
    <row r="19" spans="1:41">
      <c r="A19" s="82"/>
      <c r="B19" s="87"/>
      <c r="C19" s="88"/>
      <c r="D19" s="88"/>
      <c r="E19" s="88"/>
      <c r="F19" s="89"/>
      <c r="G19" s="89"/>
      <c r="H19" s="89"/>
      <c r="I19" s="89"/>
      <c r="J19" s="89"/>
      <c r="K19" s="89"/>
      <c r="L19" s="89"/>
      <c r="M19" s="89"/>
      <c r="N19" s="89"/>
      <c r="O19" s="89"/>
      <c r="P19" s="89"/>
    </row>
    <row r="20" spans="1:41">
      <c r="A20" s="82"/>
      <c r="B20" s="87"/>
      <c r="C20" s="88"/>
      <c r="D20" s="88"/>
      <c r="E20" s="88"/>
      <c r="F20" s="89"/>
      <c r="G20" s="89"/>
      <c r="H20" s="89"/>
      <c r="I20" s="89"/>
      <c r="J20" s="89"/>
      <c r="K20" s="89"/>
      <c r="L20" s="89"/>
      <c r="M20" s="89"/>
      <c r="N20" s="89"/>
      <c r="O20" s="89"/>
      <c r="P20" s="89"/>
    </row>
    <row r="21" spans="1:41">
      <c r="B21" s="87"/>
      <c r="C21" s="88"/>
      <c r="D21" s="88"/>
      <c r="E21" s="88"/>
      <c r="F21" s="89"/>
      <c r="G21" s="89"/>
      <c r="H21" s="89"/>
      <c r="I21" s="89"/>
      <c r="J21" s="89"/>
      <c r="K21" s="89"/>
      <c r="L21" s="89"/>
      <c r="M21" s="89"/>
      <c r="N21" s="89"/>
      <c r="O21" s="89"/>
      <c r="P21" s="89"/>
    </row>
    <row r="22" spans="1:41">
      <c r="A22" s="82" t="s">
        <v>24</v>
      </c>
      <c r="B22" s="119"/>
      <c r="C22" s="88"/>
      <c r="D22" s="88"/>
      <c r="E22" s="88"/>
      <c r="F22" s="89"/>
      <c r="G22" s="89"/>
      <c r="H22" s="89"/>
      <c r="I22" s="89"/>
      <c r="J22" s="89"/>
      <c r="K22" s="89"/>
      <c r="L22" s="89"/>
      <c r="M22" s="89"/>
      <c r="N22" s="89"/>
      <c r="O22" s="89"/>
      <c r="P22" s="89"/>
    </row>
    <row r="23" spans="1:41">
      <c r="A23" s="88"/>
      <c r="B23" s="119"/>
      <c r="C23" s="88"/>
      <c r="D23" s="88"/>
      <c r="E23" s="88"/>
      <c r="F23" s="89"/>
      <c r="G23" s="89"/>
      <c r="H23" s="89"/>
      <c r="I23" s="89"/>
      <c r="J23" s="89"/>
      <c r="K23" s="89"/>
      <c r="L23" s="89"/>
      <c r="M23" s="89"/>
      <c r="N23" s="89"/>
      <c r="O23" s="89"/>
      <c r="P23" s="89"/>
    </row>
    <row r="24" spans="1:41">
      <c r="A24" s="88"/>
      <c r="B24" s="119"/>
      <c r="C24" s="88"/>
      <c r="D24" s="88"/>
      <c r="E24" s="88"/>
      <c r="F24" s="89"/>
      <c r="G24" s="89"/>
      <c r="H24" s="89"/>
      <c r="I24" s="89"/>
      <c r="J24" s="89"/>
      <c r="K24" s="89"/>
      <c r="L24" s="89"/>
      <c r="M24" s="89"/>
      <c r="N24" s="89"/>
      <c r="O24" s="89"/>
      <c r="P24" s="89"/>
    </row>
    <row r="25" spans="1:41">
      <c r="A25" s="88"/>
      <c r="B25" s="119"/>
      <c r="C25" s="88"/>
      <c r="D25" s="88"/>
      <c r="E25" s="88"/>
      <c r="F25" s="89"/>
      <c r="G25" s="89"/>
      <c r="H25" s="89"/>
      <c r="I25" s="89"/>
      <c r="J25" s="89"/>
      <c r="K25" s="89"/>
      <c r="L25" s="89"/>
      <c r="M25" s="89"/>
      <c r="N25" s="89"/>
      <c r="O25" s="89"/>
      <c r="P25" s="89"/>
    </row>
    <row r="26" spans="1:41">
      <c r="A26" s="88"/>
      <c r="B26" s="119"/>
      <c r="C26" s="88"/>
      <c r="D26" s="88"/>
      <c r="E26" s="88"/>
      <c r="F26" s="89"/>
      <c r="G26" s="89"/>
      <c r="H26" s="89"/>
      <c r="I26" s="89"/>
      <c r="J26" s="89"/>
      <c r="K26" s="89"/>
      <c r="L26" s="89"/>
      <c r="M26" s="89"/>
      <c r="N26" s="89"/>
      <c r="O26" s="89"/>
      <c r="P26" s="89"/>
    </row>
    <row r="39" spans="1:1">
      <c r="A39" s="120"/>
    </row>
  </sheetData>
  <sheetProtection selectLockedCells="1"/>
  <hyperlinks>
    <hyperlink ref="B4" r:id="rId1" xr:uid="{B6354699-82DC-4E1E-AE42-B1C84162DD99}"/>
  </hyperlinks>
  <pageMargins left="0.7" right="0.7" top="0.75" bottom="0.75" header="0.3" footer="0.3"/>
  <pageSetup paperSize="5" scale="76" orientation="landscape"/>
  <headerFooter differentOddEven="1">
    <oddHeader>&amp;L20-- Exception Requests for Prescription Drugs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08941-41DF-438D-94E2-43A8AEEEC908}">
  <sheetPr>
    <pageSetUpPr fitToPage="1"/>
  </sheetPr>
  <dimension ref="A1:AO40"/>
  <sheetViews>
    <sheetView showWhiteSpace="0" view="pageLayout" topLeftCell="A12" zoomScaleNormal="100" zoomScaleSheetLayoutView="130" workbookViewId="0">
      <selection activeCell="B15" sqref="B15"/>
    </sheetView>
  </sheetViews>
  <sheetFormatPr defaultColWidth="13.85546875" defaultRowHeight="15"/>
  <cols>
    <col min="1" max="1" width="9.140625" style="91" customWidth="1"/>
    <col min="2" max="2" width="14.5703125" style="91" customWidth="1"/>
    <col min="3" max="3" width="12.42578125" style="91" customWidth="1"/>
    <col min="4" max="5" width="9.42578125" style="91" customWidth="1"/>
    <col min="6" max="6" width="9.42578125" customWidth="1"/>
    <col min="7" max="7" width="8.140625" customWidth="1"/>
    <col min="8" max="8" width="9" customWidth="1"/>
    <col min="9" max="9" width="9.140625" customWidth="1"/>
    <col min="10" max="10" width="9.5703125" customWidth="1"/>
    <col min="11" max="11" width="9.42578125" customWidth="1"/>
    <col min="12" max="12" width="9.85546875" customWidth="1"/>
    <col min="13" max="13" width="9.5703125" customWidth="1"/>
    <col min="14" max="14" width="9.85546875" customWidth="1"/>
    <col min="15" max="15" width="9.5703125" customWidth="1"/>
    <col min="16" max="16" width="9.85546875" customWidth="1"/>
  </cols>
  <sheetData>
    <row r="1" spans="1:16" s="86" customFormat="1" ht="12.75">
      <c r="A1" s="82" t="s">
        <v>53</v>
      </c>
      <c r="B1" s="83"/>
      <c r="C1" s="84" t="s">
        <v>94</v>
      </c>
      <c r="D1" s="84"/>
      <c r="E1" s="84"/>
      <c r="F1" s="85"/>
      <c r="G1" s="85"/>
      <c r="H1" s="85"/>
      <c r="I1" s="85"/>
      <c r="J1" s="85"/>
      <c r="K1" s="85"/>
      <c r="L1" s="85"/>
      <c r="M1" s="85"/>
      <c r="N1" s="85"/>
      <c r="O1" s="85"/>
      <c r="P1" s="85"/>
    </row>
    <row r="2" spans="1:16" s="86" customFormat="1" ht="12.75">
      <c r="A2" s="82" t="s">
        <v>54</v>
      </c>
      <c r="B2" s="83"/>
      <c r="C2" s="84" t="s">
        <v>89</v>
      </c>
      <c r="D2" s="84"/>
      <c r="E2" s="84"/>
      <c r="F2" s="85"/>
      <c r="G2" s="85"/>
      <c r="H2" s="85"/>
      <c r="I2" s="85"/>
      <c r="J2" s="85"/>
      <c r="K2" s="85"/>
      <c r="L2" s="85"/>
      <c r="M2" s="85"/>
      <c r="N2" s="85"/>
      <c r="O2" s="85"/>
      <c r="P2" s="85"/>
    </row>
    <row r="3" spans="1:16">
      <c r="A3" s="82" t="s">
        <v>56</v>
      </c>
      <c r="B3" s="87"/>
      <c r="C3" s="84" t="s">
        <v>90</v>
      </c>
      <c r="D3" s="84"/>
      <c r="E3" s="84"/>
      <c r="F3" s="85"/>
      <c r="G3" s="85"/>
      <c r="H3" s="89"/>
      <c r="I3" s="89"/>
      <c r="J3" s="89"/>
      <c r="K3" s="89"/>
      <c r="L3" s="89"/>
      <c r="M3" s="89"/>
      <c r="N3" s="89"/>
      <c r="O3" s="89"/>
      <c r="P3" s="89"/>
    </row>
    <row r="4" spans="1:16">
      <c r="A4" s="82" t="s">
        <v>58</v>
      </c>
      <c r="B4" s="87"/>
      <c r="C4" s="84" t="s">
        <v>91</v>
      </c>
      <c r="D4" s="84"/>
      <c r="E4" s="84"/>
      <c r="F4" s="89"/>
      <c r="G4" s="89"/>
      <c r="H4" s="89"/>
      <c r="I4" s="89"/>
      <c r="J4" s="89"/>
      <c r="K4" s="89"/>
      <c r="L4" s="89"/>
      <c r="M4" s="89"/>
      <c r="N4" s="89"/>
      <c r="O4" s="89"/>
      <c r="P4" s="89"/>
    </row>
    <row r="5" spans="1:16">
      <c r="A5" s="82" t="s">
        <v>60</v>
      </c>
      <c r="B5" s="87"/>
      <c r="C5" s="84" t="s">
        <v>92</v>
      </c>
      <c r="D5" s="88"/>
      <c r="E5" s="88"/>
      <c r="F5" s="89"/>
      <c r="G5" s="89"/>
      <c r="H5" s="89"/>
      <c r="I5" s="89"/>
      <c r="J5" s="89"/>
      <c r="K5" s="89"/>
      <c r="L5" s="89"/>
      <c r="M5" s="89"/>
      <c r="N5" s="89"/>
      <c r="O5" s="89"/>
      <c r="P5" s="89"/>
    </row>
    <row r="6" spans="1:16">
      <c r="C6" s="127"/>
    </row>
    <row r="7" spans="1:16" s="93" customFormat="1" ht="66.95" customHeight="1">
      <c r="A7" s="15" t="s">
        <v>1</v>
      </c>
      <c r="B7" s="16" t="s">
        <v>2</v>
      </c>
      <c r="C7" s="16" t="s">
        <v>3</v>
      </c>
      <c r="D7" s="16" t="s">
        <v>4</v>
      </c>
      <c r="E7" s="18" t="s">
        <v>5</v>
      </c>
      <c r="F7" s="16" t="s">
        <v>6</v>
      </c>
      <c r="G7" s="18" t="s">
        <v>7</v>
      </c>
      <c r="H7" s="19" t="s">
        <v>8</v>
      </c>
      <c r="I7" s="16" t="s">
        <v>83</v>
      </c>
      <c r="J7" s="20" t="s">
        <v>84</v>
      </c>
      <c r="K7" s="18" t="s">
        <v>85</v>
      </c>
      <c r="L7" s="16" t="s">
        <v>12</v>
      </c>
      <c r="M7" s="16" t="s">
        <v>13</v>
      </c>
      <c r="N7" s="21" t="s">
        <v>14</v>
      </c>
      <c r="O7" s="16" t="s">
        <v>15</v>
      </c>
      <c r="P7" s="21" t="s">
        <v>16</v>
      </c>
    </row>
    <row r="8" spans="1:16" s="93" customFormat="1" ht="14.25" customHeight="1">
      <c r="A8" s="128"/>
      <c r="B8" s="24"/>
      <c r="C8" s="24"/>
      <c r="D8" s="24"/>
      <c r="E8" s="129"/>
      <c r="F8" s="24"/>
      <c r="G8" s="129"/>
      <c r="H8" s="24"/>
      <c r="I8" s="24"/>
      <c r="J8" s="24"/>
      <c r="K8" s="129"/>
      <c r="L8" s="24"/>
      <c r="M8" s="24"/>
      <c r="N8" s="130"/>
      <c r="O8" s="24"/>
      <c r="P8" s="130"/>
    </row>
    <row r="9" spans="1:16" s="93" customFormat="1" ht="36.6" customHeight="1">
      <c r="A9" s="131" t="s">
        <v>17</v>
      </c>
      <c r="B9" s="131" t="s">
        <v>18</v>
      </c>
      <c r="C9" s="213">
        <v>43</v>
      </c>
      <c r="D9" s="133">
        <v>30</v>
      </c>
      <c r="E9" s="134">
        <f>IF(C9&lt;&gt;0,D9/C9,0)</f>
        <v>0.69767441860465118</v>
      </c>
      <c r="F9" s="133">
        <v>13</v>
      </c>
      <c r="G9" s="135">
        <f t="shared" ref="G9:G18" si="0">IF(F9&lt;&gt;0,F9/C9,0)</f>
        <v>0.30232558139534882</v>
      </c>
      <c r="H9" s="132">
        <v>5</v>
      </c>
      <c r="I9" s="214">
        <v>2</v>
      </c>
      <c r="J9" s="133">
        <v>3</v>
      </c>
      <c r="K9" s="135">
        <f t="shared" ref="K9:K18" si="1">IF(J9&lt;&gt;0,J9/H9,0)</f>
        <v>0.6</v>
      </c>
      <c r="L9" s="132">
        <f>[2]INFO!P3</f>
        <v>0</v>
      </c>
      <c r="M9" s="133">
        <f>[2]INFO!Q3</f>
        <v>0</v>
      </c>
      <c r="N9" s="136">
        <f t="shared" ref="N9:N18" si="2">IF(M9&lt;&gt;0,M9/L9,0)</f>
        <v>0</v>
      </c>
      <c r="O9" s="133">
        <f>[2]INFO!R3</f>
        <v>0</v>
      </c>
      <c r="P9" s="137">
        <f t="shared" ref="P9:P18" si="3">IF(O9&lt;&gt;0,O9/L9,0)</f>
        <v>0</v>
      </c>
    </row>
    <row r="10" spans="1:16" s="93" customFormat="1" ht="36.6" customHeight="1">
      <c r="A10" s="138" t="s">
        <v>17</v>
      </c>
      <c r="B10" s="138" t="s">
        <v>19</v>
      </c>
      <c r="C10" s="139">
        <v>65</v>
      </c>
      <c r="D10" s="34">
        <v>49</v>
      </c>
      <c r="E10" s="140">
        <f>IF(C10&lt;&gt;0,D10/C10,0)</f>
        <v>0.75384615384615383</v>
      </c>
      <c r="F10" s="34">
        <v>16</v>
      </c>
      <c r="G10" s="141">
        <f t="shared" si="0"/>
        <v>0.24615384615384617</v>
      </c>
      <c r="H10" s="139">
        <v>6</v>
      </c>
      <c r="I10" s="215">
        <v>3</v>
      </c>
      <c r="J10" s="34">
        <v>3</v>
      </c>
      <c r="K10" s="141">
        <f t="shared" si="1"/>
        <v>0.5</v>
      </c>
      <c r="L10" s="139">
        <f>[2]INFO!P4</f>
        <v>0</v>
      </c>
      <c r="M10" s="34">
        <f>[2]INFO!Q4</f>
        <v>0</v>
      </c>
      <c r="N10" s="142">
        <f t="shared" si="2"/>
        <v>0</v>
      </c>
      <c r="O10" s="34">
        <f>[2]INFO!R4</f>
        <v>0</v>
      </c>
      <c r="P10" s="143">
        <f t="shared" si="3"/>
        <v>0</v>
      </c>
    </row>
    <row r="11" spans="1:16" s="93" customFormat="1" ht="36.6" customHeight="1">
      <c r="A11" s="138" t="s">
        <v>17</v>
      </c>
      <c r="B11" s="138" t="s">
        <v>20</v>
      </c>
      <c r="C11" s="139">
        <v>80</v>
      </c>
      <c r="D11" s="34">
        <v>58</v>
      </c>
      <c r="E11" s="140">
        <f>IF(C11&lt;&gt;0,D11/C11,0)</f>
        <v>0.72499999999999998</v>
      </c>
      <c r="F11" s="34">
        <v>22</v>
      </c>
      <c r="G11" s="141">
        <f t="shared" si="0"/>
        <v>0.27500000000000002</v>
      </c>
      <c r="H11" s="139">
        <v>5</v>
      </c>
      <c r="I11" s="215">
        <v>2</v>
      </c>
      <c r="J11" s="215">
        <v>3</v>
      </c>
      <c r="K11" s="141">
        <f t="shared" si="1"/>
        <v>0.6</v>
      </c>
      <c r="L11" s="139">
        <f>[2]INFO!P5</f>
        <v>0</v>
      </c>
      <c r="M11" s="34">
        <f>[2]INFO!Q5</f>
        <v>0</v>
      </c>
      <c r="N11" s="142">
        <f t="shared" si="2"/>
        <v>0</v>
      </c>
      <c r="O11" s="34">
        <f>[2]INFO!R5</f>
        <v>0</v>
      </c>
      <c r="P11" s="143">
        <f t="shared" si="3"/>
        <v>0</v>
      </c>
    </row>
    <row r="12" spans="1:16" ht="36.6" customHeight="1">
      <c r="A12" s="144" t="s">
        <v>17</v>
      </c>
      <c r="B12" s="144" t="s">
        <v>21</v>
      </c>
      <c r="C12" s="42">
        <v>52</v>
      </c>
      <c r="D12" s="145">
        <v>37</v>
      </c>
      <c r="E12" s="146">
        <f>IF(C12&lt;&gt;0,D12/C12,0)</f>
        <v>0.71153846153846156</v>
      </c>
      <c r="F12" s="145">
        <v>15</v>
      </c>
      <c r="G12" s="147">
        <f t="shared" si="0"/>
        <v>0.28846153846153844</v>
      </c>
      <c r="H12" s="42">
        <v>5</v>
      </c>
      <c r="I12" s="34">
        <v>3</v>
      </c>
      <c r="J12" s="145">
        <v>2</v>
      </c>
      <c r="K12" s="147">
        <f t="shared" si="1"/>
        <v>0.4</v>
      </c>
      <c r="L12" s="42">
        <f>[2]INFO!P6</f>
        <v>0</v>
      </c>
      <c r="M12" s="145">
        <f>[2]INFO!Q6</f>
        <v>0</v>
      </c>
      <c r="N12" s="148">
        <f t="shared" si="2"/>
        <v>0</v>
      </c>
      <c r="O12" s="145">
        <f>[2]INFO!R6</f>
        <v>0</v>
      </c>
      <c r="P12" s="149">
        <f t="shared" si="3"/>
        <v>0</v>
      </c>
    </row>
    <row r="13" spans="1:16" ht="36.6" customHeight="1">
      <c r="A13" s="150" t="s">
        <v>17</v>
      </c>
      <c r="B13" s="150" t="s">
        <v>22</v>
      </c>
      <c r="C13" s="151">
        <f>C9+C10+C11+C12</f>
        <v>240</v>
      </c>
      <c r="D13" s="152">
        <f>D9+D10+D11+D12</f>
        <v>174</v>
      </c>
      <c r="E13" s="153">
        <f>IF(C13&lt;&gt;0,D13/C13,0)</f>
        <v>0.72499999999999998</v>
      </c>
      <c r="F13" s="152">
        <f>F9+F10+F11+F12</f>
        <v>66</v>
      </c>
      <c r="G13" s="154">
        <f t="shared" si="0"/>
        <v>0.27500000000000002</v>
      </c>
      <c r="H13" s="151">
        <f>H9+H10+H11+H12</f>
        <v>21</v>
      </c>
      <c r="I13" s="152">
        <f>I9+I10+I11+I12</f>
        <v>10</v>
      </c>
      <c r="J13" s="152">
        <f>J9+J10+J11+J12</f>
        <v>11</v>
      </c>
      <c r="K13" s="154">
        <f t="shared" si="1"/>
        <v>0.52380952380952384</v>
      </c>
      <c r="L13" s="151">
        <f>L9+L10+L11+L12</f>
        <v>0</v>
      </c>
      <c r="M13" s="152">
        <f>M9+M10+M11+M12</f>
        <v>0</v>
      </c>
      <c r="N13" s="155">
        <f t="shared" si="2"/>
        <v>0</v>
      </c>
      <c r="O13" s="152">
        <f>O9+O10+O11+O12</f>
        <v>0</v>
      </c>
      <c r="P13" s="156">
        <f t="shared" si="3"/>
        <v>0</v>
      </c>
    </row>
    <row r="14" spans="1:16" s="93" customFormat="1" ht="59.25" customHeight="1">
      <c r="A14" s="157" t="s">
        <v>23</v>
      </c>
      <c r="B14" s="157" t="s">
        <v>18</v>
      </c>
      <c r="C14" s="158">
        <v>4</v>
      </c>
      <c r="D14" s="159">
        <v>4</v>
      </c>
      <c r="E14" s="160">
        <f>IF(D14&lt;&gt;0,D14/C14,0)</f>
        <v>1</v>
      </c>
      <c r="F14" s="159">
        <f>[2]INFO!F9</f>
        <v>0</v>
      </c>
      <c r="G14" s="161">
        <f t="shared" si="0"/>
        <v>0</v>
      </c>
      <c r="H14" s="158">
        <v>2</v>
      </c>
      <c r="I14" s="159">
        <v>2</v>
      </c>
      <c r="J14" s="159">
        <v>0</v>
      </c>
      <c r="K14" s="161">
        <f t="shared" si="1"/>
        <v>0</v>
      </c>
      <c r="L14" s="158">
        <f>[2]INFO!P9</f>
        <v>0</v>
      </c>
      <c r="M14" s="159">
        <f>[2]INFO!P10</f>
        <v>0</v>
      </c>
      <c r="N14" s="162">
        <f t="shared" si="2"/>
        <v>0</v>
      </c>
      <c r="O14" s="159">
        <f>[2]INFO!R9</f>
        <v>0</v>
      </c>
      <c r="P14" s="163">
        <f t="shared" si="3"/>
        <v>0</v>
      </c>
    </row>
    <row r="15" spans="1:16" s="93" customFormat="1" ht="65.25" customHeight="1">
      <c r="A15" s="164" t="s">
        <v>23</v>
      </c>
      <c r="B15" s="164" t="s">
        <v>19</v>
      </c>
      <c r="C15" s="165">
        <v>6</v>
      </c>
      <c r="D15" s="106">
        <v>5</v>
      </c>
      <c r="E15" s="166">
        <f>IF(D15&lt;&gt;0,D15/C15,0)</f>
        <v>0.83333333333333337</v>
      </c>
      <c r="F15" s="106">
        <f>[2]INFO!F10</f>
        <v>1</v>
      </c>
      <c r="G15" s="167">
        <f t="shared" si="0"/>
        <v>0.16666666666666666</v>
      </c>
      <c r="H15" s="165">
        <v>3</v>
      </c>
      <c r="I15" s="106">
        <v>3</v>
      </c>
      <c r="J15" s="106">
        <v>0</v>
      </c>
      <c r="K15" s="167">
        <f t="shared" si="1"/>
        <v>0</v>
      </c>
      <c r="L15" s="165">
        <f>[2]INFO!P9</f>
        <v>0</v>
      </c>
      <c r="M15" s="106">
        <f>[2]INFO!P10</f>
        <v>0</v>
      </c>
      <c r="N15" s="168">
        <f t="shared" si="2"/>
        <v>0</v>
      </c>
      <c r="O15" s="106">
        <f>[2]INFO!R10</f>
        <v>0</v>
      </c>
      <c r="P15" s="169">
        <f t="shared" si="3"/>
        <v>0</v>
      </c>
    </row>
    <row r="16" spans="1:16" s="93" customFormat="1" ht="53.25" customHeight="1">
      <c r="A16" s="164" t="s">
        <v>23</v>
      </c>
      <c r="B16" s="164" t="s">
        <v>20</v>
      </c>
      <c r="C16" s="165">
        <v>6</v>
      </c>
      <c r="D16" s="106">
        <v>6</v>
      </c>
      <c r="E16" s="166">
        <f>IF(D16&lt;&gt;0,D16/C16,0)</f>
        <v>1</v>
      </c>
      <c r="F16" s="106">
        <f>[2]INFO!F11</f>
        <v>0</v>
      </c>
      <c r="G16" s="167">
        <f t="shared" si="0"/>
        <v>0</v>
      </c>
      <c r="H16" s="165">
        <v>2</v>
      </c>
      <c r="I16" s="106">
        <v>2</v>
      </c>
      <c r="J16" s="106">
        <v>0</v>
      </c>
      <c r="K16" s="167">
        <f t="shared" si="1"/>
        <v>0</v>
      </c>
      <c r="L16" s="165">
        <f>[2]INFO!P9</f>
        <v>0</v>
      </c>
      <c r="M16" s="106">
        <f>[2]INFO!P10</f>
        <v>0</v>
      </c>
      <c r="N16" s="168">
        <f t="shared" si="2"/>
        <v>0</v>
      </c>
      <c r="O16" s="106">
        <f>[2]INFO!R11</f>
        <v>0</v>
      </c>
      <c r="P16" s="169">
        <f t="shared" si="3"/>
        <v>0</v>
      </c>
    </row>
    <row r="17" spans="1:41" s="113" customFormat="1" ht="53.25" customHeight="1">
      <c r="A17" s="170" t="s">
        <v>23</v>
      </c>
      <c r="B17" s="170" t="s">
        <v>21</v>
      </c>
      <c r="C17" s="216">
        <v>5</v>
      </c>
      <c r="D17" s="217">
        <v>5</v>
      </c>
      <c r="E17" s="173">
        <f>IF(D17&lt;&gt;0,D17/C17,0)</f>
        <v>1</v>
      </c>
      <c r="F17" s="172">
        <f>[2]INFO!F12</f>
        <v>0</v>
      </c>
      <c r="G17" s="174">
        <f t="shared" si="0"/>
        <v>0</v>
      </c>
      <c r="H17" s="171">
        <v>2</v>
      </c>
      <c r="I17" s="172">
        <v>2</v>
      </c>
      <c r="J17" s="172">
        <v>0</v>
      </c>
      <c r="K17" s="174">
        <f t="shared" si="1"/>
        <v>0</v>
      </c>
      <c r="L17" s="171">
        <f>[2]INFO!P9</f>
        <v>0</v>
      </c>
      <c r="M17" s="172">
        <f>[2]INFO!P10</f>
        <v>0</v>
      </c>
      <c r="N17" s="175">
        <f t="shared" si="2"/>
        <v>0</v>
      </c>
      <c r="O17" s="172">
        <f>[2]INFO!R12</f>
        <v>0</v>
      </c>
      <c r="P17" s="176">
        <f t="shared" si="3"/>
        <v>0</v>
      </c>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row>
    <row r="18" spans="1:41" s="118" customFormat="1" ht="53.25" customHeight="1">
      <c r="A18" s="177" t="s">
        <v>23</v>
      </c>
      <c r="B18" s="177" t="s">
        <v>22</v>
      </c>
      <c r="C18" s="178">
        <f>C14+C15+C16+C17</f>
        <v>21</v>
      </c>
      <c r="D18" s="179">
        <f>D14+D15+D16+D17</f>
        <v>20</v>
      </c>
      <c r="E18" s="180">
        <f>IF(D18&lt;&gt;0,D18/C18,0)</f>
        <v>0.95238095238095233</v>
      </c>
      <c r="F18" s="179">
        <f>F14+F15+F16+F17</f>
        <v>1</v>
      </c>
      <c r="G18" s="181">
        <f t="shared" si="0"/>
        <v>4.7619047619047616E-2</v>
      </c>
      <c r="H18" s="178">
        <f>H14+H15+H16+H17</f>
        <v>9</v>
      </c>
      <c r="I18" s="179">
        <f>I14+I15+I16+I17</f>
        <v>9</v>
      </c>
      <c r="J18" s="179">
        <f>J14+J15+J16+J17</f>
        <v>0</v>
      </c>
      <c r="K18" s="181">
        <f t="shared" si="1"/>
        <v>0</v>
      </c>
      <c r="L18" s="178">
        <f>L14+L15+L16+L17</f>
        <v>0</v>
      </c>
      <c r="M18" s="179">
        <f>M14+M15+M16+M17</f>
        <v>0</v>
      </c>
      <c r="N18" s="182">
        <f t="shared" si="2"/>
        <v>0</v>
      </c>
      <c r="O18" s="179">
        <f>O14+O15+O16+O17</f>
        <v>0</v>
      </c>
      <c r="P18" s="183">
        <f t="shared" si="3"/>
        <v>0</v>
      </c>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row>
    <row r="19" spans="1:41">
      <c r="A19" s="82"/>
      <c r="B19" s="87"/>
      <c r="C19" s="88"/>
      <c r="D19" s="88"/>
      <c r="E19" s="88"/>
      <c r="F19" s="89"/>
      <c r="G19" s="89"/>
      <c r="H19" s="89"/>
      <c r="I19" s="89"/>
      <c r="J19" s="89"/>
      <c r="K19" s="89"/>
      <c r="L19" s="89"/>
      <c r="M19" s="89"/>
      <c r="N19" s="89"/>
      <c r="O19" s="89"/>
      <c r="P19" s="89"/>
    </row>
    <row r="20" spans="1:41">
      <c r="A20" s="82"/>
      <c r="B20" s="87"/>
      <c r="C20" s="88"/>
      <c r="D20" s="88"/>
      <c r="E20" s="88"/>
      <c r="F20" s="89"/>
      <c r="G20" s="89"/>
      <c r="H20" s="89"/>
      <c r="I20" s="89"/>
      <c r="J20" s="89"/>
      <c r="K20" s="89"/>
      <c r="L20" s="89"/>
      <c r="M20" s="89"/>
      <c r="N20" s="89"/>
      <c r="O20" s="89"/>
      <c r="P20" s="89"/>
    </row>
    <row r="21" spans="1:41">
      <c r="A21" s="82"/>
      <c r="B21" s="87"/>
      <c r="C21" s="88"/>
      <c r="D21" s="88"/>
      <c r="E21" s="88"/>
      <c r="F21" s="89"/>
      <c r="G21" s="89"/>
      <c r="H21" s="89"/>
      <c r="I21" s="89"/>
      <c r="J21" s="89"/>
      <c r="K21" s="89"/>
      <c r="L21" s="89"/>
      <c r="M21" s="89"/>
      <c r="N21" s="89"/>
      <c r="O21" s="89"/>
      <c r="P21" s="89"/>
    </row>
    <row r="22" spans="1:41" ht="8.1" customHeight="1">
      <c r="B22" s="87"/>
      <c r="C22" s="88"/>
      <c r="D22" s="88"/>
      <c r="E22" s="88"/>
      <c r="F22" s="89"/>
      <c r="G22" s="89"/>
      <c r="H22" s="89"/>
      <c r="I22" s="89"/>
      <c r="J22" s="89"/>
      <c r="K22" s="89"/>
      <c r="L22" s="89"/>
      <c r="M22" s="89"/>
      <c r="N22" s="89"/>
      <c r="O22" s="89"/>
      <c r="P22" s="89"/>
    </row>
    <row r="23" spans="1:41" ht="72" customHeight="1">
      <c r="A23" s="82" t="s">
        <v>24</v>
      </c>
      <c r="B23" s="558" t="s">
        <v>95</v>
      </c>
      <c r="C23" s="558"/>
      <c r="D23" s="558"/>
      <c r="E23" s="558"/>
      <c r="F23" s="558"/>
      <c r="G23" s="558"/>
      <c r="H23" s="558"/>
      <c r="I23" s="558"/>
      <c r="J23" s="558"/>
      <c r="K23" s="558"/>
      <c r="L23" s="558"/>
      <c r="M23" s="558"/>
      <c r="N23" s="558"/>
      <c r="O23" s="558"/>
      <c r="P23" s="558"/>
    </row>
    <row r="24" spans="1:41">
      <c r="A24" s="88"/>
      <c r="B24" s="119"/>
      <c r="C24" s="88"/>
      <c r="D24" s="88"/>
      <c r="E24" s="88"/>
      <c r="F24" s="89"/>
      <c r="G24" s="89"/>
      <c r="H24" s="89"/>
      <c r="I24" s="89"/>
      <c r="J24" s="89"/>
      <c r="K24" s="89"/>
      <c r="L24" s="89"/>
      <c r="M24" s="89"/>
      <c r="N24" s="89"/>
      <c r="O24" s="89"/>
      <c r="P24" s="89"/>
    </row>
    <row r="25" spans="1:41">
      <c r="A25" s="88"/>
      <c r="B25" s="119"/>
      <c r="C25" s="88"/>
      <c r="D25" s="88"/>
      <c r="E25" s="88"/>
      <c r="F25" s="89"/>
      <c r="G25" s="89"/>
      <c r="H25" s="89"/>
      <c r="I25" s="89"/>
      <c r="J25" s="89"/>
      <c r="K25" s="89"/>
      <c r="L25" s="89"/>
      <c r="M25" s="89"/>
      <c r="N25" s="89"/>
      <c r="O25" s="89"/>
      <c r="P25" s="89"/>
    </row>
    <row r="26" spans="1:41">
      <c r="A26" s="88"/>
      <c r="B26" s="119"/>
      <c r="C26" s="88"/>
      <c r="D26" s="88"/>
      <c r="E26" s="88"/>
      <c r="F26" s="89"/>
      <c r="G26" s="89"/>
      <c r="H26" s="89"/>
      <c r="I26" s="89"/>
      <c r="J26" s="89"/>
      <c r="K26" s="89"/>
      <c r="L26" s="89"/>
      <c r="M26" s="89"/>
      <c r="N26" s="89"/>
      <c r="O26" s="89"/>
      <c r="P26" s="89"/>
    </row>
    <row r="27" spans="1:41">
      <c r="A27" s="88"/>
      <c r="B27" s="119"/>
      <c r="C27" s="88"/>
      <c r="D27" s="88"/>
      <c r="E27" s="88"/>
      <c r="F27" s="89"/>
      <c r="G27" s="89"/>
      <c r="H27" s="89"/>
      <c r="I27" s="89"/>
      <c r="J27" s="89"/>
      <c r="K27" s="89"/>
      <c r="L27" s="89"/>
      <c r="M27" s="89"/>
      <c r="N27" s="89"/>
      <c r="O27" s="89"/>
      <c r="P27" s="89"/>
    </row>
    <row r="40" spans="1:1">
      <c r="A40" s="120"/>
    </row>
  </sheetData>
  <sheetProtection selectLockedCells="1"/>
  <mergeCells count="1">
    <mergeCell ref="B23:P23"/>
  </mergeCells>
  <phoneticPr fontId="1" type="noConversion"/>
  <pageMargins left="0.7" right="0.7" top="0.75" bottom="0.75" header="0.3" footer="0.3"/>
  <pageSetup paperSize="5" scale="66" orientation="landscape"/>
  <headerFooter differentOddEven="1">
    <oddHeader xml:space="preserve">&amp;L&amp;"Arial,Bold"&amp;16 20-- Exception Requests for Prescription Drugs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39456-B564-451D-A440-454D887B0D30}">
  <sheetPr>
    <pageSetUpPr fitToPage="1"/>
  </sheetPr>
  <dimension ref="A1:AO39"/>
  <sheetViews>
    <sheetView topLeftCell="A10" zoomScaleNormal="100" zoomScaleSheetLayoutView="130" workbookViewId="0">
      <selection activeCell="A14" sqref="A14"/>
    </sheetView>
  </sheetViews>
  <sheetFormatPr defaultColWidth="13.85546875" defaultRowHeight="15"/>
  <cols>
    <col min="1" max="1" width="20.28515625" style="91" bestFit="1" customWidth="1"/>
    <col min="2" max="2" width="14.5703125" style="91" customWidth="1"/>
    <col min="3" max="3" width="12.42578125" style="91" customWidth="1"/>
    <col min="4" max="5" width="9.42578125" style="91" customWidth="1"/>
    <col min="6" max="6" width="9.42578125" customWidth="1"/>
    <col min="7" max="7" width="8.140625" customWidth="1"/>
    <col min="8" max="8" width="9" customWidth="1"/>
    <col min="9" max="9" width="9.140625" customWidth="1"/>
    <col min="10" max="10" width="9.5703125" customWidth="1"/>
    <col min="11" max="11" width="9.42578125" customWidth="1"/>
    <col min="12" max="12" width="9.85546875" customWidth="1"/>
    <col min="13" max="13" width="9.5703125" customWidth="1"/>
    <col min="14" max="14" width="9.85546875" customWidth="1"/>
    <col min="15" max="15" width="9.5703125" customWidth="1"/>
    <col min="16" max="16" width="9.85546875" customWidth="1"/>
  </cols>
  <sheetData>
    <row r="1" spans="1:16" s="86" customFormat="1" ht="12.75">
      <c r="A1" s="82" t="s">
        <v>53</v>
      </c>
      <c r="B1" s="83" t="s">
        <v>96</v>
      </c>
      <c r="C1" s="84"/>
      <c r="D1" s="84"/>
      <c r="E1" s="84"/>
      <c r="F1" s="85"/>
      <c r="G1" s="85"/>
      <c r="H1" s="85"/>
      <c r="I1" s="85"/>
      <c r="J1" s="85"/>
      <c r="K1" s="85"/>
      <c r="L1" s="85"/>
      <c r="M1" s="85"/>
      <c r="N1" s="85"/>
      <c r="O1" s="85"/>
      <c r="P1" s="85"/>
    </row>
    <row r="2" spans="1:16" s="86" customFormat="1" ht="12.75">
      <c r="A2" s="82" t="s">
        <v>54</v>
      </c>
      <c r="B2" s="83" t="s">
        <v>89</v>
      </c>
      <c r="C2" s="84"/>
      <c r="D2" s="84"/>
      <c r="E2" s="84"/>
      <c r="F2" s="85"/>
      <c r="G2" s="85"/>
      <c r="H2" s="85"/>
      <c r="I2" s="85"/>
      <c r="J2" s="85"/>
      <c r="K2" s="85"/>
      <c r="L2" s="85"/>
      <c r="M2" s="85"/>
      <c r="N2" s="85"/>
      <c r="O2" s="85"/>
      <c r="P2" s="85"/>
    </row>
    <row r="3" spans="1:16">
      <c r="A3" s="82" t="s">
        <v>56</v>
      </c>
      <c r="B3" s="83" t="s">
        <v>90</v>
      </c>
      <c r="C3" s="88"/>
      <c r="D3" s="88"/>
      <c r="E3" s="88"/>
      <c r="F3" s="89"/>
      <c r="G3" s="89"/>
      <c r="H3" s="89"/>
      <c r="I3" s="89"/>
      <c r="J3" s="89"/>
      <c r="K3" s="89"/>
      <c r="L3" s="89"/>
      <c r="M3" s="89"/>
      <c r="N3" s="89"/>
      <c r="O3" s="89"/>
      <c r="P3" s="89"/>
    </row>
    <row r="4" spans="1:16">
      <c r="A4" s="82" t="s">
        <v>58</v>
      </c>
      <c r="B4" s="83" t="s">
        <v>91</v>
      </c>
      <c r="C4" s="88"/>
      <c r="D4" s="88"/>
      <c r="E4" s="88"/>
      <c r="F4" s="89"/>
      <c r="G4" s="89"/>
      <c r="H4" s="89"/>
      <c r="I4" s="89"/>
      <c r="J4" s="89"/>
      <c r="K4" s="89"/>
      <c r="L4" s="89"/>
      <c r="M4" s="89"/>
      <c r="N4" s="89"/>
      <c r="O4" s="89"/>
      <c r="P4" s="89"/>
    </row>
    <row r="5" spans="1:16">
      <c r="A5" s="82" t="s">
        <v>60</v>
      </c>
      <c r="B5" s="83" t="s">
        <v>92</v>
      </c>
      <c r="C5" s="88"/>
      <c r="D5" s="88"/>
      <c r="E5" s="88"/>
      <c r="F5" s="89"/>
      <c r="G5" s="89"/>
      <c r="H5" s="89"/>
      <c r="I5" s="89"/>
      <c r="J5" s="89"/>
      <c r="K5" s="89"/>
      <c r="L5" s="89"/>
      <c r="M5" s="89"/>
      <c r="N5" s="89"/>
      <c r="O5" s="89"/>
      <c r="P5" s="89"/>
    </row>
    <row r="6" spans="1:16">
      <c r="C6" s="127"/>
    </row>
    <row r="7" spans="1:16" s="93" customFormat="1" ht="66.95" customHeight="1">
      <c r="A7" s="15" t="s">
        <v>1</v>
      </c>
      <c r="B7" s="16" t="s">
        <v>2</v>
      </c>
      <c r="C7" s="16" t="s">
        <v>3</v>
      </c>
      <c r="D7" s="16" t="s">
        <v>4</v>
      </c>
      <c r="E7" s="18" t="s">
        <v>5</v>
      </c>
      <c r="F7" s="16" t="s">
        <v>6</v>
      </c>
      <c r="G7" s="18" t="s">
        <v>7</v>
      </c>
      <c r="H7" s="19" t="s">
        <v>8</v>
      </c>
      <c r="I7" s="16" t="s">
        <v>9</v>
      </c>
      <c r="J7" s="20" t="s">
        <v>10</v>
      </c>
      <c r="K7" s="18" t="s">
        <v>11</v>
      </c>
      <c r="L7" s="16" t="s">
        <v>12</v>
      </c>
      <c r="M7" s="16" t="s">
        <v>13</v>
      </c>
      <c r="N7" s="21" t="s">
        <v>14</v>
      </c>
      <c r="O7" s="16" t="s">
        <v>15</v>
      </c>
      <c r="P7" s="21" t="s">
        <v>16</v>
      </c>
    </row>
    <row r="8" spans="1:16" s="93" customFormat="1" ht="14.25" customHeight="1">
      <c r="A8" s="23"/>
      <c r="B8" s="24"/>
      <c r="C8" s="24"/>
      <c r="D8" s="24"/>
      <c r="E8" s="26"/>
      <c r="F8" s="24"/>
      <c r="G8" s="26"/>
      <c r="H8" s="24"/>
      <c r="I8" s="24"/>
      <c r="J8" s="24"/>
      <c r="K8" s="26"/>
      <c r="L8" s="24"/>
      <c r="M8" s="24"/>
      <c r="N8" s="27"/>
      <c r="O8" s="24"/>
      <c r="P8" s="27"/>
    </row>
    <row r="9" spans="1:16" s="93" customFormat="1" ht="36.6" customHeight="1">
      <c r="A9" s="28" t="s">
        <v>17</v>
      </c>
      <c r="B9" s="29" t="s">
        <v>18</v>
      </c>
      <c r="C9" s="218">
        <v>3</v>
      </c>
      <c r="D9" s="219">
        <v>3</v>
      </c>
      <c r="E9" s="220">
        <v>1</v>
      </c>
      <c r="F9" s="221">
        <v>0</v>
      </c>
      <c r="G9" s="33">
        <f t="shared" ref="G9:G13" si="0">F9/C9</f>
        <v>0</v>
      </c>
      <c r="H9" s="34">
        <v>0</v>
      </c>
      <c r="I9" s="34">
        <v>0</v>
      </c>
      <c r="J9" s="34">
        <v>0</v>
      </c>
      <c r="K9" s="33">
        <v>0</v>
      </c>
      <c r="L9" s="29">
        <v>0</v>
      </c>
      <c r="M9" s="34">
        <v>0</v>
      </c>
      <c r="N9" s="222">
        <v>0</v>
      </c>
      <c r="O9" s="34">
        <v>0</v>
      </c>
      <c r="P9" s="222">
        <v>0</v>
      </c>
    </row>
    <row r="10" spans="1:16" s="93" customFormat="1" ht="36.6" customHeight="1">
      <c r="A10" s="28" t="s">
        <v>17</v>
      </c>
      <c r="B10" s="29" t="s">
        <v>19</v>
      </c>
      <c r="C10" s="218">
        <v>0</v>
      </c>
      <c r="D10" s="219">
        <v>0</v>
      </c>
      <c r="E10" s="220">
        <v>0</v>
      </c>
      <c r="F10" s="221">
        <v>0</v>
      </c>
      <c r="G10" s="33">
        <v>0</v>
      </c>
      <c r="H10" s="34">
        <v>0</v>
      </c>
      <c r="I10" s="34">
        <v>0</v>
      </c>
      <c r="J10" s="34">
        <v>0</v>
      </c>
      <c r="K10" s="33">
        <v>0</v>
      </c>
      <c r="L10" s="29">
        <v>0</v>
      </c>
      <c r="M10" s="34">
        <v>0</v>
      </c>
      <c r="N10" s="222">
        <v>0</v>
      </c>
      <c r="O10" s="34">
        <v>0</v>
      </c>
      <c r="P10" s="222">
        <v>0</v>
      </c>
    </row>
    <row r="11" spans="1:16" s="93" customFormat="1" ht="36.6" customHeight="1">
      <c r="A11" s="28" t="s">
        <v>17</v>
      </c>
      <c r="B11" s="36" t="s">
        <v>20</v>
      </c>
      <c r="C11" s="223">
        <v>1</v>
      </c>
      <c r="D11" s="224">
        <v>1</v>
      </c>
      <c r="E11" s="225">
        <v>1</v>
      </c>
      <c r="F11" s="226">
        <v>0</v>
      </c>
      <c r="G11" s="33">
        <f t="shared" si="0"/>
        <v>0</v>
      </c>
      <c r="H11" s="40">
        <v>0</v>
      </c>
      <c r="I11" s="40">
        <v>0</v>
      </c>
      <c r="J11" s="40">
        <v>0</v>
      </c>
      <c r="K11" s="33">
        <v>0</v>
      </c>
      <c r="L11" s="38">
        <v>0</v>
      </c>
      <c r="M11" s="40">
        <v>0</v>
      </c>
      <c r="N11" s="222">
        <v>0</v>
      </c>
      <c r="O11" s="40">
        <v>0</v>
      </c>
      <c r="P11" s="222">
        <v>0</v>
      </c>
    </row>
    <row r="12" spans="1:16" ht="36.6" customHeight="1">
      <c r="A12" s="41" t="s">
        <v>17</v>
      </c>
      <c r="B12" s="42" t="s">
        <v>21</v>
      </c>
      <c r="C12" s="218">
        <v>0</v>
      </c>
      <c r="D12" s="226">
        <v>0</v>
      </c>
      <c r="E12" s="220">
        <v>0</v>
      </c>
      <c r="F12" s="226">
        <v>0</v>
      </c>
      <c r="G12" s="33">
        <v>0</v>
      </c>
      <c r="H12" s="46">
        <v>0</v>
      </c>
      <c r="I12" s="46">
        <v>0</v>
      </c>
      <c r="J12" s="46">
        <v>0</v>
      </c>
      <c r="K12" s="33">
        <v>0</v>
      </c>
      <c r="L12" s="45">
        <v>0</v>
      </c>
      <c r="M12" s="46">
        <v>0</v>
      </c>
      <c r="N12" s="222">
        <v>0</v>
      </c>
      <c r="O12" s="46">
        <v>0</v>
      </c>
      <c r="P12" s="222">
        <v>0</v>
      </c>
    </row>
    <row r="13" spans="1:16" ht="36.6" customHeight="1">
      <c r="A13" s="47" t="s">
        <v>17</v>
      </c>
      <c r="B13" s="48" t="s">
        <v>22</v>
      </c>
      <c r="C13" s="49">
        <f>C9+C10+C11+C12</f>
        <v>4</v>
      </c>
      <c r="D13" s="49">
        <f>D9+D10+D11+D12</f>
        <v>4</v>
      </c>
      <c r="E13" s="51">
        <f>D13/C13</f>
        <v>1</v>
      </c>
      <c r="F13" s="49">
        <f>F9+F10+F11+F12</f>
        <v>0</v>
      </c>
      <c r="G13" s="51">
        <f t="shared" si="0"/>
        <v>0</v>
      </c>
      <c r="H13" s="49">
        <f>H9+H10+H11+H12</f>
        <v>0</v>
      </c>
      <c r="I13" s="49">
        <f>I9+I10+I11+I12</f>
        <v>0</v>
      </c>
      <c r="J13" s="49">
        <f>J9+J10+J11+J12</f>
        <v>0</v>
      </c>
      <c r="K13" s="51">
        <v>0</v>
      </c>
      <c r="L13" s="49">
        <f>L9+L10+L11+L12</f>
        <v>0</v>
      </c>
      <c r="M13" s="49">
        <f>M9+M10+M11+M12</f>
        <v>0</v>
      </c>
      <c r="N13" s="227">
        <v>0</v>
      </c>
      <c r="O13" s="49">
        <f>O9+O10+O11+O12</f>
        <v>0</v>
      </c>
      <c r="P13" s="227">
        <v>0</v>
      </c>
    </row>
    <row r="14" spans="1:16" s="93" customFormat="1" ht="54.75" customHeight="1">
      <c r="A14" s="53" t="s">
        <v>23</v>
      </c>
      <c r="B14" s="54" t="s">
        <v>18</v>
      </c>
      <c r="C14" s="55">
        <v>0</v>
      </c>
      <c r="D14" s="54">
        <v>0</v>
      </c>
      <c r="E14" s="228">
        <v>0</v>
      </c>
      <c r="F14" s="57" t="s">
        <v>49</v>
      </c>
      <c r="G14" s="58">
        <v>0</v>
      </c>
      <c r="H14" s="59">
        <v>0</v>
      </c>
      <c r="I14" s="59">
        <v>0</v>
      </c>
      <c r="J14" s="59">
        <v>0</v>
      </c>
      <c r="K14" s="58">
        <v>0</v>
      </c>
      <c r="L14" s="54">
        <v>0</v>
      </c>
      <c r="M14" s="59">
        <v>0</v>
      </c>
      <c r="N14" s="229">
        <v>0</v>
      </c>
      <c r="O14" s="59">
        <v>0</v>
      </c>
      <c r="P14" s="229">
        <v>0</v>
      </c>
    </row>
    <row r="15" spans="1:16" s="93" customFormat="1" ht="52.5" customHeight="1">
      <c r="A15" s="53" t="s">
        <v>23</v>
      </c>
      <c r="B15" s="61" t="s">
        <v>19</v>
      </c>
      <c r="C15" s="62">
        <v>0</v>
      </c>
      <c r="D15" s="61">
        <v>0</v>
      </c>
      <c r="E15" s="230">
        <v>0</v>
      </c>
      <c r="F15" s="63" t="s">
        <v>49</v>
      </c>
      <c r="G15" s="58">
        <v>0</v>
      </c>
      <c r="H15" s="106">
        <v>0</v>
      </c>
      <c r="I15" s="106">
        <v>0</v>
      </c>
      <c r="J15" s="106">
        <v>0</v>
      </c>
      <c r="K15" s="58">
        <v>0</v>
      </c>
      <c r="L15" s="61">
        <v>0</v>
      </c>
      <c r="M15" s="106">
        <v>0</v>
      </c>
      <c r="N15" s="229">
        <v>0</v>
      </c>
      <c r="O15" s="106">
        <v>0</v>
      </c>
      <c r="P15" s="229">
        <v>0</v>
      </c>
    </row>
    <row r="16" spans="1:16" s="93" customFormat="1" ht="51.75" customHeight="1">
      <c r="A16" s="53" t="s">
        <v>23</v>
      </c>
      <c r="B16" s="64" t="s">
        <v>20</v>
      </c>
      <c r="C16" s="65">
        <v>0</v>
      </c>
      <c r="D16" s="64">
        <v>0</v>
      </c>
      <c r="E16" s="231">
        <v>0</v>
      </c>
      <c r="F16" s="66" t="s">
        <v>49</v>
      </c>
      <c r="G16" s="58">
        <v>0</v>
      </c>
      <c r="H16" s="107">
        <v>0</v>
      </c>
      <c r="I16" s="107">
        <v>0</v>
      </c>
      <c r="J16" s="107">
        <v>0</v>
      </c>
      <c r="K16" s="58">
        <v>0</v>
      </c>
      <c r="L16" s="64">
        <v>0</v>
      </c>
      <c r="M16" s="107">
        <v>0</v>
      </c>
      <c r="N16" s="229">
        <v>0</v>
      </c>
      <c r="O16" s="107">
        <v>0</v>
      </c>
      <c r="P16" s="229">
        <v>0</v>
      </c>
    </row>
    <row r="17" spans="1:41" s="113" customFormat="1" ht="54" customHeight="1">
      <c r="A17" s="53" t="s">
        <v>23</v>
      </c>
      <c r="B17" s="67" t="s">
        <v>21</v>
      </c>
      <c r="C17" s="68">
        <v>0</v>
      </c>
      <c r="D17" s="69">
        <v>0</v>
      </c>
      <c r="E17" s="232">
        <v>0</v>
      </c>
      <c r="F17" s="69">
        <v>0</v>
      </c>
      <c r="G17" s="70">
        <v>0</v>
      </c>
      <c r="H17" s="205">
        <v>0</v>
      </c>
      <c r="I17" s="205">
        <v>0</v>
      </c>
      <c r="J17" s="205">
        <v>0</v>
      </c>
      <c r="K17" s="70">
        <v>0</v>
      </c>
      <c r="L17" s="69">
        <v>0</v>
      </c>
      <c r="M17" s="205">
        <v>0</v>
      </c>
      <c r="N17" s="233">
        <v>0</v>
      </c>
      <c r="O17" s="205">
        <v>0</v>
      </c>
      <c r="P17" s="233">
        <v>0</v>
      </c>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row>
    <row r="18" spans="1:41" s="118" customFormat="1" ht="54" customHeight="1">
      <c r="A18" s="73" t="s">
        <v>23</v>
      </c>
      <c r="B18" s="74" t="s">
        <v>22</v>
      </c>
      <c r="C18" s="75">
        <f>C14+C15+C16+C17</f>
        <v>0</v>
      </c>
      <c r="D18" s="75">
        <f>D14+D15+D16+D17</f>
        <v>0</v>
      </c>
      <c r="E18" s="77">
        <v>0</v>
      </c>
      <c r="F18" s="75">
        <f>F14+F15+F16+F17</f>
        <v>0</v>
      </c>
      <c r="G18" s="77">
        <v>0</v>
      </c>
      <c r="H18" s="75">
        <f>H14+H15+H16+H17</f>
        <v>0</v>
      </c>
      <c r="I18" s="75">
        <f>I14+I15+I16+I17</f>
        <v>0</v>
      </c>
      <c r="J18" s="75">
        <f>J14+J15+J16+J17</f>
        <v>0</v>
      </c>
      <c r="K18" s="77">
        <v>0</v>
      </c>
      <c r="L18" s="75">
        <f>L14+L15+L16+L17</f>
        <v>0</v>
      </c>
      <c r="M18" s="75">
        <f>M14+M15+M16+M17</f>
        <v>0</v>
      </c>
      <c r="N18" s="234">
        <v>0</v>
      </c>
      <c r="O18" s="75">
        <f>O14+O15+O16+O17</f>
        <v>0</v>
      </c>
      <c r="P18" s="234">
        <v>0</v>
      </c>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row>
    <row r="19" spans="1:41">
      <c r="A19" s="82"/>
      <c r="B19" s="87"/>
      <c r="C19" s="88"/>
      <c r="D19" s="88"/>
      <c r="E19" s="88"/>
      <c r="F19" s="89"/>
      <c r="G19" s="89"/>
      <c r="H19" s="89"/>
      <c r="I19" s="89"/>
      <c r="J19" s="89"/>
      <c r="K19" s="89"/>
      <c r="L19" s="89"/>
      <c r="M19" s="89"/>
      <c r="N19" s="89"/>
      <c r="O19" s="89"/>
      <c r="P19" s="89"/>
    </row>
    <row r="20" spans="1:41">
      <c r="A20" s="82"/>
      <c r="B20" s="87"/>
      <c r="C20" s="88"/>
      <c r="D20" s="88"/>
      <c r="E20" s="88"/>
      <c r="F20" s="89"/>
      <c r="G20" s="89"/>
      <c r="H20" s="89"/>
      <c r="I20" s="89"/>
      <c r="J20" s="89"/>
      <c r="K20" s="89"/>
      <c r="L20" s="89"/>
      <c r="M20" s="89"/>
      <c r="N20" s="89"/>
      <c r="O20" s="89"/>
      <c r="P20" s="89"/>
    </row>
    <row r="21" spans="1:41">
      <c r="B21" s="87"/>
      <c r="C21" s="88"/>
      <c r="D21" s="88"/>
      <c r="E21" s="88"/>
      <c r="F21" s="89"/>
      <c r="G21" s="89"/>
      <c r="H21" s="89"/>
      <c r="I21" s="89"/>
      <c r="J21" s="89"/>
      <c r="K21" s="89"/>
      <c r="L21" s="89"/>
      <c r="M21" s="89"/>
      <c r="N21" s="89"/>
      <c r="O21" s="89"/>
      <c r="P21" s="89"/>
    </row>
    <row r="22" spans="1:41">
      <c r="A22" s="82" t="s">
        <v>24</v>
      </c>
      <c r="B22" s="119"/>
      <c r="C22" s="88"/>
      <c r="D22" s="88"/>
      <c r="E22" s="88"/>
      <c r="F22" s="89"/>
      <c r="G22" s="89"/>
      <c r="H22" s="89"/>
      <c r="I22" s="89"/>
      <c r="J22" s="89"/>
      <c r="K22" s="89"/>
      <c r="L22" s="89"/>
      <c r="M22" s="89"/>
      <c r="N22" s="89"/>
      <c r="O22" s="89"/>
      <c r="P22" s="89"/>
    </row>
    <row r="23" spans="1:41">
      <c r="A23" s="88"/>
      <c r="B23" s="119"/>
      <c r="C23" s="88"/>
      <c r="D23" s="88"/>
      <c r="E23" s="88"/>
      <c r="F23" s="89"/>
      <c r="G23" s="89"/>
      <c r="H23" s="89"/>
      <c r="I23" s="89"/>
      <c r="J23" s="89"/>
      <c r="K23" s="89"/>
      <c r="L23" s="89"/>
      <c r="M23" s="89"/>
      <c r="N23" s="89"/>
      <c r="O23" s="89"/>
      <c r="P23" s="89"/>
    </row>
    <row r="24" spans="1:41">
      <c r="A24" s="88"/>
      <c r="B24" s="119"/>
      <c r="C24" s="88"/>
      <c r="D24" s="88"/>
      <c r="E24" s="88"/>
      <c r="F24" s="89"/>
      <c r="G24" s="89"/>
      <c r="H24" s="89"/>
      <c r="I24" s="89"/>
      <c r="J24" s="89"/>
      <c r="K24" s="89"/>
      <c r="L24" s="89"/>
      <c r="M24" s="89"/>
      <c r="N24" s="89"/>
      <c r="O24" s="89"/>
      <c r="P24" s="89"/>
    </row>
    <row r="25" spans="1:41">
      <c r="A25" s="88"/>
      <c r="B25" s="119"/>
      <c r="C25" s="88"/>
      <c r="D25" s="88"/>
      <c r="E25" s="88"/>
      <c r="F25" s="89"/>
      <c r="G25" s="89"/>
      <c r="H25" s="89"/>
      <c r="I25" s="89"/>
      <c r="J25" s="89"/>
      <c r="K25" s="89"/>
      <c r="L25" s="89"/>
      <c r="M25" s="89"/>
      <c r="N25" s="89"/>
      <c r="O25" s="89"/>
      <c r="P25" s="89"/>
    </row>
    <row r="26" spans="1:41">
      <c r="A26" s="88"/>
      <c r="B26" s="119"/>
      <c r="C26" s="88"/>
      <c r="D26" s="88"/>
      <c r="E26" s="88"/>
      <c r="F26" s="89"/>
      <c r="G26" s="89"/>
      <c r="H26" s="89"/>
      <c r="I26" s="89"/>
      <c r="J26" s="89"/>
      <c r="K26" s="89"/>
      <c r="L26" s="89"/>
      <c r="M26" s="89"/>
      <c r="N26" s="89"/>
      <c r="O26" s="89"/>
      <c r="P26" s="89"/>
    </row>
    <row r="39" spans="1:1">
      <c r="A39" s="120"/>
    </row>
  </sheetData>
  <sheetProtection selectLockedCells="1"/>
  <pageMargins left="0.7" right="0.7" top="0.75" bottom="0.75" header="0.3" footer="0.3"/>
  <pageSetup paperSize="5" scale="61" orientation="landscape"/>
  <headerFooter differentOddEven="1">
    <oddHeader>&amp;L20-- Exception Requests for Prescription Drugs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D4EE3-047A-4268-A316-4C59E8C96CCE}">
  <sheetPr>
    <pageSetUpPr fitToPage="1"/>
  </sheetPr>
  <dimension ref="A1:AO39"/>
  <sheetViews>
    <sheetView view="pageLayout" topLeftCell="A8" zoomScale="110" zoomScaleNormal="100" zoomScaleSheetLayoutView="130" zoomScalePageLayoutView="110" workbookViewId="0">
      <selection activeCell="A13" sqref="A13"/>
    </sheetView>
  </sheetViews>
  <sheetFormatPr defaultColWidth="13.85546875" defaultRowHeight="15"/>
  <cols>
    <col min="1" max="1" width="19.85546875" style="91" customWidth="1"/>
    <col min="2" max="2" width="14.5703125" style="91" customWidth="1"/>
    <col min="3" max="3" width="12.42578125" style="91" customWidth="1"/>
    <col min="4" max="5" width="9.42578125" style="91" customWidth="1"/>
    <col min="6" max="6" width="9.42578125" customWidth="1"/>
    <col min="7" max="7" width="8.140625" customWidth="1"/>
    <col min="8" max="8" width="9" customWidth="1"/>
    <col min="9" max="9" width="9.140625" customWidth="1"/>
    <col min="10" max="10" width="9.5703125" customWidth="1"/>
    <col min="11" max="11" width="9.42578125" customWidth="1"/>
    <col min="12" max="12" width="9.85546875" customWidth="1"/>
    <col min="13" max="13" width="9.5703125" customWidth="1"/>
    <col min="14" max="14" width="9.85546875" customWidth="1"/>
    <col min="15" max="15" width="9.5703125" customWidth="1"/>
    <col min="16" max="16" width="9.85546875" customWidth="1"/>
  </cols>
  <sheetData>
    <row r="1" spans="1:16" s="86" customFormat="1" ht="12.75">
      <c r="A1" s="82" t="s">
        <v>53</v>
      </c>
      <c r="B1" s="83" t="s">
        <v>97</v>
      </c>
      <c r="C1" s="84"/>
      <c r="D1" s="84"/>
      <c r="E1" s="84"/>
      <c r="F1" s="85"/>
      <c r="G1" s="85"/>
      <c r="H1" s="85"/>
      <c r="I1" s="85"/>
      <c r="J1" s="85"/>
      <c r="K1" s="85"/>
      <c r="L1" s="85"/>
      <c r="M1" s="85"/>
      <c r="N1" s="85"/>
      <c r="O1" s="85"/>
      <c r="P1" s="85"/>
    </row>
    <row r="2" spans="1:16" s="86" customFormat="1" ht="12.75">
      <c r="A2" s="82" t="s">
        <v>54</v>
      </c>
      <c r="B2" s="84" t="s">
        <v>89</v>
      </c>
      <c r="C2" s="84"/>
      <c r="D2" s="84"/>
      <c r="E2" s="84"/>
      <c r="F2" s="85"/>
      <c r="G2" s="85"/>
      <c r="H2" s="85"/>
      <c r="I2" s="85"/>
      <c r="J2" s="85"/>
      <c r="K2" s="85"/>
      <c r="L2" s="85"/>
      <c r="M2" s="85"/>
      <c r="N2" s="85"/>
      <c r="O2" s="85"/>
      <c r="P2" s="85"/>
    </row>
    <row r="3" spans="1:16">
      <c r="A3" s="82" t="s">
        <v>56</v>
      </c>
      <c r="B3" s="83" t="s">
        <v>90</v>
      </c>
      <c r="C3" s="84"/>
      <c r="D3" s="84"/>
      <c r="E3" s="84"/>
      <c r="F3" s="89"/>
      <c r="G3" s="89"/>
      <c r="H3" s="89"/>
      <c r="I3" s="89"/>
      <c r="J3" s="89"/>
      <c r="K3" s="89"/>
      <c r="L3" s="89"/>
      <c r="M3" s="89"/>
      <c r="N3" s="89"/>
      <c r="O3" s="89"/>
      <c r="P3" s="89"/>
    </row>
    <row r="4" spans="1:16">
      <c r="A4" s="82" t="s">
        <v>58</v>
      </c>
      <c r="B4" s="83" t="s">
        <v>91</v>
      </c>
      <c r="C4" s="84"/>
      <c r="D4" s="88"/>
      <c r="E4" s="88"/>
      <c r="F4" s="89"/>
      <c r="G4" s="89"/>
      <c r="H4" s="89"/>
      <c r="I4" s="89"/>
      <c r="J4" s="89"/>
      <c r="K4" s="89"/>
      <c r="L4" s="89"/>
      <c r="M4" s="89"/>
      <c r="N4" s="89"/>
      <c r="O4" s="89"/>
      <c r="P4" s="89"/>
    </row>
    <row r="5" spans="1:16">
      <c r="A5" s="82" t="s">
        <v>60</v>
      </c>
      <c r="B5" s="83" t="s">
        <v>92</v>
      </c>
      <c r="C5" s="88"/>
      <c r="D5" s="88"/>
      <c r="E5" s="88"/>
      <c r="F5" s="89"/>
      <c r="G5" s="89"/>
      <c r="H5" s="89"/>
      <c r="I5" s="89"/>
      <c r="J5" s="89"/>
      <c r="K5" s="89"/>
      <c r="L5" s="89"/>
      <c r="M5" s="89"/>
      <c r="N5" s="89"/>
      <c r="O5" s="89"/>
      <c r="P5" s="89"/>
    </row>
    <row r="6" spans="1:16">
      <c r="C6" s="127"/>
    </row>
    <row r="7" spans="1:16" s="93" customFormat="1" ht="66.95" customHeight="1">
      <c r="A7" s="15" t="s">
        <v>1</v>
      </c>
      <c r="B7" s="16" t="s">
        <v>2</v>
      </c>
      <c r="C7" s="16" t="s">
        <v>3</v>
      </c>
      <c r="D7" s="16" t="s">
        <v>4</v>
      </c>
      <c r="E7" s="18" t="s">
        <v>5</v>
      </c>
      <c r="F7" s="16" t="s">
        <v>6</v>
      </c>
      <c r="G7" s="18" t="s">
        <v>7</v>
      </c>
      <c r="H7" s="19" t="s">
        <v>8</v>
      </c>
      <c r="I7" s="16" t="s">
        <v>9</v>
      </c>
      <c r="J7" s="20" t="s">
        <v>10</v>
      </c>
      <c r="K7" s="18" t="s">
        <v>11</v>
      </c>
      <c r="L7" s="16" t="s">
        <v>12</v>
      </c>
      <c r="M7" s="16" t="s">
        <v>13</v>
      </c>
      <c r="N7" s="21" t="s">
        <v>14</v>
      </c>
      <c r="O7" s="16" t="s">
        <v>15</v>
      </c>
      <c r="P7" s="21" t="s">
        <v>16</v>
      </c>
    </row>
    <row r="8" spans="1:16" s="93" customFormat="1" ht="14.25" customHeight="1">
      <c r="A8" s="23"/>
      <c r="B8" s="24"/>
      <c r="C8" s="24"/>
      <c r="D8" s="24"/>
      <c r="E8" s="26"/>
      <c r="F8" s="24"/>
      <c r="G8" s="26"/>
      <c r="H8" s="24"/>
      <c r="I8" s="24"/>
      <c r="J8" s="24"/>
      <c r="K8" s="26"/>
      <c r="L8" s="24"/>
      <c r="M8" s="24"/>
      <c r="N8" s="27"/>
      <c r="O8" s="24"/>
      <c r="P8" s="27"/>
    </row>
    <row r="9" spans="1:16" s="93" customFormat="1" ht="36.6" customHeight="1">
      <c r="A9" s="28" t="s">
        <v>17</v>
      </c>
      <c r="B9" s="29" t="s">
        <v>18</v>
      </c>
      <c r="C9" s="218">
        <v>0</v>
      </c>
      <c r="D9" s="219">
        <v>0</v>
      </c>
      <c r="E9" s="193">
        <v>0</v>
      </c>
      <c r="F9" s="221">
        <v>0</v>
      </c>
      <c r="G9" s="235">
        <v>0</v>
      </c>
      <c r="H9" s="215">
        <v>0</v>
      </c>
      <c r="I9" s="215">
        <v>0</v>
      </c>
      <c r="J9" s="215">
        <v>0</v>
      </c>
      <c r="K9" s="235">
        <v>0</v>
      </c>
      <c r="L9" s="219">
        <v>0</v>
      </c>
      <c r="M9" s="215">
        <v>0</v>
      </c>
      <c r="N9" s="236">
        <v>0</v>
      </c>
      <c r="O9" s="215">
        <v>0</v>
      </c>
      <c r="P9" s="236">
        <v>0</v>
      </c>
    </row>
    <row r="10" spans="1:16" s="93" customFormat="1" ht="36.6" customHeight="1">
      <c r="A10" s="28" t="s">
        <v>17</v>
      </c>
      <c r="B10" s="29" t="s">
        <v>19</v>
      </c>
      <c r="C10" s="218">
        <v>0</v>
      </c>
      <c r="D10" s="218">
        <v>0</v>
      </c>
      <c r="E10" s="193">
        <v>0</v>
      </c>
      <c r="F10" s="218">
        <v>0</v>
      </c>
      <c r="G10" s="235">
        <v>0</v>
      </c>
      <c r="H10" s="215">
        <v>0</v>
      </c>
      <c r="I10" s="215">
        <v>0</v>
      </c>
      <c r="J10" s="215">
        <v>0</v>
      </c>
      <c r="K10" s="235">
        <v>0</v>
      </c>
      <c r="L10" s="219">
        <v>0</v>
      </c>
      <c r="M10" s="215">
        <v>0</v>
      </c>
      <c r="N10" s="236">
        <v>0</v>
      </c>
      <c r="O10" s="215">
        <v>0</v>
      </c>
      <c r="P10" s="236">
        <v>0</v>
      </c>
    </row>
    <row r="11" spans="1:16" s="93" customFormat="1" ht="36.6" customHeight="1">
      <c r="A11" s="28" t="s">
        <v>17</v>
      </c>
      <c r="B11" s="36" t="s">
        <v>20</v>
      </c>
      <c r="C11" s="218">
        <v>0</v>
      </c>
      <c r="D11" s="218">
        <v>0</v>
      </c>
      <c r="E11" s="193">
        <v>0</v>
      </c>
      <c r="F11" s="218">
        <v>0</v>
      </c>
      <c r="G11" s="235">
        <v>0</v>
      </c>
      <c r="H11" s="237">
        <v>0</v>
      </c>
      <c r="I11" s="237">
        <v>0</v>
      </c>
      <c r="J11" s="237">
        <v>0</v>
      </c>
      <c r="K11" s="235">
        <v>0</v>
      </c>
      <c r="L11" s="224">
        <v>0</v>
      </c>
      <c r="M11" s="237">
        <v>0</v>
      </c>
      <c r="N11" s="236">
        <v>0</v>
      </c>
      <c r="O11" s="237">
        <v>0</v>
      </c>
      <c r="P11" s="236">
        <v>0</v>
      </c>
    </row>
    <row r="12" spans="1:16" ht="36.6" customHeight="1">
      <c r="A12" s="41" t="s">
        <v>17</v>
      </c>
      <c r="B12" s="42" t="s">
        <v>21</v>
      </c>
      <c r="C12" s="218">
        <v>0</v>
      </c>
      <c r="D12" s="218">
        <v>0</v>
      </c>
      <c r="E12" s="193">
        <v>0</v>
      </c>
      <c r="F12" s="218">
        <v>0</v>
      </c>
      <c r="G12" s="235">
        <v>0</v>
      </c>
      <c r="H12" s="238">
        <v>0</v>
      </c>
      <c r="I12" s="238">
        <v>0</v>
      </c>
      <c r="J12" s="238">
        <v>0</v>
      </c>
      <c r="K12" s="235">
        <v>0</v>
      </c>
      <c r="L12" s="239">
        <v>0</v>
      </c>
      <c r="M12" s="238">
        <v>0</v>
      </c>
      <c r="N12" s="236">
        <v>0</v>
      </c>
      <c r="O12" s="238">
        <v>0</v>
      </c>
      <c r="P12" s="236">
        <v>0</v>
      </c>
    </row>
    <row r="13" spans="1:16" ht="36.6" customHeight="1">
      <c r="A13" s="47" t="s">
        <v>17</v>
      </c>
      <c r="B13" s="48" t="s">
        <v>22</v>
      </c>
      <c r="C13" s="240">
        <v>0</v>
      </c>
      <c r="D13" s="240">
        <v>0</v>
      </c>
      <c r="E13" s="196">
        <v>0</v>
      </c>
      <c r="F13" s="240">
        <v>0</v>
      </c>
      <c r="G13" s="196">
        <v>0</v>
      </c>
      <c r="H13" s="240">
        <v>0</v>
      </c>
      <c r="I13" s="240">
        <v>0</v>
      </c>
      <c r="J13" s="240">
        <v>0</v>
      </c>
      <c r="K13" s="196">
        <v>0</v>
      </c>
      <c r="L13" s="240">
        <v>0</v>
      </c>
      <c r="M13" s="240">
        <v>0</v>
      </c>
      <c r="N13" s="241">
        <v>0</v>
      </c>
      <c r="O13" s="240">
        <v>0</v>
      </c>
      <c r="P13" s="241">
        <v>0</v>
      </c>
    </row>
    <row r="14" spans="1:16" s="93" customFormat="1" ht="54.75" customHeight="1">
      <c r="A14" s="53" t="s">
        <v>23</v>
      </c>
      <c r="B14" s="54" t="s">
        <v>18</v>
      </c>
      <c r="C14" s="242">
        <v>0</v>
      </c>
      <c r="D14" s="243">
        <v>0</v>
      </c>
      <c r="E14" s="199">
        <v>0</v>
      </c>
      <c r="F14" s="244">
        <v>0</v>
      </c>
      <c r="G14" s="245">
        <v>0</v>
      </c>
      <c r="H14" s="246">
        <v>0</v>
      </c>
      <c r="I14" s="246">
        <v>0</v>
      </c>
      <c r="J14" s="246">
        <v>0</v>
      </c>
      <c r="K14" s="245">
        <v>0</v>
      </c>
      <c r="L14" s="243">
        <v>0</v>
      </c>
      <c r="M14" s="246">
        <v>0</v>
      </c>
      <c r="N14" s="247">
        <v>0</v>
      </c>
      <c r="O14" s="246">
        <v>0</v>
      </c>
      <c r="P14" s="247">
        <v>0</v>
      </c>
    </row>
    <row r="15" spans="1:16" s="93" customFormat="1" ht="52.5" customHeight="1">
      <c r="A15" s="53" t="s">
        <v>23</v>
      </c>
      <c r="B15" s="61" t="s">
        <v>19</v>
      </c>
      <c r="C15" s="248">
        <v>0</v>
      </c>
      <c r="D15" s="249">
        <v>0</v>
      </c>
      <c r="E15" s="202">
        <v>0</v>
      </c>
      <c r="F15" s="250">
        <v>0</v>
      </c>
      <c r="G15" s="245">
        <v>0</v>
      </c>
      <c r="H15" s="251">
        <v>0</v>
      </c>
      <c r="I15" s="251">
        <v>0</v>
      </c>
      <c r="J15" s="251">
        <v>0</v>
      </c>
      <c r="K15" s="245">
        <v>0</v>
      </c>
      <c r="L15" s="249">
        <v>0</v>
      </c>
      <c r="M15" s="251">
        <v>0</v>
      </c>
      <c r="N15" s="247">
        <v>0</v>
      </c>
      <c r="O15" s="251">
        <v>0</v>
      </c>
      <c r="P15" s="247">
        <v>0</v>
      </c>
    </row>
    <row r="16" spans="1:16" s="93" customFormat="1" ht="51.75" customHeight="1">
      <c r="A16" s="53" t="s">
        <v>23</v>
      </c>
      <c r="B16" s="64" t="s">
        <v>20</v>
      </c>
      <c r="C16" s="252">
        <v>0</v>
      </c>
      <c r="D16" s="253">
        <v>0</v>
      </c>
      <c r="E16" s="203">
        <v>0</v>
      </c>
      <c r="F16" s="254">
        <v>0</v>
      </c>
      <c r="G16" s="245">
        <v>0</v>
      </c>
      <c r="H16" s="255">
        <v>0</v>
      </c>
      <c r="I16" s="255">
        <v>0</v>
      </c>
      <c r="J16" s="255">
        <v>0</v>
      </c>
      <c r="K16" s="245">
        <v>0</v>
      </c>
      <c r="L16" s="253">
        <v>0</v>
      </c>
      <c r="M16" s="255">
        <v>0</v>
      </c>
      <c r="N16" s="247">
        <v>0</v>
      </c>
      <c r="O16" s="255">
        <v>0</v>
      </c>
      <c r="P16" s="247">
        <v>0</v>
      </c>
    </row>
    <row r="17" spans="1:41" s="113" customFormat="1" ht="54" customHeight="1">
      <c r="A17" s="53" t="s">
        <v>23</v>
      </c>
      <c r="B17" s="67" t="s">
        <v>21</v>
      </c>
      <c r="C17" s="252">
        <v>0</v>
      </c>
      <c r="D17" s="253">
        <v>0</v>
      </c>
      <c r="E17" s="203">
        <v>0</v>
      </c>
      <c r="F17" s="254">
        <v>0</v>
      </c>
      <c r="G17" s="256">
        <v>0</v>
      </c>
      <c r="H17" s="257">
        <v>0</v>
      </c>
      <c r="I17" s="257">
        <v>0</v>
      </c>
      <c r="J17" s="257">
        <v>0</v>
      </c>
      <c r="K17" s="258">
        <v>0</v>
      </c>
      <c r="L17" s="259">
        <v>0</v>
      </c>
      <c r="M17" s="257">
        <v>0</v>
      </c>
      <c r="N17" s="260">
        <v>0</v>
      </c>
      <c r="O17" s="257">
        <v>0</v>
      </c>
      <c r="P17" s="260">
        <v>0</v>
      </c>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row>
    <row r="18" spans="1:41" s="118" customFormat="1" ht="54" customHeight="1">
      <c r="A18" s="73" t="s">
        <v>23</v>
      </c>
      <c r="B18" s="74" t="s">
        <v>22</v>
      </c>
      <c r="C18" s="261">
        <v>0</v>
      </c>
      <c r="D18" s="261">
        <v>0</v>
      </c>
      <c r="E18" s="209">
        <v>0</v>
      </c>
      <c r="F18" s="261">
        <v>0</v>
      </c>
      <c r="G18" s="209">
        <v>0</v>
      </c>
      <c r="H18" s="262">
        <v>0</v>
      </c>
      <c r="I18" s="262">
        <v>0</v>
      </c>
      <c r="J18" s="262">
        <v>0</v>
      </c>
      <c r="K18" s="263">
        <v>0</v>
      </c>
      <c r="L18" s="262">
        <v>0</v>
      </c>
      <c r="M18" s="262">
        <v>0</v>
      </c>
      <c r="N18" s="264">
        <v>0</v>
      </c>
      <c r="O18" s="262">
        <v>0</v>
      </c>
      <c r="P18" s="264">
        <v>0</v>
      </c>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row>
    <row r="19" spans="1:41">
      <c r="A19" s="82"/>
      <c r="B19" s="87"/>
      <c r="C19" s="88"/>
      <c r="D19" s="88"/>
      <c r="E19" s="88"/>
      <c r="F19" s="89"/>
      <c r="G19" s="89"/>
      <c r="H19" s="89"/>
      <c r="I19" s="89"/>
      <c r="J19" s="89"/>
      <c r="K19" s="89"/>
      <c r="L19" s="89"/>
      <c r="M19" s="89"/>
      <c r="N19" s="89"/>
      <c r="O19" s="89"/>
      <c r="P19" s="89"/>
    </row>
    <row r="20" spans="1:41">
      <c r="A20" s="82"/>
      <c r="B20" s="87"/>
      <c r="C20" s="88"/>
      <c r="D20" s="88"/>
      <c r="E20" s="88"/>
      <c r="F20" s="89"/>
      <c r="G20" s="89"/>
      <c r="H20" s="89"/>
      <c r="I20" s="89"/>
      <c r="J20" s="89"/>
      <c r="K20" s="89"/>
      <c r="L20" s="89"/>
      <c r="M20" s="89"/>
      <c r="N20" s="89"/>
      <c r="O20" s="89"/>
      <c r="P20" s="89"/>
    </row>
    <row r="21" spans="1:41">
      <c r="B21" s="87"/>
      <c r="C21" s="88"/>
      <c r="D21" s="88"/>
      <c r="E21" s="88"/>
      <c r="F21" s="89"/>
      <c r="G21" s="89"/>
      <c r="H21" s="89"/>
      <c r="I21" s="89"/>
      <c r="J21" s="89"/>
      <c r="K21" s="89"/>
      <c r="L21" s="89"/>
      <c r="M21" s="89"/>
      <c r="N21" s="89"/>
      <c r="O21" s="89"/>
      <c r="P21" s="89"/>
    </row>
    <row r="22" spans="1:41">
      <c r="A22" s="82" t="s">
        <v>24</v>
      </c>
      <c r="B22" s="119"/>
      <c r="C22" s="88"/>
      <c r="D22" s="88"/>
      <c r="E22" s="88"/>
      <c r="F22" s="89"/>
      <c r="G22" s="89"/>
      <c r="H22" s="89"/>
      <c r="I22" s="89"/>
      <c r="J22" s="89"/>
      <c r="K22" s="89"/>
      <c r="L22" s="89"/>
      <c r="M22" s="89"/>
      <c r="N22" s="89"/>
      <c r="O22" s="89"/>
      <c r="P22" s="89"/>
    </row>
    <row r="23" spans="1:41">
      <c r="A23" s="88"/>
      <c r="B23" s="119"/>
      <c r="C23" s="88"/>
      <c r="D23" s="88"/>
      <c r="E23" s="88"/>
      <c r="F23" s="89"/>
      <c r="G23" s="89"/>
      <c r="H23" s="89"/>
      <c r="I23" s="89"/>
      <c r="J23" s="89"/>
      <c r="K23" s="89"/>
      <c r="L23" s="89"/>
      <c r="M23" s="89"/>
      <c r="N23" s="89"/>
      <c r="O23" s="89"/>
      <c r="P23" s="89"/>
    </row>
    <row r="24" spans="1:41">
      <c r="A24" s="88"/>
      <c r="B24" s="119"/>
      <c r="C24" s="88"/>
      <c r="D24" s="88"/>
      <c r="E24" s="88"/>
      <c r="F24" s="89"/>
      <c r="G24" s="89"/>
      <c r="H24" s="89"/>
      <c r="I24" s="89"/>
      <c r="J24" s="89"/>
      <c r="K24" s="89"/>
      <c r="L24" s="89"/>
      <c r="M24" s="89"/>
      <c r="N24" s="89"/>
      <c r="O24" s="89"/>
      <c r="P24" s="89"/>
    </row>
    <row r="25" spans="1:41">
      <c r="A25" s="88"/>
      <c r="B25" s="119"/>
      <c r="C25" s="88"/>
      <c r="D25" s="88"/>
      <c r="E25" s="88"/>
      <c r="F25" s="89"/>
      <c r="G25" s="89"/>
      <c r="H25" s="89"/>
      <c r="I25" s="89"/>
      <c r="J25" s="89"/>
      <c r="K25" s="89"/>
      <c r="L25" s="89"/>
      <c r="M25" s="89"/>
      <c r="N25" s="89"/>
      <c r="O25" s="89"/>
      <c r="P25" s="89"/>
    </row>
    <row r="26" spans="1:41">
      <c r="A26" s="88"/>
      <c r="B26" s="119"/>
      <c r="C26" s="88"/>
      <c r="D26" s="88"/>
      <c r="E26" s="88"/>
      <c r="F26" s="89"/>
      <c r="G26" s="89"/>
      <c r="H26" s="89"/>
      <c r="I26" s="89"/>
      <c r="J26" s="89"/>
      <c r="K26" s="89"/>
      <c r="L26" s="89"/>
      <c r="M26" s="89"/>
      <c r="N26" s="89"/>
      <c r="O26" s="89"/>
      <c r="P26" s="89"/>
    </row>
    <row r="39" spans="1:1">
      <c r="A39" s="120"/>
    </row>
  </sheetData>
  <sheetProtection selectLockedCells="1"/>
  <pageMargins left="0.7" right="0.7" top="0.75" bottom="0.75" header="0.3" footer="0.3"/>
  <pageSetup paperSize="5" scale="76" orientation="landscape"/>
  <headerFooter differentOddEven="1">
    <oddHeader>&amp;L20-- Exception Requests for Prescription Drugs</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72C55-F272-4B69-A4FC-88FF5E50A7E8}">
  <sheetPr>
    <pageSetUpPr fitToPage="1"/>
  </sheetPr>
  <dimension ref="A1:AO39"/>
  <sheetViews>
    <sheetView view="pageLayout" zoomScaleNormal="100" zoomScaleSheetLayoutView="130" workbookViewId="0"/>
  </sheetViews>
  <sheetFormatPr defaultColWidth="13.85546875" defaultRowHeight="15"/>
  <cols>
    <col min="1" max="1" width="19.85546875" style="91" customWidth="1"/>
    <col min="2" max="2" width="14.5703125" style="91" customWidth="1"/>
    <col min="3" max="3" width="12.42578125" style="91" customWidth="1"/>
    <col min="4" max="5" width="9.42578125" style="91" customWidth="1"/>
    <col min="6" max="6" width="9.42578125" customWidth="1"/>
    <col min="7" max="7" width="8.140625" customWidth="1"/>
    <col min="8" max="8" width="9" customWidth="1"/>
    <col min="9" max="9" width="9.140625" customWidth="1"/>
    <col min="10" max="10" width="9.5703125" customWidth="1"/>
    <col min="11" max="11" width="9.42578125" customWidth="1"/>
    <col min="12" max="12" width="9.85546875" customWidth="1"/>
    <col min="13" max="13" width="9.5703125" customWidth="1"/>
    <col min="14" max="14" width="9.85546875" customWidth="1"/>
    <col min="15" max="15" width="9.5703125" customWidth="1"/>
    <col min="16" max="16" width="9.85546875" customWidth="1"/>
  </cols>
  <sheetData>
    <row r="1" spans="1:16" s="86" customFormat="1" ht="12.75">
      <c r="A1" s="82" t="s">
        <v>53</v>
      </c>
      <c r="B1" s="83" t="s">
        <v>98</v>
      </c>
      <c r="C1" s="84"/>
      <c r="D1" s="84"/>
      <c r="E1" s="84"/>
      <c r="F1" s="85"/>
      <c r="G1" s="85"/>
      <c r="H1" s="85"/>
      <c r="I1" s="85"/>
      <c r="J1" s="85"/>
      <c r="K1" s="85"/>
      <c r="L1" s="85"/>
      <c r="M1" s="85"/>
      <c r="N1" s="85"/>
      <c r="O1" s="85"/>
      <c r="P1" s="85"/>
    </row>
    <row r="2" spans="1:16" s="86" customFormat="1" ht="12.75">
      <c r="A2" s="82" t="s">
        <v>54</v>
      </c>
      <c r="B2" s="83" t="s">
        <v>89</v>
      </c>
      <c r="C2" s="84"/>
      <c r="D2" s="84"/>
      <c r="E2" s="84"/>
      <c r="F2" s="85"/>
      <c r="G2" s="85"/>
      <c r="H2" s="85"/>
      <c r="I2" s="85"/>
      <c r="J2" s="85"/>
      <c r="K2" s="85"/>
      <c r="L2" s="85"/>
      <c r="M2" s="85"/>
      <c r="N2" s="85"/>
      <c r="O2" s="85"/>
      <c r="P2" s="85"/>
    </row>
    <row r="3" spans="1:16">
      <c r="A3" s="82" t="s">
        <v>56</v>
      </c>
      <c r="B3" s="83" t="s">
        <v>90</v>
      </c>
      <c r="C3" s="84"/>
      <c r="D3" s="84"/>
      <c r="E3" s="84"/>
      <c r="F3" s="89"/>
      <c r="G3" s="89"/>
      <c r="H3" s="89"/>
      <c r="I3" s="89"/>
      <c r="J3" s="89"/>
      <c r="K3" s="89"/>
      <c r="L3" s="89"/>
      <c r="M3" s="89"/>
      <c r="N3" s="89"/>
      <c r="O3" s="89"/>
      <c r="P3" s="89"/>
    </row>
    <row r="4" spans="1:16">
      <c r="A4" s="82" t="s">
        <v>58</v>
      </c>
      <c r="B4" s="83" t="s">
        <v>91</v>
      </c>
      <c r="C4" s="84"/>
      <c r="D4" s="88"/>
      <c r="E4" s="88"/>
      <c r="F4" s="89"/>
      <c r="G4" s="89"/>
      <c r="H4" s="89"/>
      <c r="I4" s="89"/>
      <c r="J4" s="89"/>
      <c r="K4" s="89"/>
      <c r="L4" s="89"/>
      <c r="M4" s="89"/>
      <c r="N4" s="89"/>
      <c r="O4" s="89"/>
      <c r="P4" s="89"/>
    </row>
    <row r="5" spans="1:16">
      <c r="A5" s="82" t="s">
        <v>60</v>
      </c>
      <c r="B5" s="83" t="s">
        <v>92</v>
      </c>
      <c r="C5" s="88"/>
      <c r="D5" s="88"/>
      <c r="E5" s="88"/>
      <c r="F5" s="89"/>
      <c r="G5" s="89"/>
      <c r="H5" s="89"/>
      <c r="I5" s="89"/>
      <c r="J5" s="89"/>
      <c r="K5" s="89"/>
      <c r="L5" s="89"/>
      <c r="M5" s="89"/>
      <c r="N5" s="89"/>
      <c r="O5" s="89"/>
      <c r="P5" s="89"/>
    </row>
    <row r="6" spans="1:16">
      <c r="C6" s="127"/>
    </row>
    <row r="7" spans="1:16" s="93" customFormat="1" ht="66.95" customHeight="1">
      <c r="A7" s="15" t="s">
        <v>1</v>
      </c>
      <c r="B7" s="16" t="s">
        <v>2</v>
      </c>
      <c r="C7" s="16" t="s">
        <v>3</v>
      </c>
      <c r="D7" s="16" t="s">
        <v>4</v>
      </c>
      <c r="E7" s="18" t="s">
        <v>5</v>
      </c>
      <c r="F7" s="16" t="s">
        <v>6</v>
      </c>
      <c r="G7" s="18" t="s">
        <v>7</v>
      </c>
      <c r="H7" s="19" t="s">
        <v>8</v>
      </c>
      <c r="I7" s="16" t="s">
        <v>9</v>
      </c>
      <c r="J7" s="20" t="s">
        <v>10</v>
      </c>
      <c r="K7" s="18" t="s">
        <v>11</v>
      </c>
      <c r="L7" s="16" t="s">
        <v>12</v>
      </c>
      <c r="M7" s="16" t="s">
        <v>13</v>
      </c>
      <c r="N7" s="21" t="s">
        <v>14</v>
      </c>
      <c r="O7" s="16" t="s">
        <v>15</v>
      </c>
      <c r="P7" s="21" t="s">
        <v>16</v>
      </c>
    </row>
    <row r="8" spans="1:16" s="93" customFormat="1" ht="14.25" customHeight="1">
      <c r="A8" s="23"/>
      <c r="B8" s="24"/>
      <c r="C8" s="24"/>
      <c r="D8" s="24"/>
      <c r="E8" s="26"/>
      <c r="F8" s="24"/>
      <c r="G8" s="26"/>
      <c r="H8" s="24"/>
      <c r="I8" s="24"/>
      <c r="J8" s="24"/>
      <c r="K8" s="26"/>
      <c r="L8" s="24"/>
      <c r="M8" s="24"/>
      <c r="N8" s="27"/>
      <c r="O8" s="24"/>
      <c r="P8" s="27"/>
    </row>
    <row r="9" spans="1:16" s="93" customFormat="1" ht="36.6" customHeight="1">
      <c r="A9" s="28" t="s">
        <v>17</v>
      </c>
      <c r="B9" s="29" t="s">
        <v>18</v>
      </c>
      <c r="C9" s="218">
        <v>23</v>
      </c>
      <c r="D9" s="219">
        <v>23</v>
      </c>
      <c r="E9" s="265">
        <v>1</v>
      </c>
      <c r="F9" s="266">
        <v>0</v>
      </c>
      <c r="G9" s="267">
        <f t="shared" ref="G9:G18" si="0">F9/C9</f>
        <v>0</v>
      </c>
      <c r="H9" s="215">
        <v>0</v>
      </c>
      <c r="I9" s="215">
        <v>0</v>
      </c>
      <c r="J9" s="215">
        <v>0</v>
      </c>
      <c r="K9" s="235">
        <v>0</v>
      </c>
      <c r="L9" s="219">
        <v>0</v>
      </c>
      <c r="M9" s="215">
        <v>0</v>
      </c>
      <c r="N9" s="236" t="e">
        <f t="shared" ref="N9" si="1">M9/J9</f>
        <v>#DIV/0!</v>
      </c>
      <c r="O9" s="215">
        <v>0</v>
      </c>
      <c r="P9" s="236">
        <v>0</v>
      </c>
    </row>
    <row r="10" spans="1:16" s="93" customFormat="1" ht="36.6" customHeight="1">
      <c r="A10" s="28" t="s">
        <v>17</v>
      </c>
      <c r="B10" s="29" t="s">
        <v>19</v>
      </c>
      <c r="C10" s="218">
        <v>0</v>
      </c>
      <c r="D10" s="218">
        <v>0</v>
      </c>
      <c r="E10" s="265">
        <v>0</v>
      </c>
      <c r="F10" s="218">
        <v>0</v>
      </c>
      <c r="G10" s="235">
        <v>0</v>
      </c>
      <c r="H10" s="215">
        <v>0</v>
      </c>
      <c r="I10" s="215">
        <v>0</v>
      </c>
      <c r="J10" s="215">
        <v>0</v>
      </c>
      <c r="K10" s="268">
        <v>0</v>
      </c>
      <c r="L10" s="215">
        <v>0</v>
      </c>
      <c r="M10" s="215">
        <v>0</v>
      </c>
      <c r="N10" s="268">
        <v>0</v>
      </c>
      <c r="O10" s="215">
        <v>0</v>
      </c>
      <c r="P10" s="268">
        <v>0</v>
      </c>
    </row>
    <row r="11" spans="1:16" s="93" customFormat="1" ht="36.6" customHeight="1">
      <c r="A11" s="28" t="s">
        <v>17</v>
      </c>
      <c r="B11" s="36" t="s">
        <v>20</v>
      </c>
      <c r="C11" s="218">
        <v>4</v>
      </c>
      <c r="D11" s="218">
        <v>4</v>
      </c>
      <c r="E11" s="265">
        <v>0</v>
      </c>
      <c r="F11" s="218">
        <v>0</v>
      </c>
      <c r="G11" s="235">
        <f t="shared" si="0"/>
        <v>0</v>
      </c>
      <c r="H11" s="215">
        <v>0</v>
      </c>
      <c r="I11" s="215">
        <v>0</v>
      </c>
      <c r="J11" s="215">
        <v>0</v>
      </c>
      <c r="K11" s="268">
        <v>0</v>
      </c>
      <c r="L11" s="215">
        <v>0</v>
      </c>
      <c r="M11" s="215">
        <v>0</v>
      </c>
      <c r="N11" s="268">
        <v>0</v>
      </c>
      <c r="O11" s="215">
        <v>0</v>
      </c>
      <c r="P11" s="268">
        <v>0</v>
      </c>
    </row>
    <row r="12" spans="1:16" ht="36.6" customHeight="1">
      <c r="A12" s="41" t="s">
        <v>17</v>
      </c>
      <c r="B12" s="42" t="s">
        <v>21</v>
      </c>
      <c r="C12" s="218">
        <v>3</v>
      </c>
      <c r="D12" s="218">
        <v>1</v>
      </c>
      <c r="E12" s="265">
        <v>0</v>
      </c>
      <c r="F12" s="218">
        <v>2</v>
      </c>
      <c r="G12" s="235">
        <f t="shared" si="0"/>
        <v>0.66666666666666663</v>
      </c>
      <c r="H12" s="215">
        <v>1</v>
      </c>
      <c r="I12" s="215">
        <v>0</v>
      </c>
      <c r="J12" s="215">
        <v>1</v>
      </c>
      <c r="K12" s="268">
        <v>0</v>
      </c>
      <c r="L12" s="215">
        <v>0</v>
      </c>
      <c r="M12" s="215">
        <v>0</v>
      </c>
      <c r="N12" s="268">
        <v>0</v>
      </c>
      <c r="O12" s="215">
        <v>0</v>
      </c>
      <c r="P12" s="268">
        <v>0</v>
      </c>
    </row>
    <row r="13" spans="1:16" ht="36.6" customHeight="1">
      <c r="A13" s="47" t="s">
        <v>17</v>
      </c>
      <c r="B13" s="48" t="s">
        <v>22</v>
      </c>
      <c r="C13" s="49">
        <f>C9+C10+C11+C12</f>
        <v>30</v>
      </c>
      <c r="D13" s="49">
        <f>D9+D10+D11+D12</f>
        <v>28</v>
      </c>
      <c r="E13" s="51">
        <f>D13/C13</f>
        <v>0.93333333333333335</v>
      </c>
      <c r="F13" s="49">
        <f>F9+F10+F11+F12</f>
        <v>2</v>
      </c>
      <c r="G13" s="196">
        <f t="shared" si="0"/>
        <v>6.6666666666666666E-2</v>
      </c>
      <c r="H13" s="49">
        <f>H9+H10+H11+H12</f>
        <v>1</v>
      </c>
      <c r="I13" s="49">
        <f>I9+I10+I11+I12</f>
        <v>0</v>
      </c>
      <c r="J13" s="49">
        <f>J9+J10+J11+J12</f>
        <v>1</v>
      </c>
      <c r="K13" s="196">
        <f t="shared" ref="K13" si="2">J13/H13</f>
        <v>1</v>
      </c>
      <c r="L13" s="49">
        <f>L9+L10+L11+L12</f>
        <v>0</v>
      </c>
      <c r="M13" s="49">
        <f>M9+M10+M11+M12</f>
        <v>0</v>
      </c>
      <c r="N13" s="241">
        <f>M13/J13</f>
        <v>0</v>
      </c>
      <c r="O13" s="49">
        <f>O9+O10+O11+O12</f>
        <v>0</v>
      </c>
      <c r="P13" s="241">
        <v>0</v>
      </c>
    </row>
    <row r="14" spans="1:16" s="93" customFormat="1" ht="54.75" customHeight="1">
      <c r="A14" s="53" t="s">
        <v>23</v>
      </c>
      <c r="B14" s="54" t="s">
        <v>18</v>
      </c>
      <c r="C14" s="242">
        <v>0</v>
      </c>
      <c r="D14" s="243">
        <v>0</v>
      </c>
      <c r="E14" s="269">
        <v>0</v>
      </c>
      <c r="F14" s="244">
        <v>0</v>
      </c>
      <c r="G14" s="270">
        <v>0</v>
      </c>
      <c r="H14" s="246">
        <v>0</v>
      </c>
      <c r="I14" s="246">
        <v>0</v>
      </c>
      <c r="J14" s="246">
        <v>0</v>
      </c>
      <c r="K14" s="245">
        <v>0</v>
      </c>
      <c r="L14" s="243">
        <v>0</v>
      </c>
      <c r="M14" s="246">
        <v>0</v>
      </c>
      <c r="N14" s="247">
        <v>0</v>
      </c>
      <c r="O14" s="246">
        <v>0</v>
      </c>
      <c r="P14" s="247">
        <v>0</v>
      </c>
    </row>
    <row r="15" spans="1:16" s="93" customFormat="1" ht="52.5" customHeight="1">
      <c r="A15" s="53" t="s">
        <v>23</v>
      </c>
      <c r="B15" s="61" t="s">
        <v>19</v>
      </c>
      <c r="C15" s="248">
        <v>0</v>
      </c>
      <c r="D15" s="249">
        <v>0</v>
      </c>
      <c r="E15" s="271">
        <v>0</v>
      </c>
      <c r="F15" s="250">
        <v>0</v>
      </c>
      <c r="G15" s="270">
        <v>0</v>
      </c>
      <c r="H15" s="251">
        <v>0</v>
      </c>
      <c r="I15" s="251">
        <v>0</v>
      </c>
      <c r="J15" s="251">
        <v>0</v>
      </c>
      <c r="K15" s="245">
        <v>0</v>
      </c>
      <c r="L15" s="249">
        <v>0</v>
      </c>
      <c r="M15" s="251">
        <v>0</v>
      </c>
      <c r="N15" s="247">
        <v>0</v>
      </c>
      <c r="O15" s="251">
        <v>0</v>
      </c>
      <c r="P15" s="247">
        <v>0</v>
      </c>
    </row>
    <row r="16" spans="1:16" s="93" customFormat="1" ht="51.75" customHeight="1">
      <c r="A16" s="53" t="s">
        <v>23</v>
      </c>
      <c r="B16" s="64" t="s">
        <v>20</v>
      </c>
      <c r="C16" s="252">
        <v>0</v>
      </c>
      <c r="D16" s="253">
        <v>0</v>
      </c>
      <c r="E16" s="272">
        <v>0</v>
      </c>
      <c r="F16" s="254">
        <v>0</v>
      </c>
      <c r="G16" s="270">
        <v>0</v>
      </c>
      <c r="H16" s="255">
        <v>0</v>
      </c>
      <c r="I16" s="255">
        <v>0</v>
      </c>
      <c r="J16" s="255">
        <v>0</v>
      </c>
      <c r="K16" s="245">
        <v>0</v>
      </c>
      <c r="L16" s="253">
        <v>0</v>
      </c>
      <c r="M16" s="255">
        <v>0</v>
      </c>
      <c r="N16" s="247">
        <v>0</v>
      </c>
      <c r="O16" s="255">
        <v>0</v>
      </c>
      <c r="P16" s="247">
        <v>0</v>
      </c>
    </row>
    <row r="17" spans="1:41" s="113" customFormat="1" ht="54" customHeight="1">
      <c r="A17" s="53" t="s">
        <v>23</v>
      </c>
      <c r="B17" s="67" t="s">
        <v>21</v>
      </c>
      <c r="C17" s="68">
        <v>1</v>
      </c>
      <c r="D17" s="69">
        <v>1</v>
      </c>
      <c r="E17" s="273">
        <v>1</v>
      </c>
      <c r="F17" s="274">
        <v>0</v>
      </c>
      <c r="G17" s="258">
        <f t="shared" si="0"/>
        <v>0</v>
      </c>
      <c r="H17" s="257">
        <v>0</v>
      </c>
      <c r="I17" s="257">
        <v>0</v>
      </c>
      <c r="J17" s="257">
        <v>0</v>
      </c>
      <c r="K17" s="258">
        <v>0</v>
      </c>
      <c r="L17" s="259">
        <v>0</v>
      </c>
      <c r="M17" s="257">
        <v>0</v>
      </c>
      <c r="N17" s="260">
        <v>0</v>
      </c>
      <c r="O17" s="257">
        <v>0</v>
      </c>
      <c r="P17" s="260">
        <v>0</v>
      </c>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row>
    <row r="18" spans="1:41" s="118" customFormat="1" ht="54" customHeight="1">
      <c r="A18" s="73" t="s">
        <v>23</v>
      </c>
      <c r="B18" s="74" t="s">
        <v>22</v>
      </c>
      <c r="C18" s="75">
        <f>C14+C15+C16+C17</f>
        <v>1</v>
      </c>
      <c r="D18" s="75">
        <f>D14+D15+D16+D17</f>
        <v>1</v>
      </c>
      <c r="E18" s="77">
        <f>D18/C18</f>
        <v>1</v>
      </c>
      <c r="F18" s="75">
        <f>F14+F15+F16+F17</f>
        <v>0</v>
      </c>
      <c r="G18" s="263">
        <f t="shared" si="0"/>
        <v>0</v>
      </c>
      <c r="H18" s="75">
        <f>H14+H15+H16+H17</f>
        <v>0</v>
      </c>
      <c r="I18" s="75">
        <f>I14+I15+I16+I17</f>
        <v>0</v>
      </c>
      <c r="J18" s="75">
        <f>J14+J15+J16+J17</f>
        <v>0</v>
      </c>
      <c r="K18" s="258">
        <v>0</v>
      </c>
      <c r="L18" s="75">
        <f>L14+L15+L16+L17</f>
        <v>0</v>
      </c>
      <c r="M18" s="75">
        <f>M14+M15+M16+M17</f>
        <v>0</v>
      </c>
      <c r="N18" s="258">
        <v>0</v>
      </c>
      <c r="O18" s="75">
        <f>O14+O15+O16+O17</f>
        <v>0</v>
      </c>
      <c r="P18" s="264">
        <v>0</v>
      </c>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row>
    <row r="19" spans="1:41">
      <c r="A19" s="82"/>
      <c r="B19" s="87"/>
      <c r="C19" s="88"/>
      <c r="D19" s="88"/>
      <c r="E19" s="88"/>
      <c r="F19" s="89"/>
      <c r="G19" s="89"/>
      <c r="H19" s="89"/>
      <c r="I19" s="89"/>
      <c r="J19" s="89"/>
      <c r="K19" s="89"/>
      <c r="L19" s="89"/>
      <c r="M19" s="89"/>
      <c r="N19" s="89"/>
      <c r="O19" s="89"/>
      <c r="P19" s="89"/>
    </row>
    <row r="20" spans="1:41">
      <c r="A20" s="82"/>
      <c r="B20" s="87"/>
      <c r="C20" s="88"/>
      <c r="D20" s="88"/>
      <c r="E20" s="88"/>
      <c r="F20" s="89"/>
      <c r="G20" s="89"/>
      <c r="H20" s="89"/>
      <c r="I20" s="89"/>
      <c r="J20" s="89"/>
      <c r="K20" s="89"/>
      <c r="L20" s="89"/>
      <c r="M20" s="89"/>
      <c r="N20" s="89"/>
      <c r="O20" s="89"/>
      <c r="P20" s="89"/>
    </row>
    <row r="21" spans="1:41">
      <c r="B21" s="87"/>
      <c r="C21" s="88"/>
      <c r="D21" s="88"/>
      <c r="E21" s="88"/>
      <c r="F21" s="89"/>
      <c r="G21" s="89"/>
      <c r="H21" s="89"/>
      <c r="I21" s="89"/>
      <c r="J21" s="89"/>
      <c r="K21" s="89"/>
      <c r="L21" s="89"/>
      <c r="M21" s="89"/>
      <c r="N21" s="89"/>
      <c r="O21" s="89"/>
      <c r="P21" s="89"/>
    </row>
    <row r="22" spans="1:41">
      <c r="A22" s="82" t="s">
        <v>24</v>
      </c>
      <c r="B22" s="119"/>
      <c r="C22" s="88"/>
      <c r="D22" s="88"/>
      <c r="E22" s="88"/>
      <c r="F22" s="89"/>
      <c r="G22" s="89"/>
      <c r="H22" s="89"/>
      <c r="I22" s="89"/>
      <c r="J22" s="89"/>
      <c r="K22" s="89"/>
      <c r="L22" s="89"/>
      <c r="M22" s="89"/>
      <c r="N22" s="89"/>
      <c r="O22" s="89"/>
      <c r="P22" s="89"/>
    </row>
    <row r="23" spans="1:41">
      <c r="A23" s="88"/>
      <c r="B23" s="119"/>
      <c r="C23" s="88"/>
      <c r="D23" s="88"/>
      <c r="E23" s="88"/>
      <c r="F23" s="89"/>
      <c r="G23" s="89"/>
      <c r="H23" s="89"/>
      <c r="I23" s="89"/>
      <c r="J23" s="89"/>
      <c r="K23" s="89"/>
      <c r="L23" s="89"/>
      <c r="M23" s="89"/>
      <c r="N23" s="89"/>
      <c r="O23" s="89"/>
      <c r="P23" s="89"/>
    </row>
    <row r="24" spans="1:41">
      <c r="A24" s="88"/>
      <c r="B24" s="119"/>
      <c r="C24" s="88"/>
      <c r="D24" s="88"/>
      <c r="E24" s="88"/>
      <c r="F24" s="89"/>
      <c r="G24" s="89"/>
      <c r="H24" s="89"/>
      <c r="I24" s="89"/>
      <c r="J24" s="89"/>
      <c r="K24" s="89"/>
      <c r="L24" s="89"/>
      <c r="M24" s="89"/>
      <c r="N24" s="89"/>
      <c r="O24" s="89"/>
      <c r="P24" s="89"/>
    </row>
    <row r="25" spans="1:41">
      <c r="A25" s="88"/>
      <c r="B25" s="119"/>
      <c r="C25" s="88"/>
      <c r="D25" s="88"/>
      <c r="E25" s="88"/>
      <c r="F25" s="89"/>
      <c r="G25" s="89"/>
      <c r="H25" s="89"/>
      <c r="I25" s="89"/>
      <c r="J25" s="89"/>
      <c r="K25" s="89"/>
      <c r="L25" s="89"/>
      <c r="M25" s="89"/>
      <c r="N25" s="89"/>
      <c r="O25" s="89"/>
      <c r="P25" s="89"/>
    </row>
    <row r="26" spans="1:41">
      <c r="A26" s="88"/>
      <c r="B26" s="119"/>
      <c r="C26" s="88"/>
      <c r="D26" s="88"/>
      <c r="E26" s="88"/>
      <c r="F26" s="89"/>
      <c r="G26" s="89"/>
      <c r="H26" s="89"/>
      <c r="I26" s="89"/>
      <c r="J26" s="89"/>
      <c r="K26" s="89"/>
      <c r="L26" s="89"/>
      <c r="M26" s="89"/>
      <c r="N26" s="89"/>
      <c r="O26" s="89"/>
      <c r="P26" s="89"/>
    </row>
    <row r="39" spans="1:1">
      <c r="A39" s="120"/>
    </row>
  </sheetData>
  <sheetProtection selectLockedCells="1"/>
  <pageMargins left="0.7" right="0.7" top="0.75" bottom="0.75" header="0.3" footer="0.3"/>
  <pageSetup paperSize="5" scale="76" orientation="landscape"/>
  <headerFooter differentOddEven="1">
    <oddHeader>&amp;L20-- Exception Requests for Prescription Drugs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3F0CF-939F-4871-B4DB-467DB083C470}">
  <sheetPr>
    <pageSetUpPr fitToPage="1"/>
  </sheetPr>
  <dimension ref="A1:AO40"/>
  <sheetViews>
    <sheetView view="pageLayout" zoomScaleNormal="100" zoomScaleSheetLayoutView="130" workbookViewId="0">
      <selection activeCell="E7" sqref="E7"/>
    </sheetView>
  </sheetViews>
  <sheetFormatPr defaultColWidth="13.85546875" defaultRowHeight="15"/>
  <cols>
    <col min="1" max="1" width="9.140625" style="91" customWidth="1"/>
    <col min="2" max="2" width="14.5703125" style="91" customWidth="1"/>
    <col min="3" max="3" width="12.42578125" style="91" customWidth="1"/>
    <col min="4" max="5" width="9.42578125" style="91" customWidth="1"/>
    <col min="6" max="6" width="9.42578125" customWidth="1"/>
    <col min="7" max="7" width="8.140625" customWidth="1"/>
    <col min="8" max="8" width="9" customWidth="1"/>
    <col min="9" max="9" width="9.140625" customWidth="1"/>
    <col min="10" max="10" width="9.5703125" customWidth="1"/>
    <col min="11" max="11" width="9.42578125" customWidth="1"/>
    <col min="12" max="12" width="9.85546875" customWidth="1"/>
    <col min="13" max="13" width="9.5703125" customWidth="1"/>
    <col min="14" max="14" width="9.85546875" customWidth="1"/>
    <col min="15" max="15" width="9.5703125" customWidth="1"/>
    <col min="16" max="16" width="9.85546875" customWidth="1"/>
  </cols>
  <sheetData>
    <row r="1" spans="1:16" s="86" customFormat="1" ht="12.75">
      <c r="A1" s="82" t="s">
        <v>53</v>
      </c>
      <c r="B1" s="83"/>
      <c r="C1" s="84"/>
      <c r="D1" s="84"/>
      <c r="E1" s="84"/>
      <c r="F1" s="85"/>
      <c r="G1" s="85"/>
      <c r="H1" s="85"/>
      <c r="I1" s="85"/>
      <c r="J1" s="85"/>
      <c r="K1" s="85"/>
      <c r="L1" s="85"/>
      <c r="M1" s="85"/>
      <c r="N1" s="85"/>
      <c r="O1" s="85"/>
      <c r="P1" s="85"/>
    </row>
    <row r="2" spans="1:16" s="86" customFormat="1" ht="12.75">
      <c r="A2" s="82" t="s">
        <v>54</v>
      </c>
      <c r="B2" s="83"/>
      <c r="C2" s="84"/>
      <c r="D2" s="84"/>
      <c r="E2" s="84"/>
      <c r="F2" s="85"/>
      <c r="G2" s="85"/>
      <c r="H2" s="85"/>
      <c r="I2" s="85"/>
      <c r="J2" s="85"/>
      <c r="K2" s="85"/>
      <c r="L2" s="85"/>
      <c r="M2" s="85"/>
      <c r="N2" s="85"/>
      <c r="O2" s="85"/>
      <c r="P2" s="85"/>
    </row>
    <row r="3" spans="1:16">
      <c r="A3" s="82" t="s">
        <v>56</v>
      </c>
      <c r="B3" s="87"/>
      <c r="C3" s="88"/>
      <c r="D3" s="88"/>
      <c r="E3" s="88"/>
      <c r="F3" s="89"/>
      <c r="G3" s="89"/>
      <c r="H3" s="89"/>
      <c r="I3" s="89"/>
      <c r="J3" s="89"/>
      <c r="K3" s="89"/>
      <c r="L3" s="89"/>
      <c r="M3" s="89"/>
      <c r="N3" s="89"/>
      <c r="O3" s="89"/>
      <c r="P3" s="89"/>
    </row>
    <row r="4" spans="1:16">
      <c r="A4" s="82" t="s">
        <v>58</v>
      </c>
      <c r="B4" s="87"/>
      <c r="C4" s="88"/>
      <c r="D4" s="88"/>
      <c r="E4" s="88"/>
      <c r="F4" s="89"/>
      <c r="G4" s="89"/>
      <c r="H4" s="89"/>
      <c r="I4" s="89"/>
      <c r="J4" s="89"/>
      <c r="K4" s="89"/>
      <c r="L4" s="89"/>
      <c r="M4" s="89"/>
      <c r="N4" s="89"/>
      <c r="O4" s="89"/>
      <c r="P4" s="89"/>
    </row>
    <row r="5" spans="1:16">
      <c r="A5" s="82" t="s">
        <v>60</v>
      </c>
      <c r="B5" s="87"/>
      <c r="C5" s="88"/>
      <c r="D5" s="88"/>
      <c r="E5" s="88"/>
      <c r="F5" s="89"/>
      <c r="G5" s="89"/>
      <c r="H5" s="89"/>
      <c r="I5" s="89"/>
      <c r="J5" s="89"/>
      <c r="K5" s="89"/>
      <c r="L5" s="89"/>
      <c r="M5" s="89"/>
      <c r="N5" s="89"/>
      <c r="O5" s="89"/>
      <c r="P5" s="89"/>
    </row>
    <row r="6" spans="1:16">
      <c r="C6" s="127"/>
    </row>
    <row r="7" spans="1:16" s="93" customFormat="1" ht="66.95" customHeight="1">
      <c r="A7" s="15" t="s">
        <v>1</v>
      </c>
      <c r="B7" s="16" t="s">
        <v>2</v>
      </c>
      <c r="C7" s="16" t="s">
        <v>3</v>
      </c>
      <c r="D7" s="16" t="s">
        <v>4</v>
      </c>
      <c r="E7" s="18" t="s">
        <v>5</v>
      </c>
      <c r="F7" s="16" t="s">
        <v>6</v>
      </c>
      <c r="G7" s="18" t="s">
        <v>7</v>
      </c>
      <c r="H7" s="19" t="s">
        <v>8</v>
      </c>
      <c r="I7" s="16" t="s">
        <v>83</v>
      </c>
      <c r="J7" s="20" t="s">
        <v>84</v>
      </c>
      <c r="K7" s="18" t="s">
        <v>85</v>
      </c>
      <c r="L7" s="16" t="s">
        <v>12</v>
      </c>
      <c r="M7" s="16" t="s">
        <v>13</v>
      </c>
      <c r="N7" s="21" t="s">
        <v>14</v>
      </c>
      <c r="O7" s="16" t="s">
        <v>15</v>
      </c>
      <c r="P7" s="21" t="s">
        <v>16</v>
      </c>
    </row>
    <row r="8" spans="1:16" s="93" customFormat="1" ht="14.25" customHeight="1">
      <c r="A8" s="128"/>
      <c r="B8" s="24"/>
      <c r="C8" s="24"/>
      <c r="D8" s="24"/>
      <c r="E8" s="129"/>
      <c r="F8" s="24"/>
      <c r="G8" s="129"/>
      <c r="H8" s="24"/>
      <c r="I8" s="24"/>
      <c r="J8" s="24"/>
      <c r="K8" s="129"/>
      <c r="L8" s="24"/>
      <c r="M8" s="24"/>
      <c r="N8" s="130"/>
      <c r="O8" s="24"/>
      <c r="P8" s="130"/>
    </row>
    <row r="9" spans="1:16" s="93" customFormat="1" ht="36.6" customHeight="1">
      <c r="A9" s="131" t="s">
        <v>17</v>
      </c>
      <c r="B9" s="131" t="s">
        <v>18</v>
      </c>
      <c r="C9" s="132">
        <f>[3]INFO!D3</f>
        <v>2536</v>
      </c>
      <c r="D9" s="133">
        <f>[3]INFO!E3</f>
        <v>1688</v>
      </c>
      <c r="E9" s="134">
        <f>IF(C9&lt;&gt;0,D9/C9,0)</f>
        <v>0.66561514195583593</v>
      </c>
      <c r="F9" s="133">
        <f>[3]INFO!F3</f>
        <v>848</v>
      </c>
      <c r="G9" s="135">
        <f t="shared" ref="G9:G18" si="0">IF(F9&lt;&gt;0,F9/C9,0)</f>
        <v>0.33438485804416401</v>
      </c>
      <c r="H9" s="132">
        <f>[3]INFO!J3</f>
        <v>0</v>
      </c>
      <c r="I9" s="133">
        <f>[3]INFO!K4</f>
        <v>0</v>
      </c>
      <c r="J9" s="133">
        <f>[3]INFO!L3</f>
        <v>0</v>
      </c>
      <c r="K9" s="135">
        <f t="shared" ref="K9:K18" si="1">IF(J9&lt;&gt;0,J9/H9,0)</f>
        <v>0</v>
      </c>
      <c r="L9" s="132">
        <f>[3]INFO!P3</f>
        <v>0</v>
      </c>
      <c r="M9" s="133">
        <f>[3]INFO!Q3</f>
        <v>0</v>
      </c>
      <c r="N9" s="136">
        <f t="shared" ref="N9:N18" si="2">IF(M9&lt;&gt;0,M9/L9,0)</f>
        <v>0</v>
      </c>
      <c r="O9" s="133">
        <f>[3]INFO!R3</f>
        <v>0</v>
      </c>
      <c r="P9" s="137">
        <f t="shared" ref="P9:P18" si="3">IF(O9&lt;&gt;0,O9/L9,0)</f>
        <v>0</v>
      </c>
    </row>
    <row r="10" spans="1:16" s="93" customFormat="1" ht="36.6" customHeight="1">
      <c r="A10" s="138" t="s">
        <v>17</v>
      </c>
      <c r="B10" s="138" t="s">
        <v>19</v>
      </c>
      <c r="C10" s="139">
        <f>[3]INFO!D4</f>
        <v>3310</v>
      </c>
      <c r="D10" s="34">
        <f>[3]INFO!E4</f>
        <v>2130</v>
      </c>
      <c r="E10" s="140">
        <f>IF(C10&lt;&gt;0,D10/C10,0)</f>
        <v>0.64350453172205435</v>
      </c>
      <c r="F10" s="34">
        <f>[3]INFO!F4</f>
        <v>1180</v>
      </c>
      <c r="G10" s="141">
        <f t="shared" si="0"/>
        <v>0.35649546827794559</v>
      </c>
      <c r="H10" s="139">
        <f>[3]INFO!J4</f>
        <v>0</v>
      </c>
      <c r="I10" s="34">
        <f>[3]INFO!K5</f>
        <v>0</v>
      </c>
      <c r="J10" s="34">
        <f>[3]INFO!L4</f>
        <v>0</v>
      </c>
      <c r="K10" s="141">
        <f t="shared" si="1"/>
        <v>0</v>
      </c>
      <c r="L10" s="139">
        <f>[3]INFO!P4</f>
        <v>0</v>
      </c>
      <c r="M10" s="34">
        <f>[3]INFO!Q4</f>
        <v>0</v>
      </c>
      <c r="N10" s="142">
        <f t="shared" si="2"/>
        <v>0</v>
      </c>
      <c r="O10" s="34">
        <f>[3]INFO!R4</f>
        <v>0</v>
      </c>
      <c r="P10" s="143">
        <f t="shared" si="3"/>
        <v>0</v>
      </c>
    </row>
    <row r="11" spans="1:16" s="93" customFormat="1" ht="36.6" customHeight="1">
      <c r="A11" s="138" t="s">
        <v>17</v>
      </c>
      <c r="B11" s="138" t="s">
        <v>20</v>
      </c>
      <c r="C11" s="139">
        <f>[3]INFO!D5</f>
        <v>4277</v>
      </c>
      <c r="D11" s="34">
        <f>[3]INFO!E5</f>
        <v>2817</v>
      </c>
      <c r="E11" s="140">
        <f>IF(C11&lt;&gt;0,D11/C11,0)</f>
        <v>0.6586392331073182</v>
      </c>
      <c r="F11" s="34">
        <f>[3]INFO!F5</f>
        <v>1460</v>
      </c>
      <c r="G11" s="141">
        <f t="shared" si="0"/>
        <v>0.3413607668926818</v>
      </c>
      <c r="H11" s="139">
        <f>[3]INFO!J5</f>
        <v>0</v>
      </c>
      <c r="I11" s="34">
        <f>[3]INFO!K6</f>
        <v>0</v>
      </c>
      <c r="J11" s="34">
        <f>[3]INFO!L5</f>
        <v>0</v>
      </c>
      <c r="K11" s="141">
        <f t="shared" si="1"/>
        <v>0</v>
      </c>
      <c r="L11" s="139">
        <f>[3]INFO!P5</f>
        <v>0</v>
      </c>
      <c r="M11" s="34">
        <f>[3]INFO!Q5</f>
        <v>0</v>
      </c>
      <c r="N11" s="142">
        <f t="shared" si="2"/>
        <v>0</v>
      </c>
      <c r="O11" s="34">
        <f>[3]INFO!R5</f>
        <v>0</v>
      </c>
      <c r="P11" s="143">
        <f t="shared" si="3"/>
        <v>0</v>
      </c>
    </row>
    <row r="12" spans="1:16" ht="36.6" customHeight="1">
      <c r="A12" s="144" t="s">
        <v>17</v>
      </c>
      <c r="B12" s="144" t="s">
        <v>21</v>
      </c>
      <c r="C12" s="42">
        <f>[3]INFO!D6</f>
        <v>3868</v>
      </c>
      <c r="D12" s="145">
        <f>[3]INFO!E6</f>
        <v>2734</v>
      </c>
      <c r="E12" s="146">
        <f>IF(C12&lt;&gt;0,D12/C12,0)</f>
        <v>0.70682523267838682</v>
      </c>
      <c r="F12" s="145">
        <f>[3]INFO!F6</f>
        <v>1134</v>
      </c>
      <c r="G12" s="147">
        <f t="shared" si="0"/>
        <v>0.29317476732161324</v>
      </c>
      <c r="H12" s="42">
        <f>[3]INFO!J6</f>
        <v>0</v>
      </c>
      <c r="I12" s="145">
        <f>[3]INFO!K7</f>
        <v>0</v>
      </c>
      <c r="J12" s="145">
        <f>[3]INFO!L6</f>
        <v>0</v>
      </c>
      <c r="K12" s="147">
        <f t="shared" si="1"/>
        <v>0</v>
      </c>
      <c r="L12" s="42">
        <f>[3]INFO!P6</f>
        <v>0</v>
      </c>
      <c r="M12" s="145">
        <f>[3]INFO!Q6</f>
        <v>0</v>
      </c>
      <c r="N12" s="148">
        <f t="shared" si="2"/>
        <v>0</v>
      </c>
      <c r="O12" s="145">
        <f>[3]INFO!R6</f>
        <v>0</v>
      </c>
      <c r="P12" s="149">
        <f t="shared" si="3"/>
        <v>0</v>
      </c>
    </row>
    <row r="13" spans="1:16" ht="36.6" customHeight="1">
      <c r="A13" s="150" t="s">
        <v>17</v>
      </c>
      <c r="B13" s="150" t="s">
        <v>22</v>
      </c>
      <c r="C13" s="151">
        <f>C9+C10+C11+C12</f>
        <v>13991</v>
      </c>
      <c r="D13" s="152">
        <f>D9+D10+D11+D12</f>
        <v>9369</v>
      </c>
      <c r="E13" s="153">
        <f>IF(C13&lt;&gt;0,D13/C13,0)</f>
        <v>0.66964477163891067</v>
      </c>
      <c r="F13" s="152">
        <f>F9+F10+F11+F12</f>
        <v>4622</v>
      </c>
      <c r="G13" s="154">
        <f t="shared" si="0"/>
        <v>0.33035522836108927</v>
      </c>
      <c r="H13" s="151">
        <f>H9+H10+H11+H12</f>
        <v>0</v>
      </c>
      <c r="I13" s="152">
        <f>I9+I10+I11+I12</f>
        <v>0</v>
      </c>
      <c r="J13" s="152">
        <f>J9+J10+J11+J12</f>
        <v>0</v>
      </c>
      <c r="K13" s="154">
        <f t="shared" si="1"/>
        <v>0</v>
      </c>
      <c r="L13" s="151">
        <f>L9+L10+L11+L12</f>
        <v>0</v>
      </c>
      <c r="M13" s="152">
        <f>M9+M10+M11+M12</f>
        <v>0</v>
      </c>
      <c r="N13" s="155">
        <f t="shared" si="2"/>
        <v>0</v>
      </c>
      <c r="O13" s="152">
        <f>O9+O10+O11+O12</f>
        <v>0</v>
      </c>
      <c r="P13" s="156">
        <f t="shared" si="3"/>
        <v>0</v>
      </c>
    </row>
    <row r="14" spans="1:16" s="93" customFormat="1" ht="59.25" customHeight="1">
      <c r="A14" s="157" t="s">
        <v>23</v>
      </c>
      <c r="B14" s="157" t="s">
        <v>18</v>
      </c>
      <c r="C14" s="158">
        <f>[3]INFO!D9</f>
        <v>10</v>
      </c>
      <c r="D14" s="159">
        <f>[3]INFO!E9</f>
        <v>6</v>
      </c>
      <c r="E14" s="160">
        <f>IF(D14&lt;&gt;0,D14/C14,0)</f>
        <v>0.6</v>
      </c>
      <c r="F14" s="159">
        <f>[3]INFO!F9</f>
        <v>4</v>
      </c>
      <c r="G14" s="161">
        <f t="shared" si="0"/>
        <v>0.4</v>
      </c>
      <c r="H14" s="158">
        <f>[3]INFO!J9</f>
        <v>0</v>
      </c>
      <c r="I14" s="159">
        <f>[3]INFO!K9</f>
        <v>0</v>
      </c>
      <c r="J14" s="159">
        <f>[3]INFO!L9</f>
        <v>0</v>
      </c>
      <c r="K14" s="161">
        <f t="shared" si="1"/>
        <v>0</v>
      </c>
      <c r="L14" s="158">
        <f>[3]INFO!P9</f>
        <v>0</v>
      </c>
      <c r="M14" s="159">
        <f>[3]INFO!P10</f>
        <v>0</v>
      </c>
      <c r="N14" s="162">
        <f t="shared" si="2"/>
        <v>0</v>
      </c>
      <c r="O14" s="159">
        <f>[3]INFO!R9</f>
        <v>0</v>
      </c>
      <c r="P14" s="163">
        <f t="shared" si="3"/>
        <v>0</v>
      </c>
    </row>
    <row r="15" spans="1:16" s="93" customFormat="1" ht="65.25" customHeight="1">
      <c r="A15" s="164" t="s">
        <v>23</v>
      </c>
      <c r="B15" s="164" t="s">
        <v>19</v>
      </c>
      <c r="C15" s="165">
        <f>[3]INFO!D10</f>
        <v>12</v>
      </c>
      <c r="D15" s="106">
        <f>[3]INFO!E10</f>
        <v>7</v>
      </c>
      <c r="E15" s="166">
        <f>IF(D15&lt;&gt;0,D15/C15,0)</f>
        <v>0.58333333333333337</v>
      </c>
      <c r="F15" s="106">
        <f>[3]INFO!F10</f>
        <v>5</v>
      </c>
      <c r="G15" s="167">
        <f t="shared" si="0"/>
        <v>0.41666666666666669</v>
      </c>
      <c r="H15" s="165">
        <f>[3]INFO!J10</f>
        <v>0</v>
      </c>
      <c r="I15" s="106">
        <f>[3]INFO!K10</f>
        <v>0</v>
      </c>
      <c r="J15" s="106">
        <f>[3]INFO!L10</f>
        <v>0</v>
      </c>
      <c r="K15" s="167">
        <f t="shared" si="1"/>
        <v>0</v>
      </c>
      <c r="L15" s="165">
        <f>[3]INFO!P9</f>
        <v>0</v>
      </c>
      <c r="M15" s="106">
        <f>[3]INFO!P10</f>
        <v>0</v>
      </c>
      <c r="N15" s="168">
        <f t="shared" si="2"/>
        <v>0</v>
      </c>
      <c r="O15" s="106">
        <f>[3]INFO!R10</f>
        <v>0</v>
      </c>
      <c r="P15" s="169">
        <f t="shared" si="3"/>
        <v>0</v>
      </c>
    </row>
    <row r="16" spans="1:16" s="93" customFormat="1" ht="53.25" customHeight="1">
      <c r="A16" s="164" t="s">
        <v>23</v>
      </c>
      <c r="B16" s="164" t="s">
        <v>20</v>
      </c>
      <c r="C16" s="165">
        <f>[3]INFO!D11</f>
        <v>16</v>
      </c>
      <c r="D16" s="106">
        <f>[3]INFO!E11</f>
        <v>8</v>
      </c>
      <c r="E16" s="166">
        <f>IF(D16&lt;&gt;0,D16/C16,0)</f>
        <v>0.5</v>
      </c>
      <c r="F16" s="106">
        <f>[3]INFO!F11</f>
        <v>8</v>
      </c>
      <c r="G16" s="167">
        <f t="shared" si="0"/>
        <v>0.5</v>
      </c>
      <c r="H16" s="165">
        <f>[3]INFO!J11</f>
        <v>0</v>
      </c>
      <c r="I16" s="106">
        <f>[3]INFO!K11</f>
        <v>0</v>
      </c>
      <c r="J16" s="106">
        <f>[3]INFO!L11</f>
        <v>0</v>
      </c>
      <c r="K16" s="167">
        <f t="shared" si="1"/>
        <v>0</v>
      </c>
      <c r="L16" s="165">
        <f>[3]INFO!P9</f>
        <v>0</v>
      </c>
      <c r="M16" s="106">
        <f>[3]INFO!P10</f>
        <v>0</v>
      </c>
      <c r="N16" s="168">
        <f t="shared" si="2"/>
        <v>0</v>
      </c>
      <c r="O16" s="106">
        <f>[3]INFO!R11</f>
        <v>0</v>
      </c>
      <c r="P16" s="169">
        <f t="shared" si="3"/>
        <v>0</v>
      </c>
    </row>
    <row r="17" spans="1:41" s="113" customFormat="1" ht="53.25" customHeight="1">
      <c r="A17" s="170" t="s">
        <v>23</v>
      </c>
      <c r="B17" s="170" t="s">
        <v>21</v>
      </c>
      <c r="C17" s="171">
        <f>[3]INFO!D12</f>
        <v>14</v>
      </c>
      <c r="D17" s="172">
        <f>[3]INFO!E12</f>
        <v>9</v>
      </c>
      <c r="E17" s="173">
        <f>IF(D17&lt;&gt;0,D17/C17,0)</f>
        <v>0.6428571428571429</v>
      </c>
      <c r="F17" s="172">
        <f>[3]INFO!F12</f>
        <v>5</v>
      </c>
      <c r="G17" s="174">
        <f t="shared" si="0"/>
        <v>0.35714285714285715</v>
      </c>
      <c r="H17" s="171">
        <f>[3]INFO!J12</f>
        <v>0</v>
      </c>
      <c r="I17" s="172">
        <f>[3]INFO!K12</f>
        <v>0</v>
      </c>
      <c r="J17" s="172">
        <f>[3]INFO!L12</f>
        <v>0</v>
      </c>
      <c r="K17" s="174">
        <f t="shared" si="1"/>
        <v>0</v>
      </c>
      <c r="L17" s="171">
        <f>[3]INFO!P9</f>
        <v>0</v>
      </c>
      <c r="M17" s="172">
        <f>[3]INFO!P10</f>
        <v>0</v>
      </c>
      <c r="N17" s="175">
        <f t="shared" si="2"/>
        <v>0</v>
      </c>
      <c r="O17" s="172">
        <f>[3]INFO!R12</f>
        <v>0</v>
      </c>
      <c r="P17" s="176">
        <f t="shared" si="3"/>
        <v>0</v>
      </c>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row>
    <row r="18" spans="1:41" s="118" customFormat="1" ht="53.25" customHeight="1">
      <c r="A18" s="177" t="s">
        <v>23</v>
      </c>
      <c r="B18" s="177" t="s">
        <v>22</v>
      </c>
      <c r="C18" s="178">
        <f>C14+C15+C16+C17</f>
        <v>52</v>
      </c>
      <c r="D18" s="179">
        <f>D14+D15+D16+D17</f>
        <v>30</v>
      </c>
      <c r="E18" s="180">
        <f>IF(D18&lt;&gt;0,D18/C18,0)</f>
        <v>0.57692307692307687</v>
      </c>
      <c r="F18" s="179">
        <f>F14+F15+F16+F17</f>
        <v>22</v>
      </c>
      <c r="G18" s="181">
        <f t="shared" si="0"/>
        <v>0.42307692307692307</v>
      </c>
      <c r="H18" s="178">
        <f>H14+H15+H16+H17</f>
        <v>0</v>
      </c>
      <c r="I18" s="179">
        <f>I14+I15+I16+I17</f>
        <v>0</v>
      </c>
      <c r="J18" s="179">
        <f>J14+J15+J16+J17</f>
        <v>0</v>
      </c>
      <c r="K18" s="181">
        <f t="shared" si="1"/>
        <v>0</v>
      </c>
      <c r="L18" s="178">
        <f>L14+L15+L16+L17</f>
        <v>0</v>
      </c>
      <c r="M18" s="179">
        <f>M14+M15+M16+M17</f>
        <v>0</v>
      </c>
      <c r="N18" s="182">
        <f t="shared" si="2"/>
        <v>0</v>
      </c>
      <c r="O18" s="179">
        <f>O14+O15+O16+O17</f>
        <v>0</v>
      </c>
      <c r="P18" s="183">
        <f t="shared" si="3"/>
        <v>0</v>
      </c>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row>
    <row r="19" spans="1:41">
      <c r="A19" s="82"/>
      <c r="B19" s="87"/>
      <c r="C19" s="88"/>
      <c r="D19" s="88"/>
      <c r="E19" s="88"/>
      <c r="F19" s="89"/>
      <c r="G19" s="89"/>
      <c r="H19" s="89"/>
      <c r="I19" s="89"/>
      <c r="J19" s="89"/>
      <c r="K19" s="89"/>
      <c r="L19" s="89"/>
      <c r="M19" s="89"/>
      <c r="N19" s="89"/>
      <c r="O19" s="89"/>
      <c r="P19" s="89"/>
    </row>
    <row r="20" spans="1:41">
      <c r="A20" s="82"/>
      <c r="B20" s="87"/>
      <c r="C20" s="88"/>
      <c r="D20" s="88"/>
      <c r="E20" s="88"/>
      <c r="F20" s="89"/>
      <c r="G20" s="89"/>
      <c r="H20" s="89"/>
      <c r="I20" s="89"/>
      <c r="J20" s="89"/>
      <c r="K20" s="89"/>
      <c r="L20" s="89"/>
      <c r="M20" s="89"/>
      <c r="N20" s="89"/>
      <c r="O20" s="89"/>
      <c r="P20" s="89"/>
    </row>
    <row r="21" spans="1:41">
      <c r="A21" s="82"/>
      <c r="B21" s="87"/>
      <c r="C21" s="88"/>
      <c r="D21" s="88"/>
      <c r="E21" s="88"/>
      <c r="F21" s="89"/>
      <c r="G21" s="89"/>
      <c r="H21" s="89"/>
      <c r="I21" s="89"/>
      <c r="J21" s="89"/>
      <c r="K21" s="89"/>
      <c r="L21" s="89"/>
      <c r="M21" s="89"/>
      <c r="N21" s="89"/>
      <c r="O21" s="89"/>
      <c r="P21" s="89"/>
    </row>
    <row r="22" spans="1:41">
      <c r="B22" s="87"/>
      <c r="C22" s="88"/>
      <c r="D22" s="88"/>
      <c r="E22" s="88"/>
      <c r="F22" s="89"/>
      <c r="G22" s="89"/>
      <c r="H22" s="89"/>
      <c r="I22" s="89"/>
      <c r="J22" s="89"/>
      <c r="K22" s="89"/>
      <c r="L22" s="89"/>
      <c r="M22" s="89"/>
      <c r="N22" s="89"/>
      <c r="O22" s="89"/>
      <c r="P22" s="89"/>
    </row>
    <row r="23" spans="1:41">
      <c r="A23" s="82" t="s">
        <v>24</v>
      </c>
      <c r="B23" s="119"/>
      <c r="C23" s="88"/>
      <c r="D23" s="88"/>
      <c r="E23" s="88"/>
      <c r="F23" s="89"/>
      <c r="G23" s="89"/>
      <c r="H23" s="89"/>
      <c r="I23" s="89"/>
      <c r="J23" s="89"/>
      <c r="K23" s="89"/>
      <c r="L23" s="89"/>
      <c r="M23" s="89"/>
      <c r="N23" s="89"/>
      <c r="O23" s="89"/>
      <c r="P23" s="89"/>
    </row>
    <row r="24" spans="1:41">
      <c r="A24" s="88"/>
      <c r="B24" s="119"/>
      <c r="C24" s="88"/>
      <c r="D24" s="88"/>
      <c r="E24" s="88"/>
      <c r="F24" s="89"/>
      <c r="G24" s="89"/>
      <c r="H24" s="89"/>
      <c r="I24" s="89"/>
      <c r="J24" s="89"/>
      <c r="K24" s="89"/>
      <c r="L24" s="89"/>
      <c r="M24" s="89"/>
      <c r="N24" s="89"/>
      <c r="O24" s="89"/>
      <c r="P24" s="89"/>
    </row>
    <row r="25" spans="1:41">
      <c r="A25" s="88"/>
      <c r="B25" s="119"/>
      <c r="C25" s="88"/>
      <c r="D25" s="88"/>
      <c r="E25" s="88"/>
      <c r="F25" s="89"/>
      <c r="G25" s="89"/>
      <c r="H25" s="89"/>
      <c r="I25" s="89"/>
      <c r="J25" s="89"/>
      <c r="K25" s="89"/>
      <c r="L25" s="89"/>
      <c r="M25" s="89"/>
      <c r="N25" s="89"/>
      <c r="O25" s="89"/>
      <c r="P25" s="89"/>
    </row>
    <row r="26" spans="1:41">
      <c r="A26" s="88"/>
      <c r="B26" s="119"/>
      <c r="C26" s="88"/>
      <c r="D26" s="88"/>
      <c r="E26" s="88"/>
      <c r="F26" s="89"/>
      <c r="G26" s="89"/>
      <c r="H26" s="89"/>
      <c r="I26" s="89"/>
      <c r="J26" s="89"/>
      <c r="K26" s="89"/>
      <c r="L26" s="89"/>
      <c r="M26" s="89"/>
      <c r="N26" s="89"/>
      <c r="O26" s="89"/>
      <c r="P26" s="89"/>
    </row>
    <row r="27" spans="1:41">
      <c r="A27" s="88"/>
      <c r="B27" s="119"/>
      <c r="C27" s="88"/>
      <c r="D27" s="88"/>
      <c r="E27" s="88"/>
      <c r="F27" s="89"/>
      <c r="G27" s="89"/>
      <c r="H27" s="89"/>
      <c r="I27" s="89"/>
      <c r="J27" s="89"/>
      <c r="K27" s="89"/>
      <c r="L27" s="89"/>
      <c r="M27" s="89"/>
      <c r="N27" s="89"/>
      <c r="O27" s="89"/>
      <c r="P27" s="89"/>
    </row>
    <row r="40" spans="1:1">
      <c r="A40" s="120"/>
    </row>
  </sheetData>
  <sheetProtection selectLockedCells="1"/>
  <phoneticPr fontId="1" type="noConversion"/>
  <pageMargins left="0.7" right="0.7" top="0.75" bottom="0.75" header="0.3" footer="0.3"/>
  <pageSetup paperSize="5" scale="74" orientation="landscape"/>
  <headerFooter differentOddEven="1">
    <oddHeader xml:space="preserve">&amp;L&amp;"Arial,Bold"&amp;16 20-- Exception Requests for Prescription Drugs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1F496-7D63-4AF7-8462-542A325EE649}">
  <sheetPr>
    <pageSetUpPr fitToPage="1"/>
  </sheetPr>
  <dimension ref="A1:Q50"/>
  <sheetViews>
    <sheetView view="pageLayout" zoomScaleNormal="100" zoomScaleSheetLayoutView="130" workbookViewId="0">
      <selection activeCell="C4" sqref="C4"/>
    </sheetView>
  </sheetViews>
  <sheetFormatPr defaultColWidth="13.85546875" defaultRowHeight="15"/>
  <cols>
    <col min="1" max="1" width="9.140625" style="91" customWidth="1"/>
    <col min="2" max="2" width="14.5703125" style="91" customWidth="1"/>
    <col min="3" max="3" width="12.42578125" style="91" customWidth="1"/>
    <col min="4" max="5" width="9.42578125" style="91" customWidth="1"/>
    <col min="6" max="6" width="9.42578125" customWidth="1"/>
    <col min="7" max="7" width="8.140625" customWidth="1"/>
    <col min="8" max="8" width="9" customWidth="1"/>
    <col min="9" max="9" width="9.140625" customWidth="1"/>
    <col min="10" max="10" width="9.5703125" customWidth="1"/>
    <col min="11" max="11" width="9.42578125" customWidth="1"/>
    <col min="12" max="12" width="9.85546875" customWidth="1"/>
    <col min="13" max="13" width="9.5703125" customWidth="1"/>
    <col min="14" max="14" width="9.85546875" customWidth="1"/>
    <col min="15" max="15" width="9.5703125" customWidth="1"/>
    <col min="16" max="16" width="9.85546875" customWidth="1"/>
  </cols>
  <sheetData>
    <row r="1" spans="1:16" s="86" customFormat="1" ht="12.75">
      <c r="A1" s="82" t="s">
        <v>53</v>
      </c>
      <c r="B1" s="83"/>
      <c r="C1" s="84" t="s">
        <v>99</v>
      </c>
      <c r="D1" s="84"/>
      <c r="E1" s="84"/>
      <c r="F1" s="85"/>
      <c r="G1" s="85"/>
      <c r="H1" s="85"/>
      <c r="I1" s="85"/>
      <c r="J1" s="85"/>
      <c r="K1" s="85"/>
      <c r="L1" s="85"/>
      <c r="M1" s="85"/>
      <c r="N1" s="85"/>
      <c r="O1" s="85"/>
      <c r="P1" s="85"/>
    </row>
    <row r="2" spans="1:16" s="86" customFormat="1" ht="12.75">
      <c r="A2" s="82" t="s">
        <v>54</v>
      </c>
      <c r="B2" s="83"/>
      <c r="C2" s="84" t="s">
        <v>100</v>
      </c>
      <c r="D2" s="84"/>
      <c r="E2" s="84"/>
      <c r="F2" s="85"/>
      <c r="G2" s="85"/>
      <c r="H2" s="85"/>
      <c r="I2" s="85"/>
      <c r="J2" s="85"/>
      <c r="K2" s="85"/>
      <c r="L2" s="85"/>
      <c r="M2" s="85"/>
      <c r="N2" s="85"/>
      <c r="O2" s="85"/>
      <c r="P2" s="85"/>
    </row>
    <row r="3" spans="1:16">
      <c r="A3" s="82" t="s">
        <v>56</v>
      </c>
      <c r="B3" s="87"/>
      <c r="C3" s="88" t="s">
        <v>101</v>
      </c>
      <c r="D3" s="88"/>
      <c r="E3" s="88"/>
      <c r="F3" s="89"/>
      <c r="G3" s="89"/>
      <c r="H3" s="89"/>
      <c r="I3" s="89"/>
      <c r="J3" s="89"/>
      <c r="K3" s="89"/>
      <c r="L3" s="89"/>
      <c r="M3" s="89"/>
      <c r="N3" s="89"/>
      <c r="O3" s="89"/>
      <c r="P3" s="89"/>
    </row>
    <row r="4" spans="1:16">
      <c r="A4" s="82" t="s">
        <v>58</v>
      </c>
      <c r="B4" s="87"/>
      <c r="C4" s="90" t="s">
        <v>102</v>
      </c>
      <c r="D4" s="88"/>
      <c r="E4" s="88"/>
      <c r="F4" s="89"/>
      <c r="G4" s="89"/>
      <c r="H4" s="89"/>
      <c r="I4" s="89"/>
      <c r="J4" s="89"/>
      <c r="K4" s="89"/>
      <c r="L4" s="89"/>
      <c r="M4" s="89"/>
      <c r="N4" s="89"/>
      <c r="O4" s="89"/>
      <c r="P4" s="89"/>
    </row>
    <row r="5" spans="1:16">
      <c r="A5" s="82" t="s">
        <v>60</v>
      </c>
      <c r="B5" s="87"/>
      <c r="C5" s="88" t="s">
        <v>103</v>
      </c>
      <c r="D5" s="88"/>
      <c r="E5" s="88"/>
      <c r="F5" s="89"/>
      <c r="G5" s="89"/>
      <c r="H5" s="89"/>
      <c r="I5" s="89"/>
      <c r="J5" s="89"/>
      <c r="K5" s="89"/>
      <c r="L5" s="89"/>
      <c r="M5" s="89"/>
      <c r="N5" s="89"/>
      <c r="O5" s="89"/>
      <c r="P5" s="89"/>
    </row>
    <row r="6" spans="1:16">
      <c r="C6" s="127"/>
    </row>
    <row r="7" spans="1:16" s="93" customFormat="1" ht="66.95" customHeight="1">
      <c r="A7" s="15" t="s">
        <v>104</v>
      </c>
      <c r="B7" s="16" t="s">
        <v>2</v>
      </c>
      <c r="C7" s="16" t="s">
        <v>3</v>
      </c>
      <c r="D7" s="16" t="s">
        <v>4</v>
      </c>
      <c r="E7" s="18" t="s">
        <v>5</v>
      </c>
      <c r="F7" s="16" t="s">
        <v>6</v>
      </c>
      <c r="G7" s="18" t="s">
        <v>7</v>
      </c>
      <c r="H7" s="19" t="s">
        <v>8</v>
      </c>
      <c r="I7" s="16" t="s">
        <v>83</v>
      </c>
      <c r="J7" s="20" t="s">
        <v>84</v>
      </c>
      <c r="K7" s="18" t="s">
        <v>85</v>
      </c>
      <c r="L7" s="16" t="s">
        <v>12</v>
      </c>
      <c r="M7" s="16" t="s">
        <v>13</v>
      </c>
      <c r="N7" s="21" t="s">
        <v>14</v>
      </c>
      <c r="O7" s="16" t="s">
        <v>15</v>
      </c>
      <c r="P7" s="21" t="s">
        <v>16</v>
      </c>
    </row>
    <row r="8" spans="1:16" s="93" customFormat="1">
      <c r="A8" s="23"/>
      <c r="B8" s="24"/>
      <c r="C8" s="24"/>
      <c r="D8" s="24"/>
      <c r="E8" s="26"/>
      <c r="F8" s="24"/>
      <c r="G8" s="26"/>
      <c r="H8" s="24"/>
      <c r="I8" s="24"/>
      <c r="J8" s="24"/>
      <c r="K8" s="26"/>
      <c r="L8" s="24"/>
      <c r="M8" s="24"/>
      <c r="N8" s="27"/>
      <c r="O8" s="24"/>
      <c r="P8" s="27"/>
    </row>
    <row r="9" spans="1:16" s="93" customFormat="1" ht="36.6" customHeight="1">
      <c r="A9" s="28" t="s">
        <v>105</v>
      </c>
      <c r="B9" s="29" t="s">
        <v>18</v>
      </c>
      <c r="C9" s="30" t="s">
        <v>106</v>
      </c>
      <c r="D9" s="219">
        <v>702</v>
      </c>
      <c r="E9" s="235">
        <f>D9/C9</f>
        <v>0.8571428571428571</v>
      </c>
      <c r="F9" s="221">
        <v>117</v>
      </c>
      <c r="G9" s="33">
        <f t="shared" ref="G9:G23" si="0">F9/C9</f>
        <v>0.14285714285714285</v>
      </c>
      <c r="H9" s="34" t="s">
        <v>107</v>
      </c>
      <c r="I9" s="215">
        <v>104</v>
      </c>
      <c r="J9" s="215">
        <v>7</v>
      </c>
      <c r="K9" s="33">
        <f t="shared" ref="K9:K23" si="1">J9/H9</f>
        <v>6.3063063063063057E-2</v>
      </c>
      <c r="L9" s="35">
        <f t="shared" ref="L9:P18" si="2">K9/H9</f>
        <v>5.6813570327083837E-4</v>
      </c>
      <c r="M9" s="35">
        <f t="shared" si="2"/>
        <v>5.4628433006811386E-6</v>
      </c>
      <c r="N9" s="35">
        <f t="shared" si="2"/>
        <v>7.8040618581159125E-7</v>
      </c>
      <c r="O9" s="35">
        <f t="shared" si="2"/>
        <v>1.2375012375012377E-5</v>
      </c>
      <c r="P9" s="35">
        <f t="shared" si="2"/>
        <v>2.1781789638932503E-2</v>
      </c>
    </row>
    <row r="10" spans="1:16" s="93" customFormat="1" ht="36.6" customHeight="1">
      <c r="A10" s="28" t="s">
        <v>105</v>
      </c>
      <c r="B10" s="29" t="s">
        <v>19</v>
      </c>
      <c r="C10" s="30" t="s">
        <v>108</v>
      </c>
      <c r="D10" s="219">
        <v>140</v>
      </c>
      <c r="E10" s="235">
        <f>D10/C10</f>
        <v>0.78212290502793291</v>
      </c>
      <c r="F10" s="32" t="s">
        <v>109</v>
      </c>
      <c r="G10" s="33">
        <f t="shared" si="0"/>
        <v>0.21787709497206703</v>
      </c>
      <c r="H10" s="34" t="s">
        <v>110</v>
      </c>
      <c r="I10" s="215">
        <v>40</v>
      </c>
      <c r="J10" s="215">
        <v>0</v>
      </c>
      <c r="K10" s="33">
        <f t="shared" si="1"/>
        <v>0</v>
      </c>
      <c r="L10" s="35">
        <f t="shared" si="2"/>
        <v>0</v>
      </c>
      <c r="M10" s="35">
        <f t="shared" si="2"/>
        <v>0</v>
      </c>
      <c r="N10" s="35">
        <v>0</v>
      </c>
      <c r="O10" s="35">
        <v>0</v>
      </c>
      <c r="P10" s="35">
        <v>0</v>
      </c>
    </row>
    <row r="11" spans="1:16" s="93" customFormat="1" ht="36.6" customHeight="1">
      <c r="A11" s="28" t="s">
        <v>105</v>
      </c>
      <c r="B11" s="36" t="s">
        <v>20</v>
      </c>
      <c r="C11" s="37" t="s">
        <v>111</v>
      </c>
      <c r="D11" s="224">
        <v>172</v>
      </c>
      <c r="E11" s="235">
        <f>D11/C11</f>
        <v>4.4227307791205962E-2</v>
      </c>
      <c r="F11" s="221">
        <v>3717</v>
      </c>
      <c r="G11" s="33">
        <f t="shared" si="0"/>
        <v>0.95577269220879402</v>
      </c>
      <c r="H11" s="40" t="s">
        <v>112</v>
      </c>
      <c r="I11" s="237">
        <v>9</v>
      </c>
      <c r="J11" s="215">
        <v>345</v>
      </c>
      <c r="K11" s="33">
        <f t="shared" si="1"/>
        <v>0.97457627118644063</v>
      </c>
      <c r="L11" s="35">
        <f t="shared" si="2"/>
        <v>2.7530403140859903E-3</v>
      </c>
      <c r="M11" s="35">
        <f t="shared" si="2"/>
        <v>3.0589336823177667E-4</v>
      </c>
      <c r="N11" s="35">
        <f t="shared" si="2"/>
        <v>8.8664744415007736E-7</v>
      </c>
      <c r="O11" s="35">
        <f t="shared" si="2"/>
        <v>9.0977737747573155E-7</v>
      </c>
      <c r="P11" s="35">
        <f t="shared" si="2"/>
        <v>3.3046278792970662E-4</v>
      </c>
    </row>
    <row r="12" spans="1:16" ht="36.6" customHeight="1">
      <c r="A12" s="41" t="s">
        <v>105</v>
      </c>
      <c r="B12" s="42" t="s">
        <v>21</v>
      </c>
      <c r="C12" s="37" t="s">
        <v>113</v>
      </c>
      <c r="D12" s="224">
        <v>1062</v>
      </c>
      <c r="E12" s="275">
        <v>1</v>
      </c>
      <c r="F12" s="45">
        <v>0</v>
      </c>
      <c r="G12" s="33">
        <f t="shared" si="0"/>
        <v>0</v>
      </c>
      <c r="H12" s="46">
        <v>59</v>
      </c>
      <c r="I12" s="215">
        <v>59</v>
      </c>
      <c r="J12" s="46">
        <v>0</v>
      </c>
      <c r="K12" s="33">
        <f t="shared" si="1"/>
        <v>0</v>
      </c>
      <c r="L12" s="35">
        <f t="shared" si="2"/>
        <v>0</v>
      </c>
      <c r="M12" s="35">
        <f t="shared" si="2"/>
        <v>0</v>
      </c>
      <c r="N12" s="35">
        <v>0</v>
      </c>
      <c r="O12" s="35">
        <v>0</v>
      </c>
      <c r="P12" s="35">
        <v>0</v>
      </c>
    </row>
    <row r="13" spans="1:16" ht="36.6" customHeight="1">
      <c r="A13" s="47" t="s">
        <v>105</v>
      </c>
      <c r="B13" s="48" t="s">
        <v>22</v>
      </c>
      <c r="C13" s="49">
        <f>C9+C10+C11+C12</f>
        <v>5949</v>
      </c>
      <c r="D13" s="49">
        <f>SUM(D9:D12)</f>
        <v>2076</v>
      </c>
      <c r="E13" s="51">
        <f>D13/C13</f>
        <v>0.34896621280887546</v>
      </c>
      <c r="F13" s="49">
        <f>F9+F10+F11+F12</f>
        <v>3873</v>
      </c>
      <c r="G13" s="51">
        <f t="shared" si="0"/>
        <v>0.65103378719112459</v>
      </c>
      <c r="H13" s="49">
        <f>H9+H10+H11+H12</f>
        <v>564</v>
      </c>
      <c r="I13" s="49">
        <f>I9+I10+I11+I12</f>
        <v>212</v>
      </c>
      <c r="J13" s="49">
        <f>J9+J10+J11+J12</f>
        <v>352</v>
      </c>
      <c r="K13" s="51">
        <f t="shared" si="1"/>
        <v>0.62411347517730498</v>
      </c>
      <c r="L13" s="49">
        <f>L9+L10+L11+L12</f>
        <v>3.3211760173568286E-3</v>
      </c>
      <c r="M13" s="49">
        <f>M9+M10+M11+M12</f>
        <v>3.1135621153245783E-4</v>
      </c>
      <c r="N13" s="52">
        <f>M13/J13</f>
        <v>8.8453469185357333E-7</v>
      </c>
      <c r="O13" s="49">
        <v>0</v>
      </c>
      <c r="P13" s="52">
        <v>0</v>
      </c>
    </row>
    <row r="14" spans="1:16" s="93" customFormat="1" ht="36.6" customHeight="1">
      <c r="A14" s="276" t="s">
        <v>114</v>
      </c>
      <c r="B14" s="277" t="s">
        <v>18</v>
      </c>
      <c r="C14" s="278">
        <v>1</v>
      </c>
      <c r="D14" s="279">
        <v>0</v>
      </c>
      <c r="E14" s="280">
        <v>0</v>
      </c>
      <c r="F14" s="281">
        <v>1</v>
      </c>
      <c r="G14" s="282">
        <f t="shared" si="0"/>
        <v>1</v>
      </c>
      <c r="H14" s="283">
        <v>0</v>
      </c>
      <c r="I14" s="283">
        <v>0</v>
      </c>
      <c r="J14" s="283">
        <v>0</v>
      </c>
      <c r="K14" s="282">
        <v>0</v>
      </c>
      <c r="L14" s="284">
        <f t="shared" ref="L14:M17" si="3">L10+L11+L12+L13</f>
        <v>6.0742163314428188E-3</v>
      </c>
      <c r="M14" s="284">
        <f t="shared" si="3"/>
        <v>6.172495797642345E-4</v>
      </c>
      <c r="N14" s="285">
        <v>0</v>
      </c>
      <c r="O14" s="284">
        <f t="shared" ref="O14:O17" si="4">O10+O11+O12+O13</f>
        <v>9.0977737747573155E-7</v>
      </c>
      <c r="P14" s="284">
        <v>0</v>
      </c>
    </row>
    <row r="15" spans="1:16" s="93" customFormat="1" ht="36.6" customHeight="1">
      <c r="A15" s="276" t="s">
        <v>114</v>
      </c>
      <c r="B15" s="286" t="s">
        <v>19</v>
      </c>
      <c r="C15" s="287">
        <v>0</v>
      </c>
      <c r="D15" s="288">
        <v>0</v>
      </c>
      <c r="E15" s="289">
        <v>0</v>
      </c>
      <c r="F15" s="290">
        <v>0</v>
      </c>
      <c r="G15" s="282">
        <v>0</v>
      </c>
      <c r="H15" s="291">
        <v>0</v>
      </c>
      <c r="I15" s="291">
        <v>0</v>
      </c>
      <c r="J15" s="291">
        <v>0</v>
      </c>
      <c r="K15" s="282">
        <v>0</v>
      </c>
      <c r="L15" s="284">
        <f t="shared" si="3"/>
        <v>1.2148432662885638E-2</v>
      </c>
      <c r="M15" s="284">
        <f t="shared" si="3"/>
        <v>1.234499159528469E-3</v>
      </c>
      <c r="N15" s="285">
        <v>0</v>
      </c>
      <c r="O15" s="284">
        <f t="shared" si="4"/>
        <v>1.8195547549514631E-6</v>
      </c>
      <c r="P15" s="284">
        <v>0</v>
      </c>
    </row>
    <row r="16" spans="1:16" s="93" customFormat="1" ht="36.6" customHeight="1">
      <c r="A16" s="276" t="s">
        <v>114</v>
      </c>
      <c r="B16" s="292" t="s">
        <v>20</v>
      </c>
      <c r="C16" s="287">
        <v>84</v>
      </c>
      <c r="D16" s="293">
        <v>0</v>
      </c>
      <c r="E16" s="294">
        <v>0</v>
      </c>
      <c r="F16" s="290">
        <v>84</v>
      </c>
      <c r="G16" s="282">
        <f t="shared" si="0"/>
        <v>1</v>
      </c>
      <c r="H16" s="295">
        <v>6</v>
      </c>
      <c r="I16" s="295">
        <v>0</v>
      </c>
      <c r="J16" s="295">
        <v>6</v>
      </c>
      <c r="K16" s="282">
        <f t="shared" si="1"/>
        <v>1</v>
      </c>
      <c r="L16" s="284">
        <f t="shared" si="3"/>
        <v>2.1543825011685287E-2</v>
      </c>
      <c r="M16" s="284">
        <f t="shared" si="3"/>
        <v>2.1631049508251616E-3</v>
      </c>
      <c r="N16" s="285">
        <v>0</v>
      </c>
      <c r="O16" s="284">
        <f t="shared" si="4"/>
        <v>2.7293321324271947E-6</v>
      </c>
      <c r="P16" s="284">
        <v>0</v>
      </c>
    </row>
    <row r="17" spans="1:17" ht="36.6" customHeight="1">
      <c r="A17" s="296" t="s">
        <v>114</v>
      </c>
      <c r="B17" s="297" t="s">
        <v>21</v>
      </c>
      <c r="C17" s="298">
        <v>2</v>
      </c>
      <c r="D17" s="299">
        <v>2</v>
      </c>
      <c r="E17" s="300">
        <f>D17/C17</f>
        <v>1</v>
      </c>
      <c r="F17" s="299">
        <v>0</v>
      </c>
      <c r="G17" s="282">
        <f t="shared" si="0"/>
        <v>0</v>
      </c>
      <c r="H17" s="301">
        <v>0</v>
      </c>
      <c r="I17" s="301">
        <v>0</v>
      </c>
      <c r="J17" s="301">
        <v>0</v>
      </c>
      <c r="K17" s="282">
        <v>0</v>
      </c>
      <c r="L17" s="284">
        <f t="shared" si="3"/>
        <v>4.3087650023370574E-2</v>
      </c>
      <c r="M17" s="284">
        <f t="shared" si="3"/>
        <v>4.3262099016503231E-3</v>
      </c>
      <c r="N17" s="285">
        <v>0</v>
      </c>
      <c r="O17" s="284">
        <f t="shared" si="4"/>
        <v>5.4586642648543893E-6</v>
      </c>
      <c r="P17" s="284">
        <v>0</v>
      </c>
    </row>
    <row r="18" spans="1:17" ht="36.6" customHeight="1">
      <c r="A18" s="302" t="s">
        <v>114</v>
      </c>
      <c r="B18" s="303" t="s">
        <v>22</v>
      </c>
      <c r="C18" s="284">
        <f>C14+C15+C16+C17</f>
        <v>87</v>
      </c>
      <c r="D18" s="284">
        <f>D14+D15+D16+D17</f>
        <v>2</v>
      </c>
      <c r="E18" s="304">
        <f>D18/C18</f>
        <v>2.2988505747126436E-2</v>
      </c>
      <c r="F18" s="284">
        <f>F14+F15+F16+F17</f>
        <v>85</v>
      </c>
      <c r="G18" s="304">
        <f t="shared" si="0"/>
        <v>0.97701149425287359</v>
      </c>
      <c r="H18" s="284">
        <f>H14+H15+H16+H17</f>
        <v>6</v>
      </c>
      <c r="I18" s="284">
        <f>I14+I15+I16+I17</f>
        <v>0</v>
      </c>
      <c r="J18" s="284">
        <f>J14+J15+J16+J17</f>
        <v>6</v>
      </c>
      <c r="K18" s="304">
        <f t="shared" si="1"/>
        <v>1</v>
      </c>
      <c r="L18" s="284">
        <f>L14+L15+L16+L17</f>
        <v>8.2854124029384316E-2</v>
      </c>
      <c r="M18" s="284">
        <f>M14+M15+M16+M17</f>
        <v>8.3410635917681893E-3</v>
      </c>
      <c r="N18" s="285">
        <f t="shared" si="2"/>
        <v>1.3901772652946981E-3</v>
      </c>
      <c r="O18" s="284">
        <f>O14+O15+O16+O17</f>
        <v>1.0917328529708779E-5</v>
      </c>
      <c r="P18" s="284">
        <v>0</v>
      </c>
    </row>
    <row r="19" spans="1:17" s="93" customFormat="1" ht="36.6" customHeight="1">
      <c r="A19" s="305" t="s">
        <v>115</v>
      </c>
      <c r="B19" s="54" t="s">
        <v>18</v>
      </c>
      <c r="C19" s="242">
        <v>44</v>
      </c>
      <c r="D19" s="243">
        <v>25</v>
      </c>
      <c r="E19" s="199">
        <f>D19/C19</f>
        <v>0.56818181818181823</v>
      </c>
      <c r="F19" s="244">
        <v>19</v>
      </c>
      <c r="G19" s="58">
        <f t="shared" si="0"/>
        <v>0.43181818181818182</v>
      </c>
      <c r="H19" s="246">
        <v>5</v>
      </c>
      <c r="I19" s="246">
        <v>1</v>
      </c>
      <c r="J19" s="246">
        <v>4</v>
      </c>
      <c r="K19" s="58">
        <f t="shared" si="1"/>
        <v>0.8</v>
      </c>
      <c r="L19" s="54" t="s">
        <v>49</v>
      </c>
      <c r="M19" s="54" t="s">
        <v>49</v>
      </c>
      <c r="N19" s="54" t="s">
        <v>49</v>
      </c>
      <c r="O19" s="54" t="s">
        <v>49</v>
      </c>
      <c r="P19" s="54" t="s">
        <v>49</v>
      </c>
    </row>
    <row r="20" spans="1:17" s="93" customFormat="1" ht="36.6" customHeight="1">
      <c r="A20" s="305" t="s">
        <v>115</v>
      </c>
      <c r="B20" s="61" t="s">
        <v>19</v>
      </c>
      <c r="C20" s="248">
        <v>1</v>
      </c>
      <c r="D20" s="249">
        <v>1</v>
      </c>
      <c r="E20" s="199">
        <f t="shared" ref="E20:E22" si="5">D20/C20</f>
        <v>1</v>
      </c>
      <c r="F20" s="250">
        <v>0</v>
      </c>
      <c r="G20" s="58">
        <f t="shared" si="0"/>
        <v>0</v>
      </c>
      <c r="H20" s="251">
        <v>1</v>
      </c>
      <c r="I20" s="251">
        <v>1</v>
      </c>
      <c r="J20" s="251">
        <v>0</v>
      </c>
      <c r="K20" s="58">
        <f t="shared" si="1"/>
        <v>0</v>
      </c>
      <c r="L20" s="54" t="s">
        <v>49</v>
      </c>
      <c r="M20" s="54" t="s">
        <v>49</v>
      </c>
      <c r="N20" s="54" t="s">
        <v>49</v>
      </c>
      <c r="O20" s="54" t="s">
        <v>49</v>
      </c>
      <c r="P20" s="54" t="s">
        <v>49</v>
      </c>
    </row>
    <row r="21" spans="1:17" s="93" customFormat="1" ht="36.6" customHeight="1">
      <c r="A21" s="305" t="s">
        <v>115</v>
      </c>
      <c r="B21" s="306" t="s">
        <v>20</v>
      </c>
      <c r="C21" s="252">
        <v>53</v>
      </c>
      <c r="D21" s="253">
        <v>3</v>
      </c>
      <c r="E21" s="199">
        <f t="shared" si="5"/>
        <v>5.6603773584905662E-2</v>
      </c>
      <c r="F21" s="254">
        <v>50</v>
      </c>
      <c r="G21" s="58">
        <f t="shared" si="0"/>
        <v>0.94339622641509435</v>
      </c>
      <c r="H21" s="255">
        <v>3</v>
      </c>
      <c r="I21" s="255">
        <v>2</v>
      </c>
      <c r="J21" s="255">
        <v>1</v>
      </c>
      <c r="K21" s="58">
        <f t="shared" si="1"/>
        <v>0.33333333333333331</v>
      </c>
      <c r="L21" s="54" t="s">
        <v>49</v>
      </c>
      <c r="M21" s="54" t="s">
        <v>49</v>
      </c>
      <c r="N21" s="54" t="s">
        <v>49</v>
      </c>
      <c r="O21" s="54" t="s">
        <v>49</v>
      </c>
      <c r="P21" s="54" t="s">
        <v>49</v>
      </c>
    </row>
    <row r="22" spans="1:17" ht="36.6" customHeight="1">
      <c r="A22" s="305" t="s">
        <v>115</v>
      </c>
      <c r="B22" s="171" t="s">
        <v>21</v>
      </c>
      <c r="C22" s="248">
        <v>69</v>
      </c>
      <c r="D22" s="248">
        <v>69</v>
      </c>
      <c r="E22" s="199">
        <f t="shared" si="5"/>
        <v>1</v>
      </c>
      <c r="F22" s="307">
        <v>0</v>
      </c>
      <c r="G22" s="58">
        <f t="shared" si="0"/>
        <v>0</v>
      </c>
      <c r="H22" s="308">
        <v>2</v>
      </c>
      <c r="I22" s="308">
        <v>2</v>
      </c>
      <c r="J22" s="308">
        <v>0</v>
      </c>
      <c r="K22" s="58">
        <f t="shared" si="1"/>
        <v>0</v>
      </c>
      <c r="L22" s="54" t="s">
        <v>49</v>
      </c>
      <c r="M22" s="54" t="s">
        <v>49</v>
      </c>
      <c r="N22" s="54" t="s">
        <v>49</v>
      </c>
      <c r="O22" s="54" t="s">
        <v>49</v>
      </c>
      <c r="P22" s="54" t="s">
        <v>49</v>
      </c>
      <c r="Q22" s="309"/>
    </row>
    <row r="23" spans="1:17" ht="36.6" customHeight="1">
      <c r="A23" s="310" t="s">
        <v>115</v>
      </c>
      <c r="B23" s="311" t="s">
        <v>22</v>
      </c>
      <c r="C23" s="312">
        <f>C19+C20+C21+C22</f>
        <v>167</v>
      </c>
      <c r="D23" s="312">
        <f>D19+D20+D21+D22</f>
        <v>98</v>
      </c>
      <c r="E23" s="58">
        <f>D23/C23</f>
        <v>0.58682634730538918</v>
      </c>
      <c r="F23" s="312">
        <f>F19+F20+F21+F22</f>
        <v>69</v>
      </c>
      <c r="G23" s="58">
        <f t="shared" si="0"/>
        <v>0.41317365269461076</v>
      </c>
      <c r="H23" s="312">
        <f>H19+H20+H21+H22</f>
        <v>11</v>
      </c>
      <c r="I23" s="312">
        <f>I19+I20+I21+I22</f>
        <v>6</v>
      </c>
      <c r="J23" s="312">
        <f>J19+J20+J21+J22</f>
        <v>5</v>
      </c>
      <c r="K23" s="58">
        <f t="shared" si="1"/>
        <v>0.45454545454545453</v>
      </c>
      <c r="L23" s="54" t="s">
        <v>49</v>
      </c>
      <c r="M23" s="54" t="s">
        <v>49</v>
      </c>
      <c r="N23" s="54" t="s">
        <v>49</v>
      </c>
      <c r="O23" s="54" t="s">
        <v>49</v>
      </c>
      <c r="P23" s="54" t="s">
        <v>49</v>
      </c>
    </row>
    <row r="24" spans="1:17">
      <c r="A24" s="313"/>
    </row>
    <row r="25" spans="1:17" s="86" customFormat="1" ht="12.75">
      <c r="A25" s="314"/>
      <c r="B25" s="83"/>
      <c r="C25" s="83"/>
      <c r="D25" s="83"/>
      <c r="E25" s="83"/>
    </row>
    <row r="26" spans="1:17" s="86" customFormat="1" ht="12.75">
      <c r="A26" s="82"/>
      <c r="B26" s="83"/>
      <c r="C26" s="84"/>
      <c r="D26" s="84"/>
      <c r="E26" s="84"/>
      <c r="F26" s="85"/>
      <c r="G26" s="85"/>
      <c r="H26" s="85"/>
      <c r="I26" s="85"/>
      <c r="J26" s="85"/>
      <c r="K26" s="85"/>
      <c r="L26" s="85"/>
      <c r="M26" s="85"/>
      <c r="N26" s="85"/>
      <c r="O26" s="85"/>
      <c r="P26" s="85"/>
    </row>
    <row r="27" spans="1:17" s="86" customFormat="1" ht="12.75">
      <c r="A27" s="82"/>
      <c r="B27" s="83"/>
      <c r="C27" s="84"/>
      <c r="D27" s="84"/>
      <c r="E27" s="84"/>
      <c r="F27" s="85"/>
      <c r="G27" s="85"/>
      <c r="H27" s="85"/>
      <c r="I27" s="85"/>
      <c r="J27" s="85"/>
      <c r="K27" s="85"/>
      <c r="L27" s="85"/>
      <c r="M27" s="85"/>
      <c r="N27" s="85"/>
      <c r="O27" s="85"/>
      <c r="P27" s="85"/>
    </row>
    <row r="28" spans="1:17">
      <c r="A28" s="82"/>
      <c r="B28" s="87"/>
      <c r="C28" s="88"/>
      <c r="D28" s="88"/>
      <c r="E28" s="88"/>
      <c r="F28" s="89"/>
      <c r="G28" s="89"/>
      <c r="H28" s="89"/>
      <c r="I28" s="89"/>
      <c r="J28" s="89"/>
      <c r="K28" s="89"/>
      <c r="L28" s="89"/>
      <c r="M28" s="89"/>
      <c r="N28" s="89"/>
      <c r="O28" s="89"/>
      <c r="P28" s="89"/>
    </row>
    <row r="29" spans="1:17">
      <c r="A29" s="82"/>
      <c r="B29" s="87"/>
      <c r="C29" s="88"/>
      <c r="D29" s="88"/>
      <c r="E29" s="88"/>
      <c r="F29" s="89"/>
      <c r="G29" s="89"/>
      <c r="H29" s="89"/>
      <c r="I29" s="89"/>
      <c r="J29" s="89"/>
      <c r="K29" s="89"/>
      <c r="L29" s="89"/>
      <c r="M29" s="89"/>
      <c r="N29" s="89"/>
      <c r="O29" s="89"/>
      <c r="P29" s="89"/>
    </row>
    <row r="30" spans="1:17">
      <c r="A30" s="82"/>
      <c r="B30" s="87"/>
      <c r="C30" s="88"/>
      <c r="D30" s="88"/>
      <c r="E30" s="88"/>
      <c r="F30" s="89"/>
      <c r="G30" s="89"/>
      <c r="H30" s="89"/>
      <c r="I30" s="89"/>
      <c r="J30" s="89"/>
      <c r="K30" s="89"/>
      <c r="L30" s="89"/>
      <c r="M30" s="89"/>
      <c r="N30" s="89"/>
      <c r="O30" s="89"/>
      <c r="P30" s="89"/>
    </row>
    <row r="31" spans="1:17">
      <c r="A31" s="82"/>
      <c r="B31" s="87"/>
      <c r="C31" s="88"/>
      <c r="D31" s="88"/>
      <c r="E31" s="88"/>
      <c r="F31" s="89"/>
      <c r="G31" s="89"/>
      <c r="H31" s="89"/>
      <c r="I31" s="89"/>
      <c r="J31" s="89"/>
      <c r="K31" s="89"/>
      <c r="L31" s="89"/>
      <c r="M31" s="89"/>
      <c r="N31" s="89"/>
      <c r="O31" s="89"/>
      <c r="P31" s="89"/>
    </row>
    <row r="32" spans="1:17">
      <c r="B32" s="87"/>
      <c r="C32" s="88"/>
      <c r="D32" s="88"/>
      <c r="E32" s="88"/>
      <c r="F32" s="89"/>
      <c r="G32" s="89"/>
      <c r="H32" s="89"/>
      <c r="I32" s="89"/>
      <c r="J32" s="89"/>
      <c r="K32" s="89"/>
      <c r="L32" s="89"/>
      <c r="M32" s="89"/>
      <c r="N32" s="89"/>
      <c r="O32" s="89"/>
      <c r="P32" s="89"/>
    </row>
    <row r="33" spans="1:16">
      <c r="A33" s="82" t="s">
        <v>24</v>
      </c>
      <c r="B33" s="119"/>
      <c r="C33" s="88"/>
      <c r="D33" s="88"/>
      <c r="E33" s="88"/>
      <c r="F33" s="89"/>
      <c r="G33" s="89"/>
      <c r="H33" s="89"/>
      <c r="I33" s="89"/>
      <c r="J33" s="89"/>
      <c r="K33" s="89"/>
      <c r="L33" s="89"/>
      <c r="M33" s="89"/>
      <c r="N33" s="89"/>
      <c r="O33" s="89"/>
      <c r="P33" s="89"/>
    </row>
    <row r="34" spans="1:16">
      <c r="A34" s="88"/>
      <c r="B34" s="119"/>
      <c r="C34" s="88"/>
      <c r="D34" s="88"/>
      <c r="E34" s="88"/>
      <c r="F34" s="89"/>
      <c r="G34" s="89"/>
      <c r="H34" s="89"/>
      <c r="I34" s="89"/>
      <c r="J34" s="89"/>
      <c r="K34" s="89"/>
      <c r="L34" s="89"/>
      <c r="M34" s="89"/>
      <c r="N34" s="89"/>
      <c r="O34" s="89"/>
      <c r="P34" s="89"/>
    </row>
    <row r="35" spans="1:16">
      <c r="A35" s="88"/>
      <c r="B35" s="119"/>
      <c r="C35" s="88"/>
      <c r="D35" s="88"/>
      <c r="E35" s="88"/>
      <c r="F35" s="89"/>
      <c r="G35" s="89"/>
      <c r="H35" s="89"/>
      <c r="I35" s="89"/>
      <c r="J35" s="89"/>
      <c r="K35" s="89"/>
      <c r="L35" s="89"/>
      <c r="M35" s="89"/>
      <c r="N35" s="89"/>
      <c r="O35" s="89"/>
      <c r="P35" s="89"/>
    </row>
    <row r="36" spans="1:16">
      <c r="A36" s="88"/>
      <c r="B36" s="119"/>
      <c r="C36" s="88"/>
      <c r="D36" s="88"/>
      <c r="E36" s="88"/>
      <c r="F36" s="89"/>
      <c r="G36" s="89"/>
      <c r="H36" s="89"/>
      <c r="I36" s="89"/>
      <c r="J36" s="89"/>
      <c r="K36" s="89"/>
      <c r="L36" s="89"/>
      <c r="M36" s="89"/>
      <c r="N36" s="89"/>
      <c r="O36" s="89"/>
      <c r="P36" s="89"/>
    </row>
    <row r="37" spans="1:16">
      <c r="A37" s="88"/>
      <c r="B37" s="119"/>
      <c r="C37" s="88"/>
      <c r="D37" s="88"/>
      <c r="E37" s="88"/>
      <c r="F37" s="89"/>
      <c r="G37" s="89"/>
      <c r="H37" s="89"/>
      <c r="I37" s="89"/>
      <c r="J37" s="89"/>
      <c r="K37" s="89"/>
      <c r="L37" s="89"/>
      <c r="M37" s="89"/>
      <c r="N37" s="89"/>
      <c r="O37" s="89"/>
      <c r="P37" s="89"/>
    </row>
    <row r="50" spans="1:1">
      <c r="A50" s="120"/>
    </row>
  </sheetData>
  <sheetProtection selectLockedCells="1"/>
  <phoneticPr fontId="1" type="noConversion"/>
  <hyperlinks>
    <hyperlink ref="C4" r:id="rId1" xr:uid="{17F858ED-7354-47CA-B721-887C32B82568}"/>
  </hyperlinks>
  <pageMargins left="0.7" right="0.7" top="0.75" bottom="0.75" header="0.3" footer="0.3"/>
  <pageSetup paperSize="5" scale="60" orientation="landscape"/>
  <headerFooter differentOddEven="1">
    <oddHeader xml:space="preserve">&amp;L&amp;"Arial,Bold"&amp;16 2024 Exception Requests for Prescription Drugs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32892-9732-4446-B58D-368693202DB3}">
  <sheetPr>
    <pageSetUpPr fitToPage="1"/>
  </sheetPr>
  <dimension ref="A1:AO39"/>
  <sheetViews>
    <sheetView view="pageLayout" zoomScale="85" zoomScaleNormal="100" zoomScaleSheetLayoutView="130" zoomScalePageLayoutView="85" workbookViewId="0">
      <selection activeCell="E3" sqref="E3"/>
    </sheetView>
  </sheetViews>
  <sheetFormatPr defaultColWidth="15.85546875" defaultRowHeight="12.75"/>
  <cols>
    <col min="1" max="1" width="10.42578125" style="315" customWidth="1"/>
    <col min="2" max="2" width="16.5703125" style="315" customWidth="1"/>
    <col min="3" max="3" width="14.28515625" style="315" customWidth="1"/>
    <col min="4" max="5" width="10.85546875" style="315" customWidth="1"/>
    <col min="6" max="6" width="10.85546875" style="323" customWidth="1"/>
    <col min="7" max="7" width="9.28515625" style="323" customWidth="1"/>
    <col min="8" max="8" width="10.28515625" style="323" customWidth="1"/>
    <col min="9" max="9" width="10.42578125" style="323" customWidth="1"/>
    <col min="10" max="11" width="10.85546875" style="323" customWidth="1"/>
    <col min="12" max="12" width="11.28515625" style="323" customWidth="1"/>
    <col min="13" max="13" width="10.85546875" style="323" customWidth="1"/>
    <col min="14" max="14" width="11.28515625" style="323" customWidth="1"/>
    <col min="15" max="15" width="10.85546875" style="323" customWidth="1"/>
    <col min="16" max="16" width="11.28515625" style="323" customWidth="1"/>
    <col min="17" max="16384" width="15.85546875" style="323"/>
  </cols>
  <sheetData>
    <row r="1" spans="1:16" s="320" customFormat="1">
      <c r="A1" s="315" t="s">
        <v>53</v>
      </c>
      <c r="B1" s="316"/>
      <c r="C1" s="317" t="s">
        <v>116</v>
      </c>
      <c r="D1" s="318"/>
      <c r="E1" s="318"/>
      <c r="F1" s="319"/>
      <c r="G1" s="319"/>
      <c r="H1" s="319"/>
      <c r="I1" s="319"/>
      <c r="J1" s="319"/>
      <c r="K1" s="319"/>
      <c r="L1" s="319"/>
      <c r="M1" s="319"/>
      <c r="N1" s="319"/>
      <c r="O1" s="319"/>
      <c r="P1" s="319"/>
    </row>
    <row r="2" spans="1:16" s="320" customFormat="1">
      <c r="A2" s="315" t="s">
        <v>54</v>
      </c>
      <c r="B2" s="316"/>
      <c r="C2" s="317" t="s">
        <v>117</v>
      </c>
      <c r="D2" s="318"/>
      <c r="E2" s="318"/>
      <c r="F2" s="319"/>
      <c r="G2" s="319"/>
      <c r="H2" s="319"/>
      <c r="I2" s="319"/>
      <c r="J2" s="319"/>
      <c r="K2" s="319"/>
      <c r="L2" s="319"/>
      <c r="M2" s="319"/>
      <c r="N2" s="319"/>
      <c r="O2" s="319"/>
      <c r="P2" s="319"/>
    </row>
    <row r="3" spans="1:16">
      <c r="A3" s="315" t="s">
        <v>56</v>
      </c>
      <c r="B3" s="321"/>
      <c r="C3" s="317" t="s">
        <v>118</v>
      </c>
      <c r="D3" s="317"/>
      <c r="E3" s="317"/>
      <c r="F3" s="322"/>
      <c r="G3" s="322"/>
      <c r="H3" s="322"/>
      <c r="I3" s="322"/>
      <c r="J3" s="322"/>
      <c r="K3" s="322"/>
      <c r="L3" s="322"/>
      <c r="M3" s="322"/>
      <c r="N3" s="322"/>
      <c r="O3" s="322"/>
      <c r="P3" s="322"/>
    </row>
    <row r="4" spans="1:16" ht="15">
      <c r="A4" s="315" t="s">
        <v>58</v>
      </c>
      <c r="B4" s="321"/>
      <c r="C4" s="90" t="s">
        <v>119</v>
      </c>
      <c r="D4" s="317"/>
      <c r="E4" s="317"/>
      <c r="F4" s="322"/>
      <c r="G4" s="322"/>
      <c r="H4" s="322"/>
      <c r="I4" s="322"/>
      <c r="J4" s="322"/>
      <c r="K4" s="322"/>
      <c r="L4" s="322"/>
      <c r="M4" s="322"/>
      <c r="N4" s="322"/>
      <c r="O4" s="322"/>
      <c r="P4" s="322"/>
    </row>
    <row r="5" spans="1:16">
      <c r="A5" s="315" t="s">
        <v>60</v>
      </c>
      <c r="B5" s="321"/>
      <c r="C5" s="317" t="s">
        <v>120</v>
      </c>
      <c r="D5" s="317"/>
      <c r="E5" s="317"/>
      <c r="F5" s="322"/>
      <c r="G5" s="322"/>
      <c r="H5" s="322"/>
      <c r="I5" s="322"/>
      <c r="J5" s="322"/>
      <c r="K5" s="322"/>
      <c r="L5" s="322"/>
      <c r="M5" s="322"/>
      <c r="N5" s="322"/>
      <c r="O5" s="322"/>
      <c r="P5" s="322"/>
    </row>
    <row r="6" spans="1:16">
      <c r="C6" s="325"/>
    </row>
    <row r="7" spans="1:16" s="332" customFormat="1" ht="66.95" customHeight="1">
      <c r="A7" s="326" t="s">
        <v>1</v>
      </c>
      <c r="B7" s="327" t="s">
        <v>2</v>
      </c>
      <c r="C7" s="327" t="s">
        <v>3</v>
      </c>
      <c r="D7" s="327" t="s">
        <v>4</v>
      </c>
      <c r="E7" s="328" t="s">
        <v>5</v>
      </c>
      <c r="F7" s="327" t="s">
        <v>6</v>
      </c>
      <c r="G7" s="328" t="s">
        <v>7</v>
      </c>
      <c r="H7" s="329" t="s">
        <v>8</v>
      </c>
      <c r="I7" s="327" t="s">
        <v>9</v>
      </c>
      <c r="J7" s="330" t="s">
        <v>10</v>
      </c>
      <c r="K7" s="328" t="s">
        <v>11</v>
      </c>
      <c r="L7" s="327" t="s">
        <v>12</v>
      </c>
      <c r="M7" s="327" t="s">
        <v>13</v>
      </c>
      <c r="N7" s="331" t="s">
        <v>14</v>
      </c>
      <c r="O7" s="327" t="s">
        <v>15</v>
      </c>
      <c r="P7" s="331" t="s">
        <v>16</v>
      </c>
    </row>
    <row r="8" spans="1:16" s="332" customFormat="1" ht="14.25" customHeight="1">
      <c r="A8" s="333"/>
      <c r="B8" s="334"/>
      <c r="C8" s="334"/>
      <c r="D8" s="334"/>
      <c r="E8" s="335"/>
      <c r="F8" s="334"/>
      <c r="G8" s="335"/>
      <c r="H8" s="334"/>
      <c r="I8" s="334"/>
      <c r="J8" s="334"/>
      <c r="K8" s="335"/>
      <c r="L8" s="334"/>
      <c r="M8" s="334"/>
      <c r="N8" s="336"/>
      <c r="O8" s="334"/>
      <c r="P8" s="336"/>
    </row>
    <row r="9" spans="1:16" s="332" customFormat="1" ht="36.6" customHeight="1">
      <c r="A9" s="337" t="s">
        <v>17</v>
      </c>
      <c r="B9" s="338" t="s">
        <v>18</v>
      </c>
      <c r="C9" s="339" t="s">
        <v>121</v>
      </c>
      <c r="D9" s="338">
        <v>7</v>
      </c>
      <c r="E9" s="340">
        <f>D9/C9</f>
        <v>0.77777777777777779</v>
      </c>
      <c r="F9" s="341">
        <v>3</v>
      </c>
      <c r="G9" s="342">
        <f t="shared" ref="G9:G18" si="0">F9/C9</f>
        <v>0.33333333333333331</v>
      </c>
      <c r="H9" s="343" t="s">
        <v>49</v>
      </c>
      <c r="I9" s="343" t="s">
        <v>49</v>
      </c>
      <c r="J9" s="343" t="s">
        <v>49</v>
      </c>
      <c r="K9" s="342" t="e">
        <f t="shared" ref="K9:K18" si="1">J9/H9</f>
        <v>#DIV/0!</v>
      </c>
      <c r="L9" s="338" t="s">
        <v>49</v>
      </c>
      <c r="M9" s="343" t="s">
        <v>49</v>
      </c>
      <c r="N9" s="344" t="e">
        <f t="shared" ref="N9:N18" si="2">M9/J9</f>
        <v>#DIV/0!</v>
      </c>
      <c r="O9" s="343" t="s">
        <v>49</v>
      </c>
      <c r="P9" s="344" t="e">
        <f t="shared" ref="P9:P18" si="3">O9/L9</f>
        <v>#DIV/0!</v>
      </c>
    </row>
    <row r="10" spans="1:16" s="332" customFormat="1" ht="36.6" customHeight="1">
      <c r="A10" s="337" t="s">
        <v>17</v>
      </c>
      <c r="B10" s="338" t="s">
        <v>19</v>
      </c>
      <c r="C10" s="339">
        <v>13</v>
      </c>
      <c r="D10" s="338">
        <v>7</v>
      </c>
      <c r="E10" s="340">
        <f>D10/C10</f>
        <v>0.53846153846153844</v>
      </c>
      <c r="F10" s="341">
        <v>6</v>
      </c>
      <c r="G10" s="342">
        <f t="shared" si="0"/>
        <v>0.46153846153846156</v>
      </c>
      <c r="H10" s="343" t="s">
        <v>49</v>
      </c>
      <c r="I10" s="343" t="s">
        <v>49</v>
      </c>
      <c r="J10" s="343" t="s">
        <v>49</v>
      </c>
      <c r="K10" s="342" t="e">
        <f t="shared" si="1"/>
        <v>#DIV/0!</v>
      </c>
      <c r="L10" s="338" t="s">
        <v>49</v>
      </c>
      <c r="M10" s="343" t="s">
        <v>49</v>
      </c>
      <c r="N10" s="344" t="e">
        <f t="shared" si="2"/>
        <v>#DIV/0!</v>
      </c>
      <c r="O10" s="343" t="s">
        <v>49</v>
      </c>
      <c r="P10" s="344" t="e">
        <f t="shared" si="3"/>
        <v>#DIV/0!</v>
      </c>
    </row>
    <row r="11" spans="1:16" s="332" customFormat="1" ht="36.6" customHeight="1">
      <c r="A11" s="337" t="s">
        <v>17</v>
      </c>
      <c r="B11" s="345" t="s">
        <v>20</v>
      </c>
      <c r="C11" s="346" t="s">
        <v>122</v>
      </c>
      <c r="D11" s="347">
        <v>13</v>
      </c>
      <c r="E11" s="340">
        <f>D11/C11</f>
        <v>0.72222222222222221</v>
      </c>
      <c r="F11" s="348">
        <v>6</v>
      </c>
      <c r="G11" s="342">
        <f t="shared" si="0"/>
        <v>0.33333333333333331</v>
      </c>
      <c r="H11" s="349" t="s">
        <v>49</v>
      </c>
      <c r="I11" s="349" t="s">
        <v>49</v>
      </c>
      <c r="J11" s="349" t="s">
        <v>49</v>
      </c>
      <c r="K11" s="342" t="e">
        <f t="shared" si="1"/>
        <v>#DIV/0!</v>
      </c>
      <c r="L11" s="347" t="s">
        <v>49</v>
      </c>
      <c r="M11" s="349" t="s">
        <v>49</v>
      </c>
      <c r="N11" s="344" t="e">
        <f t="shared" si="2"/>
        <v>#DIV/0!</v>
      </c>
      <c r="O11" s="349" t="s">
        <v>49</v>
      </c>
      <c r="P11" s="344" t="e">
        <f t="shared" si="3"/>
        <v>#DIV/0!</v>
      </c>
    </row>
    <row r="12" spans="1:16" ht="36.6" customHeight="1">
      <c r="A12" s="350" t="s">
        <v>17</v>
      </c>
      <c r="B12" s="351" t="s">
        <v>21</v>
      </c>
      <c r="C12" s="352">
        <v>36</v>
      </c>
      <c r="D12" s="353">
        <v>30</v>
      </c>
      <c r="E12" s="340">
        <f>D12/C12</f>
        <v>0.83333333333333337</v>
      </c>
      <c r="F12" s="354">
        <v>7</v>
      </c>
      <c r="G12" s="342">
        <f t="shared" si="0"/>
        <v>0.19444444444444445</v>
      </c>
      <c r="H12" s="355">
        <v>0</v>
      </c>
      <c r="I12" s="355">
        <v>0</v>
      </c>
      <c r="J12" s="355">
        <v>0</v>
      </c>
      <c r="K12" s="342" t="e">
        <f t="shared" si="1"/>
        <v>#DIV/0!</v>
      </c>
      <c r="L12" s="354">
        <v>0</v>
      </c>
      <c r="M12" s="355">
        <v>0</v>
      </c>
      <c r="N12" s="344" t="e">
        <f t="shared" si="2"/>
        <v>#DIV/0!</v>
      </c>
      <c r="O12" s="355">
        <v>0</v>
      </c>
      <c r="P12" s="344" t="e">
        <f t="shared" si="3"/>
        <v>#DIV/0!</v>
      </c>
    </row>
    <row r="13" spans="1:16" ht="36.6" customHeight="1">
      <c r="A13" s="356" t="s">
        <v>17</v>
      </c>
      <c r="B13" s="357" t="s">
        <v>22</v>
      </c>
      <c r="C13" s="358">
        <f>C9+C10+C11+C12</f>
        <v>76</v>
      </c>
      <c r="D13" s="358">
        <f>D9+D10+D11+D12</f>
        <v>57</v>
      </c>
      <c r="E13" s="359">
        <f>D13/C13</f>
        <v>0.75</v>
      </c>
      <c r="F13" s="358">
        <f>F9+F10+F11+F12</f>
        <v>22</v>
      </c>
      <c r="G13" s="359">
        <f t="shared" si="0"/>
        <v>0.28947368421052633</v>
      </c>
      <c r="H13" s="358">
        <f>H9+H10+H11+H12</f>
        <v>0</v>
      </c>
      <c r="I13" s="358">
        <f>I9+I10+I11+I12</f>
        <v>0</v>
      </c>
      <c r="J13" s="358">
        <f>J9+J10+J11+J12</f>
        <v>0</v>
      </c>
      <c r="K13" s="359" t="e">
        <f t="shared" si="1"/>
        <v>#DIV/0!</v>
      </c>
      <c r="L13" s="358">
        <f>L9+L10+L11+L12</f>
        <v>0</v>
      </c>
      <c r="M13" s="358">
        <f>M9+M10+M11+M12</f>
        <v>0</v>
      </c>
      <c r="N13" s="360" t="e">
        <f t="shared" si="2"/>
        <v>#DIV/0!</v>
      </c>
      <c r="O13" s="358">
        <f>O9+O10+O11+O12</f>
        <v>0</v>
      </c>
      <c r="P13" s="360" t="e">
        <f t="shared" si="3"/>
        <v>#DIV/0!</v>
      </c>
    </row>
    <row r="14" spans="1:16" s="332" customFormat="1" ht="54.75" customHeight="1">
      <c r="A14" s="361" t="s">
        <v>23</v>
      </c>
      <c r="B14" s="362" t="s">
        <v>18</v>
      </c>
      <c r="C14" s="363" t="s">
        <v>52</v>
      </c>
      <c r="D14" s="362" t="s">
        <v>49</v>
      </c>
      <c r="E14" s="363" t="s">
        <v>49</v>
      </c>
      <c r="F14" s="364" t="s">
        <v>49</v>
      </c>
      <c r="G14" s="365">
        <f t="shared" si="0"/>
        <v>0</v>
      </c>
      <c r="H14" s="366" t="s">
        <v>49</v>
      </c>
      <c r="I14" s="366" t="s">
        <v>49</v>
      </c>
      <c r="J14" s="366" t="s">
        <v>49</v>
      </c>
      <c r="K14" s="365" t="e">
        <f t="shared" si="1"/>
        <v>#DIV/0!</v>
      </c>
      <c r="L14" s="362" t="s">
        <v>49</v>
      </c>
      <c r="M14" s="366" t="s">
        <v>49</v>
      </c>
      <c r="N14" s="367" t="e">
        <f t="shared" si="2"/>
        <v>#DIV/0!</v>
      </c>
      <c r="O14" s="366" t="s">
        <v>49</v>
      </c>
      <c r="P14" s="367" t="e">
        <f t="shared" si="3"/>
        <v>#DIV/0!</v>
      </c>
    </row>
    <row r="15" spans="1:16" s="332" customFormat="1" ht="52.5" customHeight="1">
      <c r="A15" s="361" t="s">
        <v>23</v>
      </c>
      <c r="B15" s="368" t="s">
        <v>19</v>
      </c>
      <c r="C15" s="369" t="s">
        <v>49</v>
      </c>
      <c r="D15" s="368" t="s">
        <v>49</v>
      </c>
      <c r="E15" s="369" t="s">
        <v>49</v>
      </c>
      <c r="F15" s="370" t="s">
        <v>49</v>
      </c>
      <c r="G15" s="365" t="e">
        <f t="shared" si="0"/>
        <v>#DIV/0!</v>
      </c>
      <c r="H15" s="371" t="s">
        <v>49</v>
      </c>
      <c r="I15" s="371" t="s">
        <v>49</v>
      </c>
      <c r="J15" s="371" t="s">
        <v>49</v>
      </c>
      <c r="K15" s="365" t="e">
        <f t="shared" si="1"/>
        <v>#DIV/0!</v>
      </c>
      <c r="L15" s="368" t="s">
        <v>49</v>
      </c>
      <c r="M15" s="371" t="s">
        <v>49</v>
      </c>
      <c r="N15" s="367" t="e">
        <f t="shared" si="2"/>
        <v>#DIV/0!</v>
      </c>
      <c r="O15" s="371" t="s">
        <v>49</v>
      </c>
      <c r="P15" s="367" t="e">
        <f t="shared" si="3"/>
        <v>#DIV/0!</v>
      </c>
    </row>
    <row r="16" spans="1:16" s="332" customFormat="1" ht="51.75" customHeight="1">
      <c r="A16" s="361" t="s">
        <v>23</v>
      </c>
      <c r="B16" s="372" t="s">
        <v>20</v>
      </c>
      <c r="C16" s="373" t="s">
        <v>52</v>
      </c>
      <c r="D16" s="372" t="s">
        <v>49</v>
      </c>
      <c r="E16" s="373" t="s">
        <v>49</v>
      </c>
      <c r="F16" s="374" t="s">
        <v>49</v>
      </c>
      <c r="G16" s="365">
        <f t="shared" si="0"/>
        <v>0</v>
      </c>
      <c r="H16" s="375" t="s">
        <v>49</v>
      </c>
      <c r="I16" s="375" t="s">
        <v>49</v>
      </c>
      <c r="J16" s="375" t="s">
        <v>49</v>
      </c>
      <c r="K16" s="365" t="e">
        <f t="shared" si="1"/>
        <v>#DIV/0!</v>
      </c>
      <c r="L16" s="372" t="s">
        <v>49</v>
      </c>
      <c r="M16" s="375" t="s">
        <v>49</v>
      </c>
      <c r="N16" s="367" t="e">
        <f t="shared" si="2"/>
        <v>#DIV/0!</v>
      </c>
      <c r="O16" s="375" t="s">
        <v>49</v>
      </c>
      <c r="P16" s="367" t="e">
        <f t="shared" si="3"/>
        <v>#DIV/0!</v>
      </c>
    </row>
    <row r="17" spans="1:41" s="383" customFormat="1" ht="54" customHeight="1">
      <c r="A17" s="361" t="s">
        <v>23</v>
      </c>
      <c r="B17" s="376" t="s">
        <v>21</v>
      </c>
      <c r="C17" s="377">
        <v>1</v>
      </c>
      <c r="D17" s="378">
        <v>0</v>
      </c>
      <c r="E17" s="379">
        <v>0</v>
      </c>
      <c r="F17" s="378">
        <v>0</v>
      </c>
      <c r="G17" s="380">
        <f t="shared" si="0"/>
        <v>0</v>
      </c>
      <c r="H17" s="381">
        <v>0</v>
      </c>
      <c r="I17" s="381">
        <v>0</v>
      </c>
      <c r="J17" s="381">
        <v>0</v>
      </c>
      <c r="K17" s="380" t="e">
        <f t="shared" si="1"/>
        <v>#DIV/0!</v>
      </c>
      <c r="L17" s="378">
        <v>0</v>
      </c>
      <c r="M17" s="381">
        <v>0</v>
      </c>
      <c r="N17" s="382" t="e">
        <f t="shared" si="2"/>
        <v>#DIV/0!</v>
      </c>
      <c r="O17" s="381">
        <v>0</v>
      </c>
      <c r="P17" s="382" t="e">
        <f t="shared" si="3"/>
        <v>#DIV/0!</v>
      </c>
      <c r="Q17" s="332"/>
      <c r="R17" s="332"/>
      <c r="S17" s="332"/>
      <c r="T17" s="332"/>
      <c r="U17" s="332"/>
      <c r="V17" s="332"/>
      <c r="W17" s="332"/>
      <c r="X17" s="332"/>
      <c r="Y17" s="332"/>
      <c r="Z17" s="332"/>
      <c r="AA17" s="332"/>
      <c r="AB17" s="332"/>
      <c r="AC17" s="332"/>
      <c r="AD17" s="332"/>
      <c r="AE17" s="332"/>
      <c r="AF17" s="332"/>
      <c r="AG17" s="332"/>
      <c r="AH17" s="332"/>
      <c r="AI17" s="332"/>
      <c r="AJ17" s="332"/>
      <c r="AK17" s="332"/>
      <c r="AL17" s="332"/>
      <c r="AM17" s="332"/>
      <c r="AN17" s="332"/>
      <c r="AO17" s="332"/>
    </row>
    <row r="18" spans="1:41" s="389" customFormat="1" ht="54" customHeight="1">
      <c r="A18" s="384" t="s">
        <v>23</v>
      </c>
      <c r="B18" s="385" t="s">
        <v>22</v>
      </c>
      <c r="C18" s="386">
        <f>C14+C15+C16+C17</f>
        <v>3</v>
      </c>
      <c r="D18" s="386">
        <f>D14+D15+D16+D17</f>
        <v>0</v>
      </c>
      <c r="E18" s="387">
        <f>D18/C18</f>
        <v>0</v>
      </c>
      <c r="F18" s="386">
        <f>F14+F15+F16+F17</f>
        <v>0</v>
      </c>
      <c r="G18" s="387">
        <f>F18/C18</f>
        <v>0</v>
      </c>
      <c r="H18" s="386">
        <f>H14+H15+H16+H17</f>
        <v>0</v>
      </c>
      <c r="I18" s="386">
        <f>I14+I15+I16+I17</f>
        <v>0</v>
      </c>
      <c r="J18" s="386">
        <f>J14+J15+J16+J17</f>
        <v>0</v>
      </c>
      <c r="K18" s="387" t="e">
        <f t="shared" si="1"/>
        <v>#DIV/0!</v>
      </c>
      <c r="L18" s="386">
        <f>L14+L15+L16+L17</f>
        <v>0</v>
      </c>
      <c r="M18" s="386">
        <f>M14+M15+M16+M17</f>
        <v>0</v>
      </c>
      <c r="N18" s="388" t="e">
        <f t="shared" si="2"/>
        <v>#DIV/0!</v>
      </c>
      <c r="O18" s="386">
        <f>O14+O15+O16+O17</f>
        <v>0</v>
      </c>
      <c r="P18" s="388" t="e">
        <f t="shared" si="3"/>
        <v>#DIV/0!</v>
      </c>
      <c r="Q18" s="332"/>
      <c r="R18" s="332"/>
      <c r="S18" s="332"/>
      <c r="T18" s="332"/>
      <c r="U18" s="332"/>
      <c r="V18" s="332"/>
      <c r="W18" s="332"/>
      <c r="X18" s="332"/>
      <c r="Y18" s="332"/>
      <c r="Z18" s="332"/>
      <c r="AA18" s="332"/>
      <c r="AB18" s="332"/>
      <c r="AC18" s="332"/>
      <c r="AD18" s="332"/>
      <c r="AE18" s="332"/>
      <c r="AF18" s="332"/>
      <c r="AG18" s="332"/>
      <c r="AH18" s="332"/>
      <c r="AI18" s="332"/>
      <c r="AJ18" s="332"/>
      <c r="AK18" s="332"/>
      <c r="AL18" s="332"/>
      <c r="AM18" s="332"/>
      <c r="AN18" s="332"/>
      <c r="AO18" s="332"/>
    </row>
    <row r="19" spans="1:41">
      <c r="B19" s="321"/>
      <c r="C19" s="317"/>
      <c r="D19" s="317"/>
      <c r="E19" s="317"/>
      <c r="F19" s="322"/>
      <c r="G19" s="322"/>
      <c r="H19" s="322"/>
      <c r="I19" s="322"/>
      <c r="J19" s="322"/>
      <c r="K19" s="322"/>
      <c r="L19" s="322"/>
      <c r="M19" s="322"/>
      <c r="N19" s="322"/>
      <c r="O19" s="322"/>
      <c r="P19" s="322"/>
    </row>
    <row r="20" spans="1:41">
      <c r="B20" s="321"/>
      <c r="C20" s="317"/>
      <c r="D20" s="317"/>
      <c r="E20" s="317"/>
      <c r="F20" s="322"/>
      <c r="G20" s="322"/>
      <c r="H20" s="322"/>
      <c r="I20" s="322"/>
      <c r="J20" s="322"/>
      <c r="K20" s="322"/>
      <c r="L20" s="322"/>
      <c r="M20" s="322"/>
      <c r="N20" s="322"/>
      <c r="O20" s="322"/>
      <c r="P20" s="322"/>
    </row>
    <row r="21" spans="1:41">
      <c r="B21" s="321"/>
      <c r="C21" s="317"/>
      <c r="D21" s="317"/>
      <c r="E21" s="317"/>
      <c r="F21" s="322"/>
      <c r="G21" s="322"/>
      <c r="H21" s="322"/>
      <c r="I21" s="322"/>
      <c r="J21" s="322"/>
      <c r="K21" s="322"/>
      <c r="L21" s="322"/>
      <c r="M21" s="322"/>
      <c r="N21" s="322"/>
      <c r="O21" s="322"/>
      <c r="P21" s="322"/>
    </row>
    <row r="22" spans="1:41">
      <c r="A22" s="315" t="s">
        <v>24</v>
      </c>
      <c r="B22" s="390"/>
      <c r="C22" s="317"/>
      <c r="D22" s="317"/>
      <c r="E22" s="317"/>
      <c r="F22" s="322"/>
      <c r="G22" s="322"/>
      <c r="H22" s="322"/>
      <c r="I22" s="322"/>
      <c r="J22" s="322"/>
      <c r="K22" s="322"/>
      <c r="L22" s="322"/>
      <c r="M22" s="322"/>
      <c r="N22" s="322"/>
      <c r="O22" s="322"/>
      <c r="P22" s="322"/>
    </row>
    <row r="23" spans="1:41">
      <c r="A23" s="317"/>
      <c r="B23" s="390"/>
      <c r="C23" s="317"/>
      <c r="D23" s="317"/>
      <c r="E23" s="317"/>
      <c r="F23" s="322"/>
      <c r="G23" s="322"/>
      <c r="H23" s="322"/>
      <c r="I23" s="322"/>
      <c r="J23" s="322"/>
      <c r="K23" s="322"/>
      <c r="L23" s="322"/>
      <c r="M23" s="322"/>
      <c r="N23" s="322"/>
      <c r="O23" s="322"/>
      <c r="P23" s="322"/>
    </row>
    <row r="24" spans="1:41">
      <c r="A24" s="317"/>
      <c r="B24" s="390"/>
      <c r="C24" s="317"/>
      <c r="D24" s="317"/>
      <c r="E24" s="317"/>
      <c r="F24" s="322"/>
      <c r="G24" s="322"/>
      <c r="H24" s="322"/>
      <c r="I24" s="322"/>
      <c r="J24" s="322"/>
      <c r="K24" s="322"/>
      <c r="L24" s="322"/>
      <c r="M24" s="322"/>
      <c r="N24" s="322"/>
      <c r="O24" s="322"/>
      <c r="P24" s="322"/>
    </row>
    <row r="25" spans="1:41">
      <c r="A25" s="317"/>
      <c r="B25" s="390"/>
      <c r="C25" s="317"/>
      <c r="D25" s="317"/>
      <c r="E25" s="317"/>
      <c r="F25" s="322"/>
      <c r="G25" s="322"/>
      <c r="H25" s="322"/>
      <c r="I25" s="322"/>
      <c r="J25" s="322"/>
      <c r="K25" s="322"/>
      <c r="L25" s="322"/>
      <c r="M25" s="322"/>
      <c r="N25" s="322"/>
      <c r="O25" s="322"/>
      <c r="P25" s="322"/>
    </row>
    <row r="26" spans="1:41">
      <c r="A26" s="317"/>
      <c r="B26" s="390"/>
      <c r="C26" s="317"/>
      <c r="D26" s="317"/>
      <c r="E26" s="317"/>
      <c r="F26" s="322"/>
      <c r="G26" s="322"/>
      <c r="H26" s="322"/>
      <c r="I26" s="322"/>
      <c r="J26" s="322"/>
      <c r="K26" s="322"/>
      <c r="L26" s="322"/>
      <c r="M26" s="322"/>
      <c r="N26" s="322"/>
      <c r="O26" s="322"/>
      <c r="P26" s="322"/>
    </row>
    <row r="39" spans="1:1">
      <c r="A39" s="391"/>
    </row>
  </sheetData>
  <sheetProtection selectLockedCells="1"/>
  <hyperlinks>
    <hyperlink ref="C4" r:id="rId1" xr:uid="{D3B2CB6E-B8D2-453F-B4FF-1EE410B6F249}"/>
  </hyperlinks>
  <pageMargins left="0.7" right="0.7" top="0.75" bottom="0.75" header="0.3" footer="0.3"/>
  <pageSetup paperSize="5" scale="77" orientation="landscape"/>
  <headerFooter differentOddEven="1">
    <oddHeader>&amp;L20-- Exception Requests for Prescription Drugs</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A830B-C56C-4975-82E7-AEB66B746FB0}">
  <sheetPr>
    <pageSetUpPr fitToPage="1"/>
  </sheetPr>
  <dimension ref="A1:AO39"/>
  <sheetViews>
    <sheetView view="pageLayout" topLeftCell="Q1" zoomScale="85" zoomScaleNormal="100" zoomScaleSheetLayoutView="130" zoomScalePageLayoutView="85" workbookViewId="0">
      <selection activeCell="Q7" sqref="Q7"/>
    </sheetView>
  </sheetViews>
  <sheetFormatPr defaultColWidth="13.85546875" defaultRowHeight="15"/>
  <cols>
    <col min="1" max="1" width="9.140625" style="91" customWidth="1"/>
    <col min="2" max="2" width="14.5703125" style="91" customWidth="1"/>
    <col min="3" max="3" width="12.42578125" style="91" customWidth="1"/>
    <col min="4" max="5" width="9.42578125" style="91" customWidth="1"/>
    <col min="6" max="6" width="9.42578125" customWidth="1"/>
    <col min="7" max="7" width="8.140625" customWidth="1"/>
    <col min="8" max="8" width="9" customWidth="1"/>
    <col min="9" max="9" width="9.140625" customWidth="1"/>
    <col min="10" max="10" width="9.5703125" customWidth="1"/>
    <col min="11" max="11" width="9.42578125" customWidth="1"/>
    <col min="12" max="12" width="9.85546875" customWidth="1"/>
    <col min="13" max="13" width="9.5703125" customWidth="1"/>
    <col min="14" max="14" width="9.85546875" customWidth="1"/>
    <col min="15" max="15" width="9.5703125" customWidth="1"/>
    <col min="16" max="16" width="9.85546875" customWidth="1"/>
  </cols>
  <sheetData>
    <row r="1" spans="1:16" s="86" customFormat="1" ht="12.75">
      <c r="A1" s="82" t="s">
        <v>53</v>
      </c>
      <c r="B1" s="83"/>
      <c r="C1" s="317" t="s">
        <v>116</v>
      </c>
      <c r="D1" s="84"/>
      <c r="E1" s="84"/>
      <c r="F1" s="85"/>
      <c r="G1" s="85"/>
      <c r="H1" s="85"/>
      <c r="I1" s="85"/>
      <c r="J1" s="85"/>
      <c r="K1" s="85"/>
      <c r="L1" s="85"/>
      <c r="M1" s="85"/>
      <c r="N1" s="85"/>
      <c r="O1" s="85"/>
      <c r="P1" s="85"/>
    </row>
    <row r="2" spans="1:16" s="86" customFormat="1" ht="12.75">
      <c r="A2" s="82" t="s">
        <v>54</v>
      </c>
      <c r="B2" s="83"/>
      <c r="C2" s="317" t="s">
        <v>117</v>
      </c>
      <c r="D2" s="84"/>
      <c r="E2" s="84"/>
      <c r="F2" s="85"/>
      <c r="G2" s="85"/>
      <c r="H2" s="85"/>
      <c r="I2" s="85"/>
      <c r="J2" s="85"/>
      <c r="K2" s="85"/>
      <c r="L2" s="85"/>
      <c r="M2" s="85"/>
      <c r="N2" s="85"/>
      <c r="O2" s="85"/>
      <c r="P2" s="85"/>
    </row>
    <row r="3" spans="1:16">
      <c r="A3" s="82" t="s">
        <v>56</v>
      </c>
      <c r="B3" s="87"/>
      <c r="C3" s="317" t="s">
        <v>118</v>
      </c>
      <c r="D3" s="88"/>
      <c r="E3" s="88"/>
      <c r="F3" s="89"/>
      <c r="G3" s="89"/>
      <c r="H3" s="89"/>
      <c r="I3" s="89"/>
      <c r="J3" s="89"/>
      <c r="K3" s="89"/>
      <c r="L3" s="89"/>
      <c r="M3" s="89"/>
      <c r="N3" s="89"/>
      <c r="O3" s="89"/>
      <c r="P3" s="89"/>
    </row>
    <row r="4" spans="1:16">
      <c r="A4" s="82" t="s">
        <v>58</v>
      </c>
      <c r="B4" s="87"/>
      <c r="C4" s="324" t="s">
        <v>119</v>
      </c>
      <c r="D4" s="88"/>
      <c r="E4" s="88"/>
      <c r="F4" s="89"/>
      <c r="G4" s="89"/>
      <c r="H4" s="89"/>
      <c r="I4" s="89"/>
      <c r="J4" s="89"/>
      <c r="K4" s="89"/>
      <c r="L4" s="89"/>
      <c r="M4" s="89"/>
      <c r="N4" s="89"/>
      <c r="O4" s="89"/>
      <c r="P4" s="89"/>
    </row>
    <row r="5" spans="1:16">
      <c r="A5" s="82" t="s">
        <v>60</v>
      </c>
      <c r="B5" s="87"/>
      <c r="C5" s="317" t="s">
        <v>120</v>
      </c>
      <c r="D5" s="88"/>
      <c r="E5" s="88"/>
      <c r="F5" s="89"/>
      <c r="G5" s="89"/>
      <c r="H5" s="89"/>
      <c r="I5" s="89"/>
      <c r="J5" s="89"/>
      <c r="K5" s="89"/>
      <c r="L5" s="89"/>
      <c r="M5" s="89"/>
      <c r="N5" s="89"/>
      <c r="O5" s="89"/>
      <c r="P5" s="89"/>
    </row>
    <row r="6" spans="1:16">
      <c r="C6" s="127"/>
    </row>
    <row r="7" spans="1:16" s="93" customFormat="1" ht="66.95" customHeight="1">
      <c r="A7" s="15" t="s">
        <v>1</v>
      </c>
      <c r="B7" s="16" t="s">
        <v>2</v>
      </c>
      <c r="C7" s="16" t="s">
        <v>3</v>
      </c>
      <c r="D7" s="16" t="s">
        <v>4</v>
      </c>
      <c r="E7" s="18" t="s">
        <v>5</v>
      </c>
      <c r="F7" s="16" t="s">
        <v>6</v>
      </c>
      <c r="G7" s="18" t="s">
        <v>7</v>
      </c>
      <c r="H7" s="19" t="s">
        <v>8</v>
      </c>
      <c r="I7" s="16" t="s">
        <v>9</v>
      </c>
      <c r="J7" s="20" t="s">
        <v>10</v>
      </c>
      <c r="K7" s="18" t="s">
        <v>11</v>
      </c>
      <c r="L7" s="16" t="s">
        <v>12</v>
      </c>
      <c r="M7" s="16" t="s">
        <v>13</v>
      </c>
      <c r="N7" s="21" t="s">
        <v>14</v>
      </c>
      <c r="O7" s="16" t="s">
        <v>15</v>
      </c>
      <c r="P7" s="21" t="s">
        <v>16</v>
      </c>
    </row>
    <row r="8" spans="1:16" s="93" customFormat="1" ht="14.25" customHeight="1">
      <c r="A8" s="23"/>
      <c r="B8" s="24"/>
      <c r="C8" s="24"/>
      <c r="D8" s="24"/>
      <c r="E8" s="129"/>
      <c r="F8" s="24"/>
      <c r="G8" s="129"/>
      <c r="H8" s="24"/>
      <c r="I8" s="24"/>
      <c r="J8" s="24"/>
      <c r="K8" s="129"/>
      <c r="L8" s="24"/>
      <c r="M8" s="24"/>
      <c r="N8" s="130"/>
      <c r="O8" s="24"/>
      <c r="P8" s="130"/>
    </row>
    <row r="9" spans="1:16" s="93" customFormat="1" ht="36.6" customHeight="1">
      <c r="A9" s="28" t="s">
        <v>17</v>
      </c>
      <c r="B9" s="29" t="s">
        <v>18</v>
      </c>
      <c r="C9" s="392">
        <v>5347</v>
      </c>
      <c r="D9" s="132">
        <v>4030</v>
      </c>
      <c r="E9" s="134">
        <f t="shared" ref="E9:E12" si="0">D9/C9</f>
        <v>0.75369365999625959</v>
      </c>
      <c r="F9" s="133">
        <v>1318</v>
      </c>
      <c r="G9" s="393">
        <f t="shared" ref="G9:G18" si="1">F9/C9</f>
        <v>0.24649336076304471</v>
      </c>
      <c r="H9" s="132" t="s">
        <v>52</v>
      </c>
      <c r="I9" s="133" t="s">
        <v>52</v>
      </c>
      <c r="J9" s="133" t="s">
        <v>49</v>
      </c>
      <c r="K9" s="393">
        <f t="shared" ref="K9:K18" si="2">J9/H9</f>
        <v>0</v>
      </c>
      <c r="L9" s="132" t="s">
        <v>49</v>
      </c>
      <c r="M9" s="133" t="s">
        <v>49</v>
      </c>
      <c r="N9" s="394" t="e">
        <f t="shared" ref="N9:N12" si="3">M9/J9</f>
        <v>#DIV/0!</v>
      </c>
      <c r="O9" s="133" t="s">
        <v>49</v>
      </c>
      <c r="P9" s="395" t="e">
        <f t="shared" ref="P9:P12" si="4">O9/L9</f>
        <v>#DIV/0!</v>
      </c>
    </row>
    <row r="10" spans="1:16" s="93" customFormat="1" ht="36.6" customHeight="1">
      <c r="A10" s="28" t="s">
        <v>17</v>
      </c>
      <c r="B10" s="29" t="s">
        <v>19</v>
      </c>
      <c r="C10" s="392" t="s">
        <v>123</v>
      </c>
      <c r="D10" s="139">
        <v>5182</v>
      </c>
      <c r="E10" s="140">
        <f t="shared" si="0"/>
        <v>0.75451368666278396</v>
      </c>
      <c r="F10" s="34">
        <v>1687</v>
      </c>
      <c r="G10" s="396">
        <f t="shared" si="1"/>
        <v>0.24563191613278976</v>
      </c>
      <c r="H10" s="139" t="s">
        <v>52</v>
      </c>
      <c r="I10" s="34" t="s">
        <v>49</v>
      </c>
      <c r="J10" s="34" t="s">
        <v>52</v>
      </c>
      <c r="K10" s="396">
        <f>J10/H10</f>
        <v>1</v>
      </c>
      <c r="L10" s="139" t="s">
        <v>49</v>
      </c>
      <c r="M10" s="34" t="s">
        <v>49</v>
      </c>
      <c r="N10" s="397">
        <f t="shared" si="3"/>
        <v>0</v>
      </c>
      <c r="O10" s="34" t="s">
        <v>49</v>
      </c>
      <c r="P10" s="398" t="e">
        <f t="shared" si="4"/>
        <v>#DIV/0!</v>
      </c>
    </row>
    <row r="11" spans="1:16" s="93" customFormat="1" ht="36.6" customHeight="1">
      <c r="A11" s="28" t="s">
        <v>17</v>
      </c>
      <c r="B11" s="36" t="s">
        <v>20</v>
      </c>
      <c r="C11" s="399" t="s">
        <v>124</v>
      </c>
      <c r="D11" s="139">
        <v>6379</v>
      </c>
      <c r="E11" s="140">
        <f t="shared" si="0"/>
        <v>0.75437559129612108</v>
      </c>
      <c r="F11" s="34">
        <v>2078</v>
      </c>
      <c r="G11" s="396">
        <f t="shared" si="1"/>
        <v>0.2457426679280984</v>
      </c>
      <c r="H11" s="139" t="s">
        <v>77</v>
      </c>
      <c r="I11" s="34" t="s">
        <v>52</v>
      </c>
      <c r="J11" s="34" t="s">
        <v>65</v>
      </c>
      <c r="K11" s="396">
        <f t="shared" si="2"/>
        <v>0.8</v>
      </c>
      <c r="L11" s="139" t="s">
        <v>49</v>
      </c>
      <c r="M11" s="34" t="s">
        <v>49</v>
      </c>
      <c r="N11" s="397">
        <f t="shared" si="3"/>
        <v>0</v>
      </c>
      <c r="O11" s="34" t="s">
        <v>49</v>
      </c>
      <c r="P11" s="398" t="e">
        <f t="shared" si="4"/>
        <v>#DIV/0!</v>
      </c>
    </row>
    <row r="12" spans="1:16" ht="36.6" customHeight="1">
      <c r="A12" s="41" t="s">
        <v>17</v>
      </c>
      <c r="B12" s="42" t="s">
        <v>21</v>
      </c>
      <c r="C12" s="400">
        <v>7657</v>
      </c>
      <c r="D12" s="401">
        <v>6041</v>
      </c>
      <c r="E12" s="146">
        <f t="shared" si="0"/>
        <v>0.78895128640459711</v>
      </c>
      <c r="F12" s="46">
        <v>1617</v>
      </c>
      <c r="G12" s="402">
        <f t="shared" si="1"/>
        <v>0.2111793130468852</v>
      </c>
      <c r="H12" s="403">
        <v>1</v>
      </c>
      <c r="I12" s="46">
        <v>1</v>
      </c>
      <c r="J12" s="46">
        <v>0</v>
      </c>
      <c r="K12" s="402">
        <f t="shared" si="2"/>
        <v>0</v>
      </c>
      <c r="L12" s="403">
        <v>0</v>
      </c>
      <c r="M12" s="46">
        <v>0</v>
      </c>
      <c r="N12" s="46" t="e">
        <f t="shared" si="3"/>
        <v>#DIV/0!</v>
      </c>
      <c r="O12" s="46">
        <v>0</v>
      </c>
      <c r="P12" s="43" t="e">
        <f t="shared" si="4"/>
        <v>#DIV/0!</v>
      </c>
    </row>
    <row r="13" spans="1:16" ht="36.6" customHeight="1">
      <c r="A13" s="47" t="s">
        <v>17</v>
      </c>
      <c r="B13" s="48" t="s">
        <v>22</v>
      </c>
      <c r="C13" s="404">
        <f>C9+C10+C11+C12</f>
        <v>28328</v>
      </c>
      <c r="D13" s="405">
        <f>D9+D10+D11+D12</f>
        <v>21632</v>
      </c>
      <c r="E13" s="406">
        <f>D13/C13</f>
        <v>0.76362609432363737</v>
      </c>
      <c r="F13" s="407">
        <f>F9+F10+F11+F12</f>
        <v>6700</v>
      </c>
      <c r="G13" s="408">
        <f>F13/C13</f>
        <v>0.23651510872634848</v>
      </c>
      <c r="H13" s="405">
        <f>H9+H10+H11+H12</f>
        <v>8</v>
      </c>
      <c r="I13" s="407">
        <f>I9+I10+I11+I12</f>
        <v>3</v>
      </c>
      <c r="J13" s="407">
        <f>J9+J10+J11+J12</f>
        <v>5</v>
      </c>
      <c r="K13" s="408">
        <f>J13/H13</f>
        <v>0.625</v>
      </c>
      <c r="L13" s="405">
        <f>L9+L10+L11+L12</f>
        <v>0</v>
      </c>
      <c r="M13" s="407">
        <f>M9+M10+M11+M12</f>
        <v>0</v>
      </c>
      <c r="N13" s="407">
        <f>M13/J13</f>
        <v>0</v>
      </c>
      <c r="O13" s="407">
        <f>O9+O10+O11+O12</f>
        <v>0</v>
      </c>
      <c r="P13" s="49" t="e">
        <f>O13/L13</f>
        <v>#DIV/0!</v>
      </c>
    </row>
    <row r="14" spans="1:16" s="93" customFormat="1" ht="54.75" customHeight="1">
      <c r="A14" s="53" t="s">
        <v>23</v>
      </c>
      <c r="B14" s="54" t="s">
        <v>18</v>
      </c>
      <c r="C14" s="409" t="s">
        <v>125</v>
      </c>
      <c r="D14" s="410">
        <v>435</v>
      </c>
      <c r="E14" s="411">
        <f t="shared" ref="E14:E17" si="5">D14/C14</f>
        <v>0.78804347826086951</v>
      </c>
      <c r="F14" s="59">
        <v>116</v>
      </c>
      <c r="G14" s="412">
        <f t="shared" si="1"/>
        <v>0.21014492753623187</v>
      </c>
      <c r="H14" s="410" t="s">
        <v>49</v>
      </c>
      <c r="I14" s="59" t="s">
        <v>49</v>
      </c>
      <c r="J14" s="59" t="s">
        <v>49</v>
      </c>
      <c r="K14" s="412" t="e">
        <f t="shared" si="2"/>
        <v>#DIV/0!</v>
      </c>
      <c r="L14" s="410" t="s">
        <v>49</v>
      </c>
      <c r="M14" s="59" t="s">
        <v>49</v>
      </c>
      <c r="N14" s="413" t="e">
        <f t="shared" ref="N14:N18" si="6">M14/J14</f>
        <v>#DIV/0!</v>
      </c>
      <c r="O14" s="59" t="s">
        <v>49</v>
      </c>
      <c r="P14" s="414" t="e">
        <f t="shared" ref="P14:P18" si="7">O14/L14</f>
        <v>#DIV/0!</v>
      </c>
    </row>
    <row r="15" spans="1:16" s="93" customFormat="1" ht="52.5" customHeight="1">
      <c r="A15" s="53" t="s">
        <v>23</v>
      </c>
      <c r="B15" s="61" t="s">
        <v>19</v>
      </c>
      <c r="C15" s="415" t="s">
        <v>126</v>
      </c>
      <c r="D15" s="165">
        <v>516</v>
      </c>
      <c r="E15" s="166">
        <f t="shared" si="5"/>
        <v>0.80248833592534996</v>
      </c>
      <c r="F15" s="106">
        <v>126</v>
      </c>
      <c r="G15" s="416">
        <f t="shared" si="1"/>
        <v>0.19595645412130638</v>
      </c>
      <c r="H15" s="165" t="s">
        <v>49</v>
      </c>
      <c r="I15" s="106" t="s">
        <v>49</v>
      </c>
      <c r="J15" s="106" t="s">
        <v>49</v>
      </c>
      <c r="K15" s="416" t="e">
        <f t="shared" si="2"/>
        <v>#DIV/0!</v>
      </c>
      <c r="L15" s="165" t="s">
        <v>49</v>
      </c>
      <c r="M15" s="106" t="s">
        <v>49</v>
      </c>
      <c r="N15" s="417" t="e">
        <f t="shared" si="6"/>
        <v>#DIV/0!</v>
      </c>
      <c r="O15" s="106" t="s">
        <v>49</v>
      </c>
      <c r="P15" s="418" t="e">
        <f t="shared" si="7"/>
        <v>#DIV/0!</v>
      </c>
    </row>
    <row r="16" spans="1:16" s="93" customFormat="1" ht="51.75" customHeight="1">
      <c r="A16" s="53" t="s">
        <v>23</v>
      </c>
      <c r="B16" s="64" t="s">
        <v>20</v>
      </c>
      <c r="C16" s="419" t="s">
        <v>127</v>
      </c>
      <c r="D16" s="165">
        <v>629</v>
      </c>
      <c r="E16" s="166">
        <f t="shared" si="5"/>
        <v>0.79822335025380708</v>
      </c>
      <c r="F16" s="106">
        <v>158</v>
      </c>
      <c r="G16" s="416">
        <f t="shared" si="1"/>
        <v>0.20050761421319796</v>
      </c>
      <c r="H16" s="165" t="s">
        <v>49</v>
      </c>
      <c r="I16" s="106" t="s">
        <v>49</v>
      </c>
      <c r="J16" s="106" t="s">
        <v>49</v>
      </c>
      <c r="K16" s="416" t="e">
        <f t="shared" si="2"/>
        <v>#DIV/0!</v>
      </c>
      <c r="L16" s="165" t="s">
        <v>49</v>
      </c>
      <c r="M16" s="106" t="s">
        <v>49</v>
      </c>
      <c r="N16" s="417" t="e">
        <f t="shared" si="6"/>
        <v>#DIV/0!</v>
      </c>
      <c r="O16" s="106" t="s">
        <v>49</v>
      </c>
      <c r="P16" s="418" t="e">
        <f t="shared" si="7"/>
        <v>#DIV/0!</v>
      </c>
    </row>
    <row r="17" spans="1:41" s="113" customFormat="1" ht="54" customHeight="1">
      <c r="A17" s="53" t="s">
        <v>23</v>
      </c>
      <c r="B17" s="420" t="s">
        <v>21</v>
      </c>
      <c r="C17" s="421">
        <v>609</v>
      </c>
      <c r="D17" s="422">
        <v>506</v>
      </c>
      <c r="E17" s="173">
        <f t="shared" si="5"/>
        <v>0.8308702791461412</v>
      </c>
      <c r="F17" s="308">
        <v>103</v>
      </c>
      <c r="G17" s="423">
        <f t="shared" si="1"/>
        <v>0.16912972085385877</v>
      </c>
      <c r="H17" s="422">
        <v>0</v>
      </c>
      <c r="I17" s="308">
        <v>0</v>
      </c>
      <c r="J17" s="308">
        <v>0</v>
      </c>
      <c r="K17" s="423" t="e">
        <f t="shared" si="2"/>
        <v>#DIV/0!</v>
      </c>
      <c r="L17" s="422">
        <v>0</v>
      </c>
      <c r="M17" s="308">
        <v>0</v>
      </c>
      <c r="N17" s="308" t="e">
        <f t="shared" si="6"/>
        <v>#DIV/0!</v>
      </c>
      <c r="O17" s="308">
        <v>0</v>
      </c>
      <c r="P17" s="424" t="e">
        <f t="shared" si="7"/>
        <v>#DIV/0!</v>
      </c>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row>
    <row r="18" spans="1:41" s="118" customFormat="1" ht="54" customHeight="1">
      <c r="A18" s="73" t="s">
        <v>23</v>
      </c>
      <c r="B18" s="74" t="s">
        <v>22</v>
      </c>
      <c r="C18" s="425">
        <f>C14+C15+C16+C17</f>
        <v>2592</v>
      </c>
      <c r="D18" s="178">
        <f>D14+D15+D16+D17</f>
        <v>2086</v>
      </c>
      <c r="E18" s="180">
        <f>D18/C18</f>
        <v>0.80478395061728392</v>
      </c>
      <c r="F18" s="179">
        <f>F14+F15+F16+F17</f>
        <v>503</v>
      </c>
      <c r="G18" s="426">
        <f t="shared" si="1"/>
        <v>0.19405864197530864</v>
      </c>
      <c r="H18" s="178">
        <f>H14+H15+H16+H17</f>
        <v>0</v>
      </c>
      <c r="I18" s="179">
        <f>I14+I15+I16+I17</f>
        <v>0</v>
      </c>
      <c r="J18" s="179">
        <f>J14+J15+J16+J17</f>
        <v>0</v>
      </c>
      <c r="K18" s="426" t="e">
        <f t="shared" si="2"/>
        <v>#DIV/0!</v>
      </c>
      <c r="L18" s="178">
        <f>L14+L15+L16+L17</f>
        <v>0</v>
      </c>
      <c r="M18" s="179">
        <f>M14+M15+M16+M17</f>
        <v>0</v>
      </c>
      <c r="N18" s="179" t="e">
        <f t="shared" si="6"/>
        <v>#DIV/0!</v>
      </c>
      <c r="O18" s="179">
        <f>O14+O15+O16+O17</f>
        <v>0</v>
      </c>
      <c r="P18" s="427" t="e">
        <f t="shared" si="7"/>
        <v>#DIV/0!</v>
      </c>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row>
    <row r="19" spans="1:41">
      <c r="A19" s="82"/>
      <c r="B19" s="87"/>
      <c r="C19" s="88"/>
      <c r="D19" s="88"/>
      <c r="E19" s="88"/>
      <c r="F19" s="89"/>
      <c r="G19" s="89"/>
      <c r="H19" s="89"/>
      <c r="I19" s="89"/>
      <c r="J19" s="89"/>
      <c r="K19" s="89"/>
      <c r="L19" s="89"/>
      <c r="M19" s="89"/>
      <c r="N19" s="89"/>
      <c r="O19" s="89"/>
      <c r="P19" s="89"/>
    </row>
    <row r="20" spans="1:41">
      <c r="A20" s="82"/>
      <c r="B20" s="87"/>
      <c r="C20" s="88"/>
      <c r="D20" s="88"/>
      <c r="E20" s="88"/>
      <c r="F20" s="89"/>
      <c r="G20" s="89"/>
      <c r="H20" s="89"/>
      <c r="I20" s="89"/>
      <c r="J20" s="89"/>
      <c r="K20" s="89"/>
      <c r="L20" s="89"/>
      <c r="M20" s="89"/>
      <c r="N20" s="89"/>
      <c r="O20" s="89"/>
      <c r="P20" s="89"/>
    </row>
    <row r="21" spans="1:41">
      <c r="B21" s="87"/>
      <c r="C21" s="88"/>
      <c r="D21" s="88"/>
      <c r="E21" s="88"/>
      <c r="F21" s="89"/>
      <c r="G21" s="89"/>
      <c r="H21" s="89"/>
      <c r="I21" s="89"/>
      <c r="J21" s="89"/>
      <c r="K21" s="89"/>
      <c r="L21" s="89"/>
      <c r="M21" s="89"/>
      <c r="N21" s="89"/>
      <c r="O21" s="89"/>
      <c r="P21" s="89"/>
    </row>
    <row r="22" spans="1:41">
      <c r="A22" s="82" t="s">
        <v>24</v>
      </c>
      <c r="B22" s="119"/>
      <c r="C22" s="88"/>
      <c r="D22" s="88"/>
      <c r="E22" s="88"/>
      <c r="F22" s="89"/>
      <c r="G22" s="89"/>
      <c r="H22" s="89"/>
      <c r="I22" s="89"/>
      <c r="J22" s="89"/>
      <c r="K22" s="89"/>
      <c r="L22" s="89"/>
      <c r="M22" s="89"/>
      <c r="N22" s="89"/>
      <c r="O22" s="89"/>
      <c r="P22" s="89"/>
    </row>
    <row r="23" spans="1:41">
      <c r="A23" s="88"/>
      <c r="B23" s="119"/>
      <c r="C23" s="88"/>
      <c r="D23" s="88"/>
      <c r="E23" s="88"/>
      <c r="F23" s="89"/>
      <c r="G23" s="89"/>
      <c r="H23" s="89"/>
      <c r="I23" s="89"/>
      <c r="J23" s="89"/>
      <c r="K23" s="89"/>
      <c r="L23" s="89"/>
      <c r="M23" s="89"/>
      <c r="N23" s="89"/>
      <c r="O23" s="89"/>
      <c r="P23" s="89"/>
    </row>
    <row r="24" spans="1:41">
      <c r="A24" s="88"/>
      <c r="B24" s="119"/>
      <c r="C24" s="88"/>
      <c r="D24" s="88"/>
      <c r="E24" s="88"/>
      <c r="F24" s="89"/>
      <c r="G24" s="89"/>
      <c r="H24" s="89"/>
      <c r="I24" s="89"/>
      <c r="J24" s="89"/>
      <c r="K24" s="89"/>
      <c r="L24" s="89"/>
      <c r="M24" s="89"/>
      <c r="N24" s="89"/>
      <c r="O24" s="89"/>
      <c r="P24" s="89"/>
    </row>
    <row r="25" spans="1:41">
      <c r="A25" s="88"/>
      <c r="B25" s="119"/>
      <c r="C25" s="88"/>
      <c r="D25" s="88"/>
      <c r="E25" s="88"/>
      <c r="F25" s="89"/>
      <c r="G25" s="89"/>
      <c r="H25" s="89"/>
      <c r="I25" s="89"/>
      <c r="J25" s="89"/>
      <c r="K25" s="89"/>
      <c r="L25" s="89"/>
      <c r="M25" s="89"/>
      <c r="N25" s="89"/>
      <c r="O25" s="89"/>
      <c r="P25" s="89"/>
    </row>
    <row r="26" spans="1:41">
      <c r="A26" s="88"/>
      <c r="B26" s="119"/>
      <c r="C26" s="88"/>
      <c r="D26" s="88"/>
      <c r="E26" s="88"/>
      <c r="F26" s="89"/>
      <c r="G26" s="89"/>
      <c r="H26" s="89"/>
      <c r="I26" s="89"/>
      <c r="J26" s="89"/>
      <c r="K26" s="89"/>
      <c r="L26" s="89"/>
      <c r="M26" s="89"/>
      <c r="N26" s="89"/>
      <c r="O26" s="89"/>
      <c r="P26" s="89"/>
    </row>
    <row r="39" spans="1:1">
      <c r="A39" s="120"/>
    </row>
  </sheetData>
  <sheetProtection selectLockedCells="1"/>
  <hyperlinks>
    <hyperlink ref="C4" r:id="rId1" xr:uid="{94C91A45-63BF-4D43-AC7D-AD1EAB83A8AA}"/>
  </hyperlinks>
  <pageMargins left="0.7" right="0.7" top="0.75" bottom="0.75" header="0.3" footer="0.3"/>
  <pageSetup paperSize="5" scale="78" orientation="landscape"/>
  <headerFooter differentOddEven="1">
    <oddHeader>&amp;L20-- Exception Requests for Prescription Drugs</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F7E50-01A5-4665-AC06-1E5AA2A40447}">
  <sheetPr>
    <pageSetUpPr fitToPage="1"/>
  </sheetPr>
  <dimension ref="A1:AO40"/>
  <sheetViews>
    <sheetView view="pageLayout" topLeftCell="A5" zoomScaleNormal="100" zoomScaleSheetLayoutView="130" workbookViewId="0">
      <selection activeCell="C17" sqref="C17"/>
    </sheetView>
  </sheetViews>
  <sheetFormatPr defaultColWidth="13.85546875" defaultRowHeight="15"/>
  <cols>
    <col min="1" max="1" width="9.140625" style="91" customWidth="1"/>
    <col min="2" max="2" width="14.5703125" style="91" customWidth="1"/>
    <col min="3" max="3" width="12.42578125" style="91" customWidth="1"/>
    <col min="4" max="5" width="9.42578125" style="91" customWidth="1"/>
    <col min="6" max="6" width="9.42578125" customWidth="1"/>
    <col min="7" max="7" width="8.140625" customWidth="1"/>
    <col min="8" max="8" width="9" customWidth="1"/>
    <col min="9" max="9" width="9.140625" customWidth="1"/>
    <col min="10" max="10" width="9.5703125" customWidth="1"/>
    <col min="11" max="11" width="9.42578125" customWidth="1"/>
    <col min="12" max="12" width="9.85546875" customWidth="1"/>
    <col min="13" max="13" width="9.5703125" customWidth="1"/>
    <col min="14" max="14" width="9.85546875" customWidth="1"/>
    <col min="15" max="15" width="9.5703125" customWidth="1"/>
    <col min="16" max="16" width="9.85546875" customWidth="1"/>
  </cols>
  <sheetData>
    <row r="1" spans="1:16" s="86" customFormat="1" ht="12.75">
      <c r="A1" s="82" t="s">
        <v>53</v>
      </c>
      <c r="B1" s="83"/>
      <c r="C1" s="84"/>
      <c r="D1" s="84"/>
      <c r="E1" s="84"/>
      <c r="F1" s="85"/>
      <c r="G1" s="85"/>
      <c r="H1" s="85"/>
      <c r="I1" s="85"/>
      <c r="J1" s="85"/>
      <c r="K1" s="85"/>
      <c r="L1" s="85"/>
      <c r="M1" s="85"/>
      <c r="N1" s="85"/>
      <c r="O1" s="85"/>
      <c r="P1" s="85"/>
    </row>
    <row r="2" spans="1:16" s="86" customFormat="1" ht="12.75">
      <c r="A2" s="82" t="s">
        <v>54</v>
      </c>
      <c r="B2" s="83"/>
      <c r="C2" s="84"/>
      <c r="D2" s="84"/>
      <c r="E2" s="84"/>
      <c r="F2" s="85"/>
      <c r="G2" s="85"/>
      <c r="H2" s="85"/>
      <c r="I2" s="85"/>
      <c r="J2" s="85"/>
      <c r="K2" s="85"/>
      <c r="L2" s="85"/>
      <c r="M2" s="85"/>
      <c r="N2" s="85"/>
      <c r="O2" s="85"/>
      <c r="P2" s="85"/>
    </row>
    <row r="3" spans="1:16">
      <c r="A3" s="82" t="s">
        <v>56</v>
      </c>
      <c r="B3" s="87"/>
      <c r="C3" s="88"/>
      <c r="D3" s="88"/>
      <c r="E3" s="88"/>
      <c r="F3" s="89"/>
      <c r="G3" s="89"/>
      <c r="H3" s="89"/>
      <c r="I3" s="89"/>
      <c r="J3" s="89"/>
      <c r="K3" s="89"/>
      <c r="L3" s="89"/>
      <c r="M3" s="89"/>
      <c r="N3" s="89"/>
      <c r="O3" s="89"/>
      <c r="P3" s="89"/>
    </row>
    <row r="4" spans="1:16">
      <c r="A4" s="82" t="s">
        <v>58</v>
      </c>
      <c r="B4" s="87"/>
      <c r="C4" s="88"/>
      <c r="D4" s="88"/>
      <c r="E4" s="88"/>
      <c r="F4" s="89"/>
      <c r="G4" s="89"/>
      <c r="H4" s="89"/>
      <c r="I4" s="89"/>
      <c r="J4" s="89"/>
      <c r="K4" s="89"/>
      <c r="L4" s="89"/>
      <c r="M4" s="89"/>
      <c r="N4" s="89"/>
      <c r="O4" s="89"/>
      <c r="P4" s="89"/>
    </row>
    <row r="5" spans="1:16">
      <c r="A5" s="82" t="s">
        <v>60</v>
      </c>
      <c r="B5" s="87"/>
      <c r="C5" s="88"/>
      <c r="D5" s="88"/>
      <c r="E5" s="88"/>
      <c r="F5" s="89"/>
      <c r="G5" s="89"/>
      <c r="H5" s="89"/>
      <c r="I5" s="89"/>
      <c r="J5" s="89"/>
      <c r="K5" s="89"/>
      <c r="L5" s="89"/>
      <c r="M5" s="89"/>
      <c r="N5" s="89"/>
      <c r="O5" s="89"/>
      <c r="P5" s="89"/>
    </row>
    <row r="6" spans="1:16">
      <c r="C6" s="127"/>
    </row>
    <row r="7" spans="1:16" s="93" customFormat="1" ht="66.95" customHeight="1">
      <c r="A7" s="15" t="s">
        <v>1</v>
      </c>
      <c r="B7" s="16" t="s">
        <v>2</v>
      </c>
      <c r="C7" s="16" t="s">
        <v>3</v>
      </c>
      <c r="D7" s="16" t="s">
        <v>4</v>
      </c>
      <c r="E7" s="18" t="s">
        <v>5</v>
      </c>
      <c r="F7" s="16" t="s">
        <v>6</v>
      </c>
      <c r="G7" s="18" t="s">
        <v>7</v>
      </c>
      <c r="H7" s="19" t="s">
        <v>8</v>
      </c>
      <c r="I7" s="16" t="s">
        <v>83</v>
      </c>
      <c r="J7" s="20" t="s">
        <v>84</v>
      </c>
      <c r="K7" s="18" t="s">
        <v>85</v>
      </c>
      <c r="L7" s="16" t="s">
        <v>12</v>
      </c>
      <c r="M7" s="16" t="s">
        <v>13</v>
      </c>
      <c r="N7" s="21" t="s">
        <v>14</v>
      </c>
      <c r="O7" s="16" t="s">
        <v>15</v>
      </c>
      <c r="P7" s="21" t="s">
        <v>16</v>
      </c>
    </row>
    <row r="8" spans="1:16" s="93" customFormat="1" ht="14.25" customHeight="1">
      <c r="A8" s="128"/>
      <c r="B8" s="24"/>
      <c r="C8" s="24"/>
      <c r="D8" s="24"/>
      <c r="E8" s="129"/>
      <c r="F8" s="24"/>
      <c r="G8" s="129"/>
      <c r="H8" s="24"/>
      <c r="I8" s="24"/>
      <c r="J8" s="24"/>
      <c r="K8" s="129"/>
      <c r="L8" s="24"/>
      <c r="M8" s="24"/>
      <c r="N8" s="130"/>
      <c r="O8" s="24"/>
      <c r="P8" s="130"/>
    </row>
    <row r="9" spans="1:16" s="93" customFormat="1" ht="36.6" customHeight="1">
      <c r="A9" s="131" t="s">
        <v>17</v>
      </c>
      <c r="B9" s="131" t="s">
        <v>18</v>
      </c>
      <c r="C9" s="132">
        <f>[4]INFO!D3</f>
        <v>558</v>
      </c>
      <c r="D9" s="133">
        <f>[4]INFO!E3</f>
        <v>456</v>
      </c>
      <c r="E9" s="134">
        <f>IF(C9&lt;&gt;0,D9/C9,0)</f>
        <v>0.81720430107526887</v>
      </c>
      <c r="F9" s="133">
        <f>[4]INFO!F3</f>
        <v>102</v>
      </c>
      <c r="G9" s="135">
        <f t="shared" ref="G9:G18" si="0">IF(F9&lt;&gt;0,F9/C9,0)</f>
        <v>0.18279569892473119</v>
      </c>
      <c r="H9" s="34" t="s">
        <v>121</v>
      </c>
      <c r="I9" s="34" t="s">
        <v>49</v>
      </c>
      <c r="J9" s="34" t="s">
        <v>121</v>
      </c>
      <c r="K9" s="95">
        <f>J9/H9</f>
        <v>1</v>
      </c>
      <c r="L9" s="29" t="s">
        <v>49</v>
      </c>
      <c r="M9" s="34" t="s">
        <v>49</v>
      </c>
      <c r="N9" s="546">
        <f>M9/J9</f>
        <v>0</v>
      </c>
      <c r="O9" s="34" t="s">
        <v>49</v>
      </c>
      <c r="P9" s="546">
        <v>0</v>
      </c>
    </row>
    <row r="10" spans="1:16" s="93" customFormat="1" ht="36.6" customHeight="1">
      <c r="A10" s="138" t="s">
        <v>17</v>
      </c>
      <c r="B10" s="138" t="s">
        <v>19</v>
      </c>
      <c r="C10" s="139">
        <f>[4]INFO!D4</f>
        <v>668</v>
      </c>
      <c r="D10" s="34">
        <f>[4]INFO!E4</f>
        <v>556</v>
      </c>
      <c r="E10" s="140">
        <f>IF(C10&lt;&gt;0,D10/C10,0)</f>
        <v>0.83233532934131738</v>
      </c>
      <c r="F10" s="34">
        <f>[4]INFO!F4</f>
        <v>112</v>
      </c>
      <c r="G10" s="141">
        <f t="shared" si="0"/>
        <v>0.16766467065868262</v>
      </c>
      <c r="H10" s="34" t="s">
        <v>128</v>
      </c>
      <c r="I10" s="34" t="s">
        <v>49</v>
      </c>
      <c r="J10" s="34" t="s">
        <v>128</v>
      </c>
      <c r="K10" s="95">
        <f>J10/H10</f>
        <v>1</v>
      </c>
      <c r="L10" s="29" t="s">
        <v>49</v>
      </c>
      <c r="M10" s="34" t="s">
        <v>49</v>
      </c>
      <c r="N10" s="546">
        <f>M10/J10</f>
        <v>0</v>
      </c>
      <c r="O10" s="34" t="s">
        <v>49</v>
      </c>
      <c r="P10" s="546">
        <v>0</v>
      </c>
    </row>
    <row r="11" spans="1:16" s="93" customFormat="1" ht="36.6" customHeight="1">
      <c r="A11" s="138" t="s">
        <v>17</v>
      </c>
      <c r="B11" s="138" t="s">
        <v>20</v>
      </c>
      <c r="C11" s="139">
        <f>[4]INFO!D5</f>
        <v>864</v>
      </c>
      <c r="D11" s="34">
        <f>[4]INFO!E5</f>
        <v>723</v>
      </c>
      <c r="E11" s="140">
        <f>IF(C11&lt;&gt;0,D11/C11,0)</f>
        <v>0.83680555555555558</v>
      </c>
      <c r="F11" s="34">
        <f>[4]INFO!F5</f>
        <v>141</v>
      </c>
      <c r="G11" s="141">
        <f t="shared" si="0"/>
        <v>0.16319444444444445</v>
      </c>
      <c r="H11" s="40" t="s">
        <v>50</v>
      </c>
      <c r="I11" s="40" t="s">
        <v>49</v>
      </c>
      <c r="J11" s="40" t="s">
        <v>50</v>
      </c>
      <c r="K11" s="95">
        <f>J11/H11</f>
        <v>1</v>
      </c>
      <c r="L11" s="38" t="s">
        <v>49</v>
      </c>
      <c r="M11" s="40" t="s">
        <v>49</v>
      </c>
      <c r="N11" s="546">
        <f>M11/J11</f>
        <v>0</v>
      </c>
      <c r="O11" s="40" t="s">
        <v>49</v>
      </c>
      <c r="P11" s="546">
        <v>0</v>
      </c>
    </row>
    <row r="12" spans="1:16" ht="36.6" customHeight="1">
      <c r="A12" s="144" t="s">
        <v>17</v>
      </c>
      <c r="B12" s="144" t="s">
        <v>21</v>
      </c>
      <c r="C12" s="42">
        <f>[4]INFO!D6</f>
        <v>681</v>
      </c>
      <c r="D12" s="145">
        <f>[4]INFO!E6</f>
        <v>577</v>
      </c>
      <c r="E12" s="146">
        <f>IF(C12&lt;&gt;0,D12/C12,0)</f>
        <v>0.84728340675477243</v>
      </c>
      <c r="F12" s="145">
        <f>[4]INFO!F6</f>
        <v>104</v>
      </c>
      <c r="G12" s="147">
        <f t="shared" si="0"/>
        <v>0.1527165932452276</v>
      </c>
      <c r="H12" s="46">
        <v>10</v>
      </c>
      <c r="I12" s="40" t="s">
        <v>49</v>
      </c>
      <c r="J12" s="46">
        <v>10</v>
      </c>
      <c r="K12" s="95">
        <f>J12/H12</f>
        <v>1</v>
      </c>
      <c r="L12" s="97">
        <v>0</v>
      </c>
      <c r="M12" s="98">
        <v>0</v>
      </c>
      <c r="N12" s="546">
        <f>M12/J12</f>
        <v>0</v>
      </c>
      <c r="O12" s="98">
        <v>0</v>
      </c>
      <c r="P12" s="546">
        <v>0</v>
      </c>
    </row>
    <row r="13" spans="1:16" ht="36.6" customHeight="1">
      <c r="A13" s="150" t="s">
        <v>17</v>
      </c>
      <c r="B13" s="150" t="s">
        <v>22</v>
      </c>
      <c r="C13" s="151">
        <f>C9+C10+C11+C12</f>
        <v>2771</v>
      </c>
      <c r="D13" s="152">
        <f>D9+D10+D11+D12</f>
        <v>2312</v>
      </c>
      <c r="E13" s="153">
        <f>IF(C13&lt;&gt;0,D13/C13,0)</f>
        <v>0.83435582822085885</v>
      </c>
      <c r="F13" s="152">
        <f>F9+F10+F11+F12</f>
        <v>459</v>
      </c>
      <c r="G13" s="154">
        <f t="shared" si="0"/>
        <v>0.16564417177914109</v>
      </c>
      <c r="H13" s="49">
        <f>H9+H10+H11+H12</f>
        <v>42</v>
      </c>
      <c r="I13" s="49">
        <v>0</v>
      </c>
      <c r="J13" s="49">
        <f>J9+J10+J11+J12</f>
        <v>42</v>
      </c>
      <c r="K13" s="101">
        <f>J13/H13</f>
        <v>1</v>
      </c>
      <c r="L13" s="100">
        <f>L9+L10+L11+L12</f>
        <v>0</v>
      </c>
      <c r="M13" s="100">
        <f>M9+M10+M11+M12</f>
        <v>0</v>
      </c>
      <c r="N13" s="547">
        <f>M13/J13</f>
        <v>0</v>
      </c>
      <c r="O13" s="100">
        <f>O9+O10+O11+O12</f>
        <v>0</v>
      </c>
      <c r="P13" s="547">
        <v>0</v>
      </c>
    </row>
    <row r="14" spans="1:16" s="93" customFormat="1" ht="36.6" customHeight="1">
      <c r="A14" s="157" t="s">
        <v>115</v>
      </c>
      <c r="B14" s="157" t="s">
        <v>18</v>
      </c>
      <c r="C14" s="158">
        <f>[4]INFO!D9</f>
        <v>79</v>
      </c>
      <c r="D14" s="159">
        <f>[4]INFO!E9</f>
        <v>70</v>
      </c>
      <c r="E14" s="160">
        <f>IF(D14&lt;&gt;0,D14/C14,0)</f>
        <v>0.88607594936708856</v>
      </c>
      <c r="F14" s="159">
        <f>[4]INFO!F9</f>
        <v>9</v>
      </c>
      <c r="G14" s="161">
        <f t="shared" si="0"/>
        <v>0.11392405063291139</v>
      </c>
      <c r="H14" s="59" t="s">
        <v>49</v>
      </c>
      <c r="I14" s="59" t="s">
        <v>49</v>
      </c>
      <c r="J14" s="59" t="s">
        <v>49</v>
      </c>
      <c r="K14" s="104">
        <v>0</v>
      </c>
      <c r="L14" s="54" t="s">
        <v>49</v>
      </c>
      <c r="M14" s="59" t="s">
        <v>49</v>
      </c>
      <c r="N14" s="548">
        <v>0</v>
      </c>
      <c r="O14" s="59" t="s">
        <v>49</v>
      </c>
      <c r="P14" s="548">
        <v>0</v>
      </c>
    </row>
    <row r="15" spans="1:16" s="93" customFormat="1" ht="36.6" customHeight="1">
      <c r="A15" s="164" t="s">
        <v>115</v>
      </c>
      <c r="B15" s="164" t="s">
        <v>19</v>
      </c>
      <c r="C15" s="165">
        <f>[4]INFO!D10</f>
        <v>89</v>
      </c>
      <c r="D15" s="106">
        <f>[4]INFO!E10</f>
        <v>79</v>
      </c>
      <c r="E15" s="166">
        <f>IF(D15&lt;&gt;0,D15/C15,0)</f>
        <v>0.88764044943820219</v>
      </c>
      <c r="F15" s="106">
        <f>[4]INFO!F10</f>
        <v>10</v>
      </c>
      <c r="G15" s="167">
        <f t="shared" si="0"/>
        <v>0.11235955056179775</v>
      </c>
      <c r="H15" s="106" t="s">
        <v>49</v>
      </c>
      <c r="I15" s="106" t="s">
        <v>49</v>
      </c>
      <c r="J15" s="106" t="s">
        <v>49</v>
      </c>
      <c r="K15" s="104">
        <v>0</v>
      </c>
      <c r="L15" s="61" t="s">
        <v>49</v>
      </c>
      <c r="M15" s="106" t="s">
        <v>49</v>
      </c>
      <c r="N15" s="548">
        <v>0</v>
      </c>
      <c r="O15" s="106" t="s">
        <v>49</v>
      </c>
      <c r="P15" s="548">
        <v>0</v>
      </c>
    </row>
    <row r="16" spans="1:16" s="93" customFormat="1" ht="36.6" customHeight="1">
      <c r="A16" s="164" t="s">
        <v>115</v>
      </c>
      <c r="B16" s="164" t="s">
        <v>20</v>
      </c>
      <c r="C16" s="165">
        <f>[4]INFO!D11</f>
        <v>99</v>
      </c>
      <c r="D16" s="106">
        <f>[4]INFO!E11</f>
        <v>86</v>
      </c>
      <c r="E16" s="166">
        <f>IF(D16&lt;&gt;0,D16/C16,0)</f>
        <v>0.86868686868686873</v>
      </c>
      <c r="F16" s="106">
        <f>[4]INFO!F11</f>
        <v>13</v>
      </c>
      <c r="G16" s="167">
        <f t="shared" si="0"/>
        <v>0.13131313131313133</v>
      </c>
      <c r="H16" s="107" t="s">
        <v>49</v>
      </c>
      <c r="I16" s="107" t="s">
        <v>49</v>
      </c>
      <c r="J16" s="107" t="s">
        <v>49</v>
      </c>
      <c r="K16" s="104">
        <v>0</v>
      </c>
      <c r="L16" s="64" t="s">
        <v>49</v>
      </c>
      <c r="M16" s="107" t="s">
        <v>49</v>
      </c>
      <c r="N16" s="548">
        <v>0</v>
      </c>
      <c r="O16" s="107" t="s">
        <v>49</v>
      </c>
      <c r="P16" s="548">
        <v>0</v>
      </c>
    </row>
    <row r="17" spans="1:41" s="113" customFormat="1" ht="36.6" customHeight="1">
      <c r="A17" s="170" t="s">
        <v>115</v>
      </c>
      <c r="B17" s="170" t="s">
        <v>21</v>
      </c>
      <c r="C17" s="171">
        <f>[4]INFO!D12</f>
        <v>95</v>
      </c>
      <c r="D17" s="172">
        <f>[4]INFO!E12</f>
        <v>87</v>
      </c>
      <c r="E17" s="173">
        <f>IF(D17&lt;&gt;0,D17/C17,0)</f>
        <v>0.91578947368421049</v>
      </c>
      <c r="F17" s="172">
        <f>[4]INFO!F12</f>
        <v>8</v>
      </c>
      <c r="G17" s="174">
        <f t="shared" si="0"/>
        <v>8.4210526315789472E-2</v>
      </c>
      <c r="H17" s="111">
        <v>0</v>
      </c>
      <c r="I17" s="111">
        <v>0</v>
      </c>
      <c r="J17" s="111">
        <v>0</v>
      </c>
      <c r="K17" s="109">
        <v>0</v>
      </c>
      <c r="L17" s="110">
        <v>0</v>
      </c>
      <c r="M17" s="111">
        <v>0</v>
      </c>
      <c r="N17" s="549">
        <v>0</v>
      </c>
      <c r="O17" s="111">
        <v>0</v>
      </c>
      <c r="P17" s="549">
        <v>0</v>
      </c>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row>
    <row r="18" spans="1:41" s="118" customFormat="1" ht="36.6" customHeight="1">
      <c r="A18" s="177" t="s">
        <v>115</v>
      </c>
      <c r="B18" s="177" t="s">
        <v>22</v>
      </c>
      <c r="C18" s="178">
        <f>C14+C15+C16+C17</f>
        <v>362</v>
      </c>
      <c r="D18" s="179">
        <f>D14+D15+D16+D17</f>
        <v>322</v>
      </c>
      <c r="E18" s="180">
        <f>IF(D18&lt;&gt;0,D18/C18,0)</f>
        <v>0.88950276243093918</v>
      </c>
      <c r="F18" s="179">
        <f>F14+F15+F16+F17</f>
        <v>40</v>
      </c>
      <c r="G18" s="181">
        <f t="shared" si="0"/>
        <v>0.11049723756906077</v>
      </c>
      <c r="H18" s="115">
        <f>H14+H15+H16+H17</f>
        <v>0</v>
      </c>
      <c r="I18" s="115">
        <f>I14+I15+I16+I17</f>
        <v>0</v>
      </c>
      <c r="J18" s="115">
        <f>J14+J15+J16+J17</f>
        <v>0</v>
      </c>
      <c r="K18" s="116">
        <v>0</v>
      </c>
      <c r="L18" s="115">
        <f>L14+L15+L16+L17</f>
        <v>0</v>
      </c>
      <c r="M18" s="115">
        <f>M14+M15+M16+M17</f>
        <v>0</v>
      </c>
      <c r="N18" s="550">
        <v>0</v>
      </c>
      <c r="O18" s="115">
        <f>O14+O15+O16+O17</f>
        <v>0</v>
      </c>
      <c r="P18" s="550">
        <v>0</v>
      </c>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row>
    <row r="19" spans="1:41">
      <c r="A19" s="82"/>
      <c r="B19" s="87"/>
      <c r="C19" s="88"/>
      <c r="D19" s="88"/>
      <c r="E19" s="88"/>
      <c r="F19" s="89"/>
      <c r="G19" s="89"/>
      <c r="H19" s="89"/>
      <c r="I19" s="89"/>
      <c r="J19" s="89"/>
      <c r="K19" s="89"/>
      <c r="L19" s="89"/>
      <c r="M19" s="89"/>
      <c r="N19" s="89"/>
      <c r="O19" s="89"/>
      <c r="P19" s="89"/>
    </row>
    <row r="20" spans="1:41">
      <c r="A20" s="82"/>
      <c r="B20" s="87"/>
      <c r="C20" s="88"/>
      <c r="D20" s="88"/>
      <c r="E20" s="88"/>
      <c r="F20" s="89"/>
      <c r="G20" s="89"/>
      <c r="H20" s="89"/>
      <c r="I20" s="89"/>
      <c r="J20" s="89"/>
      <c r="K20" s="89"/>
      <c r="L20" s="89"/>
      <c r="M20" s="89"/>
      <c r="N20" s="89"/>
      <c r="O20" s="89"/>
      <c r="P20" s="89"/>
    </row>
    <row r="21" spans="1:41">
      <c r="A21" s="82"/>
      <c r="B21" s="87"/>
      <c r="C21" s="88"/>
      <c r="D21" s="88"/>
      <c r="E21" s="88"/>
      <c r="F21" s="89"/>
      <c r="G21" s="89"/>
      <c r="H21" s="89"/>
      <c r="I21" s="89"/>
      <c r="J21" s="89"/>
      <c r="K21" s="89"/>
      <c r="L21" s="89"/>
      <c r="M21" s="89"/>
      <c r="N21" s="89"/>
      <c r="O21" s="89"/>
      <c r="P21" s="89"/>
    </row>
    <row r="22" spans="1:41">
      <c r="B22" s="87"/>
      <c r="C22" s="88"/>
      <c r="D22" s="88"/>
      <c r="E22" s="88"/>
      <c r="F22" s="89"/>
      <c r="G22" s="89"/>
      <c r="H22" s="89"/>
      <c r="I22" s="89"/>
      <c r="J22" s="89"/>
      <c r="K22" s="89"/>
      <c r="L22" s="89"/>
      <c r="M22" s="89"/>
      <c r="N22" s="89"/>
      <c r="O22" s="89"/>
      <c r="P22" s="89"/>
    </row>
    <row r="23" spans="1:41">
      <c r="A23" s="82" t="s">
        <v>24</v>
      </c>
      <c r="B23" s="119"/>
      <c r="C23" s="88"/>
      <c r="D23" s="88"/>
      <c r="E23" s="88"/>
      <c r="F23" s="89"/>
      <c r="G23" s="89"/>
      <c r="H23" s="89"/>
      <c r="I23" s="89"/>
      <c r="J23" s="89"/>
      <c r="K23" s="89"/>
      <c r="L23" s="89"/>
      <c r="M23" s="89"/>
      <c r="N23" s="89"/>
      <c r="O23" s="89"/>
      <c r="P23" s="89"/>
    </row>
    <row r="24" spans="1:41">
      <c r="A24" s="88"/>
      <c r="B24" s="119"/>
      <c r="C24" s="88"/>
      <c r="D24" s="88"/>
      <c r="E24" s="88"/>
      <c r="F24" s="89"/>
      <c r="G24" s="89"/>
      <c r="H24" s="89"/>
      <c r="I24" s="89"/>
      <c r="J24" s="89"/>
      <c r="K24" s="89"/>
      <c r="L24" s="89"/>
      <c r="M24" s="89"/>
      <c r="N24" s="89"/>
      <c r="O24" s="89"/>
      <c r="P24" s="89"/>
    </row>
    <row r="25" spans="1:41">
      <c r="A25" s="88"/>
      <c r="B25" s="119"/>
      <c r="C25" s="88"/>
      <c r="D25" s="88"/>
      <c r="E25" s="88"/>
      <c r="F25" s="89"/>
      <c r="G25" s="89"/>
      <c r="H25" s="89"/>
      <c r="I25" s="89"/>
      <c r="J25" s="89"/>
      <c r="K25" s="89"/>
      <c r="L25" s="89"/>
      <c r="M25" s="89"/>
      <c r="N25" s="89"/>
      <c r="O25" s="89"/>
      <c r="P25" s="89"/>
    </row>
    <row r="26" spans="1:41">
      <c r="A26" s="88"/>
      <c r="B26" s="119"/>
      <c r="C26" s="88"/>
      <c r="D26" s="88"/>
      <c r="E26" s="88"/>
      <c r="F26" s="89"/>
      <c r="G26" s="89"/>
      <c r="H26" s="89"/>
      <c r="I26" s="89"/>
      <c r="J26" s="89"/>
      <c r="K26" s="89"/>
      <c r="L26" s="89"/>
      <c r="M26" s="89"/>
      <c r="N26" s="89"/>
      <c r="O26" s="89"/>
      <c r="P26" s="89"/>
    </row>
    <row r="27" spans="1:41">
      <c r="A27" s="88"/>
      <c r="B27" s="119"/>
      <c r="C27" s="88"/>
      <c r="D27" s="88"/>
      <c r="E27" s="88"/>
      <c r="F27" s="89"/>
      <c r="G27" s="89"/>
      <c r="H27" s="89"/>
      <c r="I27" s="89"/>
      <c r="J27" s="89"/>
      <c r="K27" s="89"/>
      <c r="L27" s="89"/>
      <c r="M27" s="89"/>
      <c r="N27" s="89"/>
      <c r="O27" s="89"/>
      <c r="P27" s="89"/>
    </row>
    <row r="40" spans="1:1">
      <c r="A40" s="120"/>
    </row>
  </sheetData>
  <sheetProtection selectLockedCells="1"/>
  <phoneticPr fontId="1" type="noConversion"/>
  <pageMargins left="0.7" right="0.7" top="0.75" bottom="0.75" header="0.3" footer="0.3"/>
  <pageSetup paperSize="5" scale="88" orientation="landscape"/>
  <headerFooter differentOddEven="1">
    <oddHeader xml:space="preserve">&amp;L&amp;"Arial,Bold"&amp;16 20-- Exception Requests for Prescription Drugs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43F186D082EA468EA7E4F1F092FC47" ma:contentTypeVersion="15" ma:contentTypeDescription="Create a new document." ma:contentTypeScope="" ma:versionID="798bb614fe29ca17618aa4481046cf4d">
  <xsd:schema xmlns:xsd="http://www.w3.org/2001/XMLSchema" xmlns:xs="http://www.w3.org/2001/XMLSchema" xmlns:p="http://schemas.microsoft.com/office/2006/metadata/properties" xmlns:ns2="e86af516-08af-420e-ad5c-d162defa213f" xmlns:ns3="85471739-20a3-405f-8957-71a2abecc360" targetNamespace="http://schemas.microsoft.com/office/2006/metadata/properties" ma:root="true" ma:fieldsID="a5b01b637e1be5387ae214bfd6b483f4" ns2:_="" ns3:_="">
    <xsd:import namespace="e86af516-08af-420e-ad5c-d162defa213f"/>
    <xsd:import namespace="85471739-20a3-405f-8957-71a2abecc3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af516-08af-420e-ad5c-d162defa21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471739-20a3-405f-8957-71a2abecc36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4ea883f-a43d-4557-89a5-87954ab456b0}" ma:internalName="TaxCatchAll" ma:showField="CatchAllData" ma:web="85471739-20a3-405f-8957-71a2abecc3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5471739-20a3-405f-8957-71a2abecc360" xsi:nil="true"/>
    <lcf76f155ced4ddcb4097134ff3c332f xmlns="e86af516-08af-420e-ad5c-d162defa213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06EE11-76E5-4773-B07F-1298FAD39BE5}"/>
</file>

<file path=customXml/itemProps2.xml><?xml version="1.0" encoding="utf-8"?>
<ds:datastoreItem xmlns:ds="http://schemas.openxmlformats.org/officeDocument/2006/customXml" ds:itemID="{E5216847-CAEC-490D-95ED-1AF1754A6F77}"/>
</file>

<file path=customXml/itemProps3.xml><?xml version="1.0" encoding="utf-8"?>
<ds:datastoreItem xmlns:ds="http://schemas.openxmlformats.org/officeDocument/2006/customXml" ds:itemID="{BC693F57-26C8-4F6A-8F3B-8D681E66BC7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Beagan, Kevin  (DOI)</cp:lastModifiedBy>
  <cp:revision/>
  <dcterms:created xsi:type="dcterms:W3CDTF">2025-11-24T06:32:19Z</dcterms:created>
  <dcterms:modified xsi:type="dcterms:W3CDTF">2026-09-06T19:17:52Z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0x010100CC43F186D082EA468EA7E4F1F092FC47</vt:lpwstr>
  </property>
  <property fmtid="{D5CDD505-2E9C-101B-9397-08002B2CF9AE}" pid="3" name="MediaServiceImageTags">
    <vt:lpwstr/>
  </property>
</Properties>
</file>