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massgov.sharepoint.com/sites/DEP-BAW-Shared/Air/GHG/310 CMR 7.71 Reporting of GHG Emissions/Stationary Reporting/Annual GHG Summaries/Data and Analysis 2024/"/>
    </mc:Choice>
  </mc:AlternateContent>
  <xr:revisionPtr revIDLastSave="26626" documentId="13_ncr:1_{93286DFE-815F-4BCC-97F7-DBD6B75F1DE1}" xr6:coauthVersionLast="47" xr6:coauthVersionMax="47" xr10:uidLastSave="{DF3EF3A9-6313-4327-BF51-F48351206ABE}"/>
  <bookViews>
    <workbookView xWindow="-120" yWindow="-120" windowWidth="29040" windowHeight="16440" tabRatio="730" xr2:uid="{00000000-000D-0000-FFFF-FFFF00000000}"/>
  </bookViews>
  <sheets>
    <sheet name="Information" sheetId="3" r:id="rId1"/>
    <sheet name="Facility Summary" sheetId="9" r:id="rId2"/>
    <sheet name="Closed and Exempted Facilities" sheetId="15" r:id="rId3"/>
    <sheet name="2018 Data" sheetId="11" r:id="rId4"/>
    <sheet name="2019 Data" sheetId="10" r:id="rId5"/>
    <sheet name="2020 Data" sheetId="7" r:id="rId6"/>
    <sheet name="2021 Data" sheetId="26" r:id="rId7"/>
    <sheet name="2022 Data" sheetId="29" r:id="rId8"/>
    <sheet name="2023 Data" sheetId="33" r:id="rId9"/>
    <sheet name="2024 Data" sheetId="34" r:id="rId10"/>
  </sheets>
  <definedNames>
    <definedName name="_xlnm._FilterDatabase" localSheetId="3" hidden="1">'2018 Data'!$A$2:$J$285</definedName>
    <definedName name="_xlnm._FilterDatabase" localSheetId="4" hidden="1">'2019 Data'!$A$2:$J$284</definedName>
    <definedName name="_xlnm._FilterDatabase" localSheetId="5" hidden="1">'2020 Data'!$A$2:$J$279</definedName>
    <definedName name="_xlnm._FilterDatabase" localSheetId="6" hidden="1">'2021 Data'!$A$2:$J$276</definedName>
    <definedName name="_xlnm._FilterDatabase" localSheetId="7" hidden="1">'2022 Data'!$A$2:$J$287</definedName>
    <definedName name="_xlnm._FilterDatabase" localSheetId="8" hidden="1">'2023 Data'!$A$2:$J$287</definedName>
    <definedName name="_xlnm._FilterDatabase" localSheetId="9" hidden="1">'2024 Data'!$A$2:$J$267</definedName>
    <definedName name="_xlnm._FilterDatabase" localSheetId="2" hidden="1">'Closed and Exempted Facilities'!$A$1:$C$1</definedName>
    <definedName name="_xlnm._FilterDatabase" localSheetId="1" hidden="1">'Facility Summary'!$A$2:$M$308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 i="9" l="1"/>
  <c r="J41" i="34"/>
  <c r="C41" i="34"/>
  <c r="M272" i="9"/>
  <c r="D1" i="33"/>
  <c r="E1" i="33"/>
  <c r="F1" i="33"/>
  <c r="G1" i="33"/>
  <c r="H1" i="33"/>
  <c r="I1" i="33"/>
  <c r="E1" i="34"/>
  <c r="H1" i="34"/>
  <c r="I1" i="34"/>
  <c r="J275" i="34"/>
  <c r="C275" i="34"/>
  <c r="J274" i="34"/>
  <c r="C274" i="34"/>
  <c r="M271" i="9" s="1"/>
  <c r="J273" i="34"/>
  <c r="C273" i="34"/>
  <c r="M270" i="9" s="1"/>
  <c r="J272" i="34"/>
  <c r="C272" i="34"/>
  <c r="M269" i="9" s="1"/>
  <c r="M268" i="9"/>
  <c r="J271" i="34"/>
  <c r="C271" i="34"/>
  <c r="J270" i="34"/>
  <c r="C270" i="34"/>
  <c r="M267" i="9" s="1"/>
  <c r="J47" i="34" l="1"/>
  <c r="J269" i="34"/>
  <c r="J19" i="34"/>
  <c r="J230" i="34"/>
  <c r="J44" i="34"/>
  <c r="J160" i="34"/>
  <c r="J17" i="34"/>
  <c r="J138" i="34"/>
  <c r="J206" i="34"/>
  <c r="J199" i="34"/>
  <c r="J218" i="34"/>
  <c r="J228" i="34"/>
  <c r="J200" i="34"/>
  <c r="J166" i="34"/>
  <c r="J255" i="34"/>
  <c r="J110" i="34"/>
  <c r="J263" i="34"/>
  <c r="J249" i="34"/>
  <c r="J125" i="34"/>
  <c r="J241" i="34"/>
  <c r="J233" i="34"/>
  <c r="J161" i="34"/>
  <c r="J248" i="34"/>
  <c r="J171" i="34"/>
  <c r="J86" i="34"/>
  <c r="J225" i="34"/>
  <c r="J266" i="34"/>
  <c r="J124" i="34"/>
  <c r="J155" i="34"/>
  <c r="J101" i="34"/>
  <c r="J174" i="34"/>
  <c r="J79" i="34"/>
  <c r="J51" i="34"/>
  <c r="J267" i="34"/>
  <c r="J159" i="34"/>
  <c r="J213" i="34"/>
  <c r="J55" i="34"/>
  <c r="J87" i="34"/>
  <c r="J25" i="34"/>
  <c r="J147" i="34"/>
  <c r="J92" i="34"/>
  <c r="J49" i="34"/>
  <c r="J198" i="34"/>
  <c r="J132" i="34"/>
  <c r="J141" i="34"/>
  <c r="J7" i="34"/>
  <c r="J201" i="34"/>
  <c r="J195" i="34"/>
  <c r="J18" i="34"/>
  <c r="J149" i="34"/>
  <c r="J143" i="34"/>
  <c r="J131" i="34"/>
  <c r="J191" i="34"/>
  <c r="J31" i="34"/>
  <c r="J34" i="34"/>
  <c r="J61" i="34"/>
  <c r="J127" i="34"/>
  <c r="J10" i="34"/>
  <c r="J80" i="34"/>
  <c r="J72" i="34"/>
  <c r="J64" i="34"/>
  <c r="J246" i="34"/>
  <c r="J109" i="34"/>
  <c r="J113" i="34"/>
  <c r="J66" i="34"/>
  <c r="J165" i="34"/>
  <c r="J227" i="34"/>
  <c r="J154" i="34"/>
  <c r="J52" i="34"/>
  <c r="J190" i="34"/>
  <c r="J48" i="34"/>
  <c r="J63" i="34"/>
  <c r="J111" i="34"/>
  <c r="J84" i="34"/>
  <c r="J35" i="34"/>
  <c r="J6" i="34"/>
  <c r="J163" i="34"/>
  <c r="J8" i="34"/>
  <c r="J60" i="34"/>
  <c r="J69" i="34"/>
  <c r="J186" i="34"/>
  <c r="J133" i="34"/>
  <c r="J73" i="34"/>
  <c r="J3" i="34"/>
  <c r="J153" i="34"/>
  <c r="J128" i="34"/>
  <c r="J120" i="34"/>
  <c r="J164" i="34"/>
  <c r="J67" i="34"/>
  <c r="J75" i="34"/>
  <c r="J82" i="34"/>
  <c r="J100" i="34"/>
  <c r="J221" i="34"/>
  <c r="J207" i="34"/>
  <c r="J264" i="34"/>
  <c r="J261" i="34"/>
  <c r="J252" i="34"/>
  <c r="J265" i="34"/>
  <c r="J93" i="34"/>
  <c r="J30" i="34"/>
  <c r="J39" i="34"/>
  <c r="J250" i="34"/>
  <c r="J182" i="34"/>
  <c r="J29" i="34"/>
  <c r="J145" i="34"/>
  <c r="J94" i="34"/>
  <c r="J244" i="34"/>
  <c r="J167" i="34"/>
  <c r="J114" i="34"/>
  <c r="J107" i="34"/>
  <c r="J137" i="34"/>
  <c r="J209" i="34"/>
  <c r="J243" i="34"/>
  <c r="J123" i="34"/>
  <c r="J85" i="34"/>
  <c r="J237" i="34"/>
  <c r="J172" i="34"/>
  <c r="J219" i="34"/>
  <c r="J152" i="34"/>
  <c r="J259" i="34"/>
  <c r="J224" i="34"/>
  <c r="J157" i="34"/>
  <c r="J136" i="34"/>
  <c r="J33" i="34"/>
  <c r="J158" i="34"/>
  <c r="J257" i="34"/>
  <c r="J180" i="34"/>
  <c r="J210" i="34"/>
  <c r="J23" i="34"/>
  <c r="J83" i="34"/>
  <c r="J262" i="34"/>
  <c r="J150" i="34"/>
  <c r="J91" i="34"/>
  <c r="J183" i="34"/>
  <c r="J15" i="34"/>
  <c r="J173" i="34"/>
  <c r="J70" i="34"/>
  <c r="J43" i="34"/>
  <c r="J256" i="34"/>
  <c r="J97" i="34"/>
  <c r="J53" i="34"/>
  <c r="J187" i="34"/>
  <c r="J242" i="34"/>
  <c r="J126" i="34"/>
  <c r="J202" i="34"/>
  <c r="J98" i="34"/>
  <c r="J196" i="34"/>
  <c r="J21" i="34"/>
  <c r="J212" i="34"/>
  <c r="J179" i="34"/>
  <c r="J42" i="34"/>
  <c r="J148" i="34"/>
  <c r="J146" i="34"/>
  <c r="J115" i="34"/>
  <c r="J117" i="34"/>
  <c r="J168" i="34"/>
  <c r="J156" i="34"/>
  <c r="J231" i="34"/>
  <c r="J142" i="34"/>
  <c r="J253" i="34"/>
  <c r="J95" i="34"/>
  <c r="J234" i="34"/>
  <c r="J144" i="34"/>
  <c r="J176" i="34"/>
  <c r="J169" i="34"/>
  <c r="J222" i="34"/>
  <c r="J37" i="34"/>
  <c r="J13" i="34"/>
  <c r="J203" i="34"/>
  <c r="J11" i="34"/>
  <c r="J122" i="34"/>
  <c r="J105" i="34"/>
  <c r="J130" i="34"/>
  <c r="J99" i="34"/>
  <c r="J181" i="34"/>
  <c r="J58" i="34"/>
  <c r="J14" i="34"/>
  <c r="J4" i="34"/>
  <c r="J268" i="34"/>
  <c r="J59" i="34"/>
  <c r="J162" i="34"/>
  <c r="J38" i="34"/>
  <c r="J36" i="34"/>
  <c r="J103" i="34"/>
  <c r="J193" i="34"/>
  <c r="J175" i="34"/>
  <c r="J188" i="34"/>
  <c r="J151" i="34"/>
  <c r="J27" i="34"/>
  <c r="J229" i="34"/>
  <c r="J194" i="34"/>
  <c r="J74" i="34"/>
  <c r="J106" i="34"/>
  <c r="J16" i="34"/>
  <c r="J76" i="34"/>
  <c r="J251" i="34"/>
  <c r="J135" i="34"/>
  <c r="J232" i="34"/>
  <c r="J226" i="34"/>
  <c r="J129" i="34"/>
  <c r="J104" i="34"/>
  <c r="J214" i="34"/>
  <c r="J46" i="34"/>
  <c r="J177" i="34"/>
  <c r="J185" i="34"/>
  <c r="J96" i="34"/>
  <c r="J90" i="34"/>
  <c r="J238" i="34"/>
  <c r="J211" i="34"/>
  <c r="J247" i="34"/>
  <c r="J208" i="34"/>
  <c r="J239" i="34"/>
  <c r="J88" i="34"/>
  <c r="J223" i="34"/>
  <c r="J119" i="34"/>
  <c r="J240" i="34"/>
  <c r="J24" i="34"/>
  <c r="J26" i="34"/>
  <c r="J5" i="34"/>
  <c r="J20" i="34"/>
  <c r="J139" i="34"/>
  <c r="J9" i="34"/>
  <c r="J216" i="34"/>
  <c r="J197" i="34"/>
  <c r="J245" i="34"/>
  <c r="J112" i="34"/>
  <c r="J215" i="34"/>
  <c r="J32" i="34"/>
  <c r="J254" i="34"/>
  <c r="J121" i="34"/>
  <c r="J134" i="34"/>
  <c r="J57" i="34"/>
  <c r="J108" i="34"/>
  <c r="J140" i="34"/>
  <c r="J116" i="34"/>
  <c r="J12" i="34"/>
  <c r="J184" i="34"/>
  <c r="J178" i="34"/>
  <c r="J236" i="34"/>
  <c r="J260" i="34"/>
  <c r="J81" i="34"/>
  <c r="J22" i="34"/>
  <c r="J220" i="34"/>
  <c r="J204" i="34"/>
  <c r="J192" i="34"/>
  <c r="J170" i="34"/>
  <c r="J205" i="34"/>
  <c r="J102" i="34"/>
  <c r="J45" i="34"/>
  <c r="J217" i="34"/>
  <c r="J56" i="34"/>
  <c r="J28" i="34"/>
  <c r="J62" i="34"/>
  <c r="J65" i="34"/>
  <c r="J78" i="34"/>
  <c r="J40" i="34"/>
  <c r="J77" i="34"/>
  <c r="J118" i="34"/>
  <c r="J54" i="34"/>
  <c r="J235" i="34"/>
  <c r="J68" i="34"/>
  <c r="J189" i="34"/>
  <c r="J71" i="34"/>
  <c r="J89" i="34"/>
  <c r="J258" i="34"/>
  <c r="J50" i="34"/>
  <c r="C269" i="34"/>
  <c r="M266" i="9" s="1"/>
  <c r="C290" i="33"/>
  <c r="F47" i="34"/>
  <c r="F1" i="34" s="1"/>
  <c r="G47" i="34"/>
  <c r="G1" i="34" s="1"/>
  <c r="D47" i="34"/>
  <c r="D1" i="34" s="1"/>
  <c r="D1" i="29"/>
  <c r="E1" i="29"/>
  <c r="F1" i="29"/>
  <c r="G1" i="29"/>
  <c r="H1" i="29"/>
  <c r="I1" i="29"/>
  <c r="L217" i="9"/>
  <c r="C197" i="33"/>
  <c r="K217" i="9"/>
  <c r="C187" i="29"/>
  <c r="C226" i="29"/>
  <c r="L181" i="9"/>
  <c r="C186" i="33"/>
  <c r="K181" i="9"/>
  <c r="C47" i="34" l="1"/>
  <c r="M47" i="9" s="1"/>
  <c r="E191" i="9"/>
  <c r="E273" i="9"/>
  <c r="E214" i="9"/>
  <c r="E274" i="9"/>
  <c r="E275" i="9"/>
  <c r="E245" i="9"/>
  <c r="E277" i="9"/>
  <c r="E278" i="9"/>
  <c r="E279" i="9"/>
  <c r="E280" i="9"/>
  <c r="E281" i="9"/>
  <c r="E282" i="9"/>
  <c r="E283" i="9"/>
  <c r="E285" i="9"/>
  <c r="E290" i="9"/>
  <c r="E287" i="9"/>
  <c r="E288" i="9"/>
  <c r="E289" i="9"/>
  <c r="E291" i="9"/>
  <c r="E292" i="9"/>
  <c r="E293" i="9"/>
  <c r="E294" i="9"/>
  <c r="E295" i="9"/>
  <c r="E296" i="9"/>
  <c r="E297" i="9"/>
  <c r="E298" i="9"/>
  <c r="E299" i="9"/>
  <c r="E300" i="9"/>
  <c r="E286" i="9"/>
  <c r="E284" i="9"/>
  <c r="C254" i="34"/>
  <c r="M254" i="9" s="1"/>
  <c r="C234" i="34"/>
  <c r="M234" i="9" s="1"/>
  <c r="C141" i="34"/>
  <c r="M141" i="9" s="1"/>
  <c r="C96" i="34"/>
  <c r="M96" i="9" s="1"/>
  <c r="C106" i="34"/>
  <c r="M106" i="9" s="1"/>
  <c r="C71" i="34"/>
  <c r="M71" i="9" s="1"/>
  <c r="C222" i="34"/>
  <c r="M222" i="9" s="1"/>
  <c r="C105" i="34"/>
  <c r="M105" i="9" s="1"/>
  <c r="C203" i="34"/>
  <c r="M203" i="9" s="1"/>
  <c r="C118" i="34"/>
  <c r="M118" i="9" s="1"/>
  <c r="C50" i="34"/>
  <c r="M50" i="9" s="1"/>
  <c r="C73" i="34"/>
  <c r="M73" i="9" s="1"/>
  <c r="C5" i="34"/>
  <c r="M5" i="9" s="1"/>
  <c r="C157" i="34"/>
  <c r="M157" i="9" s="1"/>
  <c r="C200" i="34"/>
  <c r="M200" i="9" s="1"/>
  <c r="C202" i="34"/>
  <c r="M202" i="9" s="1"/>
  <c r="C58" i="34"/>
  <c r="M58" i="9" s="1"/>
  <c r="C212" i="34"/>
  <c r="M212" i="9" s="1"/>
  <c r="C179" i="34"/>
  <c r="M179" i="9" s="1"/>
  <c r="C108" i="34"/>
  <c r="M108" i="9" s="1"/>
  <c r="C77" i="34"/>
  <c r="M77" i="9" s="1"/>
  <c r="C111" i="34"/>
  <c r="M111" i="9" s="1"/>
  <c r="C267" i="34"/>
  <c r="C155" i="34"/>
  <c r="M155" i="9" s="1"/>
  <c r="C17" i="34"/>
  <c r="M17" i="9" s="1"/>
  <c r="C172" i="34"/>
  <c r="M172" i="9" s="1"/>
  <c r="C88" i="34"/>
  <c r="M88" i="9" s="1"/>
  <c r="C95" i="34"/>
  <c r="M95" i="9" s="1"/>
  <c r="C163" i="34"/>
  <c r="M163" i="9" s="1"/>
  <c r="C7" i="34"/>
  <c r="M7" i="9" s="1"/>
  <c r="C115" i="34"/>
  <c r="M115" i="9" s="1"/>
  <c r="C176" i="34"/>
  <c r="M176" i="9" s="1"/>
  <c r="C68" i="34"/>
  <c r="M68" i="9" s="1"/>
  <c r="C186" i="34"/>
  <c r="M186" i="9" s="1"/>
  <c r="C75" i="34"/>
  <c r="M75" i="9" s="1"/>
  <c r="C210" i="34"/>
  <c r="M210" i="9" s="1"/>
  <c r="C256" i="34"/>
  <c r="M256" i="9" s="1"/>
  <c r="C53" i="34"/>
  <c r="M53" i="9" s="1"/>
  <c r="C177" i="34"/>
  <c r="M177" i="9" s="1"/>
  <c r="C93" i="34"/>
  <c r="M93" i="9" s="1"/>
  <c r="C100" i="34"/>
  <c r="M100" i="9" s="1"/>
  <c r="C231" i="34"/>
  <c r="M231" i="9" s="1"/>
  <c r="C156" i="34"/>
  <c r="M156" i="9" s="1"/>
  <c r="C84" i="34"/>
  <c r="M84" i="9" s="1"/>
  <c r="C114" i="34"/>
  <c r="M114" i="9" s="1"/>
  <c r="C81" i="34"/>
  <c r="M81" i="9" s="1"/>
  <c r="C135" i="34"/>
  <c r="M135" i="9" s="1"/>
  <c r="C146" i="34"/>
  <c r="M146" i="9" s="1"/>
  <c r="C253" i="34"/>
  <c r="M253" i="9" s="1"/>
  <c r="C116" i="34"/>
  <c r="M116" i="9" s="1"/>
  <c r="C263" i="34"/>
  <c r="M262" i="9" s="1"/>
  <c r="C230" i="34"/>
  <c r="M230" i="9" s="1"/>
  <c r="C24" i="34"/>
  <c r="M24" i="9" s="1"/>
  <c r="C38" i="34"/>
  <c r="M38" i="9" s="1"/>
  <c r="C151" i="34"/>
  <c r="M151" i="9" s="1"/>
  <c r="C46" i="34"/>
  <c r="M46" i="9" s="1"/>
  <c r="C169" i="34"/>
  <c r="M169" i="9" s="1"/>
  <c r="C91" i="34"/>
  <c r="M91" i="9" s="1"/>
  <c r="C188" i="34"/>
  <c r="M188" i="9" s="1"/>
  <c r="C249" i="34"/>
  <c r="M249" i="9" s="1"/>
  <c r="C125" i="34"/>
  <c r="M125" i="9" s="1"/>
  <c r="C147" i="34"/>
  <c r="M147" i="9" s="1"/>
  <c r="C160" i="34"/>
  <c r="M160" i="9" s="1"/>
  <c r="C92" i="34"/>
  <c r="M92" i="9" s="1"/>
  <c r="C22" i="34"/>
  <c r="M22" i="9" s="1"/>
  <c r="C190" i="34"/>
  <c r="M190" i="9" s="1"/>
  <c r="C90" i="34"/>
  <c r="M90" i="9" s="1"/>
  <c r="C250" i="34"/>
  <c r="M250" i="9" s="1"/>
  <c r="C27" i="34"/>
  <c r="M27" i="9" s="1"/>
  <c r="C65" i="34"/>
  <c r="M65" i="9" s="1"/>
  <c r="C217" i="34"/>
  <c r="M217" i="9" s="1"/>
  <c r="C174" i="34"/>
  <c r="M174" i="9" s="1"/>
  <c r="C79" i="34"/>
  <c r="M79" i="9" s="1"/>
  <c r="C59" i="34"/>
  <c r="M59" i="9" s="1"/>
  <c r="C16" i="34"/>
  <c r="M16" i="9" s="1"/>
  <c r="C33" i="34"/>
  <c r="M33" i="9" s="1"/>
  <c r="C180" i="34"/>
  <c r="M180" i="9" s="1"/>
  <c r="C268" i="34"/>
  <c r="C99" i="34"/>
  <c r="M99" i="9" s="1"/>
  <c r="C54" i="34"/>
  <c r="M54" i="9" s="1"/>
  <c r="C159" i="34"/>
  <c r="M159" i="9" s="1"/>
  <c r="C113" i="34"/>
  <c r="M113" i="9" s="1"/>
  <c r="C3" i="34"/>
  <c r="C255" i="34"/>
  <c r="M255" i="9" s="1"/>
  <c r="C123" i="34"/>
  <c r="M123" i="9" s="1"/>
  <c r="C233" i="34"/>
  <c r="M233" i="9" s="1"/>
  <c r="C240" i="34"/>
  <c r="M240" i="9" s="1"/>
  <c r="C60" i="34"/>
  <c r="M60" i="9" s="1"/>
  <c r="C98" i="34"/>
  <c r="M98" i="9" s="1"/>
  <c r="C48" i="34"/>
  <c r="M48" i="9" s="1"/>
  <c r="C215" i="34"/>
  <c r="M215" i="9" s="1"/>
  <c r="C104" i="34"/>
  <c r="M104" i="9" s="1"/>
  <c r="C261" i="34"/>
  <c r="M260" i="9" s="1"/>
  <c r="C252" i="34"/>
  <c r="M252" i="9" s="1"/>
  <c r="C241" i="34"/>
  <c r="M241" i="9" s="1"/>
  <c r="C57" i="34"/>
  <c r="M57" i="9" s="1"/>
  <c r="C158" i="34"/>
  <c r="M158" i="9" s="1"/>
  <c r="C35" i="34"/>
  <c r="M35" i="9" s="1"/>
  <c r="C228" i="34"/>
  <c r="M228" i="9" s="1"/>
  <c r="C129" i="34"/>
  <c r="M129" i="9" s="1"/>
  <c r="C221" i="34"/>
  <c r="M221" i="9" s="1"/>
  <c r="C216" i="34"/>
  <c r="M216" i="9" s="1"/>
  <c r="C32" i="34"/>
  <c r="M32" i="9" s="1"/>
  <c r="C164" i="34"/>
  <c r="M164" i="9" s="1"/>
  <c r="C184" i="34"/>
  <c r="M184" i="9" s="1"/>
  <c r="C83" i="34"/>
  <c r="M83" i="9" s="1"/>
  <c r="C257" i="34"/>
  <c r="M257" i="9" s="1"/>
  <c r="C245" i="34"/>
  <c r="M245" i="9" s="1"/>
  <c r="C218" i="34"/>
  <c r="M218" i="9" s="1"/>
  <c r="C266" i="34"/>
  <c r="M265" i="9" s="1"/>
  <c r="C66" i="34"/>
  <c r="M66" i="9" s="1"/>
  <c r="C259" i="34"/>
  <c r="M259" i="9" s="1"/>
  <c r="C265" i="34"/>
  <c r="M264" i="9" s="1"/>
  <c r="C103" i="34"/>
  <c r="M103" i="9" s="1"/>
  <c r="C237" i="34"/>
  <c r="M237" i="9" s="1"/>
  <c r="C97" i="34"/>
  <c r="M97" i="9" s="1"/>
  <c r="C204" i="34"/>
  <c r="M204" i="9" s="1"/>
  <c r="C110" i="34"/>
  <c r="M110" i="9" s="1"/>
  <c r="C6" i="34"/>
  <c r="M6" i="9" s="1"/>
  <c r="C117" i="34"/>
  <c r="M117" i="9" s="1"/>
  <c r="C248" i="34"/>
  <c r="M248" i="9" s="1"/>
  <c r="C85" i="34"/>
  <c r="M85" i="9" s="1"/>
  <c r="C121" i="34"/>
  <c r="M121" i="9" s="1"/>
  <c r="C197" i="34"/>
  <c r="M197" i="9" s="1"/>
  <c r="C178" i="34"/>
  <c r="M178" i="9" s="1"/>
  <c r="C94" i="34"/>
  <c r="M94" i="9" s="1"/>
  <c r="C236" i="34"/>
  <c r="M236" i="9" s="1"/>
  <c r="C262" i="34"/>
  <c r="M261" i="9" s="1"/>
  <c r="C145" i="34"/>
  <c r="M145" i="9" s="1"/>
  <c r="C21" i="34"/>
  <c r="M21" i="9" s="1"/>
  <c r="C70" i="34"/>
  <c r="M70" i="9" s="1"/>
  <c r="C19" i="34"/>
  <c r="M19" i="9" s="1"/>
  <c r="C187" i="34"/>
  <c r="M187" i="9" s="1"/>
  <c r="C242" i="34"/>
  <c r="M242" i="9" s="1"/>
  <c r="C137" i="34"/>
  <c r="M137" i="9" s="1"/>
  <c r="C209" i="34"/>
  <c r="M209" i="9" s="1"/>
  <c r="C243" i="34"/>
  <c r="M243" i="9" s="1"/>
  <c r="C131" i="34"/>
  <c r="M131" i="9" s="1"/>
  <c r="C15" i="34"/>
  <c r="M15" i="9" s="1"/>
  <c r="C161" i="34"/>
  <c r="M161" i="9" s="1"/>
  <c r="C134" i="34"/>
  <c r="M134" i="9" s="1"/>
  <c r="C26" i="34"/>
  <c r="M26" i="9" s="1"/>
  <c r="C196" i="34"/>
  <c r="M196" i="9" s="1"/>
  <c r="C18" i="34"/>
  <c r="M18" i="9" s="1"/>
  <c r="C219" i="34"/>
  <c r="M219" i="9" s="1"/>
  <c r="C74" i="34"/>
  <c r="M74" i="9" s="1"/>
  <c r="C130" i="34"/>
  <c r="M130" i="9" s="1"/>
  <c r="C138" i="34"/>
  <c r="M138" i="9" s="1"/>
  <c r="C167" i="34"/>
  <c r="M167" i="9" s="1"/>
  <c r="C171" i="34"/>
  <c r="M171" i="9" s="1"/>
  <c r="C42" i="34"/>
  <c r="M42" i="9" s="1"/>
  <c r="C82" i="34"/>
  <c r="M82" i="9" s="1"/>
  <c r="C8" i="34"/>
  <c r="M8" i="9" s="1"/>
  <c r="C251" i="34"/>
  <c r="M251" i="9" s="1"/>
  <c r="C205" i="34"/>
  <c r="M205" i="9" s="1"/>
  <c r="C13" i="34"/>
  <c r="M13" i="9" s="1"/>
  <c r="C25" i="34"/>
  <c r="M25" i="9" s="1"/>
  <c r="C20" i="34"/>
  <c r="M20" i="9" s="1"/>
  <c r="C201" i="34"/>
  <c r="M201" i="9" s="1"/>
  <c r="C192" i="34"/>
  <c r="M192" i="9" s="1"/>
  <c r="C61" i="34"/>
  <c r="M61" i="9" s="1"/>
  <c r="C183" i="34"/>
  <c r="M183" i="9" s="1"/>
  <c r="C133" i="34"/>
  <c r="M133" i="9" s="1"/>
  <c r="C229" i="34"/>
  <c r="M229" i="9" s="1"/>
  <c r="C213" i="34"/>
  <c r="M213" i="9" s="1"/>
  <c r="C107" i="34"/>
  <c r="M107" i="9" s="1"/>
  <c r="C63" i="34"/>
  <c r="M63" i="9" s="1"/>
  <c r="C189" i="34"/>
  <c r="M189" i="9" s="1"/>
  <c r="C148" i="34"/>
  <c r="M148" i="9" s="1"/>
  <c r="C37" i="34"/>
  <c r="M37" i="9" s="1"/>
  <c r="C76" i="34"/>
  <c r="M76" i="9" s="1"/>
  <c r="C225" i="34"/>
  <c r="M225" i="9" s="1"/>
  <c r="C124" i="34"/>
  <c r="M124" i="9" s="1"/>
  <c r="C170" i="34"/>
  <c r="M170" i="9" s="1"/>
  <c r="C52" i="34"/>
  <c r="M52" i="9" s="1"/>
  <c r="C139" i="34"/>
  <c r="M139" i="9" s="1"/>
  <c r="C224" i="34"/>
  <c r="M224" i="9" s="1"/>
  <c r="C86" i="34"/>
  <c r="M86" i="9" s="1"/>
  <c r="C143" i="34"/>
  <c r="M143" i="9" s="1"/>
  <c r="C185" i="34"/>
  <c r="M185" i="9" s="1"/>
  <c r="C191" i="34"/>
  <c r="M191" i="9" s="1"/>
  <c r="C258" i="34"/>
  <c r="M258" i="9" s="1"/>
  <c r="C102" i="34"/>
  <c r="M102" i="9" s="1"/>
  <c r="C43" i="34"/>
  <c r="M43" i="9" s="1"/>
  <c r="C127" i="34"/>
  <c r="M127" i="9" s="1"/>
  <c r="C31" i="34"/>
  <c r="M31" i="9" s="1"/>
  <c r="C9" i="34"/>
  <c r="M9" i="9" s="1"/>
  <c r="C120" i="34"/>
  <c r="M120" i="9" s="1"/>
  <c r="C11" i="34"/>
  <c r="M11" i="9" s="1"/>
  <c r="C181" i="34"/>
  <c r="M181" i="9" s="1"/>
  <c r="C195" i="34"/>
  <c r="M195" i="9" s="1"/>
  <c r="C55" i="34"/>
  <c r="M55" i="9" s="1"/>
  <c r="C4" i="34"/>
  <c r="M4" i="9" s="1"/>
  <c r="C136" i="34"/>
  <c r="M136" i="9" s="1"/>
  <c r="C246" i="34"/>
  <c r="M246" i="9" s="1"/>
  <c r="C150" i="34"/>
  <c r="M150" i="9" s="1"/>
  <c r="C173" i="34"/>
  <c r="M173" i="9" s="1"/>
  <c r="C206" i="34"/>
  <c r="M206" i="9" s="1"/>
  <c r="C78" i="34"/>
  <c r="M78" i="9" s="1"/>
  <c r="C40" i="34"/>
  <c r="M40" i="9" s="1"/>
  <c r="C89" i="34"/>
  <c r="M89" i="9" s="1"/>
  <c r="C182" i="34"/>
  <c r="M182" i="9" s="1"/>
  <c r="C166" i="34"/>
  <c r="M166" i="9" s="1"/>
  <c r="C153" i="34"/>
  <c r="M153" i="9" s="1"/>
  <c r="C72" i="34"/>
  <c r="M72" i="9" s="1"/>
  <c r="C51" i="34"/>
  <c r="M51" i="9" s="1"/>
  <c r="C49" i="34"/>
  <c r="M49" i="9" s="1"/>
  <c r="C165" i="34"/>
  <c r="M165" i="9" s="1"/>
  <c r="C194" i="34"/>
  <c r="M194" i="9" s="1"/>
  <c r="C149" i="34"/>
  <c r="M149" i="9" s="1"/>
  <c r="C56" i="34"/>
  <c r="M56" i="9" s="1"/>
  <c r="C193" i="34"/>
  <c r="M193" i="9" s="1"/>
  <c r="C264" i="34"/>
  <c r="M263" i="9" s="1"/>
  <c r="C208" i="34"/>
  <c r="M208" i="9" s="1"/>
  <c r="C211" i="34"/>
  <c r="M211" i="9" s="1"/>
  <c r="C260" i="34"/>
  <c r="C238" i="34"/>
  <c r="M238" i="9" s="1"/>
  <c r="C36" i="34"/>
  <c r="M36" i="9" s="1"/>
  <c r="C227" i="34"/>
  <c r="M227" i="9" s="1"/>
  <c r="C62" i="34"/>
  <c r="M62" i="9" s="1"/>
  <c r="C64" i="34"/>
  <c r="M64" i="9" s="1"/>
  <c r="C87" i="34"/>
  <c r="M87" i="9" s="1"/>
  <c r="C23" i="34"/>
  <c r="M23" i="9" s="1"/>
  <c r="C140" i="34"/>
  <c r="M140" i="9" s="1"/>
  <c r="C220" i="34"/>
  <c r="M220" i="9" s="1"/>
  <c r="C207" i="34"/>
  <c r="M207" i="9" s="1"/>
  <c r="C168" i="34"/>
  <c r="M168" i="9" s="1"/>
  <c r="C226" i="34"/>
  <c r="M226" i="9" s="1"/>
  <c r="C69" i="34"/>
  <c r="M69" i="9" s="1"/>
  <c r="C30" i="34"/>
  <c r="M30" i="9" s="1"/>
  <c r="C235" i="34"/>
  <c r="M235" i="9" s="1"/>
  <c r="C28" i="34"/>
  <c r="M28" i="9" s="1"/>
  <c r="C152" i="34"/>
  <c r="M152" i="9" s="1"/>
  <c r="C175" i="34"/>
  <c r="M175" i="9" s="1"/>
  <c r="C198" i="34"/>
  <c r="M198" i="9" s="1"/>
  <c r="C112" i="34"/>
  <c r="M112" i="9" s="1"/>
  <c r="C34" i="34"/>
  <c r="M34" i="9" s="1"/>
  <c r="C80" i="34"/>
  <c r="M80" i="9" s="1"/>
  <c r="C144" i="34"/>
  <c r="M144" i="9" s="1"/>
  <c r="C109" i="34"/>
  <c r="M109" i="9" s="1"/>
  <c r="C128" i="34"/>
  <c r="M128" i="9" s="1"/>
  <c r="C244" i="34"/>
  <c r="M244" i="9" s="1"/>
  <c r="C126" i="34"/>
  <c r="M126" i="9" s="1"/>
  <c r="C39" i="34"/>
  <c r="M39" i="9" s="1"/>
  <c r="C142" i="34"/>
  <c r="M142" i="9" s="1"/>
  <c r="C122" i="34"/>
  <c r="M122" i="9" s="1"/>
  <c r="C154" i="34"/>
  <c r="M154" i="9" s="1"/>
  <c r="C29" i="34"/>
  <c r="M29" i="9" s="1"/>
  <c r="C232" i="34"/>
  <c r="M232" i="9" s="1"/>
  <c r="C223" i="34"/>
  <c r="M223" i="9" s="1"/>
  <c r="C119" i="34"/>
  <c r="M119" i="9" s="1"/>
  <c r="C67" i="34"/>
  <c r="M67" i="9" s="1"/>
  <c r="C44" i="34"/>
  <c r="M44" i="9" s="1"/>
  <c r="C162" i="34"/>
  <c r="M162" i="9" s="1"/>
  <c r="C10" i="34"/>
  <c r="M10" i="9" s="1"/>
  <c r="C12" i="34"/>
  <c r="M12" i="9" s="1"/>
  <c r="C14" i="34"/>
  <c r="M14" i="9" s="1"/>
  <c r="C247" i="34"/>
  <c r="M247" i="9" s="1"/>
  <c r="C101" i="34"/>
  <c r="M101" i="9" s="1"/>
  <c r="C214" i="34"/>
  <c r="M214" i="9" s="1"/>
  <c r="C132" i="34"/>
  <c r="M132" i="9" s="1"/>
  <c r="C239" i="34"/>
  <c r="M239" i="9" s="1"/>
  <c r="C45" i="34"/>
  <c r="M45" i="9" s="1"/>
  <c r="C199" i="34"/>
  <c r="M199" i="9" s="1"/>
  <c r="D1" i="26"/>
  <c r="E1" i="26"/>
  <c r="F1" i="26"/>
  <c r="G1" i="26"/>
  <c r="H1" i="26"/>
  <c r="I1" i="26"/>
  <c r="D1" i="7"/>
  <c r="E1" i="7"/>
  <c r="F1" i="7"/>
  <c r="G1" i="7"/>
  <c r="H1" i="7"/>
  <c r="I1" i="7"/>
  <c r="C176" i="33"/>
  <c r="L163" i="9" s="1"/>
  <c r="I271" i="9"/>
  <c r="H271" i="9"/>
  <c r="G271" i="9"/>
  <c r="I270" i="9"/>
  <c r="H270" i="9"/>
  <c r="G270" i="9"/>
  <c r="I169" i="9"/>
  <c r="H169" i="9"/>
  <c r="G169" i="9"/>
  <c r="I84" i="9"/>
  <c r="H84" i="9"/>
  <c r="G84" i="9"/>
  <c r="I66" i="9"/>
  <c r="H66" i="9"/>
  <c r="G66" i="9"/>
  <c r="C95" i="33"/>
  <c r="L100" i="9" s="1"/>
  <c r="C283" i="33"/>
  <c r="C284" i="33"/>
  <c r="L266" i="9" s="1"/>
  <c r="C285" i="33"/>
  <c r="L269" i="9" s="1"/>
  <c r="C286" i="33"/>
  <c r="C287" i="33"/>
  <c r="C288" i="33"/>
  <c r="C289" i="33"/>
  <c r="J4" i="33"/>
  <c r="J5" i="33"/>
  <c r="J6" i="33"/>
  <c r="J7" i="33"/>
  <c r="J8" i="33"/>
  <c r="J9" i="33"/>
  <c r="J10" i="33"/>
  <c r="J11" i="33"/>
  <c r="J12" i="33"/>
  <c r="J13" i="33"/>
  <c r="J14" i="33"/>
  <c r="J15" i="33"/>
  <c r="J16" i="33"/>
  <c r="J17" i="33"/>
  <c r="J18" i="33"/>
  <c r="J19" i="33"/>
  <c r="J20" i="33"/>
  <c r="J21" i="33"/>
  <c r="J22" i="33"/>
  <c r="J23" i="33"/>
  <c r="J24" i="33"/>
  <c r="J25" i="33"/>
  <c r="J26" i="33"/>
  <c r="J27" i="33"/>
  <c r="J28" i="33"/>
  <c r="J29" i="33"/>
  <c r="J30" i="33"/>
  <c r="J31" i="33"/>
  <c r="J33" i="33"/>
  <c r="J34" i="33"/>
  <c r="J35" i="33"/>
  <c r="J36" i="33"/>
  <c r="J37" i="33"/>
  <c r="J38" i="33"/>
  <c r="J39" i="33"/>
  <c r="J40" i="33"/>
  <c r="J41" i="33"/>
  <c r="J42" i="33"/>
  <c r="J43" i="33"/>
  <c r="J44" i="33"/>
  <c r="J45" i="33"/>
  <c r="J46" i="33"/>
  <c r="J47" i="33"/>
  <c r="J48" i="33"/>
  <c r="J49" i="33"/>
  <c r="J50" i="33"/>
  <c r="J51" i="33"/>
  <c r="J52" i="33"/>
  <c r="J53" i="33"/>
  <c r="J54" i="33"/>
  <c r="J55" i="33"/>
  <c r="J56" i="33"/>
  <c r="J57" i="33"/>
  <c r="J58" i="33"/>
  <c r="J3" i="33"/>
  <c r="M3" i="9" l="1"/>
  <c r="M1" i="9" s="1"/>
  <c r="C1" i="34"/>
  <c r="C282" i="33"/>
  <c r="C274" i="33"/>
  <c r="C232" i="33"/>
  <c r="C252" i="33"/>
  <c r="C281" i="33"/>
  <c r="L268" i="9" s="1"/>
  <c r="L263" i="9" l="1"/>
  <c r="L190" i="9"/>
  <c r="L274" i="9"/>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1" i="11"/>
  <c r="C72" i="11"/>
  <c r="C73" i="11"/>
  <c r="C74" i="11"/>
  <c r="C75" i="11"/>
  <c r="C76" i="11"/>
  <c r="C38" i="11"/>
  <c r="C77" i="11"/>
  <c r="C78" i="11"/>
  <c r="C79" i="11"/>
  <c r="C80" i="11"/>
  <c r="C81" i="11"/>
  <c r="C82" i="11"/>
  <c r="C83" i="11"/>
  <c r="C84" i="11"/>
  <c r="C85" i="11"/>
  <c r="C86" i="11"/>
  <c r="C87" i="11"/>
  <c r="C88" i="11"/>
  <c r="C89" i="11"/>
  <c r="C70" i="11"/>
  <c r="C90" i="11"/>
  <c r="C91" i="11"/>
  <c r="C92" i="11"/>
  <c r="C93" i="11"/>
  <c r="C94" i="11"/>
  <c r="C96" i="11"/>
  <c r="C97" i="11"/>
  <c r="C98" i="11"/>
  <c r="C99" i="11"/>
  <c r="C100" i="11"/>
  <c r="C101" i="11"/>
  <c r="C102" i="11"/>
  <c r="C103" i="11"/>
  <c r="C95"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7" i="11"/>
  <c r="C268" i="11"/>
  <c r="C269" i="11"/>
  <c r="C270" i="11"/>
  <c r="C271" i="11"/>
  <c r="C272" i="11"/>
  <c r="C273" i="11"/>
  <c r="C274" i="11"/>
  <c r="C275" i="11"/>
  <c r="C276" i="11"/>
  <c r="C277" i="11"/>
  <c r="C278" i="11"/>
  <c r="C279" i="11"/>
  <c r="C280" i="11"/>
  <c r="C281" i="11"/>
  <c r="C282" i="11"/>
  <c r="C283" i="11"/>
  <c r="C284" i="11"/>
  <c r="C285" i="11"/>
  <c r="C3" i="11"/>
  <c r="J32" i="9"/>
  <c r="C272" i="26"/>
  <c r="C4" i="33" l="1"/>
  <c r="C5" i="33"/>
  <c r="C6" i="33"/>
  <c r="C12" i="33"/>
  <c r="C14" i="33"/>
  <c r="C9" i="33"/>
  <c r="C280" i="33"/>
  <c r="L311" i="9" s="1"/>
  <c r="C15" i="33"/>
  <c r="C16" i="33"/>
  <c r="C17" i="33"/>
  <c r="C21" i="33"/>
  <c r="C19" i="33"/>
  <c r="C20" i="33"/>
  <c r="C25" i="33"/>
  <c r="C22" i="33"/>
  <c r="C23" i="33"/>
  <c r="C24" i="33"/>
  <c r="C41" i="33"/>
  <c r="L47" i="9" s="1"/>
  <c r="C40" i="33"/>
  <c r="C26" i="33"/>
  <c r="C28" i="33"/>
  <c r="C27" i="33"/>
  <c r="C29" i="33"/>
  <c r="C30" i="33"/>
  <c r="C32" i="33"/>
  <c r="C171" i="33"/>
  <c r="C33" i="33"/>
  <c r="C36" i="33"/>
  <c r="C35" i="33"/>
  <c r="C61" i="33"/>
  <c r="C38" i="33"/>
  <c r="C60" i="33"/>
  <c r="C39" i="33"/>
  <c r="C49" i="33"/>
  <c r="C42" i="33"/>
  <c r="C43" i="33"/>
  <c r="C45" i="33"/>
  <c r="C44" i="33"/>
  <c r="C48" i="33"/>
  <c r="L301" i="9" s="1"/>
  <c r="C50" i="33"/>
  <c r="C58" i="33"/>
  <c r="C52" i="33"/>
  <c r="C54" i="33"/>
  <c r="C55" i="33"/>
  <c r="C59" i="33"/>
  <c r="C63" i="33"/>
  <c r="C62" i="33"/>
  <c r="C64" i="33"/>
  <c r="C65" i="33"/>
  <c r="L303" i="9" s="1"/>
  <c r="C66" i="33"/>
  <c r="C69" i="33"/>
  <c r="C70" i="33"/>
  <c r="C68" i="33"/>
  <c r="C72" i="33"/>
  <c r="C118" i="33"/>
  <c r="C75" i="33"/>
  <c r="C77" i="33"/>
  <c r="C56" i="33"/>
  <c r="C79" i="33"/>
  <c r="C83" i="33"/>
  <c r="C82" i="33"/>
  <c r="C85" i="33"/>
  <c r="C86" i="33"/>
  <c r="C88" i="33"/>
  <c r="C101" i="33"/>
  <c r="C113" i="33"/>
  <c r="C90" i="33"/>
  <c r="C91" i="33"/>
  <c r="C93" i="33"/>
  <c r="C155" i="33"/>
  <c r="C96" i="33"/>
  <c r="C97" i="33"/>
  <c r="C98" i="33"/>
  <c r="C99" i="33"/>
  <c r="C156" i="33"/>
  <c r="C102" i="33"/>
  <c r="C104" i="33"/>
  <c r="C128" i="33"/>
  <c r="C106" i="33"/>
  <c r="C107" i="33"/>
  <c r="C110" i="33"/>
  <c r="C111" i="33"/>
  <c r="C115" i="33"/>
  <c r="C116" i="33"/>
  <c r="C119" i="33"/>
  <c r="C120" i="33"/>
  <c r="C122" i="33"/>
  <c r="C123" i="33"/>
  <c r="C124" i="33"/>
  <c r="C125" i="33"/>
  <c r="C126" i="33"/>
  <c r="C127" i="33"/>
  <c r="C129" i="33"/>
  <c r="C130" i="33"/>
  <c r="C132" i="33"/>
  <c r="C133" i="33"/>
  <c r="C136" i="33"/>
  <c r="C138" i="33"/>
  <c r="C140" i="33"/>
  <c r="C141" i="33"/>
  <c r="C142" i="33"/>
  <c r="C139" i="33"/>
  <c r="C145" i="33"/>
  <c r="C148" i="33"/>
  <c r="C149" i="33"/>
  <c r="C154" i="33"/>
  <c r="L305" i="9" s="1"/>
  <c r="C157" i="33"/>
  <c r="L306" i="9" s="1"/>
  <c r="C159" i="33"/>
  <c r="C160" i="33"/>
  <c r="L307" i="9" s="1"/>
  <c r="C162" i="33"/>
  <c r="L308" i="9" s="1"/>
  <c r="C161" i="33"/>
  <c r="C165" i="33"/>
  <c r="C166" i="33"/>
  <c r="C163" i="33"/>
  <c r="C167" i="33"/>
  <c r="C150" i="33"/>
  <c r="C170" i="33"/>
  <c r="C172" i="33"/>
  <c r="C173" i="33"/>
  <c r="C174" i="33"/>
  <c r="C175" i="33"/>
  <c r="C179" i="33"/>
  <c r="C180" i="33"/>
  <c r="C182" i="33"/>
  <c r="C183" i="33"/>
  <c r="C187" i="33"/>
  <c r="C188" i="33"/>
  <c r="C190" i="33"/>
  <c r="C191" i="33"/>
  <c r="C192" i="33"/>
  <c r="C194" i="33"/>
  <c r="C195" i="33"/>
  <c r="C196" i="33"/>
  <c r="C198" i="33"/>
  <c r="C200" i="33"/>
  <c r="C201" i="33"/>
  <c r="C204" i="33"/>
  <c r="C205" i="33"/>
  <c r="C208" i="33"/>
  <c r="C209" i="33"/>
  <c r="C210" i="33"/>
  <c r="C213" i="33"/>
  <c r="C214" i="33"/>
  <c r="C217" i="33"/>
  <c r="C237" i="33"/>
  <c r="C220" i="33"/>
  <c r="L309" i="9" s="1"/>
  <c r="C221" i="33"/>
  <c r="C223" i="33"/>
  <c r="C234" i="33"/>
  <c r="C224" i="33"/>
  <c r="L310" i="9" s="1"/>
  <c r="C226" i="33"/>
  <c r="C227" i="33"/>
  <c r="C228" i="33"/>
  <c r="C230" i="33"/>
  <c r="C245" i="33"/>
  <c r="C229" i="33"/>
  <c r="C233" i="33"/>
  <c r="C235" i="33"/>
  <c r="L275" i="9" s="1"/>
  <c r="C239" i="33"/>
  <c r="C238" i="33"/>
  <c r="C240" i="33"/>
  <c r="C244" i="33"/>
  <c r="C247" i="33"/>
  <c r="L267" i="9" s="1"/>
  <c r="C249" i="33"/>
  <c r="C250" i="33"/>
  <c r="C254" i="33"/>
  <c r="C255" i="33"/>
  <c r="L276" i="9" s="1"/>
  <c r="C258" i="33"/>
  <c r="C11" i="33"/>
  <c r="C260" i="33"/>
  <c r="C261" i="33"/>
  <c r="C262" i="33"/>
  <c r="C263" i="33"/>
  <c r="C265" i="33"/>
  <c r="C266" i="33"/>
  <c r="C268" i="33"/>
  <c r="C270" i="33"/>
  <c r="C271" i="33"/>
  <c r="C272" i="33"/>
  <c r="C275" i="33"/>
  <c r="C279" i="33"/>
  <c r="C3" i="33"/>
  <c r="I170" i="9"/>
  <c r="J170" i="9"/>
  <c r="C189" i="7"/>
  <c r="C222" i="26"/>
  <c r="C155" i="29"/>
  <c r="K304" i="9" s="1"/>
  <c r="C85" i="29"/>
  <c r="K175" i="9" s="1"/>
  <c r="C127" i="29"/>
  <c r="C246" i="7"/>
  <c r="I289" i="9" s="1"/>
  <c r="C244"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3" i="7"/>
  <c r="C34" i="7"/>
  <c r="C35" i="7"/>
  <c r="C36" i="7"/>
  <c r="C37" i="7"/>
  <c r="C38" i="7"/>
  <c r="C39" i="7"/>
  <c r="C40" i="7"/>
  <c r="C41" i="7"/>
  <c r="C42" i="7"/>
  <c r="C43" i="7"/>
  <c r="C44" i="7"/>
  <c r="C45" i="7"/>
  <c r="C46" i="7"/>
  <c r="C47" i="7"/>
  <c r="C48" i="7"/>
  <c r="C49" i="7"/>
  <c r="C50" i="7"/>
  <c r="C51" i="7"/>
  <c r="C52" i="7"/>
  <c r="C54" i="7"/>
  <c r="C55" i="7"/>
  <c r="C56" i="7"/>
  <c r="C57" i="7"/>
  <c r="C58" i="7"/>
  <c r="C59" i="7"/>
  <c r="C60" i="7"/>
  <c r="C61" i="7"/>
  <c r="C62" i="7"/>
  <c r="C63" i="7"/>
  <c r="C64" i="7"/>
  <c r="C65" i="7"/>
  <c r="C66" i="7"/>
  <c r="C67" i="7"/>
  <c r="C68" i="7"/>
  <c r="C69" i="7"/>
  <c r="C70" i="7"/>
  <c r="C53" i="7"/>
  <c r="C71" i="7"/>
  <c r="C72" i="7"/>
  <c r="C73" i="7"/>
  <c r="C74" i="7"/>
  <c r="C75" i="7"/>
  <c r="C76" i="7"/>
  <c r="C77" i="7"/>
  <c r="C78" i="7"/>
  <c r="C79" i="7"/>
  <c r="C80" i="7"/>
  <c r="C81" i="7"/>
  <c r="C82" i="7"/>
  <c r="C83" i="7"/>
  <c r="C84" i="7"/>
  <c r="C85" i="7"/>
  <c r="C86" i="7"/>
  <c r="C87" i="7"/>
  <c r="C88" i="7"/>
  <c r="C89" i="7"/>
  <c r="C90" i="7"/>
  <c r="C91" i="7"/>
  <c r="C32" i="7"/>
  <c r="C92" i="7"/>
  <c r="C93" i="7"/>
  <c r="C94" i="7"/>
  <c r="C95" i="7"/>
  <c r="C96" i="7"/>
  <c r="C97" i="7"/>
  <c r="C98" i="7"/>
  <c r="C99" i="7"/>
  <c r="C100" i="7"/>
  <c r="C101" i="7"/>
  <c r="C102" i="7"/>
  <c r="C103" i="7"/>
  <c r="C104" i="7"/>
  <c r="C105" i="7"/>
  <c r="C107" i="7"/>
  <c r="C108" i="7"/>
  <c r="C109" i="7"/>
  <c r="C110" i="7"/>
  <c r="C111" i="7"/>
  <c r="C112" i="7"/>
  <c r="C113" i="7"/>
  <c r="C106"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5"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3" i="7"/>
  <c r="C89" i="29"/>
  <c r="L41" i="9" l="1"/>
  <c r="L5" i="9"/>
  <c r="L277" i="9"/>
  <c r="L249" i="9"/>
  <c r="L23" i="9"/>
  <c r="L192" i="9"/>
  <c r="L74" i="9"/>
  <c r="L180" i="9"/>
  <c r="L152" i="9"/>
  <c r="L130" i="9"/>
  <c r="L170" i="9"/>
  <c r="L80" i="9"/>
  <c r="L119" i="9"/>
  <c r="L65" i="9"/>
  <c r="L75" i="9"/>
  <c r="L63" i="9"/>
  <c r="L55" i="9"/>
  <c r="L50" i="9"/>
  <c r="L19" i="9"/>
  <c r="L7" i="9"/>
  <c r="L203" i="9"/>
  <c r="L242" i="9"/>
  <c r="L255" i="9"/>
  <c r="L218" i="9"/>
  <c r="L52" i="9"/>
  <c r="L123" i="9"/>
  <c r="L186" i="9"/>
  <c r="L166" i="9"/>
  <c r="L176" i="9"/>
  <c r="L149" i="9"/>
  <c r="L139" i="9"/>
  <c r="L117" i="9"/>
  <c r="L108" i="9"/>
  <c r="L101" i="9"/>
  <c r="L102" i="9"/>
  <c r="L59" i="9"/>
  <c r="L71" i="9"/>
  <c r="L64" i="9"/>
  <c r="L68" i="9"/>
  <c r="L53" i="9"/>
  <c r="L26" i="9"/>
  <c r="L11" i="9"/>
  <c r="L253" i="9"/>
  <c r="L24" i="9"/>
  <c r="L226" i="9"/>
  <c r="L205" i="9"/>
  <c r="L198" i="9"/>
  <c r="L183" i="9"/>
  <c r="L169" i="9"/>
  <c r="L177" i="9"/>
  <c r="L142" i="9"/>
  <c r="L132" i="9"/>
  <c r="L92" i="9"/>
  <c r="L112" i="9"/>
  <c r="L106" i="9"/>
  <c r="L83" i="9"/>
  <c r="L171" i="9"/>
  <c r="L61" i="9"/>
  <c r="L30" i="9"/>
  <c r="L29" i="9"/>
  <c r="L28" i="9"/>
  <c r="L246" i="9"/>
  <c r="L243" i="9"/>
  <c r="L210" i="9"/>
  <c r="L154" i="9"/>
  <c r="L219" i="9"/>
  <c r="L145" i="9"/>
  <c r="L144" i="9"/>
  <c r="L147" i="9"/>
  <c r="L127" i="9"/>
  <c r="L227" i="9"/>
  <c r="L67" i="9"/>
  <c r="L78" i="9"/>
  <c r="L173" i="9"/>
  <c r="L73" i="9"/>
  <c r="L32" i="9"/>
  <c r="L25" i="9"/>
  <c r="L31" i="9"/>
  <c r="L8" i="9"/>
  <c r="L278" i="9"/>
  <c r="L257" i="9"/>
  <c r="L237" i="9"/>
  <c r="L229" i="9"/>
  <c r="L222" i="9"/>
  <c r="L209" i="9"/>
  <c r="L196" i="9"/>
  <c r="L187" i="9"/>
  <c r="L162" i="9"/>
  <c r="L110" i="9"/>
  <c r="L137" i="9"/>
  <c r="L131" i="9"/>
  <c r="L111" i="9"/>
  <c r="L236" i="9"/>
  <c r="L90" i="9"/>
  <c r="L76" i="9"/>
  <c r="L66" i="9"/>
  <c r="L51" i="9"/>
  <c r="L42" i="9"/>
  <c r="L35" i="9"/>
  <c r="L16" i="9"/>
  <c r="L33" i="9"/>
  <c r="L261" i="9"/>
  <c r="L256" i="9"/>
  <c r="L250" i="9"/>
  <c r="L224" i="9"/>
  <c r="L221" i="9"/>
  <c r="L200" i="9"/>
  <c r="L197" i="9"/>
  <c r="L195" i="9"/>
  <c r="L161" i="9"/>
  <c r="L174" i="9"/>
  <c r="L158" i="9"/>
  <c r="L202" i="9"/>
  <c r="L114" i="9"/>
  <c r="L107" i="9"/>
  <c r="L98" i="9"/>
  <c r="L84" i="9"/>
  <c r="L69" i="9"/>
  <c r="L60" i="9"/>
  <c r="L49" i="9"/>
  <c r="L39" i="9"/>
  <c r="L34" i="9"/>
  <c r="L21" i="9"/>
  <c r="L13" i="9"/>
  <c r="L251" i="9"/>
  <c r="L248" i="9"/>
  <c r="L241" i="9"/>
  <c r="L208" i="9"/>
  <c r="L207" i="9"/>
  <c r="L201" i="9"/>
  <c r="L178" i="9"/>
  <c r="L172" i="9"/>
  <c r="L121" i="9"/>
  <c r="L124" i="9"/>
  <c r="L115" i="9"/>
  <c r="L125" i="9"/>
  <c r="L160" i="9"/>
  <c r="L82" i="9"/>
  <c r="L70" i="9"/>
  <c r="L17" i="9"/>
  <c r="L45" i="9"/>
  <c r="L40" i="9"/>
  <c r="L46" i="9"/>
  <c r="L22" i="9"/>
  <c r="L3" i="9"/>
  <c r="L234" i="9"/>
  <c r="L153" i="9"/>
  <c r="L258" i="9"/>
  <c r="L12" i="9"/>
  <c r="L233" i="9"/>
  <c r="L225" i="9"/>
  <c r="L238" i="9"/>
  <c r="L43" i="9"/>
  <c r="L199" i="9"/>
  <c r="L168" i="9"/>
  <c r="L175" i="9"/>
  <c r="L128" i="9"/>
  <c r="L138" i="9"/>
  <c r="L133" i="9"/>
  <c r="L129" i="9"/>
  <c r="L91" i="9"/>
  <c r="L95" i="9"/>
  <c r="L85" i="9"/>
  <c r="L72" i="9"/>
  <c r="L48" i="9"/>
  <c r="L27" i="9"/>
  <c r="L15" i="9"/>
  <c r="L4" i="9"/>
  <c r="C1" i="7"/>
  <c r="K138" i="9"/>
  <c r="K50" i="9"/>
  <c r="C278" i="33"/>
  <c r="C251" i="33"/>
  <c r="C248" i="33"/>
  <c r="C218" i="33"/>
  <c r="C216" i="33"/>
  <c r="C184" i="33"/>
  <c r="C181" i="33"/>
  <c r="C151" i="33"/>
  <c r="C147" i="33"/>
  <c r="C117" i="33"/>
  <c r="C114" i="33"/>
  <c r="C87" i="33"/>
  <c r="C81" i="33"/>
  <c r="C57" i="33"/>
  <c r="C51" i="33"/>
  <c r="C31" i="33"/>
  <c r="C241" i="33"/>
  <c r="C211" i="33"/>
  <c r="C177" i="33"/>
  <c r="C143" i="33"/>
  <c r="C108" i="33"/>
  <c r="C80" i="33"/>
  <c r="C276" i="33"/>
  <c r="C256" i="33"/>
  <c r="C253" i="33"/>
  <c r="C222" i="33"/>
  <c r="C219" i="33"/>
  <c r="C189" i="33"/>
  <c r="C185" i="33"/>
  <c r="C158" i="33"/>
  <c r="C153" i="33"/>
  <c r="C121" i="33"/>
  <c r="C47" i="33"/>
  <c r="C92" i="33"/>
  <c r="C89" i="33"/>
  <c r="C67" i="33"/>
  <c r="C53" i="33"/>
  <c r="L302" i="9" s="1"/>
  <c r="C8" i="33"/>
  <c r="C267" i="33"/>
  <c r="C264" i="33"/>
  <c r="C231" i="33"/>
  <c r="C242" i="33"/>
  <c r="C202" i="33"/>
  <c r="C199" i="33"/>
  <c r="C168" i="33"/>
  <c r="C164" i="33"/>
  <c r="C134" i="33"/>
  <c r="C131" i="33"/>
  <c r="C100" i="33"/>
  <c r="C78" i="33"/>
  <c r="C73" i="33"/>
  <c r="C71" i="33"/>
  <c r="C34" i="33"/>
  <c r="C18" i="33"/>
  <c r="C277" i="33"/>
  <c r="C273" i="33"/>
  <c r="C10" i="33"/>
  <c r="C243" i="33"/>
  <c r="C215" i="33"/>
  <c r="C212" i="33"/>
  <c r="C206" i="33"/>
  <c r="L273" i="9" s="1"/>
  <c r="C178" i="33"/>
  <c r="C146" i="33"/>
  <c r="C144" i="33"/>
  <c r="L304" i="9" s="1"/>
  <c r="C112" i="33"/>
  <c r="C109" i="33"/>
  <c r="C84" i="33"/>
  <c r="C94" i="33"/>
  <c r="C46" i="33"/>
  <c r="C259" i="33"/>
  <c r="C257" i="33"/>
  <c r="C225" i="33"/>
  <c r="C193" i="33"/>
  <c r="C152" i="33"/>
  <c r="C7" i="33"/>
  <c r="C1" i="33" s="1"/>
  <c r="C269" i="33"/>
  <c r="C236" i="33"/>
  <c r="C246" i="33"/>
  <c r="C207" i="33"/>
  <c r="C203" i="33"/>
  <c r="C13" i="33"/>
  <c r="C169" i="33"/>
  <c r="C137" i="33"/>
  <c r="C135" i="33"/>
  <c r="C105" i="33"/>
  <c r="C103" i="33"/>
  <c r="C76" i="33"/>
  <c r="C74" i="33"/>
  <c r="C37" i="33"/>
  <c r="C256" i="26"/>
  <c r="J248" i="9" s="1"/>
  <c r="C267" i="29"/>
  <c r="C62" i="29"/>
  <c r="C35" i="26"/>
  <c r="J41" i="9" s="1"/>
  <c r="L14" i="9" l="1"/>
  <c r="L10" i="9"/>
  <c r="L228" i="9"/>
  <c r="L244" i="9"/>
  <c r="L220" i="9"/>
  <c r="L264" i="9"/>
  <c r="L260" i="9"/>
  <c r="L56" i="9"/>
  <c r="L214" i="9"/>
  <c r="L247" i="9"/>
  <c r="L155" i="9"/>
  <c r="L265" i="9"/>
  <c r="L143" i="9"/>
  <c r="L254" i="9"/>
  <c r="L156" i="9"/>
  <c r="L262" i="9"/>
  <c r="L36" i="9"/>
  <c r="L189" i="9"/>
  <c r="L118" i="9"/>
  <c r="L240" i="9"/>
  <c r="L252" i="9"/>
  <c r="L182" i="9"/>
  <c r="L18" i="9"/>
  <c r="L184" i="9"/>
  <c r="L9" i="9"/>
  <c r="L159" i="9"/>
  <c r="L81" i="9"/>
  <c r="L62" i="9"/>
  <c r="L188" i="9"/>
  <c r="L164" i="9"/>
  <c r="L109" i="9"/>
  <c r="L79" i="9"/>
  <c r="L122" i="9"/>
  <c r="L212" i="9"/>
  <c r="L44" i="9"/>
  <c r="L141" i="9"/>
  <c r="L37" i="9"/>
  <c r="L239" i="9"/>
  <c r="L54" i="9"/>
  <c r="L97" i="9"/>
  <c r="L135" i="9"/>
  <c r="L148" i="9"/>
  <c r="L77" i="9"/>
  <c r="L88" i="9"/>
  <c r="L89" i="9"/>
  <c r="L103" i="9"/>
  <c r="L6" i="9"/>
  <c r="L99" i="9"/>
  <c r="L211" i="9"/>
  <c r="L93" i="9"/>
  <c r="L134" i="9"/>
  <c r="L87" i="9"/>
  <c r="L213" i="9"/>
  <c r="L185" i="9"/>
  <c r="L120" i="9"/>
  <c r="L232" i="9"/>
  <c r="L20" i="9"/>
  <c r="L116" i="9"/>
  <c r="L104" i="9"/>
  <c r="L146" i="9"/>
  <c r="L165" i="9"/>
  <c r="L245" i="9"/>
  <c r="L94" i="9"/>
  <c r="L86" i="9"/>
  <c r="L38" i="9"/>
  <c r="L179" i="9"/>
  <c r="L191" i="9"/>
  <c r="L113" i="9"/>
  <c r="L204" i="9"/>
  <c r="L259" i="9"/>
  <c r="L216" i="9"/>
  <c r="L194" i="9"/>
  <c r="L193" i="9"/>
  <c r="L150" i="9"/>
  <c r="L215" i="9"/>
  <c r="L126" i="9"/>
  <c r="L151" i="9"/>
  <c r="L96" i="9"/>
  <c r="L223" i="9"/>
  <c r="L57" i="9"/>
  <c r="L235" i="9"/>
  <c r="L105" i="9"/>
  <c r="L157" i="9"/>
  <c r="L206" i="9"/>
  <c r="L136" i="9"/>
  <c r="L230" i="9"/>
  <c r="K41" i="9"/>
  <c r="K248" i="9"/>
  <c r="C40" i="26"/>
  <c r="J173" i="9" s="1"/>
  <c r="D1" i="10"/>
  <c r="E1" i="10"/>
  <c r="F1" i="10"/>
  <c r="G1" i="10"/>
  <c r="H1" i="10"/>
  <c r="I1" i="10"/>
  <c r="D1" i="11"/>
  <c r="E1" i="11"/>
  <c r="F1" i="11"/>
  <c r="G1" i="11"/>
  <c r="H1" i="11"/>
  <c r="I1" i="11"/>
  <c r="C5" i="29"/>
  <c r="C6" i="29"/>
  <c r="C7" i="29"/>
  <c r="C8" i="29"/>
  <c r="C11" i="29"/>
  <c r="C13" i="29"/>
  <c r="C16" i="29"/>
  <c r="C17" i="29"/>
  <c r="C19" i="29"/>
  <c r="C20" i="29"/>
  <c r="C22" i="29"/>
  <c r="C23" i="29"/>
  <c r="C24" i="29"/>
  <c r="C25" i="29"/>
  <c r="C26" i="29"/>
  <c r="C27" i="29"/>
  <c r="C28" i="29"/>
  <c r="C29" i="29"/>
  <c r="C30" i="29"/>
  <c r="C32" i="29"/>
  <c r="C33" i="29"/>
  <c r="C34" i="29"/>
  <c r="C72" i="29"/>
  <c r="C35" i="29"/>
  <c r="C36" i="29"/>
  <c r="C37" i="29"/>
  <c r="C38" i="29"/>
  <c r="C39" i="29"/>
  <c r="C40" i="29"/>
  <c r="C41" i="29"/>
  <c r="C42" i="29"/>
  <c r="C43" i="29"/>
  <c r="C44" i="29"/>
  <c r="C45" i="29"/>
  <c r="C46" i="29"/>
  <c r="C47" i="29"/>
  <c r="C48" i="29"/>
  <c r="C49" i="29"/>
  <c r="C50" i="29"/>
  <c r="C52" i="29"/>
  <c r="C53" i="29"/>
  <c r="C54" i="29"/>
  <c r="C55" i="29"/>
  <c r="C56" i="29"/>
  <c r="C57" i="29"/>
  <c r="C58" i="29"/>
  <c r="C59" i="29"/>
  <c r="C60" i="29"/>
  <c r="C61" i="29"/>
  <c r="C74" i="29"/>
  <c r="C64" i="29"/>
  <c r="C65" i="29"/>
  <c r="C66" i="29"/>
  <c r="C67" i="29"/>
  <c r="C68" i="29"/>
  <c r="C69" i="29"/>
  <c r="C70" i="29"/>
  <c r="C71" i="29"/>
  <c r="C73" i="29"/>
  <c r="C75" i="29"/>
  <c r="C76" i="29"/>
  <c r="C77" i="29"/>
  <c r="C79" i="29"/>
  <c r="C80" i="29"/>
  <c r="C81" i="29"/>
  <c r="C82" i="29"/>
  <c r="C83" i="29"/>
  <c r="C84" i="29"/>
  <c r="C86" i="29"/>
  <c r="C88" i="29"/>
  <c r="C90" i="29"/>
  <c r="C92" i="29"/>
  <c r="C93" i="29"/>
  <c r="C94" i="29"/>
  <c r="C95" i="29"/>
  <c r="C96" i="29"/>
  <c r="C97" i="29"/>
  <c r="C98" i="29"/>
  <c r="C100" i="29"/>
  <c r="C101" i="29"/>
  <c r="C102" i="29"/>
  <c r="C103" i="29"/>
  <c r="C104" i="29"/>
  <c r="C105" i="29"/>
  <c r="C106" i="29"/>
  <c r="C107" i="29"/>
  <c r="C108" i="29"/>
  <c r="C110" i="29"/>
  <c r="C111" i="29"/>
  <c r="C112" i="29"/>
  <c r="C114" i="29"/>
  <c r="C115" i="29"/>
  <c r="C117" i="29"/>
  <c r="C118" i="29"/>
  <c r="C119" i="29"/>
  <c r="C120" i="29"/>
  <c r="C122" i="29"/>
  <c r="C123" i="29"/>
  <c r="C124" i="29"/>
  <c r="C125" i="29"/>
  <c r="C126" i="29"/>
  <c r="C128" i="29"/>
  <c r="C129" i="29"/>
  <c r="C130" i="29"/>
  <c r="C131" i="29"/>
  <c r="C132" i="29"/>
  <c r="C133" i="29"/>
  <c r="C134" i="29"/>
  <c r="C135" i="29"/>
  <c r="C137" i="29"/>
  <c r="C138" i="29"/>
  <c r="C139" i="29"/>
  <c r="C140" i="29"/>
  <c r="C142" i="29"/>
  <c r="C143" i="29"/>
  <c r="C145" i="29"/>
  <c r="C146" i="29"/>
  <c r="C148" i="29"/>
  <c r="C150" i="29"/>
  <c r="C151" i="29"/>
  <c r="C153" i="29"/>
  <c r="C154" i="29"/>
  <c r="C156" i="29"/>
  <c r="C157" i="29"/>
  <c r="C158" i="29"/>
  <c r="C159" i="29"/>
  <c r="C160" i="29"/>
  <c r="C161" i="29"/>
  <c r="C162" i="29"/>
  <c r="C163" i="29"/>
  <c r="C164" i="29"/>
  <c r="C165" i="29"/>
  <c r="C166" i="29"/>
  <c r="C167" i="29"/>
  <c r="C168" i="29"/>
  <c r="C169" i="29"/>
  <c r="C170" i="29"/>
  <c r="C171" i="29"/>
  <c r="C173" i="29"/>
  <c r="C174" i="29"/>
  <c r="C176" i="29"/>
  <c r="C177" i="29"/>
  <c r="C179" i="29"/>
  <c r="C51" i="29"/>
  <c r="C180" i="29"/>
  <c r="C181" i="29"/>
  <c r="C182" i="29"/>
  <c r="C183" i="29"/>
  <c r="C185" i="29"/>
  <c r="C186" i="29"/>
  <c r="C189" i="29"/>
  <c r="K281" i="9" s="1"/>
  <c r="C190" i="29"/>
  <c r="C191" i="29"/>
  <c r="C192" i="29"/>
  <c r="C194" i="29"/>
  <c r="C195" i="29"/>
  <c r="C197" i="29"/>
  <c r="C198" i="29"/>
  <c r="C199" i="29"/>
  <c r="C200" i="29"/>
  <c r="C203" i="29"/>
  <c r="C204" i="29"/>
  <c r="C205" i="29"/>
  <c r="C206" i="29"/>
  <c r="C207" i="29"/>
  <c r="C208" i="29"/>
  <c r="C209" i="29"/>
  <c r="C211" i="29"/>
  <c r="C212" i="29"/>
  <c r="C213" i="29"/>
  <c r="C214" i="29"/>
  <c r="C215" i="29"/>
  <c r="C216" i="29"/>
  <c r="C217" i="29"/>
  <c r="C218" i="29"/>
  <c r="C219" i="29"/>
  <c r="C220" i="29"/>
  <c r="C222" i="29"/>
  <c r="C223" i="29"/>
  <c r="C224" i="29"/>
  <c r="C225" i="29"/>
  <c r="C227" i="29"/>
  <c r="C228" i="29"/>
  <c r="C229" i="29"/>
  <c r="C230" i="29"/>
  <c r="C231" i="29"/>
  <c r="C232" i="29"/>
  <c r="C233" i="29"/>
  <c r="C234" i="29"/>
  <c r="C235" i="29"/>
  <c r="C237" i="29"/>
  <c r="C238" i="29"/>
  <c r="C239" i="29"/>
  <c r="C240" i="29"/>
  <c r="C241" i="29"/>
  <c r="C242" i="29"/>
  <c r="C243" i="29"/>
  <c r="C244" i="29"/>
  <c r="C245" i="29"/>
  <c r="K282" i="9" s="1"/>
  <c r="C246" i="29"/>
  <c r="C247" i="29"/>
  <c r="K283" i="9" s="1"/>
  <c r="C248" i="29"/>
  <c r="C249" i="29"/>
  <c r="C250" i="29"/>
  <c r="C251" i="29"/>
  <c r="C253" i="29"/>
  <c r="C254" i="29"/>
  <c r="K284" i="9" s="1"/>
  <c r="C255" i="29"/>
  <c r="C256" i="29"/>
  <c r="C257" i="29"/>
  <c r="C258" i="29"/>
  <c r="C259" i="29"/>
  <c r="C261" i="29"/>
  <c r="C262" i="29"/>
  <c r="C263" i="29"/>
  <c r="C264" i="29"/>
  <c r="C265" i="29"/>
  <c r="C266" i="29"/>
  <c r="C268" i="29"/>
  <c r="K285" i="9" s="1"/>
  <c r="C269" i="29"/>
  <c r="C270" i="29"/>
  <c r="C271" i="29"/>
  <c r="C272" i="29"/>
  <c r="C273" i="29"/>
  <c r="C274" i="29"/>
  <c r="C275" i="29"/>
  <c r="K286" i="9" s="1"/>
  <c r="C276" i="29"/>
  <c r="C277" i="29"/>
  <c r="C278" i="29"/>
  <c r="C279" i="29"/>
  <c r="C280" i="29"/>
  <c r="C281" i="29"/>
  <c r="C283" i="29"/>
  <c r="C284" i="29"/>
  <c r="C285" i="29"/>
  <c r="C286" i="29"/>
  <c r="C287" i="29"/>
  <c r="C288" i="29"/>
  <c r="C289" i="29"/>
  <c r="C290" i="29"/>
  <c r="C14" i="29"/>
  <c r="C99" i="29"/>
  <c r="C201" i="29"/>
  <c r="C221" i="29"/>
  <c r="C144" i="29"/>
  <c r="C31" i="29"/>
  <c r="C236" i="29"/>
  <c r="C116" i="29"/>
  <c r="C260" i="29"/>
  <c r="C18" i="29"/>
  <c r="C178" i="29"/>
  <c r="C21" i="29"/>
  <c r="C210" i="29"/>
  <c r="C282" i="29"/>
  <c r="C91" i="29"/>
  <c r="C152" i="29"/>
  <c r="C121" i="29"/>
  <c r="C196" i="29"/>
  <c r="C113" i="29"/>
  <c r="C136" i="29"/>
  <c r="C141" i="29"/>
  <c r="C147" i="29"/>
  <c r="C149" i="29"/>
  <c r="C172" i="29"/>
  <c r="C188" i="29"/>
  <c r="C202" i="29"/>
  <c r="C87" i="29"/>
  <c r="C184" i="29"/>
  <c r="C175" i="29"/>
  <c r="C252" i="29"/>
  <c r="C291" i="29"/>
  <c r="C193" i="29"/>
  <c r="C109" i="29"/>
  <c r="C3" i="29"/>
  <c r="G105" i="9"/>
  <c r="G220" i="9"/>
  <c r="G137" i="9"/>
  <c r="G130" i="9"/>
  <c r="G152" i="9"/>
  <c r="G146" i="9"/>
  <c r="G306" i="9"/>
  <c r="G176" i="9"/>
  <c r="G182" i="9"/>
  <c r="G79" i="9"/>
  <c r="H105" i="9"/>
  <c r="H220" i="9"/>
  <c r="H137" i="9"/>
  <c r="H130" i="9"/>
  <c r="H152" i="9"/>
  <c r="H146" i="9"/>
  <c r="H306" i="9"/>
  <c r="H176" i="9"/>
  <c r="H182" i="9"/>
  <c r="H79" i="9"/>
  <c r="I105" i="9"/>
  <c r="I220" i="9"/>
  <c r="I137" i="9"/>
  <c r="I130" i="9"/>
  <c r="I152" i="9"/>
  <c r="I146" i="9"/>
  <c r="I306" i="9"/>
  <c r="I176" i="9"/>
  <c r="I182" i="9"/>
  <c r="I79" i="9"/>
  <c r="G297" i="9"/>
  <c r="H297" i="9"/>
  <c r="I297" i="9"/>
  <c r="G295" i="9"/>
  <c r="I295" i="9"/>
  <c r="G294" i="9"/>
  <c r="I294" i="9"/>
  <c r="G293" i="9"/>
  <c r="I293" i="9"/>
  <c r="G299" i="9"/>
  <c r="H299" i="9"/>
  <c r="I299" i="9"/>
  <c r="G291" i="9"/>
  <c r="I291" i="9"/>
  <c r="G300" i="9"/>
  <c r="H300" i="9"/>
  <c r="I300" i="9"/>
  <c r="G296" i="9"/>
  <c r="I296" i="9"/>
  <c r="C123" i="10"/>
  <c r="C151" i="26"/>
  <c r="J305" i="9" s="1"/>
  <c r="C271" i="26"/>
  <c r="J278" i="9" s="1"/>
  <c r="I199" i="9"/>
  <c r="I160" i="9"/>
  <c r="G78" i="9"/>
  <c r="L1" i="9" l="1"/>
  <c r="K216" i="9"/>
  <c r="K206" i="9"/>
  <c r="K199" i="9"/>
  <c r="K185" i="9"/>
  <c r="K154" i="9"/>
  <c r="K145" i="9"/>
  <c r="K116" i="9"/>
  <c r="K97" i="9"/>
  <c r="K160" i="9"/>
  <c r="K60" i="9"/>
  <c r="K46" i="9"/>
  <c r="K17" i="9"/>
  <c r="K170" i="9"/>
  <c r="K306" i="9"/>
  <c r="K266" i="9"/>
  <c r="K171" i="9"/>
  <c r="K311" i="9"/>
  <c r="K278" i="9"/>
  <c r="K254" i="9"/>
  <c r="K244" i="9"/>
  <c r="K305" i="9"/>
  <c r="K267" i="9"/>
  <c r="K219" i="9"/>
  <c r="K213" i="9"/>
  <c r="K198" i="9"/>
  <c r="K196" i="9"/>
  <c r="K164" i="9"/>
  <c r="K183" i="9"/>
  <c r="K173" i="9"/>
  <c r="K153" i="9"/>
  <c r="K135" i="9"/>
  <c r="K94" i="9"/>
  <c r="K139" i="9"/>
  <c r="K120" i="9"/>
  <c r="K136" i="9"/>
  <c r="K113" i="9"/>
  <c r="K101" i="9"/>
  <c r="K98" i="9"/>
  <c r="K36" i="9"/>
  <c r="K70" i="9"/>
  <c r="K62" i="9"/>
  <c r="K55" i="9"/>
  <c r="K73" i="9"/>
  <c r="K56" i="9"/>
  <c r="K28" i="9"/>
  <c r="K38" i="9"/>
  <c r="K220" i="9"/>
  <c r="K119" i="9"/>
  <c r="K246" i="9"/>
  <c r="K226" i="9"/>
  <c r="K197" i="9"/>
  <c r="K184" i="9"/>
  <c r="K127" i="9"/>
  <c r="K308" i="9"/>
  <c r="K87" i="9"/>
  <c r="K231" i="9"/>
  <c r="K240" i="9"/>
  <c r="K253" i="9"/>
  <c r="K162" i="9"/>
  <c r="K146" i="9"/>
  <c r="K99" i="9"/>
  <c r="K227" i="9"/>
  <c r="K265" i="9"/>
  <c r="K259" i="9"/>
  <c r="K256" i="9"/>
  <c r="K276" i="9"/>
  <c r="K238" i="9"/>
  <c r="K134" i="9"/>
  <c r="K207" i="9"/>
  <c r="K166" i="9"/>
  <c r="K179" i="9"/>
  <c r="K168" i="9"/>
  <c r="K155" i="9"/>
  <c r="K159" i="9"/>
  <c r="K151" i="9"/>
  <c r="K247" i="9"/>
  <c r="K92" i="9"/>
  <c r="K144" i="9"/>
  <c r="K111" i="9"/>
  <c r="K91" i="9"/>
  <c r="K89" i="9"/>
  <c r="K85" i="9"/>
  <c r="K75" i="9"/>
  <c r="K63" i="9"/>
  <c r="K39" i="9"/>
  <c r="K25" i="9"/>
  <c r="K65" i="9"/>
  <c r="K16" i="9"/>
  <c r="K15" i="9"/>
  <c r="K152" i="9"/>
  <c r="K252" i="9"/>
  <c r="K229" i="9"/>
  <c r="K52" i="9"/>
  <c r="K174" i="9"/>
  <c r="K110" i="9"/>
  <c r="K108" i="9"/>
  <c r="K95" i="9"/>
  <c r="K80" i="9"/>
  <c r="K78" i="9"/>
  <c r="K303" i="9"/>
  <c r="K61" i="9"/>
  <c r="K26" i="9"/>
  <c r="K22" i="9"/>
  <c r="K33" i="9"/>
  <c r="K251" i="9"/>
  <c r="K225" i="9"/>
  <c r="K107" i="9"/>
  <c r="K130" i="9"/>
  <c r="K262" i="9"/>
  <c r="K249" i="9"/>
  <c r="K212" i="9"/>
  <c r="K193" i="9"/>
  <c r="K195" i="9"/>
  <c r="K161" i="9"/>
  <c r="K141" i="9"/>
  <c r="K277" i="9"/>
  <c r="K81" i="9"/>
  <c r="K88" i="9"/>
  <c r="K49" i="9"/>
  <c r="K29" i="9"/>
  <c r="K258" i="9"/>
  <c r="K268" i="9"/>
  <c r="K223" i="9"/>
  <c r="K235" i="9"/>
  <c r="K186" i="9"/>
  <c r="K150" i="9"/>
  <c r="K47" i="9"/>
  <c r="K205" i="9"/>
  <c r="K263" i="9"/>
  <c r="K232" i="9"/>
  <c r="K194" i="9"/>
  <c r="K201" i="9"/>
  <c r="K167" i="9"/>
  <c r="K128" i="9"/>
  <c r="K96" i="9"/>
  <c r="K102" i="9"/>
  <c r="K76" i="9"/>
  <c r="K86" i="9"/>
  <c r="K109" i="9"/>
  <c r="K18" i="9"/>
  <c r="K203" i="9"/>
  <c r="K137" i="9"/>
  <c r="K24" i="9"/>
  <c r="K204" i="9"/>
  <c r="K264" i="9"/>
  <c r="K269" i="9"/>
  <c r="K257" i="9"/>
  <c r="K157" i="9"/>
  <c r="K233" i="9"/>
  <c r="K224" i="9"/>
  <c r="K309" i="9"/>
  <c r="K208" i="9"/>
  <c r="K273" i="9"/>
  <c r="K191" i="9"/>
  <c r="K178" i="9"/>
  <c r="K180" i="9"/>
  <c r="K126" i="9"/>
  <c r="K163" i="9"/>
  <c r="K149" i="9"/>
  <c r="K142" i="9"/>
  <c r="K140" i="9"/>
  <c r="K114" i="9"/>
  <c r="K124" i="9"/>
  <c r="K67" i="9"/>
  <c r="K57" i="9"/>
  <c r="K82" i="9"/>
  <c r="K68" i="9"/>
  <c r="K83" i="9"/>
  <c r="K302" i="9"/>
  <c r="K51" i="9"/>
  <c r="K48" i="9"/>
  <c r="K35" i="9"/>
  <c r="K27" i="9"/>
  <c r="K8" i="9"/>
  <c r="K190" i="9"/>
  <c r="K37" i="9"/>
  <c r="K237" i="9"/>
  <c r="K210" i="9"/>
  <c r="K218" i="9"/>
  <c r="K125" i="9"/>
  <c r="K74" i="9"/>
  <c r="K148" i="9"/>
  <c r="K54" i="9"/>
  <c r="K307" i="9"/>
  <c r="K222" i="9"/>
  <c r="K242" i="9"/>
  <c r="K228" i="9"/>
  <c r="K209" i="9"/>
  <c r="K172" i="9"/>
  <c r="K133" i="9"/>
  <c r="K40" i="9"/>
  <c r="K79" i="9"/>
  <c r="K104" i="9"/>
  <c r="K122" i="9"/>
  <c r="K192" i="9"/>
  <c r="K243" i="9"/>
  <c r="K165" i="9"/>
  <c r="K230" i="9"/>
  <c r="K200" i="9"/>
  <c r="K275" i="9"/>
  <c r="K234" i="9"/>
  <c r="K215" i="9"/>
  <c r="K187" i="9"/>
  <c r="K274" i="9"/>
  <c r="K241" i="9"/>
  <c r="K189" i="9"/>
  <c r="K44" i="9"/>
  <c r="K158" i="9"/>
  <c r="K143" i="9"/>
  <c r="K156" i="9"/>
  <c r="K131" i="9"/>
  <c r="K103" i="9"/>
  <c r="K117" i="9"/>
  <c r="K112" i="9"/>
  <c r="K118" i="9"/>
  <c r="K90" i="9"/>
  <c r="K71" i="9"/>
  <c r="K69" i="9"/>
  <c r="K64" i="9"/>
  <c r="K45" i="9"/>
  <c r="K30" i="9"/>
  <c r="K34" i="9"/>
  <c r="K31" i="9"/>
  <c r="K6" i="9"/>
  <c r="K182" i="9"/>
  <c r="K11" i="9"/>
  <c r="K260" i="9"/>
  <c r="K23" i="9"/>
  <c r="K211" i="9"/>
  <c r="K188" i="9"/>
  <c r="K177" i="9"/>
  <c r="K121" i="9"/>
  <c r="K132" i="9"/>
  <c r="K147" i="9"/>
  <c r="K106" i="9"/>
  <c r="K100" i="9"/>
  <c r="K93" i="9"/>
  <c r="K59" i="9"/>
  <c r="K301" i="9"/>
  <c r="K42" i="9"/>
  <c r="K19" i="9"/>
  <c r="K21" i="9"/>
  <c r="K5" i="9"/>
  <c r="K255" i="9"/>
  <c r="K214" i="9"/>
  <c r="K123" i="9"/>
  <c r="K129" i="9"/>
  <c r="K176" i="9"/>
  <c r="K105" i="9"/>
  <c r="K13" i="9"/>
  <c r="K261" i="9"/>
  <c r="K245" i="9"/>
  <c r="K250" i="9"/>
  <c r="K310" i="9"/>
  <c r="K221" i="9"/>
  <c r="K239" i="9"/>
  <c r="K43" i="9"/>
  <c r="K202" i="9"/>
  <c r="K115" i="9"/>
  <c r="K236" i="9"/>
  <c r="K77" i="9"/>
  <c r="K72" i="9"/>
  <c r="K53" i="9"/>
  <c r="K20" i="9"/>
  <c r="K7" i="9"/>
  <c r="K32" i="9"/>
  <c r="K3" i="9"/>
  <c r="C78" i="29"/>
  <c r="K280" i="9" s="1"/>
  <c r="C9" i="29"/>
  <c r="C4" i="29"/>
  <c r="I205" i="9"/>
  <c r="K4" i="9" l="1"/>
  <c r="K9" i="9"/>
  <c r="C10" i="29"/>
  <c r="C63" i="29"/>
  <c r="K279" i="9" s="1"/>
  <c r="C12" i="29"/>
  <c r="C1" i="29" s="1"/>
  <c r="C15" i="29"/>
  <c r="C221" i="26"/>
  <c r="J309" i="9" s="1"/>
  <c r="C5" i="10"/>
  <c r="C6" i="10"/>
  <c r="C7" i="10"/>
  <c r="C8" i="10"/>
  <c r="C12" i="10"/>
  <c r="C13" i="10"/>
  <c r="C15" i="10"/>
  <c r="C16" i="10"/>
  <c r="C17" i="10"/>
  <c r="C18" i="10"/>
  <c r="C19" i="10"/>
  <c r="C20" i="10"/>
  <c r="C21" i="10"/>
  <c r="C22" i="10"/>
  <c r="C23" i="10"/>
  <c r="C24" i="10"/>
  <c r="C25" i="10"/>
  <c r="C26" i="10"/>
  <c r="C27" i="10"/>
  <c r="C29" i="10"/>
  <c r="C30" i="10"/>
  <c r="C31" i="10"/>
  <c r="C32" i="10"/>
  <c r="C33" i="10"/>
  <c r="C34" i="10"/>
  <c r="C35" i="10"/>
  <c r="C36" i="10"/>
  <c r="C37" i="10"/>
  <c r="C38" i="10"/>
  <c r="C39"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70" i="10"/>
  <c r="C71" i="10"/>
  <c r="C72" i="10"/>
  <c r="C73" i="10"/>
  <c r="C74" i="10"/>
  <c r="C75" i="10"/>
  <c r="C76" i="10"/>
  <c r="C77" i="10"/>
  <c r="C78" i="10"/>
  <c r="C79" i="10"/>
  <c r="C80" i="10"/>
  <c r="C81" i="10"/>
  <c r="C82" i="10"/>
  <c r="C83" i="10"/>
  <c r="C84" i="10"/>
  <c r="C85" i="10"/>
  <c r="C86" i="10"/>
  <c r="C87" i="10"/>
  <c r="C88" i="10"/>
  <c r="C89" i="10"/>
  <c r="C90" i="10"/>
  <c r="C91" i="10"/>
  <c r="C69" i="10"/>
  <c r="C92" i="10"/>
  <c r="C93" i="10"/>
  <c r="C94" i="10"/>
  <c r="C95" i="10"/>
  <c r="C96" i="10"/>
  <c r="C97" i="10"/>
  <c r="C98" i="10"/>
  <c r="C99" i="10"/>
  <c r="C100" i="10"/>
  <c r="C101" i="10"/>
  <c r="C102" i="10"/>
  <c r="C103" i="10"/>
  <c r="C105" i="10"/>
  <c r="C106" i="10"/>
  <c r="C107" i="10"/>
  <c r="C108" i="10"/>
  <c r="C109" i="10"/>
  <c r="C110" i="10"/>
  <c r="C111" i="10"/>
  <c r="C112" i="10"/>
  <c r="C113" i="10"/>
  <c r="C114" i="10"/>
  <c r="C115" i="10"/>
  <c r="C116" i="10"/>
  <c r="C117" i="10"/>
  <c r="C104" i="10"/>
  <c r="C118" i="10"/>
  <c r="C119" i="10"/>
  <c r="C120" i="10"/>
  <c r="C121" i="10"/>
  <c r="C122"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H293" i="9" s="1"/>
  <c r="C198" i="10"/>
  <c r="C199" i="10"/>
  <c r="C200" i="10"/>
  <c r="C201" i="10"/>
  <c r="C202" i="10"/>
  <c r="C203" i="10"/>
  <c r="C204" i="10"/>
  <c r="C205" i="10"/>
  <c r="C206" i="10"/>
  <c r="C207" i="10"/>
  <c r="C208" i="10"/>
  <c r="C209" i="10"/>
  <c r="C210" i="10"/>
  <c r="C211" i="10"/>
  <c r="C212" i="10"/>
  <c r="C213" i="10"/>
  <c r="C214" i="10"/>
  <c r="C215" i="10"/>
  <c r="C217" i="10"/>
  <c r="C218" i="10"/>
  <c r="C219" i="10"/>
  <c r="C220" i="10"/>
  <c r="C221" i="10"/>
  <c r="C222" i="10"/>
  <c r="C223" i="10"/>
  <c r="C224" i="10"/>
  <c r="C225" i="10"/>
  <c r="H294" i="9" s="1"/>
  <c r="C226" i="10"/>
  <c r="C227" i="10"/>
  <c r="C228" i="10"/>
  <c r="C229" i="10"/>
  <c r="C230" i="10"/>
  <c r="C231" i="10"/>
  <c r="C232" i="10"/>
  <c r="C233" i="10"/>
  <c r="C234" i="10"/>
  <c r="C235" i="10"/>
  <c r="C236" i="10"/>
  <c r="C237" i="10"/>
  <c r="C238" i="10"/>
  <c r="C239" i="10"/>
  <c r="C240" i="10"/>
  <c r="C241" i="10"/>
  <c r="C242" i="10"/>
  <c r="C243" i="10"/>
  <c r="C244" i="10"/>
  <c r="C245" i="10"/>
  <c r="C246" i="10"/>
  <c r="C247" i="10"/>
  <c r="C248" i="10"/>
  <c r="C249" i="10"/>
  <c r="C250" i="10"/>
  <c r="H291" i="9" s="1"/>
  <c r="C251" i="10"/>
  <c r="C252" i="10"/>
  <c r="C253" i="10"/>
  <c r="C254" i="10"/>
  <c r="C255" i="10"/>
  <c r="C256" i="10"/>
  <c r="C257" i="10"/>
  <c r="C258" i="10"/>
  <c r="C259" i="10"/>
  <c r="C260" i="10"/>
  <c r="C261" i="10"/>
  <c r="C262" i="10"/>
  <c r="C263" i="10"/>
  <c r="C264" i="10"/>
  <c r="C265" i="10"/>
  <c r="H295" i="9" s="1"/>
  <c r="C266" i="10"/>
  <c r="C267" i="10"/>
  <c r="C268" i="10"/>
  <c r="C269" i="10"/>
  <c r="C270" i="10"/>
  <c r="C271" i="10"/>
  <c r="C272" i="10"/>
  <c r="C273" i="10"/>
  <c r="C274" i="10"/>
  <c r="C275" i="10"/>
  <c r="H296" i="9" s="1"/>
  <c r="C276" i="10"/>
  <c r="C277" i="10"/>
  <c r="C278" i="10"/>
  <c r="C279" i="10"/>
  <c r="C280" i="10"/>
  <c r="C281" i="10"/>
  <c r="C282" i="10"/>
  <c r="C283" i="10"/>
  <c r="C216" i="10"/>
  <c r="H205" i="9" s="1"/>
  <c r="C3" i="10"/>
  <c r="I272" i="9"/>
  <c r="I310" i="9"/>
  <c r="C279" i="26"/>
  <c r="I251" i="9"/>
  <c r="C268" i="26"/>
  <c r="J251" i="9" s="1"/>
  <c r="C229" i="26"/>
  <c r="J229" i="9" s="1"/>
  <c r="C128" i="26"/>
  <c r="J140" i="9" s="1"/>
  <c r="G235" i="26"/>
  <c r="F235" i="26"/>
  <c r="D235" i="26"/>
  <c r="C5" i="26"/>
  <c r="J5" i="9" s="1"/>
  <c r="C6" i="26"/>
  <c r="J7" i="9" s="1"/>
  <c r="C7" i="26"/>
  <c r="J6" i="9" s="1"/>
  <c r="C9" i="26"/>
  <c r="J8" i="9" s="1"/>
  <c r="C12" i="26"/>
  <c r="J13" i="9" s="1"/>
  <c r="C13" i="26"/>
  <c r="J17" i="9" s="1"/>
  <c r="C14" i="26"/>
  <c r="J11" i="9" s="1"/>
  <c r="C16" i="26"/>
  <c r="J18" i="9" s="1"/>
  <c r="C17" i="26"/>
  <c r="J15" i="9" s="1"/>
  <c r="C18" i="26"/>
  <c r="J33" i="9" s="1"/>
  <c r="C19" i="26"/>
  <c r="J31" i="9" s="1"/>
  <c r="C21" i="26"/>
  <c r="J21" i="9" s="1"/>
  <c r="C20" i="26"/>
  <c r="J22" i="9" s="1"/>
  <c r="C22" i="26"/>
  <c r="J26" i="9" s="1"/>
  <c r="C23" i="26"/>
  <c r="J16" i="9" s="1"/>
  <c r="C24" i="26"/>
  <c r="J19" i="9" s="1"/>
  <c r="C25" i="26"/>
  <c r="J24" i="9" s="1"/>
  <c r="C38" i="26"/>
  <c r="J53" i="9" s="1"/>
  <c r="C26" i="26"/>
  <c r="J27" i="9" s="1"/>
  <c r="C27" i="26"/>
  <c r="J28" i="9" s="1"/>
  <c r="C29" i="26"/>
  <c r="J34" i="9" s="1"/>
  <c r="C30" i="26"/>
  <c r="J37" i="9" s="1"/>
  <c r="C31" i="26"/>
  <c r="J30" i="9" s="1"/>
  <c r="C32" i="26"/>
  <c r="J40" i="9" s="1"/>
  <c r="C33" i="26"/>
  <c r="J29" i="9" s="1"/>
  <c r="C34" i="26"/>
  <c r="J35" i="9" s="1"/>
  <c r="C36" i="26"/>
  <c r="J20" i="9" s="1"/>
  <c r="C37" i="26"/>
  <c r="J49" i="9" s="1"/>
  <c r="C60" i="26"/>
  <c r="J60" i="9" s="1"/>
  <c r="C41" i="26"/>
  <c r="J42" i="9" s="1"/>
  <c r="C42" i="26"/>
  <c r="J72" i="9" s="1"/>
  <c r="C43" i="26"/>
  <c r="J25" i="9" s="1"/>
  <c r="C44" i="26"/>
  <c r="J48" i="9" s="1"/>
  <c r="C45" i="26"/>
  <c r="J47" i="9" s="1"/>
  <c r="C46" i="26"/>
  <c r="J51" i="9" s="1"/>
  <c r="C47" i="26"/>
  <c r="J45" i="9" s="1"/>
  <c r="C48" i="26"/>
  <c r="J301" i="9" s="1"/>
  <c r="C49" i="26"/>
  <c r="J38" i="9" s="1"/>
  <c r="C50" i="26"/>
  <c r="J109" i="9" s="1"/>
  <c r="C52" i="26"/>
  <c r="J73" i="9" s="1"/>
  <c r="C51" i="26"/>
  <c r="J46" i="9" s="1"/>
  <c r="C53" i="26"/>
  <c r="J86" i="9" s="1"/>
  <c r="C54" i="26"/>
  <c r="J55" i="9" s="1"/>
  <c r="C55" i="26"/>
  <c r="J54" i="9" s="1"/>
  <c r="C56" i="26"/>
  <c r="J61" i="9" s="1"/>
  <c r="C57" i="26"/>
  <c r="J56" i="9" s="1"/>
  <c r="C58" i="26"/>
  <c r="J302" i="9" s="1"/>
  <c r="C59" i="26"/>
  <c r="J64" i="9" s="1"/>
  <c r="C61" i="26"/>
  <c r="J63" i="9" s="1"/>
  <c r="C62" i="26"/>
  <c r="J303" i="9" s="1"/>
  <c r="C63" i="26"/>
  <c r="J62" i="9" s="1"/>
  <c r="C64" i="26"/>
  <c r="J70" i="9" s="1"/>
  <c r="C75" i="26"/>
  <c r="J39" i="9" s="1"/>
  <c r="C66" i="26"/>
  <c r="J77" i="9" s="1"/>
  <c r="C67" i="26"/>
  <c r="J75" i="9" s="1"/>
  <c r="C68" i="26"/>
  <c r="J69" i="9" s="1"/>
  <c r="C110" i="26"/>
  <c r="J222" i="9" s="1"/>
  <c r="C69" i="26"/>
  <c r="J76" i="9" s="1"/>
  <c r="C70" i="26"/>
  <c r="J68" i="9" s="1"/>
  <c r="C71" i="26"/>
  <c r="J59" i="9" s="1"/>
  <c r="C72" i="26"/>
  <c r="J71" i="9" s="1"/>
  <c r="C73" i="26"/>
  <c r="J85" i="9" s="1"/>
  <c r="C74" i="26"/>
  <c r="J78" i="9" s="1"/>
  <c r="C76" i="26"/>
  <c r="J118" i="9" s="1"/>
  <c r="C77" i="26"/>
  <c r="J98" i="9" s="1"/>
  <c r="C78" i="26"/>
  <c r="J160" i="9" s="1"/>
  <c r="C79" i="26"/>
  <c r="J67" i="9" s="1"/>
  <c r="C80" i="26"/>
  <c r="J102" i="9" s="1"/>
  <c r="C81" i="26"/>
  <c r="J89" i="9" s="1"/>
  <c r="C82" i="26"/>
  <c r="J83" i="9" s="1"/>
  <c r="C83" i="26"/>
  <c r="J57" i="9" s="1"/>
  <c r="C84" i="26"/>
  <c r="J82" i="9" s="1"/>
  <c r="C65" i="26"/>
  <c r="J65" i="9" s="1"/>
  <c r="C85" i="26"/>
  <c r="J81" i="9" s="1"/>
  <c r="C140" i="26"/>
  <c r="J203" i="9" s="1"/>
  <c r="C86" i="26"/>
  <c r="J97" i="9" s="1"/>
  <c r="C87" i="26"/>
  <c r="J119" i="9" s="1"/>
  <c r="C88" i="26"/>
  <c r="J80" i="9" s="1"/>
  <c r="C89" i="26"/>
  <c r="J100" i="9" s="1"/>
  <c r="C90" i="26"/>
  <c r="J99" i="9" s="1"/>
  <c r="C91" i="26"/>
  <c r="J95" i="9" s="1"/>
  <c r="C92" i="26"/>
  <c r="J93" i="9" s="1"/>
  <c r="C93" i="26"/>
  <c r="J175" i="9" s="1"/>
  <c r="C95" i="26"/>
  <c r="J91" i="9" s="1"/>
  <c r="C96" i="26"/>
  <c r="J144" i="9" s="1"/>
  <c r="C97" i="26"/>
  <c r="J277" i="9" s="1"/>
  <c r="C98" i="26"/>
  <c r="J101" i="9" s="1"/>
  <c r="C99" i="26"/>
  <c r="J90" i="9" s="1"/>
  <c r="C100" i="26"/>
  <c r="J112" i="9" s="1"/>
  <c r="C101" i="26"/>
  <c r="J96" i="9" s="1"/>
  <c r="C102" i="26"/>
  <c r="J104" i="9" s="1"/>
  <c r="C103" i="26"/>
  <c r="J87" i="9" s="1"/>
  <c r="C104" i="26"/>
  <c r="J108" i="9" s="1"/>
  <c r="C94" i="26"/>
  <c r="J50" i="9" s="1"/>
  <c r="C105" i="26"/>
  <c r="J111" i="9" s="1"/>
  <c r="C106" i="26"/>
  <c r="J236" i="9" s="1"/>
  <c r="C107" i="26"/>
  <c r="J106" i="9" s="1"/>
  <c r="C108" i="26"/>
  <c r="J113" i="9" s="1"/>
  <c r="C109" i="26"/>
  <c r="J115" i="9" s="1"/>
  <c r="C111" i="26"/>
  <c r="J116" i="9" s="1"/>
  <c r="C112" i="26"/>
  <c r="J171" i="9" s="1"/>
  <c r="C113" i="26"/>
  <c r="J143" i="9" s="1"/>
  <c r="C114" i="26"/>
  <c r="J43" i="9" s="1"/>
  <c r="C115" i="26"/>
  <c r="J124" i="9" s="1"/>
  <c r="C116" i="26"/>
  <c r="J148" i="9" s="1"/>
  <c r="C117" i="26"/>
  <c r="J136" i="9" s="1"/>
  <c r="C118" i="26"/>
  <c r="J133" i="9" s="1"/>
  <c r="C119" i="26"/>
  <c r="J114" i="9" s="1"/>
  <c r="C120" i="26"/>
  <c r="J132" i="9" s="1"/>
  <c r="C121" i="26"/>
  <c r="J129" i="9" s="1"/>
  <c r="C122" i="26"/>
  <c r="J147" i="9" s="1"/>
  <c r="C123" i="26"/>
  <c r="J94" i="9" s="1"/>
  <c r="C124" i="26"/>
  <c r="J138" i="9" s="1"/>
  <c r="C125" i="26"/>
  <c r="J103" i="9" s="1"/>
  <c r="C126" i="26"/>
  <c r="J107" i="9" s="1"/>
  <c r="C127" i="26"/>
  <c r="J142" i="9" s="1"/>
  <c r="C129" i="26"/>
  <c r="J202" i="9" s="1"/>
  <c r="C130" i="26"/>
  <c r="J131" i="9" s="1"/>
  <c r="C131" i="26"/>
  <c r="J247" i="9" s="1"/>
  <c r="C132" i="26"/>
  <c r="J110" i="9" s="1"/>
  <c r="C133" i="26"/>
  <c r="J36" i="9" s="1"/>
  <c r="C134" i="26"/>
  <c r="J139" i="9" s="1"/>
  <c r="C135" i="26"/>
  <c r="J150" i="9" s="1"/>
  <c r="C136" i="26"/>
  <c r="J141" i="9" s="1"/>
  <c r="C137" i="26"/>
  <c r="J145" i="9" s="1"/>
  <c r="C138" i="26"/>
  <c r="J135" i="9" s="1"/>
  <c r="C139" i="26"/>
  <c r="J74" i="9" s="1"/>
  <c r="C141" i="26"/>
  <c r="J128" i="9" s="1"/>
  <c r="C142" i="26"/>
  <c r="J156" i="9" s="1"/>
  <c r="C143" i="26"/>
  <c r="J307" i="9" s="1"/>
  <c r="C144" i="26"/>
  <c r="J88" i="9" s="1"/>
  <c r="C145" i="26"/>
  <c r="J239" i="9" s="1"/>
  <c r="C146" i="26"/>
  <c r="J154" i="9" s="1"/>
  <c r="C147" i="26"/>
  <c r="J149" i="9" s="1"/>
  <c r="C148" i="26"/>
  <c r="J308" i="9" s="1"/>
  <c r="C149" i="26"/>
  <c r="J304" i="9" s="1"/>
  <c r="C150" i="26"/>
  <c r="J127" i="9" s="1"/>
  <c r="C152" i="26"/>
  <c r="J151" i="9" s="1"/>
  <c r="C153" i="26"/>
  <c r="J159" i="9" s="1"/>
  <c r="C154" i="26"/>
  <c r="J92" i="9" s="1"/>
  <c r="C155" i="26"/>
  <c r="J125" i="9" s="1"/>
  <c r="C156" i="26"/>
  <c r="J153" i="9" s="1"/>
  <c r="C158" i="26"/>
  <c r="J120" i="9" s="1"/>
  <c r="C159" i="26"/>
  <c r="J177" i="9" s="1"/>
  <c r="C160" i="26"/>
  <c r="J161" i="9" s="1"/>
  <c r="C161" i="26"/>
  <c r="J44" i="9" s="1"/>
  <c r="C162" i="26"/>
  <c r="J121" i="9" s="1"/>
  <c r="C163" i="26"/>
  <c r="J174" i="9" s="1"/>
  <c r="C164" i="26"/>
  <c r="J126" i="9" s="1"/>
  <c r="C165" i="26"/>
  <c r="J155" i="9" s="1"/>
  <c r="C166" i="26"/>
  <c r="J167" i="9" s="1"/>
  <c r="C167" i="26"/>
  <c r="J162" i="9" s="1"/>
  <c r="C169" i="26"/>
  <c r="J284" i="9" s="1"/>
  <c r="C170" i="26"/>
  <c r="J266" i="9" s="1"/>
  <c r="C171" i="26"/>
  <c r="J172" i="9" s="1"/>
  <c r="C172" i="26"/>
  <c r="J168" i="9" s="1"/>
  <c r="C173" i="26"/>
  <c r="J209" i="9" s="1"/>
  <c r="C174" i="26"/>
  <c r="J178" i="9" s="1"/>
  <c r="C175" i="26"/>
  <c r="J184" i="9" s="1"/>
  <c r="C176" i="26"/>
  <c r="J180" i="9" s="1"/>
  <c r="C177" i="26"/>
  <c r="J186" i="9" s="1"/>
  <c r="C178" i="26"/>
  <c r="J163" i="9" s="1"/>
  <c r="C179" i="26"/>
  <c r="J179" i="9" s="1"/>
  <c r="C180" i="26"/>
  <c r="J274" i="9" s="1"/>
  <c r="C181" i="26"/>
  <c r="J195" i="9" s="1"/>
  <c r="C182" i="26"/>
  <c r="J183" i="9" s="1"/>
  <c r="C183" i="26"/>
  <c r="J281" i="9" s="1"/>
  <c r="C184" i="26"/>
  <c r="J238" i="9" s="1"/>
  <c r="C185" i="26"/>
  <c r="J199" i="9" s="1"/>
  <c r="C186" i="26"/>
  <c r="J205" i="9" s="1"/>
  <c r="C187" i="26"/>
  <c r="J268" i="9" s="1"/>
  <c r="C188" i="26"/>
  <c r="J123" i="9" s="1"/>
  <c r="C189" i="26"/>
  <c r="J122" i="9" s="1"/>
  <c r="C190" i="26"/>
  <c r="J164" i="9" s="1"/>
  <c r="C191" i="26"/>
  <c r="J201" i="9" s="1"/>
  <c r="C192" i="26"/>
  <c r="J273" i="9" s="1"/>
  <c r="C193" i="26"/>
  <c r="J188" i="9" s="1"/>
  <c r="C194" i="26"/>
  <c r="J134" i="9" s="1"/>
  <c r="C195" i="26"/>
  <c r="J166" i="9" s="1"/>
  <c r="C196" i="26"/>
  <c r="J197" i="9" s="1"/>
  <c r="C197" i="26"/>
  <c r="J193" i="9" s="1"/>
  <c r="C198" i="26"/>
  <c r="J235" i="9" s="1"/>
  <c r="C215" i="26"/>
  <c r="J200" i="9" s="1"/>
  <c r="C199" i="26"/>
  <c r="J225" i="9" s="1"/>
  <c r="C200" i="26"/>
  <c r="J221" i="9" s="1"/>
  <c r="C201" i="26"/>
  <c r="J192" i="9" s="1"/>
  <c r="C202" i="26"/>
  <c r="J191" i="9" s="1"/>
  <c r="C203" i="26"/>
  <c r="J196" i="9" s="1"/>
  <c r="C204" i="26"/>
  <c r="J283" i="9" s="1"/>
  <c r="C205" i="26"/>
  <c r="J287" i="9" s="1"/>
  <c r="C206" i="26"/>
  <c r="J158" i="9" s="1"/>
  <c r="C207" i="26"/>
  <c r="J207" i="9" s="1"/>
  <c r="C208" i="26"/>
  <c r="J198" i="9" s="1"/>
  <c r="C209" i="26"/>
  <c r="J215" i="9" s="1"/>
  <c r="C210" i="26"/>
  <c r="J194" i="9" s="1"/>
  <c r="C211" i="26"/>
  <c r="J206" i="9" s="1"/>
  <c r="C212" i="26"/>
  <c r="J204" i="9" s="1"/>
  <c r="C213" i="26"/>
  <c r="J211" i="9" s="1"/>
  <c r="C214" i="26"/>
  <c r="J214" i="9" s="1"/>
  <c r="C216" i="26"/>
  <c r="J213" i="9" s="1"/>
  <c r="C217" i="26"/>
  <c r="J212" i="9" s="1"/>
  <c r="C218" i="26"/>
  <c r="J210" i="9" s="1"/>
  <c r="C219" i="26"/>
  <c r="J187" i="9" s="1"/>
  <c r="C220" i="26"/>
  <c r="J288" i="9" s="1"/>
  <c r="C223" i="26"/>
  <c r="J208" i="9" s="1"/>
  <c r="C224" i="26"/>
  <c r="J216" i="9" s="1"/>
  <c r="C225" i="26"/>
  <c r="J234" i="9" s="1"/>
  <c r="C226" i="26"/>
  <c r="J219" i="9" s="1"/>
  <c r="C157" i="26"/>
  <c r="J185" i="9" s="1"/>
  <c r="C227" i="26"/>
  <c r="J254" i="9" s="1"/>
  <c r="C228" i="26"/>
  <c r="J255" i="9" s="1"/>
  <c r="C230" i="26"/>
  <c r="J224" i="9" s="1"/>
  <c r="C231" i="26"/>
  <c r="J226" i="9" s="1"/>
  <c r="C168" i="26"/>
  <c r="J218" i="9" s="1"/>
  <c r="C232" i="26"/>
  <c r="J275" i="9" s="1"/>
  <c r="C233" i="26"/>
  <c r="J228" i="9" s="1"/>
  <c r="C234" i="26"/>
  <c r="J52" i="9" s="1"/>
  <c r="C236" i="26"/>
  <c r="J227" i="9" s="1"/>
  <c r="C237" i="26"/>
  <c r="J267" i="9" s="1"/>
  <c r="C238" i="26"/>
  <c r="J232" i="9" s="1"/>
  <c r="C239" i="26"/>
  <c r="J233" i="9" s="1"/>
  <c r="C240" i="26"/>
  <c r="J244" i="9" s="1"/>
  <c r="C241" i="26"/>
  <c r="J282" i="9" s="1"/>
  <c r="C242" i="26"/>
  <c r="J241" i="9" s="1"/>
  <c r="C243" i="26"/>
  <c r="J230" i="9" s="1"/>
  <c r="C244" i="26"/>
  <c r="J240" i="9" s="1"/>
  <c r="C245" i="26"/>
  <c r="J23" i="9" s="1"/>
  <c r="C246" i="26"/>
  <c r="J157" i="9" s="1"/>
  <c r="C247" i="26"/>
  <c r="J289" i="9" s="1"/>
  <c r="C248" i="26"/>
  <c r="J237" i="9" s="1"/>
  <c r="C249" i="26"/>
  <c r="J276" i="9" s="1"/>
  <c r="C250" i="26"/>
  <c r="J223" i="9" s="1"/>
  <c r="C251" i="26"/>
  <c r="J250" i="9" s="1"/>
  <c r="C252" i="26"/>
  <c r="J311" i="9" s="1"/>
  <c r="C253" i="26"/>
  <c r="J190" i="9" s="1"/>
  <c r="C254" i="26"/>
  <c r="J243" i="9" s="1"/>
  <c r="C255" i="26"/>
  <c r="J245" i="9" s="1"/>
  <c r="C257" i="26"/>
  <c r="J285" i="9" s="1"/>
  <c r="C258" i="26"/>
  <c r="J242" i="9" s="1"/>
  <c r="C259" i="26"/>
  <c r="J249" i="9" s="1"/>
  <c r="C260" i="26"/>
  <c r="J259" i="9" s="1"/>
  <c r="C261" i="26"/>
  <c r="J256" i="9" s="1"/>
  <c r="C262" i="26"/>
  <c r="J253" i="9" s="1"/>
  <c r="C263" i="26"/>
  <c r="J165" i="9" s="1"/>
  <c r="C264" i="26"/>
  <c r="J257" i="9" s="1"/>
  <c r="C265" i="26"/>
  <c r="J263" i="9" s="1"/>
  <c r="C266" i="26"/>
  <c r="J252" i="9" s="1"/>
  <c r="C267" i="26"/>
  <c r="J258" i="9" s="1"/>
  <c r="C269" i="26"/>
  <c r="J246" i="9" s="1"/>
  <c r="C270" i="26"/>
  <c r="J260" i="9" s="1"/>
  <c r="C273" i="26"/>
  <c r="J286" i="9" s="1"/>
  <c r="C274" i="26"/>
  <c r="J264" i="9" s="1"/>
  <c r="C275" i="26"/>
  <c r="J262" i="9" s="1"/>
  <c r="C276" i="26"/>
  <c r="J269" i="9" s="1"/>
  <c r="C277" i="26"/>
  <c r="J261" i="9" s="1"/>
  <c r="C278" i="26"/>
  <c r="J265" i="9" s="1"/>
  <c r="C3" i="26"/>
  <c r="J3" i="9" l="1"/>
  <c r="K12" i="9"/>
  <c r="K14" i="9"/>
  <c r="K10" i="9"/>
  <c r="C235" i="26"/>
  <c r="J117" i="9" s="1"/>
  <c r="K1" i="9" l="1"/>
  <c r="I100" i="9"/>
  <c r="G8" i="9"/>
  <c r="G6" i="9"/>
  <c r="G5" i="9"/>
  <c r="G7" i="9"/>
  <c r="G18" i="9"/>
  <c r="G13" i="9"/>
  <c r="G11" i="9"/>
  <c r="G15" i="9"/>
  <c r="G17" i="9"/>
  <c r="G33" i="9"/>
  <c r="G31" i="9"/>
  <c r="G19" i="9"/>
  <c r="G22" i="9"/>
  <c r="G72" i="9"/>
  <c r="G21" i="9"/>
  <c r="G27" i="9"/>
  <c r="G26" i="9"/>
  <c r="G28" i="9"/>
  <c r="G16" i="9"/>
  <c r="G37" i="9"/>
  <c r="G34" i="9"/>
  <c r="G41" i="9"/>
  <c r="G35" i="9"/>
  <c r="G40" i="9"/>
  <c r="G25" i="9"/>
  <c r="G29" i="9"/>
  <c r="G49" i="9"/>
  <c r="G30" i="9"/>
  <c r="G42" i="9"/>
  <c r="G56" i="9"/>
  <c r="G46" i="9"/>
  <c r="G48" i="9"/>
  <c r="G47" i="9"/>
  <c r="G53" i="9"/>
  <c r="G51" i="9"/>
  <c r="G45" i="9"/>
  <c r="G60" i="9"/>
  <c r="G301" i="9"/>
  <c r="G290" i="9"/>
  <c r="G303" i="9"/>
  <c r="G109" i="9"/>
  <c r="G36" i="9"/>
  <c r="G73" i="9"/>
  <c r="G54" i="9"/>
  <c r="G173" i="9"/>
  <c r="G61" i="9"/>
  <c r="G55" i="9"/>
  <c r="G119" i="9"/>
  <c r="G39" i="9"/>
  <c r="G302" i="9"/>
  <c r="G63" i="9"/>
  <c r="G20" i="9"/>
  <c r="G64" i="9"/>
  <c r="G70" i="9"/>
  <c r="G32" i="9"/>
  <c r="G59" i="9"/>
  <c r="G75" i="9"/>
  <c r="G68" i="9"/>
  <c r="G65" i="9"/>
  <c r="G77" i="9"/>
  <c r="G76" i="9"/>
  <c r="G118" i="9"/>
  <c r="G69" i="9"/>
  <c r="G102" i="9"/>
  <c r="G86" i="9"/>
  <c r="G95" i="9"/>
  <c r="G62" i="9"/>
  <c r="G85" i="9"/>
  <c r="G71" i="9"/>
  <c r="G82" i="9"/>
  <c r="G89" i="9"/>
  <c r="G175" i="9"/>
  <c r="G38" i="9"/>
  <c r="G67" i="9"/>
  <c r="G98" i="9"/>
  <c r="G81" i="9"/>
  <c r="G83" i="9"/>
  <c r="G57" i="9"/>
  <c r="G80" i="9"/>
  <c r="G180" i="9"/>
  <c r="G108" i="9"/>
  <c r="G144" i="9"/>
  <c r="G91" i="9"/>
  <c r="G90" i="9"/>
  <c r="G93" i="9"/>
  <c r="G101" i="9"/>
  <c r="G112" i="9"/>
  <c r="G148" i="9"/>
  <c r="G97" i="9"/>
  <c r="G113" i="9"/>
  <c r="G277" i="9"/>
  <c r="G171" i="9"/>
  <c r="G273" i="9"/>
  <c r="G150" i="9"/>
  <c r="G143" i="9"/>
  <c r="G115" i="9"/>
  <c r="G129" i="9"/>
  <c r="G50" i="9"/>
  <c r="G147" i="9"/>
  <c r="G131" i="9"/>
  <c r="G114" i="9"/>
  <c r="G96" i="9"/>
  <c r="G141" i="9"/>
  <c r="G107" i="9"/>
  <c r="G136" i="9"/>
  <c r="G111" i="9"/>
  <c r="G140" i="9"/>
  <c r="G43" i="9"/>
  <c r="G124" i="9"/>
  <c r="G138" i="9"/>
  <c r="G132" i="9"/>
  <c r="G133" i="9"/>
  <c r="G44" i="9"/>
  <c r="G106" i="9"/>
  <c r="G202" i="9"/>
  <c r="G88" i="9"/>
  <c r="G139" i="9"/>
  <c r="G145" i="9"/>
  <c r="G74" i="9"/>
  <c r="G121" i="9"/>
  <c r="G103" i="9"/>
  <c r="G127" i="9"/>
  <c r="G142" i="9"/>
  <c r="G94" i="9"/>
  <c r="G110" i="9"/>
  <c r="G117" i="9"/>
  <c r="G177" i="9"/>
  <c r="G155" i="9"/>
  <c r="G92" i="9"/>
  <c r="G135" i="9"/>
  <c r="G128" i="9"/>
  <c r="G307" i="9"/>
  <c r="G304" i="9"/>
  <c r="G151" i="9"/>
  <c r="G156" i="9"/>
  <c r="G149" i="9"/>
  <c r="G305" i="9"/>
  <c r="G125" i="9"/>
  <c r="G161" i="9"/>
  <c r="G189" i="9"/>
  <c r="G163" i="9"/>
  <c r="G87" i="9"/>
  <c r="G209" i="9"/>
  <c r="G159" i="9"/>
  <c r="G186" i="9"/>
  <c r="G126" i="9"/>
  <c r="G281" i="9"/>
  <c r="G162" i="9"/>
  <c r="G167" i="9"/>
  <c r="G268" i="9"/>
  <c r="G172" i="9"/>
  <c r="G153" i="9"/>
  <c r="G166" i="9"/>
  <c r="G174" i="9"/>
  <c r="G274" i="9"/>
  <c r="G178" i="9"/>
  <c r="G154" i="9"/>
  <c r="G197" i="9"/>
  <c r="G238" i="9"/>
  <c r="G216" i="9"/>
  <c r="G235" i="9"/>
  <c r="G120" i="9"/>
  <c r="G179" i="9"/>
  <c r="G183" i="9"/>
  <c r="G236" i="9"/>
  <c r="G188" i="9"/>
  <c r="G184" i="9"/>
  <c r="G195" i="9"/>
  <c r="G221" i="9"/>
  <c r="G201" i="9"/>
  <c r="G168" i="9"/>
  <c r="G123" i="9"/>
  <c r="G287" i="9"/>
  <c r="G193" i="9"/>
  <c r="G191" i="9"/>
  <c r="G225" i="9"/>
  <c r="G200" i="9"/>
  <c r="G122" i="9"/>
  <c r="G196" i="9"/>
  <c r="G198" i="9"/>
  <c r="G199" i="9"/>
  <c r="G207" i="9"/>
  <c r="G192" i="9"/>
  <c r="G212" i="9"/>
  <c r="G215" i="9"/>
  <c r="G206" i="9"/>
  <c r="G116" i="9"/>
  <c r="G187" i="9"/>
  <c r="G204" i="9"/>
  <c r="G288" i="9"/>
  <c r="G208" i="9"/>
  <c r="G213" i="9"/>
  <c r="G214" i="9"/>
  <c r="G210" i="9"/>
  <c r="G158" i="9"/>
  <c r="G134" i="9"/>
  <c r="G164" i="9"/>
  <c r="G283" i="9"/>
  <c r="G244" i="9"/>
  <c r="G227" i="9"/>
  <c r="G194" i="9"/>
  <c r="G222" i="9"/>
  <c r="G190" i="9"/>
  <c r="G230" i="9"/>
  <c r="G185" i="9"/>
  <c r="G241" i="9"/>
  <c r="G211" i="9"/>
  <c r="G219" i="9"/>
  <c r="G52" i="9"/>
  <c r="G226" i="9"/>
  <c r="G255" i="9"/>
  <c r="G284" i="9"/>
  <c r="G275" i="9"/>
  <c r="G234" i="9"/>
  <c r="G224" i="9"/>
  <c r="G228" i="9"/>
  <c r="G218" i="9"/>
  <c r="G229" i="9"/>
  <c r="G267" i="9"/>
  <c r="G282" i="9"/>
  <c r="G233" i="9"/>
  <c r="G157" i="9"/>
  <c r="G240" i="9"/>
  <c r="G276" i="9"/>
  <c r="G250" i="9"/>
  <c r="G23" i="9"/>
  <c r="G223" i="9"/>
  <c r="G237" i="9"/>
  <c r="G232" i="9"/>
  <c r="G243" i="9"/>
  <c r="G292" i="9"/>
  <c r="G245" i="9"/>
  <c r="G285" i="9"/>
  <c r="G242" i="9"/>
  <c r="G256" i="9"/>
  <c r="G249" i="9"/>
  <c r="G259" i="9"/>
  <c r="G253" i="9"/>
  <c r="G257" i="9"/>
  <c r="G254" i="9"/>
  <c r="G252" i="9"/>
  <c r="G260" i="9"/>
  <c r="G286" i="9"/>
  <c r="G269" i="9"/>
  <c r="G264" i="9"/>
  <c r="G263" i="9"/>
  <c r="G262" i="9"/>
  <c r="G246" i="9"/>
  <c r="G261" i="9"/>
  <c r="G265" i="9"/>
  <c r="G248" i="9"/>
  <c r="G160" i="9"/>
  <c r="G100" i="9"/>
  <c r="G231" i="9"/>
  <c r="G310" i="9"/>
  <c r="G298" i="9"/>
  <c r="G205" i="9"/>
  <c r="G289" i="9"/>
  <c r="G311" i="9"/>
  <c r="G170" i="9"/>
  <c r="G165" i="9"/>
  <c r="G251" i="9"/>
  <c r="G272" i="9"/>
  <c r="G278" i="9"/>
  <c r="G3" i="9"/>
  <c r="H286" i="9" l="1"/>
  <c r="I286" i="9"/>
  <c r="H260" i="9"/>
  <c r="I260" i="9"/>
  <c r="H111" i="9"/>
  <c r="I111" i="9"/>
  <c r="H263" i="9"/>
  <c r="I263" i="9"/>
  <c r="H269" i="9"/>
  <c r="I269" i="9"/>
  <c r="H261" i="9"/>
  <c r="I261" i="9"/>
  <c r="H262" i="9"/>
  <c r="I262" i="9"/>
  <c r="H264" i="9"/>
  <c r="I264" i="9"/>
  <c r="H190" i="9"/>
  <c r="I190" i="9"/>
  <c r="H265" i="9"/>
  <c r="I265" i="9"/>
  <c r="H278" i="9"/>
  <c r="H24" i="9"/>
  <c r="I24" i="9"/>
  <c r="H78" i="9"/>
  <c r="I78" i="9"/>
  <c r="H247" i="9"/>
  <c r="I247" i="9"/>
  <c r="H239" i="9"/>
  <c r="I239" i="9"/>
  <c r="H99" i="9"/>
  <c r="I99" i="9"/>
  <c r="H266" i="9"/>
  <c r="I266" i="9"/>
  <c r="I308" i="9"/>
  <c r="I258" i="9"/>
  <c r="H8" i="9"/>
  <c r="H3" i="9"/>
  <c r="H5" i="9"/>
  <c r="H7" i="9"/>
  <c r="H6" i="9"/>
  <c r="H11" i="9"/>
  <c r="H18" i="9"/>
  <c r="H13" i="9"/>
  <c r="H15" i="9"/>
  <c r="H17" i="9"/>
  <c r="H19" i="9"/>
  <c r="H16" i="9"/>
  <c r="H30" i="9"/>
  <c r="H22" i="9"/>
  <c r="H21" i="9"/>
  <c r="H33" i="9"/>
  <c r="H38" i="9"/>
  <c r="H31" i="9"/>
  <c r="H37" i="9"/>
  <c r="H28" i="9"/>
  <c r="H29" i="9"/>
  <c r="H72" i="9"/>
  <c r="H26" i="9"/>
  <c r="H60" i="9"/>
  <c r="H34" i="9"/>
  <c r="H40" i="9"/>
  <c r="H35" i="9"/>
  <c r="H56" i="9"/>
  <c r="H41" i="9"/>
  <c r="H25" i="9"/>
  <c r="H42" i="9"/>
  <c r="H20" i="9"/>
  <c r="H49" i="9"/>
  <c r="H173" i="9"/>
  <c r="H86" i="9"/>
  <c r="H73" i="9"/>
  <c r="H36" i="9"/>
  <c r="H46" i="9"/>
  <c r="H48" i="9"/>
  <c r="H53" i="9"/>
  <c r="H51" i="9"/>
  <c r="H301" i="9"/>
  <c r="H45" i="9"/>
  <c r="H290" i="9"/>
  <c r="H119" i="9"/>
  <c r="H109" i="9"/>
  <c r="H59" i="9"/>
  <c r="H54" i="9"/>
  <c r="H47" i="9"/>
  <c r="H302" i="9"/>
  <c r="H63" i="9"/>
  <c r="H55" i="9"/>
  <c r="H102" i="9"/>
  <c r="H64" i="9"/>
  <c r="H39" i="9"/>
  <c r="H61" i="9"/>
  <c r="H118" i="9"/>
  <c r="H93" i="9"/>
  <c r="H273" i="9"/>
  <c r="H70" i="9"/>
  <c r="H125" i="9"/>
  <c r="H32" i="9"/>
  <c r="H62" i="9"/>
  <c r="H76" i="9"/>
  <c r="H67" i="9"/>
  <c r="H75" i="9"/>
  <c r="H225" i="9"/>
  <c r="H143" i="9"/>
  <c r="H68" i="9"/>
  <c r="H277" i="9"/>
  <c r="H129" i="9"/>
  <c r="H95" i="9"/>
  <c r="H85" i="9"/>
  <c r="H160" i="9"/>
  <c r="H82" i="9"/>
  <c r="H83" i="9"/>
  <c r="H175" i="9"/>
  <c r="H65" i="9"/>
  <c r="H87" i="9"/>
  <c r="H69" i="9"/>
  <c r="H255" i="9"/>
  <c r="H144" i="9"/>
  <c r="H89" i="9"/>
  <c r="H98" i="9"/>
  <c r="H112" i="9"/>
  <c r="H57" i="9"/>
  <c r="H101" i="9"/>
  <c r="H77" i="9"/>
  <c r="H91" i="9"/>
  <c r="H100" i="9"/>
  <c r="H221" i="9"/>
  <c r="H50" i="9"/>
  <c r="H284" i="9"/>
  <c r="H108" i="9"/>
  <c r="H97" i="9"/>
  <c r="H81" i="9"/>
  <c r="H132" i="9"/>
  <c r="H180" i="9"/>
  <c r="H106" i="9"/>
  <c r="H113" i="9"/>
  <c r="H216" i="9"/>
  <c r="H115" i="9"/>
  <c r="H127" i="9"/>
  <c r="H171" i="9"/>
  <c r="H90" i="9"/>
  <c r="H162" i="9"/>
  <c r="H96" i="9"/>
  <c r="H248" i="9"/>
  <c r="H88" i="9"/>
  <c r="H136" i="9"/>
  <c r="H124" i="9"/>
  <c r="H43" i="9"/>
  <c r="H231" i="9"/>
  <c r="H138" i="9"/>
  <c r="H103" i="9"/>
  <c r="H148" i="9"/>
  <c r="H92" i="9"/>
  <c r="H131" i="9"/>
  <c r="H116" i="9"/>
  <c r="H238" i="9"/>
  <c r="H281" i="9"/>
  <c r="H120" i="9"/>
  <c r="H141" i="9"/>
  <c r="H202" i="9"/>
  <c r="H303" i="9"/>
  <c r="H139" i="9"/>
  <c r="H114" i="9"/>
  <c r="H147" i="9"/>
  <c r="H177" i="9"/>
  <c r="H94" i="9"/>
  <c r="H145" i="9"/>
  <c r="H236" i="9"/>
  <c r="H27" i="9"/>
  <c r="H110" i="9"/>
  <c r="H310" i="9"/>
  <c r="H292" i="9"/>
  <c r="H150" i="9"/>
  <c r="H128" i="9"/>
  <c r="H74" i="9"/>
  <c r="H142" i="9"/>
  <c r="H80" i="9"/>
  <c r="H107" i="9"/>
  <c r="H156" i="9"/>
  <c r="H167" i="9"/>
  <c r="H153" i="9"/>
  <c r="H117" i="9"/>
  <c r="H163" i="9"/>
  <c r="H166" i="9"/>
  <c r="H304" i="9"/>
  <c r="H168" i="9"/>
  <c r="H149" i="9"/>
  <c r="H140" i="9"/>
  <c r="H159" i="9"/>
  <c r="H227" i="9"/>
  <c r="H305" i="9"/>
  <c r="H235" i="9"/>
  <c r="H186" i="9"/>
  <c r="H44" i="9"/>
  <c r="H126" i="9"/>
  <c r="H187" i="9"/>
  <c r="H151" i="9"/>
  <c r="H174" i="9"/>
  <c r="H183" i="9"/>
  <c r="H161" i="9"/>
  <c r="H274" i="9"/>
  <c r="H268" i="9"/>
  <c r="H209" i="9"/>
  <c r="H178" i="9"/>
  <c r="H189" i="9"/>
  <c r="H197" i="9"/>
  <c r="H201" i="9"/>
  <c r="H184" i="9"/>
  <c r="H207" i="9"/>
  <c r="H179" i="9"/>
  <c r="H192" i="9"/>
  <c r="H222" i="9"/>
  <c r="H135" i="9"/>
  <c r="H196" i="9"/>
  <c r="H121" i="9"/>
  <c r="H195" i="9"/>
  <c r="H200" i="9"/>
  <c r="H154" i="9"/>
  <c r="H188" i="9"/>
  <c r="H158" i="9"/>
  <c r="H155" i="9"/>
  <c r="H164" i="9"/>
  <c r="H134" i="9"/>
  <c r="H288" i="9"/>
  <c r="H172" i="9"/>
  <c r="H193" i="9"/>
  <c r="H244" i="9"/>
  <c r="H210" i="9"/>
  <c r="H215" i="9"/>
  <c r="H283" i="9"/>
  <c r="H214" i="9"/>
  <c r="H213" i="9"/>
  <c r="H206" i="9"/>
  <c r="H194" i="9"/>
  <c r="H185" i="9"/>
  <c r="H191" i="9"/>
  <c r="H198" i="9"/>
  <c r="H219" i="9"/>
  <c r="H287" i="9"/>
  <c r="H133" i="9"/>
  <c r="H23" i="9"/>
  <c r="H212" i="9"/>
  <c r="H204" i="9"/>
  <c r="H122" i="9"/>
  <c r="H199" i="9"/>
  <c r="H275" i="9"/>
  <c r="H211" i="9"/>
  <c r="H52" i="9"/>
  <c r="H229" i="9"/>
  <c r="H218" i="9"/>
  <c r="H226" i="9"/>
  <c r="H224" i="9"/>
  <c r="H228" i="9"/>
  <c r="H230" i="9"/>
  <c r="H123" i="9"/>
  <c r="H241" i="9"/>
  <c r="H242" i="9"/>
  <c r="H254" i="9"/>
  <c r="H307" i="9"/>
  <c r="H208" i="9"/>
  <c r="H282" i="9"/>
  <c r="H233" i="9"/>
  <c r="H267" i="9"/>
  <c r="H157" i="9"/>
  <c r="H276" i="9"/>
  <c r="H289" i="9"/>
  <c r="H240" i="9"/>
  <c r="H232" i="9"/>
  <c r="H285" i="9"/>
  <c r="H237" i="9"/>
  <c r="H234" i="9"/>
  <c r="H246" i="9"/>
  <c r="H250" i="9"/>
  <c r="H249" i="9"/>
  <c r="H243" i="9"/>
  <c r="H223" i="9"/>
  <c r="H245" i="9"/>
  <c r="H311" i="9"/>
  <c r="H256" i="9"/>
  <c r="H257" i="9"/>
  <c r="H253" i="9"/>
  <c r="H170" i="9"/>
  <c r="H165" i="9"/>
  <c r="H259" i="9"/>
  <c r="H251" i="9"/>
  <c r="H252" i="9"/>
  <c r="H272" i="9"/>
  <c r="I3" i="9" l="1"/>
  <c r="I4" i="9"/>
  <c r="I5" i="9"/>
  <c r="I7" i="9"/>
  <c r="I6" i="9"/>
  <c r="I9" i="9"/>
  <c r="I11" i="9"/>
  <c r="I10" i="9"/>
  <c r="I12" i="9"/>
  <c r="I18" i="9"/>
  <c r="I14" i="9"/>
  <c r="I13" i="9"/>
  <c r="I15" i="9"/>
  <c r="I17" i="9"/>
  <c r="I19" i="9"/>
  <c r="I16" i="9"/>
  <c r="I30" i="9"/>
  <c r="I22" i="9"/>
  <c r="I21" i="9"/>
  <c r="I33" i="9"/>
  <c r="I38" i="9"/>
  <c r="I279" i="9"/>
  <c r="I31" i="9"/>
  <c r="I37" i="9"/>
  <c r="I28" i="9"/>
  <c r="I29" i="9"/>
  <c r="I72" i="9"/>
  <c r="I26" i="9"/>
  <c r="I60" i="9"/>
  <c r="I34" i="9"/>
  <c r="I40" i="9"/>
  <c r="I35" i="9"/>
  <c r="I280" i="9"/>
  <c r="I56" i="9"/>
  <c r="I41" i="9"/>
  <c r="I25" i="9"/>
  <c r="I42" i="9"/>
  <c r="I20" i="9"/>
  <c r="I49" i="9"/>
  <c r="I173" i="9"/>
  <c r="I86" i="9"/>
  <c r="I73" i="9"/>
  <c r="I36" i="9"/>
  <c r="I46" i="9"/>
  <c r="I48" i="9"/>
  <c r="I53" i="9"/>
  <c r="I51" i="9"/>
  <c r="I301" i="9"/>
  <c r="I45" i="9"/>
  <c r="I290" i="9"/>
  <c r="I119" i="9"/>
  <c r="I109" i="9"/>
  <c r="I59" i="9"/>
  <c r="I54" i="9"/>
  <c r="I47" i="9"/>
  <c r="I302" i="9"/>
  <c r="I63" i="9"/>
  <c r="I55" i="9"/>
  <c r="I102" i="9"/>
  <c r="I64" i="9"/>
  <c r="I39" i="9"/>
  <c r="I61" i="9"/>
  <c r="I118" i="9"/>
  <c r="I93" i="9"/>
  <c r="I273" i="9"/>
  <c r="I70" i="9"/>
  <c r="I125" i="9"/>
  <c r="I32" i="9"/>
  <c r="I62" i="9"/>
  <c r="I76" i="9"/>
  <c r="I67" i="9"/>
  <c r="I75" i="9"/>
  <c r="I225" i="9"/>
  <c r="I143" i="9"/>
  <c r="I68" i="9"/>
  <c r="I277" i="9"/>
  <c r="I129" i="9"/>
  <c r="I95" i="9"/>
  <c r="I85" i="9"/>
  <c r="I82" i="9"/>
  <c r="I83" i="9"/>
  <c r="I71" i="9"/>
  <c r="I175" i="9"/>
  <c r="I65" i="9"/>
  <c r="I87" i="9"/>
  <c r="I69" i="9"/>
  <c r="I255" i="9"/>
  <c r="I144" i="9"/>
  <c r="I89" i="9"/>
  <c r="I98" i="9"/>
  <c r="I112" i="9"/>
  <c r="I57" i="9"/>
  <c r="I101" i="9"/>
  <c r="I77" i="9"/>
  <c r="I91" i="9"/>
  <c r="I221" i="9"/>
  <c r="I50" i="9"/>
  <c r="I284" i="9"/>
  <c r="I108" i="9"/>
  <c r="I97" i="9"/>
  <c r="I81" i="9"/>
  <c r="I132" i="9"/>
  <c r="I180" i="9"/>
  <c r="I106" i="9"/>
  <c r="I113" i="9"/>
  <c r="I216" i="9"/>
  <c r="I115" i="9"/>
  <c r="I127" i="9"/>
  <c r="I171" i="9"/>
  <c r="I90" i="9"/>
  <c r="I162" i="9"/>
  <c r="I96" i="9"/>
  <c r="I248" i="9"/>
  <c r="I88" i="9"/>
  <c r="I136" i="9"/>
  <c r="I124" i="9"/>
  <c r="I43" i="9"/>
  <c r="I138" i="9"/>
  <c r="I103" i="9"/>
  <c r="I148" i="9"/>
  <c r="I92" i="9"/>
  <c r="I131" i="9"/>
  <c r="I116" i="9"/>
  <c r="I238" i="9"/>
  <c r="I281" i="9"/>
  <c r="I120" i="9"/>
  <c r="I141" i="9"/>
  <c r="I202" i="9"/>
  <c r="I303" i="9"/>
  <c r="I139" i="9"/>
  <c r="I114" i="9"/>
  <c r="I147" i="9"/>
  <c r="I177" i="9"/>
  <c r="I94" i="9"/>
  <c r="I145" i="9"/>
  <c r="I236" i="9"/>
  <c r="I27" i="9"/>
  <c r="I110" i="9"/>
  <c r="I292" i="9"/>
  <c r="I150" i="9"/>
  <c r="I128" i="9"/>
  <c r="I74" i="9"/>
  <c r="I142" i="9"/>
  <c r="I80" i="9"/>
  <c r="I107" i="9"/>
  <c r="I156" i="9"/>
  <c r="I167" i="9"/>
  <c r="I153" i="9"/>
  <c r="I117" i="9"/>
  <c r="I163" i="9"/>
  <c r="I166" i="9"/>
  <c r="I304" i="9"/>
  <c r="I168" i="9"/>
  <c r="I149" i="9"/>
  <c r="I140" i="9"/>
  <c r="I159" i="9"/>
  <c r="I227" i="9"/>
  <c r="I305" i="9"/>
  <c r="I235" i="9"/>
  <c r="I186" i="9"/>
  <c r="I44" i="9"/>
  <c r="I126" i="9"/>
  <c r="I187" i="9"/>
  <c r="I151" i="9"/>
  <c r="I174" i="9"/>
  <c r="I183" i="9"/>
  <c r="I161" i="9"/>
  <c r="I274" i="9"/>
  <c r="I268" i="9"/>
  <c r="I209" i="9"/>
  <c r="I178" i="9"/>
  <c r="I189" i="9"/>
  <c r="I197" i="9"/>
  <c r="I201" i="9"/>
  <c r="I184" i="9"/>
  <c r="I207" i="9"/>
  <c r="I179" i="9"/>
  <c r="I192" i="9"/>
  <c r="I222" i="9"/>
  <c r="I135" i="9"/>
  <c r="I196" i="9"/>
  <c r="I121" i="9"/>
  <c r="I195" i="9"/>
  <c r="I200" i="9"/>
  <c r="I154" i="9"/>
  <c r="I188" i="9"/>
  <c r="I158" i="9"/>
  <c r="I155" i="9"/>
  <c r="I164" i="9"/>
  <c r="I134" i="9"/>
  <c r="I288" i="9"/>
  <c r="I172" i="9"/>
  <c r="I193" i="9"/>
  <c r="I244" i="9"/>
  <c r="I210" i="9"/>
  <c r="I215" i="9"/>
  <c r="I283" i="9"/>
  <c r="I214" i="9"/>
  <c r="I213" i="9"/>
  <c r="I206" i="9"/>
  <c r="I194" i="9"/>
  <c r="I185" i="9"/>
  <c r="I191" i="9"/>
  <c r="I198" i="9"/>
  <c r="I219" i="9"/>
  <c r="I287" i="9"/>
  <c r="I133" i="9"/>
  <c r="I23" i="9"/>
  <c r="I212" i="9"/>
  <c r="I204" i="9"/>
  <c r="I122" i="9"/>
  <c r="I275" i="9"/>
  <c r="I211" i="9"/>
  <c r="I52" i="9"/>
  <c r="I229" i="9"/>
  <c r="I218" i="9"/>
  <c r="I226" i="9"/>
  <c r="I224" i="9"/>
  <c r="I228" i="9"/>
  <c r="I230" i="9"/>
  <c r="I123" i="9"/>
  <c r="I241" i="9"/>
  <c r="I242" i="9"/>
  <c r="I254" i="9"/>
  <c r="I307" i="9"/>
  <c r="I208" i="9"/>
  <c r="I282" i="9"/>
  <c r="I233" i="9"/>
  <c r="I267" i="9"/>
  <c r="I157" i="9"/>
  <c r="I276" i="9"/>
  <c r="I240" i="9"/>
  <c r="I232" i="9"/>
  <c r="I285" i="9"/>
  <c r="I237" i="9"/>
  <c r="I234" i="9"/>
  <c r="I246" i="9"/>
  <c r="I250" i="9"/>
  <c r="I249" i="9"/>
  <c r="I243" i="9"/>
  <c r="I223" i="9"/>
  <c r="I245" i="9"/>
  <c r="I256" i="9"/>
  <c r="I257" i="9"/>
  <c r="I253" i="9"/>
  <c r="I259" i="9"/>
  <c r="I252" i="9"/>
  <c r="I8" i="9"/>
  <c r="I1" i="9" l="1"/>
  <c r="G4" i="9"/>
  <c r="G9" i="9"/>
  <c r="G10" i="9" l="1"/>
  <c r="G12" i="9"/>
  <c r="G14" i="9" l="1"/>
  <c r="G279" i="9" l="1"/>
  <c r="G309" i="9"/>
  <c r="C1" i="11" l="1"/>
  <c r="G280" i="9"/>
  <c r="G1" i="9" s="1"/>
  <c r="C4" i="10"/>
  <c r="H4" i="9" l="1"/>
  <c r="C11" i="10"/>
  <c r="H12" i="9" s="1"/>
  <c r="C10" i="10"/>
  <c r="H10" i="9" s="1"/>
  <c r="C9" i="10"/>
  <c r="H9" i="9" l="1"/>
  <c r="C14" i="10"/>
  <c r="H14" i="9" l="1"/>
  <c r="C28" i="10"/>
  <c r="H279" i="9" l="1"/>
  <c r="H309" i="9"/>
  <c r="C40" i="10"/>
  <c r="H280" i="9" l="1"/>
  <c r="H1" i="9" s="1"/>
  <c r="C1" i="10"/>
  <c r="C4" i="26"/>
  <c r="C8" i="26"/>
  <c r="J9" i="9" s="1"/>
  <c r="J4" i="9" l="1"/>
  <c r="C11" i="26"/>
  <c r="J12" i="9" s="1"/>
  <c r="C10" i="26"/>
  <c r="J10" i="9" s="1"/>
  <c r="C15" i="26" l="1"/>
  <c r="J14" i="9" s="1"/>
  <c r="C28" i="26" l="1"/>
  <c r="J279" i="9" l="1"/>
  <c r="C39" i="26"/>
  <c r="J280" i="9" s="1"/>
  <c r="J1" i="9" s="1"/>
  <c r="C1" i="26" l="1"/>
</calcChain>
</file>

<file path=xl/sharedStrings.xml><?xml version="1.0" encoding="utf-8"?>
<sst xmlns="http://schemas.openxmlformats.org/spreadsheetml/2006/main" count="7065" uniqueCount="1293">
  <si>
    <t>The document includes a summary table for reporting years represented in this document, and detailed emissions reports for each emissions year.</t>
  </si>
  <si>
    <t>How to navigate this document: the list of pages below are links to the workbook tabs listed.</t>
  </si>
  <si>
    <t>Additional Information</t>
  </si>
  <si>
    <t>Annual Totals</t>
  </si>
  <si>
    <t>Facility</t>
  </si>
  <si>
    <t>Facility AQ ID</t>
  </si>
  <si>
    <t>Town</t>
  </si>
  <si>
    <t>Sector</t>
  </si>
  <si>
    <t>Close/Exepmtion Date</t>
  </si>
  <si>
    <t>Data Trend</t>
  </si>
  <si>
    <t xml:space="preserve">ANP BELLINGHAM ENERGY COMPANY LLC </t>
  </si>
  <si>
    <t>1201509</t>
  </si>
  <si>
    <t>BELLINGHAM</t>
  </si>
  <si>
    <t>Power Generation</t>
  </si>
  <si>
    <t xml:space="preserve">SEMASS PARTNERSHIP </t>
  </si>
  <si>
    <t>1200001</t>
  </si>
  <si>
    <t>ROCHESTER</t>
  </si>
  <si>
    <t>Solid Waste Combustors</t>
  </si>
  <si>
    <t xml:space="preserve">BLACKSTONE POWER GENERATING LLC </t>
  </si>
  <si>
    <t>1180211</t>
  </si>
  <si>
    <t>BLACKSTONE</t>
  </si>
  <si>
    <t xml:space="preserve">FORE RIVER ENERGY CENTER </t>
  </si>
  <si>
    <t>1190227</t>
  </si>
  <si>
    <t>WEYMOUTH</t>
  </si>
  <si>
    <t xml:space="preserve">KENDALL GREEN ENERGY LLC </t>
  </si>
  <si>
    <t>1190093</t>
  </si>
  <si>
    <t>CAMBRIDGE</t>
  </si>
  <si>
    <t xml:space="preserve">COVANTA HAVERHILL INCORPORATED </t>
  </si>
  <si>
    <t>1210007</t>
  </si>
  <si>
    <t>HAVERHILL</t>
  </si>
  <si>
    <t xml:space="preserve">MYSTIC STATION </t>
  </si>
  <si>
    <t>1190128</t>
  </si>
  <si>
    <t>CHARLESTOWN</t>
  </si>
  <si>
    <t xml:space="preserve">WHEELABRATOR MILLBURY INC </t>
  </si>
  <si>
    <t>1180419</t>
  </si>
  <si>
    <t>MILLBURY</t>
  </si>
  <si>
    <t xml:space="preserve">WHEELABRATOR NORTH ANDOVER INCORPORATED </t>
  </si>
  <si>
    <t>1210261</t>
  </si>
  <si>
    <t>NORTH ANDOVER</t>
  </si>
  <si>
    <t xml:space="preserve">NATIONAL GRID USA SERVICE COMPANY INC </t>
  </si>
  <si>
    <t>1193490</t>
  </si>
  <si>
    <t>WALTHAM</t>
  </si>
  <si>
    <t>Natural Gas Systems</t>
  </si>
  <si>
    <t xml:space="preserve">WHEELABRATOR SAUGUS INC </t>
  </si>
  <si>
    <t>1197654</t>
  </si>
  <si>
    <t>SAUGUS</t>
  </si>
  <si>
    <t xml:space="preserve">DISTRIGAS OF MASSACHUSETTS LLC </t>
  </si>
  <si>
    <t>1190814</t>
  </si>
  <si>
    <t>EVERETT</t>
  </si>
  <si>
    <t xml:space="preserve">FOOTPRINT POWER SALEM HARBOR DEVELOPMENT </t>
  </si>
  <si>
    <t>1193733</t>
  </si>
  <si>
    <t>SALEM</t>
  </si>
  <si>
    <t xml:space="preserve">MEDICAL AREA TOTAL ENERGY PLANT </t>
  </si>
  <si>
    <t>1191191</t>
  </si>
  <si>
    <t>BOSTON</t>
  </si>
  <si>
    <t xml:space="preserve">MASSPOWER LLC </t>
  </si>
  <si>
    <t>0420007</t>
  </si>
  <si>
    <t>SPRINGFIELD</t>
  </si>
  <si>
    <t xml:space="preserve">MILLENNIUM POWER COMPANY LLC </t>
  </si>
  <si>
    <t>1180281</t>
  </si>
  <si>
    <t>CHARLTON</t>
  </si>
  <si>
    <t xml:space="preserve">MASSACHUSETTS INSTITUTE OF TECHNOLOGY </t>
  </si>
  <si>
    <t>1191844</t>
  </si>
  <si>
    <t>Institutions</t>
  </si>
  <si>
    <t xml:space="preserve">DIGHTON POWER </t>
  </si>
  <si>
    <t>1200276</t>
  </si>
  <si>
    <t>DIGHTON</t>
  </si>
  <si>
    <t xml:space="preserve">COLUMBIA GAS LAWRENCE OPERATING CENTER </t>
  </si>
  <si>
    <t>1210635</t>
  </si>
  <si>
    <t>LAWRENCE</t>
  </si>
  <si>
    <t xml:space="preserve">UMASS AMHERST CAMPUS </t>
  </si>
  <si>
    <t>0420004</t>
  </si>
  <si>
    <t>AMHERST</t>
  </si>
  <si>
    <t xml:space="preserve">MILFORD POWER LLC </t>
  </si>
  <si>
    <t>1201504</t>
  </si>
  <si>
    <t>MILFORD</t>
  </si>
  <si>
    <t xml:space="preserve">EXELON WEST MEDWAY LLC </t>
  </si>
  <si>
    <t>1200133</t>
  </si>
  <si>
    <t>MEDWAY</t>
  </si>
  <si>
    <t xml:space="preserve">RESOURCE CONTROL INC-WESTMINSTER </t>
  </si>
  <si>
    <t>1180329</t>
  </si>
  <si>
    <t>WESTMINSTER</t>
  </si>
  <si>
    <t>Solid Waste Landfill</t>
  </si>
  <si>
    <t xml:space="preserve">UMASS MEDICAL SCHOOL </t>
  </si>
  <si>
    <t>1180334</t>
  </si>
  <si>
    <t>WORCESTER</t>
  </si>
  <si>
    <t xml:space="preserve">STORED SOLAR FITCHBURG LLC </t>
  </si>
  <si>
    <t>1180061</t>
  </si>
  <si>
    <t xml:space="preserve">HARVARD UNIVERSITY BLACKSTONE STEAM PLAN </t>
  </si>
  <si>
    <t>1190092</t>
  </si>
  <si>
    <t xml:space="preserve">VICINITY ENERGY LLC </t>
  </si>
  <si>
    <t>1190507</t>
  </si>
  <si>
    <t>Other</t>
  </si>
  <si>
    <t xml:space="preserve">BOSTON UNIVERSITY PHYSICAL PLANT </t>
  </si>
  <si>
    <t>1191578</t>
  </si>
  <si>
    <t xml:space="preserve">NSTAR GAS </t>
  </si>
  <si>
    <t>1193487</t>
  </si>
  <si>
    <t>FRAMINGHAM</t>
  </si>
  <si>
    <t xml:space="preserve">SOLUTIA INC </t>
  </si>
  <si>
    <t>0420086</t>
  </si>
  <si>
    <t>Manufacturing</t>
  </si>
  <si>
    <t xml:space="preserve">CANAL GENERATING LLC </t>
  </si>
  <si>
    <t>1200054</t>
  </si>
  <si>
    <t>SANDWICH</t>
  </si>
  <si>
    <t xml:space="preserve">MWRA DEER ISLAND </t>
  </si>
  <si>
    <t>1191899</t>
  </si>
  <si>
    <t>WINTHROP</t>
  </si>
  <si>
    <t>Sewage Treatment Facilities</t>
  </si>
  <si>
    <t xml:space="preserve">USAF HANSCOM AFB 66 ABG/CEIE </t>
  </si>
  <si>
    <t>1190499</t>
  </si>
  <si>
    <t>HANSCOM AFB</t>
  </si>
  <si>
    <t xml:space="preserve">NEA BELLINGHAM </t>
  </si>
  <si>
    <t>1201550</t>
  </si>
  <si>
    <t xml:space="preserve">TWIN RIVERS TECHNOLOGIES MANUFACTURING C </t>
  </si>
  <si>
    <t>1190497</t>
  </si>
  <si>
    <t>QUINCY</t>
  </si>
  <si>
    <t xml:space="preserve">GILLETTE COMPANY LLC THE </t>
  </si>
  <si>
    <t>1190033</t>
  </si>
  <si>
    <t xml:space="preserve">CARVER MARION WAREHAM REGIONAL REFUSE </t>
  </si>
  <si>
    <t>1200610</t>
  </si>
  <si>
    <t>CARVER</t>
  </si>
  <si>
    <t xml:space="preserve">LIBERTY UTILITIES </t>
  </si>
  <si>
    <t>1200159</t>
  </si>
  <si>
    <t>FALL RIVER</t>
  </si>
  <si>
    <t xml:space="preserve">WYETH LLC </t>
  </si>
  <si>
    <t>1211015</t>
  </si>
  <si>
    <t>ANDOVER</t>
  </si>
  <si>
    <t xml:space="preserve">ST GOBAIN ABRASIVES INC </t>
  </si>
  <si>
    <t>1180115</t>
  </si>
  <si>
    <t xml:space="preserve">ANALOG DEVICES INC </t>
  </si>
  <si>
    <t>1190226</t>
  </si>
  <si>
    <t>WILMINGTON</t>
  </si>
  <si>
    <t xml:space="preserve">SPECIALTY MINERALS </t>
  </si>
  <si>
    <t>1170042</t>
  </si>
  <si>
    <t>ADAMS</t>
  </si>
  <si>
    <t xml:space="preserve">ERVING PAPER MILLS </t>
  </si>
  <si>
    <t>0420121</t>
  </si>
  <si>
    <t>ERVING</t>
  </si>
  <si>
    <t xml:space="preserve">UPPER BLACKSTONE SSI </t>
  </si>
  <si>
    <t>1180937</t>
  </si>
  <si>
    <t xml:space="preserve">ROUSSELOT PEABODY INC </t>
  </si>
  <si>
    <t>1190175</t>
  </si>
  <si>
    <t>PEABODY</t>
  </si>
  <si>
    <t xml:space="preserve">SEAMAN PAPER COMPANY </t>
  </si>
  <si>
    <t>1180035</t>
  </si>
  <si>
    <t>OTTER RIVER</t>
  </si>
  <si>
    <t xml:space="preserve">TENNESSEE GAS PIPELINE LLC STATION 264 </t>
  </si>
  <si>
    <t>1180591</t>
  </si>
  <si>
    <t xml:space="preserve">TAUNTON MUNICIPAL LIGHT PLANT </t>
  </si>
  <si>
    <t>1200067</t>
  </si>
  <si>
    <t>TAUNTON</t>
  </si>
  <si>
    <t xml:space="preserve">NORTHEASTERN UNIVERSITY </t>
  </si>
  <si>
    <t>1190054</t>
  </si>
  <si>
    <t xml:space="preserve">BIOGEN INC </t>
  </si>
  <si>
    <t>1191819</t>
  </si>
  <si>
    <t xml:space="preserve">BERKSHIRE POWER COMPANY LLC </t>
  </si>
  <si>
    <t>0420067</t>
  </si>
  <si>
    <t>AGAWAM</t>
  </si>
  <si>
    <t xml:space="preserve">GENERAL ELECTRIC AIRCRAFT ENGINES </t>
  </si>
  <si>
    <t>1190138</t>
  </si>
  <si>
    <t>LYNN</t>
  </si>
  <si>
    <t xml:space="preserve">COOLEY DICKINSON HOSPITAL </t>
  </si>
  <si>
    <t>0420054</t>
  </si>
  <si>
    <t>NORTHAMPTON</t>
  </si>
  <si>
    <t xml:space="preserve">TENNESSEE GAS PIPELINE COMPANY LLC </t>
  </si>
  <si>
    <t>0420005</t>
  </si>
  <si>
    <t xml:space="preserve">SOUTHBRIDGE LANDFILL GAS MANAGEMENT </t>
  </si>
  <si>
    <t>1180570</t>
  </si>
  <si>
    <t>SOUTHBRIDGE</t>
  </si>
  <si>
    <t>IPG PHOTONICS CORPORATION</t>
  </si>
  <si>
    <t>1181230</t>
  </si>
  <si>
    <t>OXFORD</t>
  </si>
  <si>
    <t xml:space="preserve">BONDIS ISLAND LANDFILL </t>
  </si>
  <si>
    <t>0420361</t>
  </si>
  <si>
    <t xml:space="preserve">HOLLINGSWORTH &amp; VOSE </t>
  </si>
  <si>
    <t>1210086</t>
  </si>
  <si>
    <t>GROTON</t>
  </si>
  <si>
    <t xml:space="preserve">NEWARK AMERICA </t>
  </si>
  <si>
    <t>1180355</t>
  </si>
  <si>
    <t>FITCHBURG</t>
  </si>
  <si>
    <t xml:space="preserve">SKYWORKS SOLUTIONS INC </t>
  </si>
  <si>
    <t>1191245</t>
  </si>
  <si>
    <t>WOBURN</t>
  </si>
  <si>
    <t xml:space="preserve">AGRI MARK INC </t>
  </si>
  <si>
    <t>0420788</t>
  </si>
  <si>
    <t>WEST SPRINGFIELD</t>
  </si>
  <si>
    <t>No Data Available</t>
  </si>
  <si>
    <t xml:space="preserve">WYMAN GORDON COMPANY </t>
  </si>
  <si>
    <t>1180039</t>
  </si>
  <si>
    <t>GRAFTON</t>
  </si>
  <si>
    <t xml:space="preserve">BOSTON COLLEGE CHESTNUT HILL </t>
  </si>
  <si>
    <t>1190292</t>
  </si>
  <si>
    <t>NEWTON</t>
  </si>
  <si>
    <t>BFI FALL RIVER LANDFILL</t>
  </si>
  <si>
    <t>1200866</t>
  </si>
  <si>
    <t xml:space="preserve">OCEAN SPRAY CRANBERRIES INC </t>
  </si>
  <si>
    <t>1200278</t>
  </si>
  <si>
    <t>MIDDLEBOROUGH</t>
  </si>
  <si>
    <t xml:space="preserve">MASSPORT LOGAN AIRPORT </t>
  </si>
  <si>
    <t>1191249</t>
  </si>
  <si>
    <t xml:space="preserve">TUFTS UNIVERSITY </t>
  </si>
  <si>
    <t>1190156</t>
  </si>
  <si>
    <t>MEDFORD</t>
  </si>
  <si>
    <t xml:space="preserve">BAYSTATE MEDICAL CENTER </t>
  </si>
  <si>
    <t>0420093</t>
  </si>
  <si>
    <t>SMITH COLLEGE</t>
  </si>
  <si>
    <t>0420058</t>
  </si>
  <si>
    <t xml:space="preserve">BRAINTREE ELECTRIC </t>
  </si>
  <si>
    <t>1190491</t>
  </si>
  <si>
    <t>BRAINTREE</t>
  </si>
  <si>
    <t>CRANE &amp; COMPANY INC</t>
  </si>
  <si>
    <t>1170039</t>
  </si>
  <si>
    <t>DALTON</t>
  </si>
  <si>
    <t xml:space="preserve">DARTMOUTH POWER ASSOCATES </t>
  </si>
  <si>
    <t>1200025</t>
  </si>
  <si>
    <t>DARTMOUTH</t>
  </si>
  <si>
    <t xml:space="preserve">STONY BROOK ENERGY CENTER </t>
  </si>
  <si>
    <t>0420001</t>
  </si>
  <si>
    <t>LUDLOW</t>
  </si>
  <si>
    <t xml:space="preserve">LAHEY CLINIC HOSPITAL INC </t>
  </si>
  <si>
    <t>1190593</t>
  </si>
  <si>
    <t>BURLINGTON</t>
  </si>
  <si>
    <t xml:space="preserve">GREATER LAWRENCE SANITARY DISTRICT </t>
  </si>
  <si>
    <t>1210242</t>
  </si>
  <si>
    <t xml:space="preserve">MWRA FORE RIVER STAGING AREA </t>
  </si>
  <si>
    <t>1190304</t>
  </si>
  <si>
    <t xml:space="preserve">BRISTOL-MYERS SQUIBB CO </t>
  </si>
  <si>
    <t>1210627</t>
  </si>
  <si>
    <t>DEVENS</t>
  </si>
  <si>
    <t xml:space="preserve">IXYS INTEGRATED CIRUITS, LLC </t>
  </si>
  <si>
    <t>1191497</t>
  </si>
  <si>
    <t>BEVERLY</t>
  </si>
  <si>
    <t xml:space="preserve">COMMONWEALTH NEW BEDFORD ENERGY LLC </t>
  </si>
  <si>
    <t>1200624</t>
  </si>
  <si>
    <t>BRIGHAM AND WOMENS HOSPITAL</t>
  </si>
  <si>
    <t>1190085</t>
  </si>
  <si>
    <t>ENCORE BOSTON HARBOR</t>
  </si>
  <si>
    <t>1193978</t>
  </si>
  <si>
    <t xml:space="preserve">WELLESLEY COLLEGE </t>
  </si>
  <si>
    <t>1190261</t>
  </si>
  <si>
    <t>WELLESLEY</t>
  </si>
  <si>
    <t xml:space="preserve">HOPKINTON LNG CORP </t>
  </si>
  <si>
    <t>1190957</t>
  </si>
  <si>
    <t>HOPKINTON</t>
  </si>
  <si>
    <t xml:space="preserve">SONOCO PRODUCTS CO INC </t>
  </si>
  <si>
    <t>0420925</t>
  </si>
  <si>
    <t>HOLYOKE</t>
  </si>
  <si>
    <t xml:space="preserve">RAYTHEON INTEGRATED AIR DEFENSE CENTER </t>
  </si>
  <si>
    <t>1211013</t>
  </si>
  <si>
    <t xml:space="preserve">TENNESSEE GAS PIPELINE LLC STATION 266A </t>
  </si>
  <si>
    <t>1180060</t>
  </si>
  <si>
    <t>MENDON</t>
  </si>
  <si>
    <t xml:space="preserve">COCA-COLA NORTH AMERICA </t>
  </si>
  <si>
    <t>0420033</t>
  </si>
  <si>
    <t xml:space="preserve">GENZYME CORPORATION </t>
  </si>
  <si>
    <t>1191771</t>
  </si>
  <si>
    <t>AGT WEYMOUTH COMPRESSOR STATION</t>
  </si>
  <si>
    <t>1193820</t>
  </si>
  <si>
    <t xml:space="preserve">MA COM TECHNOLOGY SOLUTIONS INC </t>
  </si>
  <si>
    <t>1210330</t>
  </si>
  <si>
    <t>LOWELL</t>
  </si>
  <si>
    <t xml:space="preserve">NOVARTIS INSTITUTES FOR BIOMEDICAL RESEA </t>
  </si>
  <si>
    <t>1191940</t>
  </si>
  <si>
    <t xml:space="preserve">BRANDEIS UNIVERSITY </t>
  </si>
  <si>
    <t>1190335</t>
  </si>
  <si>
    <t xml:space="preserve">ACUSHNET COMPANY PLANT #2 </t>
  </si>
  <si>
    <t>1200254</t>
  </si>
  <si>
    <t xml:space="preserve">WILLIAMS COLLEGE </t>
  </si>
  <si>
    <t>1170036</t>
  </si>
  <si>
    <t>WILLIAMSTOWN</t>
  </si>
  <si>
    <t xml:space="preserve">CERTAINTEED </t>
  </si>
  <si>
    <t>1191170</t>
  </si>
  <si>
    <t>NORWOOD</t>
  </si>
  <si>
    <t xml:space="preserve">UMASS MEMORIAL MEDICAL CENTER </t>
  </si>
  <si>
    <t>1180519</t>
  </si>
  <si>
    <t xml:space="preserve">HOME MARKET FOODS </t>
  </si>
  <si>
    <t>1193160</t>
  </si>
  <si>
    <t>GILLETTE STADIUM</t>
  </si>
  <si>
    <t>1200515</t>
  </si>
  <si>
    <t>FOXBOROUGH</t>
  </si>
  <si>
    <t xml:space="preserve">BFINA EAST BRIDGEWATER LANDFILL </t>
  </si>
  <si>
    <t>1192250</t>
  </si>
  <si>
    <t>EAST BRIDGEWATER</t>
  </si>
  <si>
    <t xml:space="preserve">NORTH SHORE MEDICAL CENTER INC </t>
  </si>
  <si>
    <t>1190563</t>
  </si>
  <si>
    <t xml:space="preserve">AMERESCO CHICOPEE ENERGY INC </t>
  </si>
  <si>
    <t>0420110</t>
  </si>
  <si>
    <t>CHICOPEE</t>
  </si>
  <si>
    <t xml:space="preserve">BENEVENTO ASPHALT CORPORATION </t>
  </si>
  <si>
    <t>1190062</t>
  </si>
  <si>
    <t xml:space="preserve">PITTSFIELD GENERATING COMPANY LP </t>
  </si>
  <si>
    <t>1170006</t>
  </si>
  <si>
    <t>PITTSFIELD</t>
  </si>
  <si>
    <t xml:space="preserve">UMASS LOWELL NORTH CAMPUS </t>
  </si>
  <si>
    <t>1210041</t>
  </si>
  <si>
    <t xml:space="preserve">BAKER COMMODITIES </t>
  </si>
  <si>
    <t>1210247</t>
  </si>
  <si>
    <t>TEWKSBURY</t>
  </si>
  <si>
    <t xml:space="preserve">FLEXCON COMPANY INC </t>
  </si>
  <si>
    <t>1180998</t>
  </si>
  <si>
    <t>SPENCER</t>
  </si>
  <si>
    <t xml:space="preserve">ACUSHNET COMPANY - BALL PLANT III </t>
  </si>
  <si>
    <t>1200619</t>
  </si>
  <si>
    <t>NEW BEDFORD</t>
  </si>
  <si>
    <t xml:space="preserve">AGGREGATE INDUSTRIES </t>
  </si>
  <si>
    <t>1200404</t>
  </si>
  <si>
    <t>WRENTHAM</t>
  </si>
  <si>
    <t xml:space="preserve">PATRIOT BEVERAGES LLC </t>
  </si>
  <si>
    <t>1210907</t>
  </si>
  <si>
    <t>LITTLETON</t>
  </si>
  <si>
    <t xml:space="preserve">BROX INDUSTRIES INC </t>
  </si>
  <si>
    <t>1210259</t>
  </si>
  <si>
    <t>DRACUT</t>
  </si>
  <si>
    <t xml:space="preserve">WASTE MANAGEMENT OF MASS INC </t>
  </si>
  <si>
    <t>1201047</t>
  </si>
  <si>
    <t xml:space="preserve">ROYAL HOSPITALITY SERVICES INC </t>
  </si>
  <si>
    <t>1190258</t>
  </si>
  <si>
    <t>SOMERVILLE</t>
  </si>
  <si>
    <t xml:space="preserve">BMR BLACKFAN CIRCLE LLC </t>
  </si>
  <si>
    <t>1191993</t>
  </si>
  <si>
    <t xml:space="preserve">BRIGHAM AND WOMENS FAULKNER HOSPITAL </t>
  </si>
  <si>
    <t>1190549</t>
  </si>
  <si>
    <t>SHIRE</t>
  </si>
  <si>
    <t>1190813</t>
  </si>
  <si>
    <t>LEXINGTON</t>
  </si>
  <si>
    <t xml:space="preserve">MUELLER ROAD GAS CONTROL </t>
  </si>
  <si>
    <t>0421125</t>
  </si>
  <si>
    <t xml:space="preserve">MCI SHIRLEY </t>
  </si>
  <si>
    <t>1180299</t>
  </si>
  <si>
    <t>SHIRLEY</t>
  </si>
  <si>
    <t xml:space="preserve">CLARK UNIVERSITY </t>
  </si>
  <si>
    <t>1180105</t>
  </si>
  <si>
    <t xml:space="preserve">ABBVIE BIORESEARCH CENTER INC </t>
  </si>
  <si>
    <t>1180186</t>
  </si>
  <si>
    <t xml:space="preserve">COLLEGE OF THE HOLY CROSS </t>
  </si>
  <si>
    <t>1180106</t>
  </si>
  <si>
    <t xml:space="preserve">KENS FOODS INCORPORATED </t>
  </si>
  <si>
    <t>1192000</t>
  </si>
  <si>
    <t>MARLBOROUGH</t>
  </si>
  <si>
    <t xml:space="preserve">NEWTON WELLESLEY HOSPITAL </t>
  </si>
  <si>
    <t>1190168</t>
  </si>
  <si>
    <t>MODERNA THERAPEUTICS INC.</t>
  </si>
  <si>
    <t>1193919</t>
  </si>
  <si>
    <t>ONYX SPECIALTY PAPERS INC WILLOW MILL</t>
  </si>
  <si>
    <t>1170015</t>
  </si>
  <si>
    <t>SOUTH LEE</t>
  </si>
  <si>
    <t xml:space="preserve">ASTRAZENECA PHARMACEUTICALS LP </t>
  </si>
  <si>
    <t>1191745</t>
  </si>
  <si>
    <t xml:space="preserve">RESOURCE CONTROL INC </t>
  </si>
  <si>
    <t>1180395</t>
  </si>
  <si>
    <t>BARRE</t>
  </si>
  <si>
    <t>MCI CONCORD</t>
  </si>
  <si>
    <t>1190579</t>
  </si>
  <si>
    <t>CONCORD</t>
  </si>
  <si>
    <t xml:space="preserve">FOREST CITY UNIVERSITY PARK AT MIT </t>
  </si>
  <si>
    <t>1193230</t>
  </si>
  <si>
    <t xml:space="preserve">WESTOVER AIR RESERVE BASE </t>
  </si>
  <si>
    <t>0420017</t>
  </si>
  <si>
    <t xml:space="preserve">WORCESTER POLYTECHNICAL INSTITUTE </t>
  </si>
  <si>
    <t>1180127</t>
  </si>
  <si>
    <t xml:space="preserve">PHILLIPS ACADEMY </t>
  </si>
  <si>
    <t>1210003</t>
  </si>
  <si>
    <t xml:space="preserve">PJ KEATING COMPANY </t>
  </si>
  <si>
    <t>1180296</t>
  </si>
  <si>
    <t>LUNENBURG</t>
  </si>
  <si>
    <t xml:space="preserve">BRITTANY GLOBAL TECHNOLOGIES CORP </t>
  </si>
  <si>
    <t>1200290</t>
  </si>
  <si>
    <t xml:space="preserve">MOUNT HOLYOKE COLLEGE </t>
  </si>
  <si>
    <t>0420073</t>
  </si>
  <si>
    <t>SOUTH HADLEY</t>
  </si>
  <si>
    <t xml:space="preserve">ISP FREETOWN FINE CHEMICALS </t>
  </si>
  <si>
    <t>1200075</t>
  </si>
  <si>
    <t>FREETOWN</t>
  </si>
  <si>
    <t>UMASS BOSTON CAMPUS EH&amp;S</t>
  </si>
  <si>
    <t>1190763</t>
  </si>
  <si>
    <t>DORCHESTER</t>
  </si>
  <si>
    <t xml:space="preserve">MASSACHUSETTS GENERAL HOSPITAL </t>
  </si>
  <si>
    <t>1190513</t>
  </si>
  <si>
    <t xml:space="preserve">LANTHEUS MEDICAL IMAGING INC </t>
  </si>
  <si>
    <t>1210153</t>
  </si>
  <si>
    <t>BILLERICA</t>
  </si>
  <si>
    <t xml:space="preserve">HAARTZ CORP </t>
  </si>
  <si>
    <t>1190901</t>
  </si>
  <si>
    <t>ACTON</t>
  </si>
  <si>
    <t xml:space="preserve">KANZAKI SPECIALTY PAPERS INC </t>
  </si>
  <si>
    <t>0420189</t>
  </si>
  <si>
    <t>WARE</t>
  </si>
  <si>
    <t xml:space="preserve">SIEMENS HEALTHCARE DIAGNOSTICS INC </t>
  </si>
  <si>
    <t>1191071</t>
  </si>
  <si>
    <t>WALPOLE</t>
  </si>
  <si>
    <t xml:space="preserve">BETH ISRAEL DEACONESS HOSPITAL PLYMOUTH </t>
  </si>
  <si>
    <t>1200363</t>
  </si>
  <si>
    <t>PLYMOUTH</t>
  </si>
  <si>
    <t xml:space="preserve">VA HEALTHCARE SYSTEM BROCKTON </t>
  </si>
  <si>
    <t>1192229</t>
  </si>
  <si>
    <t>BROCKTON</t>
  </si>
  <si>
    <t xml:space="preserve">BERKSHIRE MEDICAL CENTER </t>
  </si>
  <si>
    <t>1170026</t>
  </si>
  <si>
    <t>BROAD INSTITUTE</t>
  </si>
  <si>
    <t>1191975</t>
  </si>
  <si>
    <t xml:space="preserve">ST VINCENT HOSPITAL @ WORC MED CTR </t>
  </si>
  <si>
    <t>1180295</t>
  </si>
  <si>
    <t xml:space="preserve">US EDITH NOURSE VA HOSPITAL </t>
  </si>
  <si>
    <t>1190248</t>
  </si>
  <si>
    <t>BEDFORD</t>
  </si>
  <si>
    <t xml:space="preserve">MERCY MEDICAL CENTER </t>
  </si>
  <si>
    <t>0420508</t>
  </si>
  <si>
    <t xml:space="preserve">LYNN REGIONAL WWTP </t>
  </si>
  <si>
    <t>1190520</t>
  </si>
  <si>
    <t xml:space="preserve">CAPE COD HOSPITAL </t>
  </si>
  <si>
    <t>1200130</t>
  </si>
  <si>
    <t>BARNSTABLE</t>
  </si>
  <si>
    <t xml:space="preserve">BRIDGEWATER STATE UNIVERSITY </t>
  </si>
  <si>
    <t>1192145</t>
  </si>
  <si>
    <t>BRIDGEWATER</t>
  </si>
  <si>
    <t xml:space="preserve">ST ELIZABETHS MEDICAL CENTER </t>
  </si>
  <si>
    <t>1190059</t>
  </si>
  <si>
    <t xml:space="preserve">TENNESSEE GAS PIPELINE CO </t>
  </si>
  <si>
    <t>1181412</t>
  </si>
  <si>
    <t xml:space="preserve">CHICOPEE SANITARY LANDFILL </t>
  </si>
  <si>
    <t>0420233</t>
  </si>
  <si>
    <t>BAGEL BOY INC</t>
  </si>
  <si>
    <t>1210704</t>
  </si>
  <si>
    <t xml:space="preserve">FITCHBURG STATE UNIVERSITY </t>
  </si>
  <si>
    <t>1180028</t>
  </si>
  <si>
    <t xml:space="preserve">CRANE &amp; COMPANY INC </t>
  </si>
  <si>
    <t>1170038</t>
  </si>
  <si>
    <t xml:space="preserve">BRADFORD INDUSTRIES </t>
  </si>
  <si>
    <t>1210087</t>
  </si>
  <si>
    <t xml:space="preserve">BOURNE LANDFILL </t>
  </si>
  <si>
    <t>1200614</t>
  </si>
  <si>
    <t>BOURNE</t>
  </si>
  <si>
    <t>GARELICK FARMS INC</t>
  </si>
  <si>
    <t>1200868</t>
  </si>
  <si>
    <t>FRANKLIN</t>
  </si>
  <si>
    <t xml:space="preserve">SOUTH SHORE HOSPITAL </t>
  </si>
  <si>
    <t>1190228</t>
  </si>
  <si>
    <t xml:space="preserve">HOLT AND BUGBEE COMPANY </t>
  </si>
  <si>
    <t>1210270</t>
  </si>
  <si>
    <t>BMR ROGERS STREET LLC</t>
  </si>
  <si>
    <t>1193267</t>
  </si>
  <si>
    <t xml:space="preserve">UMASS DARTMOUTH </t>
  </si>
  <si>
    <t>1200091</t>
  </si>
  <si>
    <t xml:space="preserve">BEVERLY HOSPITAL </t>
  </si>
  <si>
    <t>1190715</t>
  </si>
  <si>
    <t xml:space="preserve">BABSON COLLEGE </t>
  </si>
  <si>
    <t>1191892</t>
  </si>
  <si>
    <t>BABSON PARK</t>
  </si>
  <si>
    <t xml:space="preserve">US VA MEDICAL CENTER </t>
  </si>
  <si>
    <t>1191709</t>
  </si>
  <si>
    <t>WEST ROXBURY</t>
  </si>
  <si>
    <t xml:space="preserve">WHEATON COLLEGE </t>
  </si>
  <si>
    <t>1200045</t>
  </si>
  <si>
    <t>NORTON</t>
  </si>
  <si>
    <t xml:space="preserve">AMHERST COLLEGE </t>
  </si>
  <si>
    <t>0420003</t>
  </si>
  <si>
    <t xml:space="preserve">MIT LINCOLN LABORATORY </t>
  </si>
  <si>
    <t>1190723</t>
  </si>
  <si>
    <t>CENTURY LINEN AND UNIFORM LLC</t>
  </si>
  <si>
    <t>1193380</t>
  </si>
  <si>
    <t xml:space="preserve">SOUTH HADLEY LANDFILL </t>
  </si>
  <si>
    <t>0420177</t>
  </si>
  <si>
    <t xml:space="preserve">TL EDWARDS INC </t>
  </si>
  <si>
    <t>1192129</t>
  </si>
  <si>
    <t>AVON</t>
  </si>
  <si>
    <t xml:space="preserve">BHA MARY ELLEN MCCORMICK </t>
  </si>
  <si>
    <t>1190100</t>
  </si>
  <si>
    <t>SOUTH BOSTON</t>
  </si>
  <si>
    <t xml:space="preserve">PLAINVILLE GENERATING </t>
  </si>
  <si>
    <t>1200616</t>
  </si>
  <si>
    <t>PLAINVILLE</t>
  </si>
  <si>
    <t>SOUTH ESSEX SEWERAGE</t>
  </si>
  <si>
    <t>1190501</t>
  </si>
  <si>
    <t xml:space="preserve">ROHM AND HAAS ELECTRONIC MATERIALS LLC </t>
  </si>
  <si>
    <t>1190910</t>
  </si>
  <si>
    <t xml:space="preserve">LOWELL GENERAL HOSPITAL </t>
  </si>
  <si>
    <t>1210316</t>
  </si>
  <si>
    <t xml:space="preserve">NORTHFIELD MOUNT HERMON SCHOOL </t>
  </si>
  <si>
    <t>0420550</t>
  </si>
  <si>
    <t>GILL</t>
  </si>
  <si>
    <t xml:space="preserve">SBC ENERGY LLC </t>
  </si>
  <si>
    <t>1180264</t>
  </si>
  <si>
    <t xml:space="preserve">MBTA COMMUTER RAIL MAINTENANCE FACILITY </t>
  </si>
  <si>
    <t>1191612</t>
  </si>
  <si>
    <t xml:space="preserve">CHARLTON MEMORIAL HOSPITAL </t>
  </si>
  <si>
    <t>1200123</t>
  </si>
  <si>
    <t xml:space="preserve">POLYFOAM CORPORATION </t>
  </si>
  <si>
    <t>1180303</t>
  </si>
  <si>
    <t>NORTHBRIDGE</t>
  </si>
  <si>
    <t>1190009</t>
  </si>
  <si>
    <t xml:space="preserve">NEWLY WEDS FOODS </t>
  </si>
  <si>
    <t>1191181</t>
  </si>
  <si>
    <t>WATERTOWN</t>
  </si>
  <si>
    <t xml:space="preserve">STURDY MEMORIAL HOSP </t>
  </si>
  <si>
    <t>1200086</t>
  </si>
  <si>
    <t>ATTLEBORO</t>
  </si>
  <si>
    <t xml:space="preserve">BOSTIK INCORPORATED </t>
  </si>
  <si>
    <t>1190159</t>
  </si>
  <si>
    <t>MIDDLETON</t>
  </si>
  <si>
    <t xml:space="preserve">YANKEE CANDLE CO </t>
  </si>
  <si>
    <t>0420102</t>
  </si>
  <si>
    <t>WHATELY</t>
  </si>
  <si>
    <t xml:space="preserve">MM TAUNTON ENERGY LLC </t>
  </si>
  <si>
    <t>1200217</t>
  </si>
  <si>
    <t xml:space="preserve">HOLLINGSWORTH &amp; VOSE COMPANY </t>
  </si>
  <si>
    <t>1190260</t>
  </si>
  <si>
    <t xml:space="preserve">NEW CORR PACKAGING </t>
  </si>
  <si>
    <t>1180227</t>
  </si>
  <si>
    <t>NORTHBOROUGH</t>
  </si>
  <si>
    <t xml:space="preserve">LAWRENCE GENERAL HOSPITAL </t>
  </si>
  <si>
    <t>1210025</t>
  </si>
  <si>
    <t xml:space="preserve">MILLENNIUM PLACE </t>
  </si>
  <si>
    <t>1191833</t>
  </si>
  <si>
    <t xml:space="preserve">ST LUKES HOSPITAL </t>
  </si>
  <si>
    <t>1200154</t>
  </si>
  <si>
    <t xml:space="preserve">UMASS HAHNEMANN </t>
  </si>
  <si>
    <t>1180122</t>
  </si>
  <si>
    <t xml:space="preserve">FRAMINGHAM STATE UNIVERSITY </t>
  </si>
  <si>
    <t>1190584</t>
  </si>
  <si>
    <t xml:space="preserve">MERRIMACK COLLEGE </t>
  </si>
  <si>
    <t>1210164</t>
  </si>
  <si>
    <t xml:space="preserve">VERTEX PHARMACEUTICALS INC </t>
  </si>
  <si>
    <t>1193776</t>
  </si>
  <si>
    <t>RESILIENCE BOSTON INC</t>
  </si>
  <si>
    <t>1191405</t>
  </si>
  <si>
    <t xml:space="preserve">NEW ENGLAND SHEETS LLC </t>
  </si>
  <si>
    <t>1210701</t>
  </si>
  <si>
    <t xml:space="preserve">BFI RANDOLPH LANDFILL </t>
  </si>
  <si>
    <t>1190913</t>
  </si>
  <si>
    <t>RANDOLPH</t>
  </si>
  <si>
    <t xml:space="preserve">WOODS HOLE OCEAN INSTITUTE </t>
  </si>
  <si>
    <t>1200555</t>
  </si>
  <si>
    <t>FALMOUTH</t>
  </si>
  <si>
    <t xml:space="preserve">THE FIRST CHURCH OF CHRIST SCIENTIST </t>
  </si>
  <si>
    <t>1190359</t>
  </si>
  <si>
    <t xml:space="preserve">ARCLIN SURFACES LLC </t>
  </si>
  <si>
    <t>0420166</t>
  </si>
  <si>
    <t>EAST LONGMEADOW</t>
  </si>
  <si>
    <t xml:space="preserve">MCI FRAMINGHAM </t>
  </si>
  <si>
    <t>1190580</t>
  </si>
  <si>
    <t xml:space="preserve">SMITH &amp; WESSON INC </t>
  </si>
  <si>
    <t>0420089</t>
  </si>
  <si>
    <t>1210018</t>
  </si>
  <si>
    <t>CHELMSFORD</t>
  </si>
  <si>
    <t xml:space="preserve">BOSTON PARK PLAZA HOTEL &amp; TOWERS </t>
  </si>
  <si>
    <t>1190933</t>
  </si>
  <si>
    <t xml:space="preserve">NASOYA FOODS USA LLC </t>
  </si>
  <si>
    <t>1210937</t>
  </si>
  <si>
    <t>AYER</t>
  </si>
  <si>
    <t xml:space="preserve">T MARZETTI/CHATHAM VILLAGE </t>
  </si>
  <si>
    <t>1200745</t>
  </si>
  <si>
    <t>WAREHAM</t>
  </si>
  <si>
    <t xml:space="preserve">JOSEPHS MIDDLE EAST BAKERY </t>
  </si>
  <si>
    <t>1210700</t>
  </si>
  <si>
    <t xml:space="preserve">PEABODY MUNICIPAL LIGHT PLANT </t>
  </si>
  <si>
    <t>1190015</t>
  </si>
  <si>
    <t>1210063</t>
  </si>
  <si>
    <t xml:space="preserve">NORTH CENTRAL CORRECTIONAL INSTITUTE </t>
  </si>
  <si>
    <t>1180032</t>
  </si>
  <si>
    <t>GARDNER</t>
  </si>
  <si>
    <t>QG PRINTING II LLC</t>
  </si>
  <si>
    <t>0420190</t>
  </si>
  <si>
    <t xml:space="preserve">SWAN DYEING &amp; PRINTING CORP </t>
  </si>
  <si>
    <t>1200820</t>
  </si>
  <si>
    <t xml:space="preserve">APPLIED MATERIALS INC </t>
  </si>
  <si>
    <t>1190804</t>
  </si>
  <si>
    <t>GLOUCESTER</t>
  </si>
  <si>
    <t>1190344</t>
  </si>
  <si>
    <t xml:space="preserve">PJ KEATING CO </t>
  </si>
  <si>
    <t>1200182</t>
  </si>
  <si>
    <t>ACUSHNET</t>
  </si>
  <si>
    <t xml:space="preserve">AXCELIS TECHNOLOGIES INC </t>
  </si>
  <si>
    <t>1191846</t>
  </si>
  <si>
    <t>1200370</t>
  </si>
  <si>
    <t xml:space="preserve">INDUSTRIAL POWER SERVICES CORP </t>
  </si>
  <si>
    <t>0420105</t>
  </si>
  <si>
    <t>GRANBY</t>
  </si>
  <si>
    <t xml:space="preserve">OLDCASTLE LAWN &amp; GARDEN INC LEE PLANT </t>
  </si>
  <si>
    <t>1170012</t>
  </si>
  <si>
    <t>LEE</t>
  </si>
  <si>
    <t xml:space="preserve">PIANTEDOSI BAKING CO </t>
  </si>
  <si>
    <t>1190782</t>
  </si>
  <si>
    <t>MALDEN</t>
  </si>
  <si>
    <t xml:space="preserve">TENNESSEE GAS PIPELINE LLC STATION 267 </t>
  </si>
  <si>
    <t>1190945</t>
  </si>
  <si>
    <t xml:space="preserve">HAZEN PAPER CO </t>
  </si>
  <si>
    <t>0420128</t>
  </si>
  <si>
    <t xml:space="preserve">EMS CUP LLC </t>
  </si>
  <si>
    <t>1200002</t>
  </si>
  <si>
    <t xml:space="preserve">AR METALLIZING LTD </t>
  </si>
  <si>
    <t>1200137</t>
  </si>
  <si>
    <t xml:space="preserve">AGT WESTWOOD </t>
  </si>
  <si>
    <t>1193482</t>
  </si>
  <si>
    <t>WESTWOOD</t>
  </si>
  <si>
    <t xml:space="preserve">TEXTRON SYSTEMS CORPORATION </t>
  </si>
  <si>
    <t>1191269</t>
  </si>
  <si>
    <t>WRENTHAM DEVELOPMENTAL CENTER</t>
  </si>
  <si>
    <t>1200828</t>
  </si>
  <si>
    <t xml:space="preserve">TAUNTON LANDFILL </t>
  </si>
  <si>
    <t>1200710</t>
  </si>
  <si>
    <t xml:space="preserve">FOUNTAIN PLATING CO INC </t>
  </si>
  <si>
    <t>0420187</t>
  </si>
  <si>
    <t>CANAL 3 GENERATING LLC</t>
  </si>
  <si>
    <t>1201180</t>
  </si>
  <si>
    <t xml:space="preserve">FRIENDLYS MANUFACTURING AND RETAIL LLC </t>
  </si>
  <si>
    <t>0420390</t>
  </si>
  <si>
    <t>WILBRAHAM</t>
  </si>
  <si>
    <t>THE ARTISAN CHEF MANUFACTURING LLC</t>
  </si>
  <si>
    <t>1210699</t>
  </si>
  <si>
    <t xml:space="preserve">TWISS STREET LANDFILL GAS ENERGY PROJECT </t>
  </si>
  <si>
    <t>0420140</t>
  </si>
  <si>
    <t>WESTFIELD</t>
  </si>
  <si>
    <t xml:space="preserve">VINEYARD RELIABILITY W TISBURY </t>
  </si>
  <si>
    <t>1200902</t>
  </si>
  <si>
    <t>WEST TISBURY</t>
  </si>
  <si>
    <t xml:space="preserve">3M </t>
  </si>
  <si>
    <t>1192436</t>
  </si>
  <si>
    <t>ROCKLAND</t>
  </si>
  <si>
    <t xml:space="preserve">GRANBY SANITARY LANDFILL </t>
  </si>
  <si>
    <t>0420234</t>
  </si>
  <si>
    <t xml:space="preserve">GAS DIVISION OFFICE </t>
  </si>
  <si>
    <t>1201071</t>
  </si>
  <si>
    <t>1210258</t>
  </si>
  <si>
    <t xml:space="preserve">VINEYARD RELIABILITY LLC OAK BLUFFS </t>
  </si>
  <si>
    <t>1200352</t>
  </si>
  <si>
    <t>OAK BLUFFS</t>
  </si>
  <si>
    <t xml:space="preserve">EXELON FRAMINGHAM LLC </t>
  </si>
  <si>
    <t>1190500</t>
  </si>
  <si>
    <t xml:space="preserve">ITW POLYMERS ADHESIVES NORTH AMERICA </t>
  </si>
  <si>
    <t>1190683</t>
  </si>
  <si>
    <t>DANVERS</t>
  </si>
  <si>
    <t xml:space="preserve">CALLAWAY GOLF BALL OPERATIONS INC </t>
  </si>
  <si>
    <t>0420014</t>
  </si>
  <si>
    <t xml:space="preserve">COMM OF MA MDPH BIDLS </t>
  </si>
  <si>
    <t>1190017</t>
  </si>
  <si>
    <t>JAMAICA PLAIN</t>
  </si>
  <si>
    <t xml:space="preserve">US VA BOSTON HEALTHCARE SYSTEM </t>
  </si>
  <si>
    <t>1190525</t>
  </si>
  <si>
    <t xml:space="preserve">MCI NORFOLK </t>
  </si>
  <si>
    <t>1190581</t>
  </si>
  <si>
    <t>NORFOLK</t>
  </si>
  <si>
    <t xml:space="preserve">NORTHAMPTON LANDFILL </t>
  </si>
  <si>
    <t>0420068</t>
  </si>
  <si>
    <t xml:space="preserve">IDEAL TAPE COMPANY </t>
  </si>
  <si>
    <t>1210036</t>
  </si>
  <si>
    <t>WHIRLPOOL</t>
  </si>
  <si>
    <t>1200813</t>
  </si>
  <si>
    <t xml:space="preserve">MBTA SOUTH BOSTON POWER </t>
  </si>
  <si>
    <t>1191667</t>
  </si>
  <si>
    <t xml:space="preserve">GLOBAL COMPANIES LLC </t>
  </si>
  <si>
    <t>1190487</t>
  </si>
  <si>
    <t>REVERE</t>
  </si>
  <si>
    <t>Petroleum Bulk Stations and Terminals</t>
  </si>
  <si>
    <t xml:space="preserve">CHICOPEE ELECTRIC LIGHT </t>
  </si>
  <si>
    <t>0420232</t>
  </si>
  <si>
    <t xml:space="preserve">KPR US LLC </t>
  </si>
  <si>
    <t>0420821</t>
  </si>
  <si>
    <t xml:space="preserve">BOSTON SHIP REPAIR LLC </t>
  </si>
  <si>
    <t>1191435</t>
  </si>
  <si>
    <t xml:space="preserve">HUDSON LIGHT &amp; POWER DEPARTMENT </t>
  </si>
  <si>
    <t>1190904</t>
  </si>
  <si>
    <t>HUDSON</t>
  </si>
  <si>
    <t xml:space="preserve">ST JOSEPHS ABBEY </t>
  </si>
  <si>
    <t>1181258</t>
  </si>
  <si>
    <t xml:space="preserve">SHREWSBURY ELECTRIC AND CABLE OPERATIONS </t>
  </si>
  <si>
    <t>1180664</t>
  </si>
  <si>
    <t>SHREWSBURY</t>
  </si>
  <si>
    <t xml:space="preserve">BROCKTON AWRF </t>
  </si>
  <si>
    <t>1192233</t>
  </si>
  <si>
    <t xml:space="preserve">3M CHELMSFORD </t>
  </si>
  <si>
    <t>1210145</t>
  </si>
  <si>
    <t>AIR LIQUIDE ADVANCED TECHNOLOGIES</t>
  </si>
  <si>
    <t>1193671</t>
  </si>
  <si>
    <t xml:space="preserve">IPSWICH MUNICIPAL LIGHT </t>
  </si>
  <si>
    <t>1190766</t>
  </si>
  <si>
    <t>IPSWICH</t>
  </si>
  <si>
    <t>POWERSECURE INC</t>
  </si>
  <si>
    <t>0421331</t>
  </si>
  <si>
    <t xml:space="preserve">TANNER STREET GENERATION LLC </t>
  </si>
  <si>
    <t>1210362</t>
  </si>
  <si>
    <t xml:space="preserve">NANTUCKET ELECTRIC COMPANY </t>
  </si>
  <si>
    <t>1200284</t>
  </si>
  <si>
    <t>NANTUCKET</t>
  </si>
  <si>
    <t xml:space="preserve">GULF OIL LP CHELSEA </t>
  </si>
  <si>
    <t>1190483</t>
  </si>
  <si>
    <t>CHELSEA</t>
  </si>
  <si>
    <t xml:space="preserve">SUNOCO PARTNERS MARKETING &amp; TERMINALS LP </t>
  </si>
  <si>
    <t>1190481</t>
  </si>
  <si>
    <t>EAST BOSTON</t>
  </si>
  <si>
    <t xml:space="preserve">MARBLEHEAD MUNICIPAL WILKINS </t>
  </si>
  <si>
    <t>1190976</t>
  </si>
  <si>
    <t>MARBLEHEAD</t>
  </si>
  <si>
    <t xml:space="preserve">BUCKEYE SPRINGFIELD TERMINAL </t>
  </si>
  <si>
    <t>0420202</t>
  </si>
  <si>
    <t xml:space="preserve">INTERPRINT INC </t>
  </si>
  <si>
    <t>1170013</t>
  </si>
  <si>
    <t xml:space="preserve">IRVING OIL TERMINALS </t>
  </si>
  <si>
    <t>1190490</t>
  </si>
  <si>
    <t xml:space="preserve">BERKSHIRE GAS CO </t>
  </si>
  <si>
    <t>1170208</t>
  </si>
  <si>
    <t xml:space="preserve">HOGAN REGIONAL CENTER </t>
  </si>
  <si>
    <t>1190242</t>
  </si>
  <si>
    <t>HATHORNE</t>
  </si>
  <si>
    <t xml:space="preserve">SPRAGUE-EVERETT TERMINAL </t>
  </si>
  <si>
    <t>1190634</t>
  </si>
  <si>
    <t xml:space="preserve">COMMUNITY ECO SPRINGFIELD LLC </t>
  </si>
  <si>
    <t>0420006</t>
  </si>
  <si>
    <t xml:space="preserve">COMMUNITY ECO PITTSFIELD LLC </t>
  </si>
  <si>
    <t>1170004</t>
  </si>
  <si>
    <t xml:space="preserve">BARNHARDT MANUFACTURING CO </t>
  </si>
  <si>
    <t>0420061</t>
  </si>
  <si>
    <t>COLRAIN</t>
  </si>
  <si>
    <t xml:space="preserve">BARRDAY CORPORATION </t>
  </si>
  <si>
    <t>1180452</t>
  </si>
  <si>
    <t xml:space="preserve">SCHNEIDER ELECTRIC </t>
  </si>
  <si>
    <t>1200125</t>
  </si>
  <si>
    <t xml:space="preserve">NEW ENGLAND PRIMATE RESEARCH CENTER </t>
  </si>
  <si>
    <t>1190916</t>
  </si>
  <si>
    <t>SOUTHBOROUGH</t>
  </si>
  <si>
    <t xml:space="preserve">COLONIAL GAS LOWELL </t>
  </si>
  <si>
    <t>1210285</t>
  </si>
  <si>
    <t xml:space="preserve">BHA BROMLEY HEATH TMC </t>
  </si>
  <si>
    <t>1190805</t>
  </si>
  <si>
    <t xml:space="preserve">BHA CHARLESTOWN </t>
  </si>
  <si>
    <t>1191379</t>
  </si>
  <si>
    <t xml:space="preserve">BHA OLD COLONY DEVELOPMENT </t>
  </si>
  <si>
    <t>1191378</t>
  </si>
  <si>
    <t xml:space="preserve">INDUSPAD LLC </t>
  </si>
  <si>
    <t>1210212</t>
  </si>
  <si>
    <t xml:space="preserve">VICINITY ENERGY CAMBRIDGE LLC </t>
  </si>
  <si>
    <t>1192016</t>
  </si>
  <si>
    <t xml:space="preserve">SIMONDS INTERNATIONAL </t>
  </si>
  <si>
    <t>1180030</t>
  </si>
  <si>
    <t xml:space="preserve">WEETABIX COMPANY LLC </t>
  </si>
  <si>
    <t>1180386</t>
  </si>
  <si>
    <t>CLINTON</t>
  </si>
  <si>
    <t xml:space="preserve">CLPF REVERE LLC </t>
  </si>
  <si>
    <t>1192952</t>
  </si>
  <si>
    <t xml:space="preserve">ALLIANCE LEATHER INC </t>
  </si>
  <si>
    <t>1190185</t>
  </si>
  <si>
    <t xml:space="preserve">ARDAGH GLASS INC </t>
  </si>
  <si>
    <t>1200856</t>
  </si>
  <si>
    <t xml:space="preserve">PERRY LYNNWAY LLC </t>
  </si>
  <si>
    <t>1190838</t>
  </si>
  <si>
    <t xml:space="preserve">PPF OFF 200 CAMBRIDGE PARK DRIVE LLC </t>
  </si>
  <si>
    <t>1191680</t>
  </si>
  <si>
    <t xml:space="preserve">HOOD COATINGS </t>
  </si>
  <si>
    <t>1210102</t>
  </si>
  <si>
    <t>GEORGETOWN</t>
  </si>
  <si>
    <t>CITGO PETROLEUM CORPORATION</t>
  </si>
  <si>
    <t>1190485</t>
  </si>
  <si>
    <t>PREFERE MELAMINES LLC</t>
  </si>
  <si>
    <t>0421100</t>
  </si>
  <si>
    <t xml:space="preserve">GAS RECOVERY SERVICES </t>
  </si>
  <si>
    <t>1200533</t>
  </si>
  <si>
    <t xml:space="preserve">MUSTANG MOTORCYCLE PRODUCTS LLC </t>
  </si>
  <si>
    <t>0420307</t>
  </si>
  <si>
    <t>THREE RIVERS</t>
  </si>
  <si>
    <t xml:space="preserve">EXXONMOBIL EVERETT TERMINAL </t>
  </si>
  <si>
    <t>1190484</t>
  </si>
  <si>
    <t>BRIDGEWATER CORRECTIONAL COMPLEX</t>
  </si>
  <si>
    <t>1192151</t>
  </si>
  <si>
    <t xml:space="preserve">TEWKSBURY HOSPITAL </t>
  </si>
  <si>
    <t>1210255</t>
  </si>
  <si>
    <t>FRANKLIN ENERGY CENTER</t>
  </si>
  <si>
    <t>1200687</t>
  </si>
  <si>
    <t xml:space="preserve">MT AUBURN HOSPITAL </t>
  </si>
  <si>
    <t>1190543</t>
  </si>
  <si>
    <t xml:space="preserve">ESSENTIAL POWER MASSACHUSETTS LLC </t>
  </si>
  <si>
    <t>0420117</t>
  </si>
  <si>
    <t>HFCs and PFCs</t>
  </si>
  <si>
    <t>Exemption or Closure Date</t>
  </si>
  <si>
    <t>FORMER SOMERSET POWER LLC</t>
  </si>
  <si>
    <t>1200060</t>
  </si>
  <si>
    <t>COVERIS</t>
  </si>
  <si>
    <t>0420193</t>
  </si>
  <si>
    <t>LOWELL GENERAL HOSPITAL SAINTS CAMPUS</t>
  </si>
  <si>
    <t>1210181</t>
  </si>
  <si>
    <t>ONYX SPECIALTY PAPERS INC LAUREL MILL</t>
  </si>
  <si>
    <t>1170014</t>
  </si>
  <si>
    <t>GENERAL DYNAMICS MISSION SYSTEMS INC</t>
  </si>
  <si>
    <t>1170001</t>
  </si>
  <si>
    <t>PALMER PAVING CORP</t>
  </si>
  <si>
    <t>0420078</t>
  </si>
  <si>
    <t>MUNKSJO PAPER INC</t>
  </si>
  <si>
    <t>1180027</t>
  </si>
  <si>
    <t>QUINCY MEDICAL CENTER A STEWARD FAMILY</t>
  </si>
  <si>
    <t>1190591</t>
  </si>
  <si>
    <t>HARDWICK LANDFILL</t>
  </si>
  <si>
    <t>1180499</t>
  </si>
  <si>
    <t>SOUTHFIELD PROPERTIES II LLC</t>
  </si>
  <si>
    <t>1193216</t>
  </si>
  <si>
    <t>FOOTPRINT POWER SALEM HARBOR REAL ESTATE</t>
  </si>
  <si>
    <t>1190194</t>
  </si>
  <si>
    <t>HOLYOKE GAS &amp; ELECTRIC DEPT</t>
  </si>
  <si>
    <t>0420038</t>
  </si>
  <si>
    <t>SHAWMUT CORPORATION</t>
  </si>
  <si>
    <t>1192527</t>
  </si>
  <si>
    <t>FITCHBURG EAST WWF</t>
  </si>
  <si>
    <t>1180938</t>
  </si>
  <si>
    <t>MILTON HILTON LLC</t>
  </si>
  <si>
    <t>0420100</t>
  </si>
  <si>
    <t>MILFORD NATIONAL LLC</t>
  </si>
  <si>
    <t>PERRY LYNNWAY LLC</t>
  </si>
  <si>
    <t>NSTAR ELECTRIC STATION 514</t>
  </si>
  <si>
    <t>1193625</t>
  </si>
  <si>
    <t>PELICAN PRODUCTS INC</t>
  </si>
  <si>
    <t>0420853</t>
  </si>
  <si>
    <t>INTEL MASSACHUSETTS INC</t>
  </si>
  <si>
    <t>1194015</t>
  </si>
  <si>
    <t>WEETABIX COMPANY LLC</t>
  </si>
  <si>
    <t>BFI HALIFAX LANDFILL</t>
  </si>
  <si>
    <t>1200220</t>
  </si>
  <si>
    <t>BROWNING FERRIS INDUSTRIES INC</t>
  </si>
  <si>
    <t>0420247</t>
  </si>
  <si>
    <t>PLAINVILLE LANDFILL</t>
  </si>
  <si>
    <t>1200354</t>
  </si>
  <si>
    <t>MARBLEHEAD MUNICIPAL LIGHT DEPT</t>
  </si>
  <si>
    <t>1190915</t>
  </si>
  <si>
    <t>PPF OFF 200 CAMBRIDGE PARK DRIVE LLC</t>
  </si>
  <si>
    <t>NEW ENGLAND POWER COMPANY</t>
  </si>
  <si>
    <t>1210715</t>
  </si>
  <si>
    <t>HOOD COATINGS</t>
  </si>
  <si>
    <t>ALLIANCE LEATHER INC</t>
  </si>
  <si>
    <t>SIMONDS SAW</t>
  </si>
  <si>
    <t>CLPF REVERE LLC</t>
  </si>
  <si>
    <t>1200068</t>
  </si>
  <si>
    <t>LOWELL MGP SITE</t>
  </si>
  <si>
    <t>VICINITY ENERGY CAMBRIDGE LLC</t>
  </si>
  <si>
    <t>INDUSPAD INTERNATIONAL</t>
  </si>
  <si>
    <t>F&amp;G AGAWAM RECYCLING LLC</t>
  </si>
  <si>
    <t>CASELLA WASTE MANAGEMENT OF MA INC</t>
  </si>
  <si>
    <t>BOSTON HOUSING AUTHORITY BROMLEY HEATH</t>
  </si>
  <si>
    <t>BOSTON HOUSING AUTHORITY CHARLESTOWN</t>
  </si>
  <si>
    <t>BOSTON HOUSING AUTHORITY OLD COLONY DEV</t>
  </si>
  <si>
    <t>GLADDING HEARN SHIPBUILDING</t>
  </si>
  <si>
    <t>1200947</t>
  </si>
  <si>
    <t>BARRDAY</t>
  </si>
  <si>
    <t>SCHNEIDER ELECTRIC</t>
  </si>
  <si>
    <t>NEW ENGLAND PRIMATE RESEARCH CENTER</t>
  </si>
  <si>
    <t>BARNHARDT MANUFACTURING CO</t>
  </si>
  <si>
    <t>2018 Totals</t>
  </si>
  <si>
    <t>Facility AD ID</t>
  </si>
  <si>
    <t>Total</t>
  </si>
  <si>
    <t xml:space="preserve">ONYX SPECIALTY PAPERS INC WILLOW MILL </t>
  </si>
  <si>
    <t xml:space="preserve">RESILIENCE BOSTON INC </t>
  </si>
  <si>
    <t xml:space="preserve">BRIDGEWATER CORRECTIONAL COMPLEX </t>
  </si>
  <si>
    <t xml:space="preserve">SHIRE </t>
  </si>
  <si>
    <t>2019 Totals</t>
  </si>
  <si>
    <t>FORE RIVER ENERGY CENTER</t>
  </si>
  <si>
    <t>SEMASS PARTNERSHIP</t>
  </si>
  <si>
    <t>MYSTIC STATION</t>
  </si>
  <si>
    <t>KENDALL GREEN ENERGY LLC</t>
  </si>
  <si>
    <t>ANP BELLINGHAM ENERGY COMPANY LLC</t>
  </si>
  <si>
    <t>BLACKSTONE POWER GENERATING LLC</t>
  </si>
  <si>
    <t>COVANTA HAVERHILL INCORPORATED</t>
  </si>
  <si>
    <t>WHEELABRATOR MILLBURY INC</t>
  </si>
  <si>
    <t>WHEELABRATOR NORTH ANDOVER INCORPORATED</t>
  </si>
  <si>
    <t>NATIONAL GRID USA SERVICE COMPANY INC</t>
  </si>
  <si>
    <t>MILLENNIUM POWER COMPANY LLC</t>
  </si>
  <si>
    <t>WHEELABRATOR SAUGUS INC</t>
  </si>
  <si>
    <t>MEDICAL AREA TOTAL ENERGY PLANT</t>
  </si>
  <si>
    <t>FOOTPRINT POWER SALEM HARBOR DEVELOPMENT</t>
  </si>
  <si>
    <t>DISTRIGAS OF MASSACHUSETTS LLC</t>
  </si>
  <si>
    <t>RESOURCE CONTROL INC-WESTMINSTER</t>
  </si>
  <si>
    <t>BERKSHIRE POWER COMPANY LLC</t>
  </si>
  <si>
    <t>COLUMBIA GAS LAWRENCE OPERATING CENTER</t>
  </si>
  <si>
    <t>SOUTHBRIDGE LANDFILL GAS MANAGEMENT</t>
  </si>
  <si>
    <t>MASSACHUSETTS INSTITUTE OF TECHNOLOGY</t>
  </si>
  <si>
    <t>MASSPOWER LLC</t>
  </si>
  <si>
    <t>DIGHTON POWER</t>
  </si>
  <si>
    <t>NSTAR GAS</t>
  </si>
  <si>
    <t>UMASS AMHERST CAMPUS</t>
  </si>
  <si>
    <t>COMMUNITY ECO SPRINGFIELD LLC</t>
  </si>
  <si>
    <t>GENERAL ELECTRIC AIRCRAFT ENGINES</t>
  </si>
  <si>
    <t>MILFORD POWER LLC</t>
  </si>
  <si>
    <t>STORED SOLAR FITCHBURG LLC</t>
  </si>
  <si>
    <t>SOLUTIA INC</t>
  </si>
  <si>
    <t>HARVARD UNIVERSITY BLACKSTONE STEAM PLAN</t>
  </si>
  <si>
    <t>UMASS MEDICAL SCHOOL</t>
  </si>
  <si>
    <t>VICINITY ENERGY LLC</t>
  </si>
  <si>
    <t>EXELON WEST MEDWAY LLC</t>
  </si>
  <si>
    <t>ST GOBAIN ABRASIVES INC</t>
  </si>
  <si>
    <t>MWRA DEER ISLAND</t>
  </si>
  <si>
    <t>COMMUNITY ECO PITTSFIELD LLC</t>
  </si>
  <si>
    <t>TENNESSEE GAS PIPELINE CO</t>
  </si>
  <si>
    <t>TWIN RIVERS TECHNOLOGIES MANUFACTURING C</t>
  </si>
  <si>
    <t>CANAL GENERATING LLC</t>
  </si>
  <si>
    <t>CARVER MARION WAREHAM REGIONAL REFUSE</t>
  </si>
  <si>
    <t>GILLETTE COMPANY LLC THE</t>
  </si>
  <si>
    <t>SPECIALTY MINERALS</t>
  </si>
  <si>
    <t>ROUSSELOT PEABODY INC</t>
  </si>
  <si>
    <t>BOSTON UNIVERSITY PHYSICAL PLANT</t>
  </si>
  <si>
    <t>WYETH LLC</t>
  </si>
  <si>
    <t>PITTSFIELD GENERATING COMPANY LP</t>
  </si>
  <si>
    <t>COLONIAL GAS LOWELL</t>
  </si>
  <si>
    <t>ANALOG DEVICES INC</t>
  </si>
  <si>
    <t>UPPER BLACKSTONE SSI</t>
  </si>
  <si>
    <t>WYMAN GORDON COMPANY</t>
  </si>
  <si>
    <t>USAF HANSCOM AFB 66 ABG/CEIE</t>
  </si>
  <si>
    <t>ERVING PAPER MILLS</t>
  </si>
  <si>
    <t>LIBERTY UTILITIES</t>
  </si>
  <si>
    <t>SKYWORKS SOLUTIONS INC</t>
  </si>
  <si>
    <t>SEAMAN PAPER COMPANY</t>
  </si>
  <si>
    <t>NEWARK AMERICA</t>
  </si>
  <si>
    <t>MASSPORT LOGAN AIRPORT</t>
  </si>
  <si>
    <t>BIOGEN INC</t>
  </si>
  <si>
    <t>NORTHEASTERN UNIVERSITY</t>
  </si>
  <si>
    <t>BOSTON COLLEGE CHESTNUT HILL</t>
  </si>
  <si>
    <t>NEA BELLINGHAM</t>
  </si>
  <si>
    <t>TENNESSEE GAS PIPELINE COMPANY LLC</t>
  </si>
  <si>
    <t>DARTMOUTH POWER ASSOCATES</t>
  </si>
  <si>
    <t>WASTE MANAGEMENT OF MASS INC</t>
  </si>
  <si>
    <t>COOLEY DICKINSON HOSPITAL</t>
  </si>
  <si>
    <t>AMERESCO CHICOPEE ENERGY INC</t>
  </si>
  <si>
    <t>STONY BROOK ENERGY CENTER</t>
  </si>
  <si>
    <t>TENNESSEE GAS PIPELINE LLC STATION 264</t>
  </si>
  <si>
    <t>TAUNTON MUNICIPAL LIGHT PLANT</t>
  </si>
  <si>
    <t>HOLLINGSWORTH &amp; VOSE</t>
  </si>
  <si>
    <t>BONDIS ISLAND LANDFILL</t>
  </si>
  <si>
    <t>BAYSTATE MEDICAL CENTER</t>
  </si>
  <si>
    <t>TUFTS UNIVERSITY</t>
  </si>
  <si>
    <t>BFI RANDOLPH LANDFILL</t>
  </si>
  <si>
    <t>WELLESLEY COLLEGE</t>
  </si>
  <si>
    <t>OCEAN SPRAY CRANBERRIES INC</t>
  </si>
  <si>
    <t>RAYTHEON INTEGRATED AIR DEFENSE CENTER</t>
  </si>
  <si>
    <t>HOME MARKET FOODS</t>
  </si>
  <si>
    <t>KPR US LLC</t>
  </si>
  <si>
    <t>BFINA EAST BRIDGEWATER LANDFILL</t>
  </si>
  <si>
    <t>UMASS DARTMOUTH</t>
  </si>
  <si>
    <t>AGGREGATE INDUSTRIES</t>
  </si>
  <si>
    <t>LAHEY CLINIC HOSPITAL INC</t>
  </si>
  <si>
    <t>COCA-COLA NORTH AMERICA</t>
  </si>
  <si>
    <t>GREATER LAWRENCE SANITARY DISTRICT</t>
  </si>
  <si>
    <t>OLDCASTLE LAWN &amp; GARDEN INC LEE PLANT</t>
  </si>
  <si>
    <t>MWRA FORE RIVER STAGING AREA</t>
  </si>
  <si>
    <t>HOPKINTON LNG CORP</t>
  </si>
  <si>
    <t>BRADFORD INDUSTRIES</t>
  </si>
  <si>
    <t>SONOCO PRODUCTS CO INC</t>
  </si>
  <si>
    <t>BRISTOL-MYERS SQUIBB CO</t>
  </si>
  <si>
    <t>UMASS LOWELL NORTH CAMPUS</t>
  </si>
  <si>
    <t>GENZYME CORPORATION</t>
  </si>
  <si>
    <t>CHICOPEE SANITARY LANDFILL</t>
  </si>
  <si>
    <t>UMASS MEMORIAL MEDICAL CENTER</t>
  </si>
  <si>
    <t>BRANDEIS UNIVERSITY</t>
  </si>
  <si>
    <t>WILLIAMS COLLEGE</t>
  </si>
  <si>
    <t>CERTAINTEED</t>
  </si>
  <si>
    <t>WORCESTER POLYTECHNICAL INSTITUTE</t>
  </si>
  <si>
    <t>AMHERST COLLEGE</t>
  </si>
  <si>
    <t>ACUSHNET COMPANY PLANT #2</t>
  </si>
  <si>
    <t>FLEXCON COMPANY INC</t>
  </si>
  <si>
    <t>TENNESSEE GAS PIPELINE LLC STATION 266A</t>
  </si>
  <si>
    <t>BAKER COMMODITIES</t>
  </si>
  <si>
    <t>NOVARTIS INSTITUTES FOR BIOMEDICAL RESEA</t>
  </si>
  <si>
    <t>BMR BLACKFAN CIRCLE LLC</t>
  </si>
  <si>
    <t>LANTHEUS MEDICAL IMAGING INC</t>
  </si>
  <si>
    <t>IXYS INTEGRATED CIRUITS, LLC</t>
  </si>
  <si>
    <t>ROHM AND HAAS ELECTRONIC MATERIALS LLC</t>
  </si>
  <si>
    <t>COMMONWEALTH NEW BEDFORD ENERGY LLC</t>
  </si>
  <si>
    <t>ACUSHNET COMPANY - BALL PLANT III</t>
  </si>
  <si>
    <t>MUELLER ROAD GAS CONTROL</t>
  </si>
  <si>
    <t>MCI SHIRLEY</t>
  </si>
  <si>
    <t>MOUNT HOLYOKE COLLEGE</t>
  </si>
  <si>
    <t>TAUNTON LANDFILL</t>
  </si>
  <si>
    <t>CLARK UNIVERSITY</t>
  </si>
  <si>
    <t>MA COM TECHNOLOGY SOLUTIONS INC</t>
  </si>
  <si>
    <t>ISP FREETOWN FINE CHEMICALS</t>
  </si>
  <si>
    <t>MM TAUNTON ENERGY LLC</t>
  </si>
  <si>
    <t>BRIGHAM AND WOMENS FAULKNER HOSPITAL</t>
  </si>
  <si>
    <t>ASTRAZENECA PHARMACEUTICALS LP</t>
  </si>
  <si>
    <t>BENEVENTO ASPHALT CORPORATION</t>
  </si>
  <si>
    <t>ABBVIE BIORESEARCH CENTER INC</t>
  </si>
  <si>
    <t>KENS FOODS INCORPORATED</t>
  </si>
  <si>
    <t>BRAINTREE ELECTRIC</t>
  </si>
  <si>
    <t>RESOURCE CONTROL INC</t>
  </si>
  <si>
    <t>LYNN REGIONAL WWTP</t>
  </si>
  <si>
    <t>TEWKSBURY HOSPITAL</t>
  </si>
  <si>
    <t>ROYAL HOSPITALITY SERVICES INC</t>
  </si>
  <si>
    <t>COLLEGE OF THE HOLY CROSS</t>
  </si>
  <si>
    <t>WHEATON COLLEGE</t>
  </si>
  <si>
    <t>PJ KEATING COMPANY</t>
  </si>
  <si>
    <t>TL EDWARDS INC</t>
  </si>
  <si>
    <t>PHILLIPS ACADEMY</t>
  </si>
  <si>
    <t>BOURNE LANDFILL</t>
  </si>
  <si>
    <t>AGT WESTWOOD</t>
  </si>
  <si>
    <t>BROX INDUSTRIES INC</t>
  </si>
  <si>
    <t>3M CHELMSFORD</t>
  </si>
  <si>
    <t>KANZAKI SPECIALTY PAPERS INC</t>
  </si>
  <si>
    <t>PJ KEATING CO</t>
  </si>
  <si>
    <t>NORTH SHORE MEDICAL CENTER INC</t>
  </si>
  <si>
    <t>BRITTANY GLOBAL TECHNOLOGIES CORP</t>
  </si>
  <si>
    <t>MASSACHUSETTS GENERAL HOSPITAL</t>
  </si>
  <si>
    <t>US EDITH NOURSE VA HOSPITAL</t>
  </si>
  <si>
    <t>BRIDGEWATER STATE UNIVERSITY</t>
  </si>
  <si>
    <t>ST ELIZABETHS MEDICAL CENTER</t>
  </si>
  <si>
    <t>VA HEALTHCARE SYSTEM BROCKTON</t>
  </si>
  <si>
    <t>FITCHBURG STATE UNIVERSITY</t>
  </si>
  <si>
    <t>BERKSHIRE MEDICAL CENTER</t>
  </si>
  <si>
    <t>SIEMENS HEALTHCARE DIAGNOSTICS INC</t>
  </si>
  <si>
    <t>SOUTH SHORE HOSPITAL</t>
  </si>
  <si>
    <t>BETH ISRAEL DEACONESS HOSPITAL PLYMOUTH</t>
  </si>
  <si>
    <t>TANNER STREET GENERATION LLC</t>
  </si>
  <si>
    <t>ST VINCENT HOSPITAL @ WORC MED CTR</t>
  </si>
  <si>
    <t>MT AUBURN HOSPITAL</t>
  </si>
  <si>
    <t>WESTOVER AIR RESERVE BASE</t>
  </si>
  <si>
    <t>BOSTIK INCORPORATED</t>
  </si>
  <si>
    <t>NEWTON WELLESLEY HOSPITAL</t>
  </si>
  <si>
    <t>SOUTH HADLEY LANDFILL</t>
  </si>
  <si>
    <t>BHA MARY ELLEN MCCORMICK</t>
  </si>
  <si>
    <t>CAPE COD HOSPITAL</t>
  </si>
  <si>
    <t>BABSON COLLEGE</t>
  </si>
  <si>
    <t>US VA MEDICAL CENTER</t>
  </si>
  <si>
    <t>BEVERLY HOSPITAL</t>
  </si>
  <si>
    <t>EMS CUP LLC</t>
  </si>
  <si>
    <t>MCI FRAMINGHAM</t>
  </si>
  <si>
    <t>LOWELL GENERAL HOSPITAL</t>
  </si>
  <si>
    <t>HOLT AND BUGBEE COMPANY</t>
  </si>
  <si>
    <t>NORTHFIELD MOUNT HERMON SCHOOL</t>
  </si>
  <si>
    <t>LAWRENCE GENERAL HOSPITAL</t>
  </si>
  <si>
    <t>SBC ENERGY LLC</t>
  </si>
  <si>
    <t>SPRAGUE-EVERETT TERMINAL</t>
  </si>
  <si>
    <t>MERCY MEDICAL CENTER</t>
  </si>
  <si>
    <t>FOREST CITY UNIVERSITY PARK AT MIT</t>
  </si>
  <si>
    <t>ARCLIN SURFACES LLC</t>
  </si>
  <si>
    <t>MILLENNIUM PLACE</t>
  </si>
  <si>
    <t>TWISS STREET LANDFILL GAS ENERGY PROJECT</t>
  </si>
  <si>
    <t>FRAMINGHAM STATE UNIVERSITY</t>
  </si>
  <si>
    <t>SIMONDS INTERNATIONAL</t>
  </si>
  <si>
    <t>CHARLTON MEMORIAL HOSPITAL</t>
  </si>
  <si>
    <t>NEWLY WEDS FOODS</t>
  </si>
  <si>
    <t>MERRIMACK COLLEGE</t>
  </si>
  <si>
    <t>NEW CORR PACKAGING</t>
  </si>
  <si>
    <t>NEW ENGLAND SHEETS LLC</t>
  </si>
  <si>
    <t>BOSTON PARK PLAZA HOTEL &amp; TOWERS</t>
  </si>
  <si>
    <t>THE FIRST CHURCH OF CHRIST SCIENTIST</t>
  </si>
  <si>
    <t>BHA CHARLESTOWN</t>
  </si>
  <si>
    <t>VERTEX PHARMACEUTICALS INC</t>
  </si>
  <si>
    <t>HOLLINGSWORTH &amp; VOSE COMPANY</t>
  </si>
  <si>
    <t>WOODS HOLE OCEAN INSTITUTE</t>
  </si>
  <si>
    <t>STURDY MEMORIAL HOSP</t>
  </si>
  <si>
    <t>POLYFOAM CORPORATION</t>
  </si>
  <si>
    <t>MBTA COMMUTER RAIL MAINTENANCE FACILITY</t>
  </si>
  <si>
    <t>SMITH &amp; WESSON INC</t>
  </si>
  <si>
    <t>NORTH CENTRAL CORRECTIONAL INSTITUTE</t>
  </si>
  <si>
    <t>BHA BROMLEY HEATH TMC</t>
  </si>
  <si>
    <t>YANKEE CANDLE CO</t>
  </si>
  <si>
    <t>ST LUKES HOSPITAL</t>
  </si>
  <si>
    <t>JOSEPHS MIDDLE EAST BAKERY</t>
  </si>
  <si>
    <t>UMASS HAHNEMANN</t>
  </si>
  <si>
    <t>PLAINVILLE GENERATING</t>
  </si>
  <si>
    <t>SWAN DYEING &amp; PRINTING CORP</t>
  </si>
  <si>
    <t>MIT LINCOLN LABORATORY</t>
  </si>
  <si>
    <t>AXCELIS TECHNOLOGIES INC</t>
  </si>
  <si>
    <t>HAARTZ CORP</t>
  </si>
  <si>
    <t>T MARZETTI/CHATHAM VILLAGE</t>
  </si>
  <si>
    <t>AR METALLIZING LTD</t>
  </si>
  <si>
    <t>ESSENTIAL POWER MASSACHUSETTS LLC</t>
  </si>
  <si>
    <t>FOUNTAIN PLATING CO INC</t>
  </si>
  <si>
    <t>PIANTEDOSI BAKING CO</t>
  </si>
  <si>
    <t>HAZEN PAPER CO</t>
  </si>
  <si>
    <t>BARRDAY CORPORATION</t>
  </si>
  <si>
    <t>TEXTRON SYSTEMS CORPORATION</t>
  </si>
  <si>
    <t>INDUSTRIAL POWER SERVICES CORP</t>
  </si>
  <si>
    <t>BHA OLD COLONY DEVELOPMENT</t>
  </si>
  <si>
    <t>FRIENDLYS MANUFACTURING AND RETAIL LLC</t>
  </si>
  <si>
    <t>PEABODY MUNICIPAL LIGHT PLANT</t>
  </si>
  <si>
    <t>GAS DIVISION OFFICE</t>
  </si>
  <si>
    <t>NORTHAMPTON LANDFILL</t>
  </si>
  <si>
    <t>GRANBY SANITARY LANDFILL</t>
  </si>
  <si>
    <t>CALLAWAY GOLF BALL OPERATIONS INC</t>
  </si>
  <si>
    <t>APPLIED MATERIALS INC</t>
  </si>
  <si>
    <t>HOGAN REGIONAL CENTER</t>
  </si>
  <si>
    <t>ITW POLYMERS ADHESIVES NORTH AMERICA</t>
  </si>
  <si>
    <t>INDUSPAD LLC</t>
  </si>
  <si>
    <t>MCI NORFOLK</t>
  </si>
  <si>
    <t>IDEAL TAPE COMPANY</t>
  </si>
  <si>
    <t>NANTUCKET ELECTRIC COMPANY</t>
  </si>
  <si>
    <t>US VA BOSTON HEALTHCARE SYSTEM</t>
  </si>
  <si>
    <t>VINEYARD RELIABILITY LLC OAK BLUFFS</t>
  </si>
  <si>
    <t>TENNESSEE GAS PIPELINE LLC STATION 267</t>
  </si>
  <si>
    <t>VINEYARD RELIABILITY W TISBURY</t>
  </si>
  <si>
    <t>MBTA SOUTH BOSTON POWER</t>
  </si>
  <si>
    <t>EXELON FRAMINGHAM LLC</t>
  </si>
  <si>
    <t>PATRIOT BEVERAGES LLC</t>
  </si>
  <si>
    <t>3M</t>
  </si>
  <si>
    <t>BOSTON SHIP REPAIR LLC</t>
  </si>
  <si>
    <t>HUDSON LIGHT &amp; POWER DEPARTMENT</t>
  </si>
  <si>
    <t>ST JOSEPHS ABBEY</t>
  </si>
  <si>
    <t>BROCKTON AWRF</t>
  </si>
  <si>
    <t>GLOBAL COMPANIES LLC</t>
  </si>
  <si>
    <t>CHICOPEE ELECTRIC LIGHT</t>
  </si>
  <si>
    <t>BERKSHIRE GAS CO</t>
  </si>
  <si>
    <t>EXXONMOBIL EVERETT TERMINAL</t>
  </si>
  <si>
    <t>SHREWSBURY ELECTRIC AND CABLE OPERATIONS</t>
  </si>
  <si>
    <t>GULF OIL LP CHELSEA</t>
  </si>
  <si>
    <t>SUNOCO PARTNERS MARKETING &amp; TERMINALS LP</t>
  </si>
  <si>
    <t>BUCKEYE SPRINGFIELD TERMINAL</t>
  </si>
  <si>
    <t>GAS RECOVERY SERVICES</t>
  </si>
  <si>
    <t>IRVING OIL TERMINALS</t>
  </si>
  <si>
    <t>INTERPRINT INC</t>
  </si>
  <si>
    <t>COMM OF MA MDPH BIDLS</t>
  </si>
  <si>
    <t>IPSWICH MUNICIPAL LIGHT</t>
  </si>
  <si>
    <t>MARBLEHEAD MUNICIPAL WILKINS</t>
  </si>
  <si>
    <t>MUSTANG MOTORCYCLE PRODUCTS LLC</t>
  </si>
  <si>
    <t>2020 Totals</t>
  </si>
  <si>
    <t>AGRI MARK INC</t>
  </si>
  <si>
    <t>2021 Totals</t>
  </si>
  <si>
    <t>CONSTELLATION WEST MEDWAY LLC</t>
  </si>
  <si>
    <t>UNIVERSITY PARK AT MIT</t>
  </si>
  <si>
    <t>NASOYA FOODS USA LLC</t>
  </si>
  <si>
    <t>2022 Totals</t>
  </si>
  <si>
    <t>AQID</t>
  </si>
  <si>
    <t>NE RENEWABLE POWER FITCHBURG LLC</t>
  </si>
  <si>
    <t>ARE MA REGION NO 110 LLC</t>
  </si>
  <si>
    <t xml:space="preserve">AIR LIQUIDE ADVANCED TECHNOLOGIES </t>
  </si>
  <si>
    <t>NISSHA METALLIZING SOLUTIONS LTD</t>
  </si>
  <si>
    <t>ITW PERFORMANCE POLYMERS</t>
  </si>
  <si>
    <t>2023 Totals</t>
  </si>
  <si>
    <t>BELLINGHAM POWER GENERATION LLC</t>
  </si>
  <si>
    <t>BLACKSTONE POWER GENERATION LLC</t>
  </si>
  <si>
    <t>COVANTA HAVERHILL INC</t>
  </si>
  <si>
    <t>WHEELABRATOR NORTH ANDOVER INC</t>
  </si>
  <si>
    <t>SALEM HARBOR POWER DEVELOPMENT LP</t>
  </si>
  <si>
    <t>DIGHTON POWER LLC</t>
  </si>
  <si>
    <t>EVERSOURCE GAS LAWRENCE OPERATING CENTER</t>
  </si>
  <si>
    <t>UNIVERSITY OF MASSACHUSETTS AMHERST</t>
  </si>
  <si>
    <t>CONSTELLATION WEST MEDWAY LLC &amp; WEST MED</t>
  </si>
  <si>
    <t>FITCHBURG WESTMINSTER SLF</t>
  </si>
  <si>
    <t>UNIVERSITY OF MASS MEDICAL SCHOOL</t>
  </si>
  <si>
    <t>HARVARD UNIVERSITY</t>
  </si>
  <si>
    <t>VICINITY ENERGY BOSTON INC</t>
  </si>
  <si>
    <t>BOSTON UNIVERSITY</t>
  </si>
  <si>
    <t>MA WATER RESOURCES AUTHORITY DEER ISLAND</t>
  </si>
  <si>
    <t>NORTHEAST ENERGY ASSOCIATES LP</t>
  </si>
  <si>
    <t>CARVER MARION WAREHAM REG REF DISTRICT</t>
  </si>
  <si>
    <t>SAINT GOBAIN ABRASIVES INC</t>
  </si>
  <si>
    <t>SPECIALTY MINERALS INC</t>
  </si>
  <si>
    <t>UPPER BLACKSTONE WPAD</t>
  </si>
  <si>
    <t>TENNESSEE GAS PIPELINE COMPANY LLC 264</t>
  </si>
  <si>
    <t>TAUNTON MUNICIPAL LIGHTING PLANT</t>
  </si>
  <si>
    <t>GENERAL ELECTRIC COMPANY</t>
  </si>
  <si>
    <t>SOUTHBRIDGE LANDFILL NEW</t>
  </si>
  <si>
    <t>HOLLINGSWORTH AND VOSE COMPANY</t>
  </si>
  <si>
    <t>BOSTON COLLEGE</t>
  </si>
  <si>
    <t>BFI Fall River Landfill</t>
  </si>
  <si>
    <t>TUFTS UNIVERSITY MEDFORD-SOMERVILLE CAMP</t>
  </si>
  <si>
    <t>BRAINTREE ELECTRIC LIGHT</t>
  </si>
  <si>
    <t>CRANE AND CO INC PIONEER MILL</t>
  </si>
  <si>
    <t>DARTMOUTH POWER ASSOCIATES LP</t>
  </si>
  <si>
    <t>MASS MUNICIPAL WHOLESALE ELECTRIC CO</t>
  </si>
  <si>
    <t>MA WATER RESOURCE AUTHORITY</t>
  </si>
  <si>
    <t>BRISTOL MYERS SQUIBB CO</t>
  </si>
  <si>
    <t>IXYS INTEGRATED CIRUITS LLC</t>
  </si>
  <si>
    <t>RAYTHEON COMPANY</t>
  </si>
  <si>
    <t>TENNESSEE GAS PIPELINE COMPANY LLC 266A</t>
  </si>
  <si>
    <t>COCA COLA NORTH AMERICA</t>
  </si>
  <si>
    <t>NOVARTIS INSTITUTES BIOMEDICAL RESEARCH</t>
  </si>
  <si>
    <t>ACUSHNET COMPANY</t>
  </si>
  <si>
    <t>BFI NORTHERN DISPOSAL</t>
  </si>
  <si>
    <t>Mass General Brigham Salem Hospital</t>
  </si>
  <si>
    <t>AMERESCO CHICOPEE ENERGY LLC</t>
  </si>
  <si>
    <t>BENEVENTO SAND AND STONE</t>
  </si>
  <si>
    <t>UNIVERSITY OF MASSACHUSETTS LOWELL</t>
  </si>
  <si>
    <t>BAKER COMMODITIES INC</t>
  </si>
  <si>
    <t>ACUSHNET COMPANY BPIII</t>
  </si>
  <si>
    <t>HOLCIM NER INC</t>
  </si>
  <si>
    <t>MIDDLEBOROUGH LANDFILL &amp; TRANSFER STA</t>
  </si>
  <si>
    <t>BMR-BLACKFAN CIRCLE  LLC</t>
  </si>
  <si>
    <t>MCI SHIRLEY DEPT OF CORRECTIONS</t>
  </si>
  <si>
    <t>KENS FOODS INC</t>
  </si>
  <si>
    <t>MODERNA THERAPEUTICS INC</t>
  </si>
  <si>
    <t>BARRE LANDFILL</t>
  </si>
  <si>
    <t>MCI CONCORD DEPT OF CORRECTION</t>
  </si>
  <si>
    <t>WORCESTER POLYTECHNIC INSTITUTE</t>
  </si>
  <si>
    <t>ISP FREETOWN FINE CHEMICALS INC</t>
  </si>
  <si>
    <t>UNIVERSITY OF MASSACHUSETTS BOSTON</t>
  </si>
  <si>
    <t>HAARTZ CORPORATION</t>
  </si>
  <si>
    <t>VA BOSTON HEALTHCARE SYSTEM</t>
  </si>
  <si>
    <t>BROAD INSTITUTE THE</t>
  </si>
  <si>
    <t>ST VINCENT HOSPITAL</t>
  </si>
  <si>
    <t>BEDFORD VA MEDICAL CTR</t>
  </si>
  <si>
    <t>LYNN REGIONAL WPCF</t>
  </si>
  <si>
    <t>SAINT ELIZABETHS MEDICAL CENTER</t>
  </si>
  <si>
    <t>CT VALLEY SANITARY WASTE DISPOSAL INC</t>
  </si>
  <si>
    <t>CRANE &amp; CO INC BYRON WESTON MILL</t>
  </si>
  <si>
    <t>BOURNE LANDFILL &amp; TRANSFER STATION</t>
  </si>
  <si>
    <t>HOLT AND BUGBEE CO</t>
  </si>
  <si>
    <t>VA BOSTON HEALTH CARE SYSTEM</t>
  </si>
  <si>
    <t>BOSTON HOUSING AUTHORITY MCCORMACK DEVEL</t>
  </si>
  <si>
    <t>PLAINVILLE GENERATING COMPANY LLC</t>
  </si>
  <si>
    <t>SOUTH ESSEX SEWERAGE DISTRICT</t>
  </si>
  <si>
    <t>KEOLIS COMMUTER SERVICES LLC</t>
  </si>
  <si>
    <t>POLYFOAM CORP</t>
  </si>
  <si>
    <t>NEWLY WEDS FOODS INC</t>
  </si>
  <si>
    <t>STURDY MEMORIAL HOSPITAL</t>
  </si>
  <si>
    <t>BOSTIK INC</t>
  </si>
  <si>
    <t>YANKEE CANDLE COMPANY INC THE</t>
  </si>
  <si>
    <t>NEWCORR PACKAGING</t>
  </si>
  <si>
    <t>MILLENNIUM PLACE PRIMARY CONDO ASSOC</t>
  </si>
  <si>
    <t>CPF INC</t>
  </si>
  <si>
    <t>1214002</t>
  </si>
  <si>
    <t>UMASS MEMORIAL HAHNEMANN</t>
  </si>
  <si>
    <t>VERTEX PHARMACEUTICALS INCORPORATED</t>
  </si>
  <si>
    <t>RESILIENCE US INC</t>
  </si>
  <si>
    <t>WOODS HOLE OCEANOGRAPHIC INSTITUTION</t>
  </si>
  <si>
    <t>SMITH AND WESSON INC</t>
  </si>
  <si>
    <t>MARZETTI MANUFACTURING COMPANY</t>
  </si>
  <si>
    <t>MIDDLE EAST BAKERY INC</t>
  </si>
  <si>
    <t>NORTH CENTRAL CORRECTIONAL INSTITUTION</t>
  </si>
  <si>
    <t>SWAN DYEING AND PRINTING CORP</t>
  </si>
  <si>
    <t>APPLIED MATERIALS VARIAN SEMICONDUCTOR</t>
  </si>
  <si>
    <t>PIANTEDOSI BAKING COMPANY INC</t>
  </si>
  <si>
    <t>TENNESSEE GAS PIPELINE COMPANY LLC 267</t>
  </si>
  <si>
    <t>FOUNTAIN PLATING LLC</t>
  </si>
  <si>
    <t>WESTFIELD TWISS ST LF AND TRANSFER STA</t>
  </si>
  <si>
    <t>VINEYARD RELIABILITY LLC WEST TISBURY</t>
  </si>
  <si>
    <t>3M COMPANY</t>
  </si>
  <si>
    <t>MIDDLEBOROUGH GAS &amp; ELECTRIC</t>
  </si>
  <si>
    <t>VINEYARD REALIABILITY LLC OAK BLUFFS</t>
  </si>
  <si>
    <t>COMMONWEALTH OF MASSACHUSETTS MDPH BIDLS</t>
  </si>
  <si>
    <t>VA HEALTHCARE SYSTEM JAMAICA PLAIN</t>
  </si>
  <si>
    <t>NORTHAMPTON LF AND TRANSFER STATION</t>
  </si>
  <si>
    <t>WHIRLPOOL CORPORATION</t>
  </si>
  <si>
    <t>MBTA SOUTH BOSTON POWER PLANT</t>
  </si>
  <si>
    <t>BOSTON SHIP REPAIR</t>
  </si>
  <si>
    <t>HUDSON LIGHT &amp; POWER DEPT</t>
  </si>
  <si>
    <t>Global Companies LLC Chelsea Terminal</t>
  </si>
  <si>
    <t>ENERGY TRANSFER PARTNERS MARKETING AND T</t>
  </si>
  <si>
    <t>MARBLEHEAD MUNICIPAL LIGHT</t>
  </si>
  <si>
    <t>IRVING OIL TERMINALS INC</t>
  </si>
  <si>
    <t>SPRAGUE OPERATING RESOURCES LLC</t>
  </si>
  <si>
    <t>MCI BRIDGEWATER CORRECTIONAL COMPLEX</t>
  </si>
  <si>
    <t>GAS RECOVERY SERVICES - FALL RIVER</t>
  </si>
  <si>
    <t>MOUNT AUBURN HOSPITAL</t>
  </si>
  <si>
    <t xml:space="preserve">3M COMPANY </t>
  </si>
  <si>
    <t xml:space="preserve">AGT WEYMOUTH COMPRESSOR STATION </t>
  </si>
  <si>
    <t xml:space="preserve">ARE MA REGION NO 110 LLC </t>
  </si>
  <si>
    <t>1194234</t>
  </si>
  <si>
    <t xml:space="preserve">ARMSTRONG PHARMACEUTICALS INC </t>
  </si>
  <si>
    <t xml:space="preserve">BFI FALL RIVER LANDFILL </t>
  </si>
  <si>
    <t xml:space="preserve">BMR ROGERS STREET LLC </t>
  </si>
  <si>
    <t xml:space="preserve">BRIGHAM &amp; WOMENS HOSPITAL </t>
  </si>
  <si>
    <t xml:space="preserve">BROAD INSTITUTE </t>
  </si>
  <si>
    <t xml:space="preserve">CANAL 3 GENERATING LLC </t>
  </si>
  <si>
    <t xml:space="preserve">CENTURY LINEN AND UNIFORM LLC </t>
  </si>
  <si>
    <t xml:space="preserve">CONSTELLATION FRAMINGHAM LLC </t>
  </si>
  <si>
    <t xml:space="preserve">CONSTELLATION WEST MEDWAY LLC </t>
  </si>
  <si>
    <t xml:space="preserve">CPF CO-OP INC </t>
  </si>
  <si>
    <t xml:space="preserve">DUPONT ELECTRIC MATERIALS INTERNATIONAL </t>
  </si>
  <si>
    <t xml:space="preserve">ENCORE BOSTON HARBOR </t>
  </si>
  <si>
    <t xml:space="preserve">GILLETTE STADIUM </t>
  </si>
  <si>
    <t xml:space="preserve">HOLCIM - NER, INC </t>
  </si>
  <si>
    <t xml:space="preserve">HOLCIM NER INC </t>
  </si>
  <si>
    <t xml:space="preserve">IPG PHOTONICS INC </t>
  </si>
  <si>
    <t xml:space="preserve">ITW PERFORMANCE POLYMERS </t>
  </si>
  <si>
    <t xml:space="preserve">MCI CONCORD </t>
  </si>
  <si>
    <t xml:space="preserve">MODERNA THERAPEUTICS INC. </t>
  </si>
  <si>
    <t xml:space="preserve">NE RENEWABLE POWER FITCHBURG LLC </t>
  </si>
  <si>
    <t xml:space="preserve">NISSHA METALLIZING SOLUTIONS LTD </t>
  </si>
  <si>
    <t xml:space="preserve">POWERSECURE INC </t>
  </si>
  <si>
    <t xml:space="preserve">REWORLD HAVERHILL INC </t>
  </si>
  <si>
    <t xml:space="preserve">SALEM HARBOR POWER DEVELOPMENT LP </t>
  </si>
  <si>
    <t>1194110</t>
  </si>
  <si>
    <t xml:space="preserve">SANOFI </t>
  </si>
  <si>
    <t xml:space="preserve">SMITH COLLEGE </t>
  </si>
  <si>
    <t xml:space="preserve">SOUTH ESSEX SEWERAGE </t>
  </si>
  <si>
    <t xml:space="preserve">THE ARTISAN CHEF MANUFACTURING LLC </t>
  </si>
  <si>
    <t xml:space="preserve">UMASS BOSTON CAMPUS EH&amp;S </t>
  </si>
  <si>
    <t xml:space="preserve">UNIVERSITY PARK AT MIT </t>
  </si>
  <si>
    <t xml:space="preserve">WHIRLPOOL </t>
  </si>
  <si>
    <t xml:space="preserve">WRENTHAM DEVELOPMENTAL CENTER </t>
  </si>
  <si>
    <t>Fossil CO₂</t>
  </si>
  <si>
    <t>Biogenic CO₂</t>
  </si>
  <si>
    <t>CH₄</t>
  </si>
  <si>
    <t>N₂O</t>
  </si>
  <si>
    <t>SF₆</t>
  </si>
  <si>
    <t>April, 2026</t>
  </si>
  <si>
    <r>
      <t xml:space="preserve">This document includes greenhouse gas (GHG) emissions data reported by facilities to the Massachusetts Department of Environmental Protection (MassDEP) pursuant to 310 CMR 7.71 and the Global Warming Solutions Act. Additional information about the MassDEP GHG reporting program is available at </t>
    </r>
    <r>
      <rPr>
        <sz val="12"/>
        <color theme="4" tint="-0.249977111117893"/>
        <rFont val="Aptos"/>
        <family val="2"/>
      </rPr>
      <t>https://www.mass.gov/guides/massdep-greenhouse-gas-emissions-reporting-program</t>
    </r>
    <r>
      <rPr>
        <sz val="12"/>
        <color rgb="FF000000"/>
        <rFont val="Aptos"/>
        <family val="2"/>
      </rPr>
      <t>. This document includes GHG data for the 2018, 2019, 2020, 2021, 2022, and 2023 reporting years. Data is submitted to the Department through the eDEP platform, which is designed to facilitate emissions reporting by facilities by combining greenhouse gas reporting with the other air pollutants reported under Source Registration. Data reported through eDEP is submitted in short tons of CO</t>
    </r>
    <r>
      <rPr>
        <vertAlign val="subscript"/>
        <sz val="12"/>
        <color rgb="FF000000"/>
        <rFont val="Aptos"/>
        <family val="2"/>
      </rPr>
      <t>2</t>
    </r>
    <r>
      <rPr>
        <sz val="12"/>
        <color rgb="FF000000"/>
        <rFont val="Aptos"/>
        <family val="2"/>
      </rPr>
      <t xml:space="preserve"> or CO</t>
    </r>
    <r>
      <rPr>
        <vertAlign val="subscript"/>
        <sz val="12"/>
        <color rgb="FF000000"/>
        <rFont val="Aptos"/>
        <family val="2"/>
      </rPr>
      <t>2</t>
    </r>
    <r>
      <rPr>
        <sz val="12"/>
        <color rgb="FF000000"/>
        <rFont val="Aptos"/>
        <family val="2"/>
      </rPr>
      <t xml:space="preserve"> equivalent and converted to metric tons of CO</t>
    </r>
    <r>
      <rPr>
        <vertAlign val="subscript"/>
        <sz val="12"/>
        <color rgb="FF000000"/>
        <rFont val="Aptos"/>
        <family val="2"/>
      </rPr>
      <t>2</t>
    </r>
    <r>
      <rPr>
        <sz val="12"/>
        <color rgb="FF000000"/>
        <rFont val="Aptos"/>
        <family val="2"/>
      </rPr>
      <t xml:space="preserve"> or CO</t>
    </r>
    <r>
      <rPr>
        <vertAlign val="subscript"/>
        <sz val="12"/>
        <color rgb="FF000000"/>
        <rFont val="Aptos"/>
        <family val="2"/>
      </rPr>
      <t>2</t>
    </r>
    <r>
      <rPr>
        <sz val="12"/>
        <color rgb="FF000000"/>
        <rFont val="Aptos"/>
        <family val="2"/>
      </rPr>
      <t xml:space="preserve"> equivalent (mtCO</t>
    </r>
    <r>
      <rPr>
        <vertAlign val="subscript"/>
        <sz val="12"/>
        <color rgb="FF000000"/>
        <rFont val="Aptos"/>
        <family val="2"/>
      </rPr>
      <t>2</t>
    </r>
    <r>
      <rPr>
        <sz val="12"/>
        <color rgb="FF000000"/>
        <rFont val="Aptos"/>
        <family val="2"/>
      </rPr>
      <t>e) using the factor found in 310 CMR 7.71(2) -- 1 short ton: 0.9072 metric tons. Carbon dioxide equivalent (CO</t>
    </r>
    <r>
      <rPr>
        <vertAlign val="subscript"/>
        <sz val="12"/>
        <color rgb="FF000000"/>
        <rFont val="Aptos"/>
        <family val="2"/>
      </rPr>
      <t>2</t>
    </r>
    <r>
      <rPr>
        <sz val="12"/>
        <color rgb="FF000000"/>
        <rFont val="Aptos"/>
        <family val="2"/>
      </rPr>
      <t>e) means that for gases other than carbon dioxide, the number of tons of emissions is adjusted to account for each gas’s individual intensity as a greenhouse gas, known as the global warming potential (GWP).</t>
    </r>
  </si>
  <si>
    <r>
      <rPr>
        <b/>
        <u/>
        <sz val="12"/>
        <color theme="1"/>
        <rFont val="Aptos"/>
        <family val="2"/>
      </rPr>
      <t>Information:</t>
    </r>
    <r>
      <rPr>
        <u/>
        <sz val="12"/>
        <color theme="1"/>
        <rFont val="Aptos"/>
        <family val="2"/>
      </rPr>
      <t xml:space="preserve"> The current tab, which contains relevant background information.</t>
    </r>
  </si>
  <si>
    <r>
      <rPr>
        <b/>
        <u/>
        <sz val="12"/>
        <rFont val="Aptos"/>
        <family val="2"/>
      </rPr>
      <t>Facility Summary:</t>
    </r>
    <r>
      <rPr>
        <u/>
        <sz val="12"/>
        <rFont val="Aptos"/>
        <family val="2"/>
      </rPr>
      <t xml:space="preserve"> Lists the total mtCO₂e by facility for each reporting year contained in this document. Includes sector information for each facility</t>
    </r>
  </si>
  <si>
    <r>
      <rPr>
        <b/>
        <u/>
        <sz val="12"/>
        <color theme="1"/>
        <rFont val="Aptos"/>
        <family val="2"/>
      </rPr>
      <t>Closed and Exempted Facilities:</t>
    </r>
    <r>
      <rPr>
        <u/>
        <sz val="12"/>
        <color theme="1"/>
        <rFont val="Aptos"/>
        <family val="2"/>
      </rPr>
      <t xml:space="preserve"> Lists facilities that have closed or received an exemption under 310 CMR 7.71, including the date the exemption was granted.</t>
    </r>
  </si>
  <si>
    <r>
      <rPr>
        <b/>
        <u/>
        <sz val="12"/>
        <color theme="4" tint="-0.249977111117893"/>
        <rFont val="Aptos"/>
        <family val="2"/>
      </rPr>
      <t>2018 Data</t>
    </r>
    <r>
      <rPr>
        <b/>
        <u/>
        <sz val="12"/>
        <rFont val="Aptos"/>
        <family val="2"/>
      </rPr>
      <t>:</t>
    </r>
    <r>
      <rPr>
        <u/>
        <sz val="12"/>
        <color theme="1"/>
        <rFont val="Aptos"/>
        <family val="2"/>
      </rPr>
      <t xml:space="preserve"> Detailed data for 2018 reporting year with emissions shown by GHG type.</t>
    </r>
  </si>
  <si>
    <r>
      <rPr>
        <b/>
        <u/>
        <sz val="12"/>
        <color rgb="FFC00000"/>
        <rFont val="Aptos"/>
        <family val="2"/>
      </rPr>
      <t>2019 Data</t>
    </r>
    <r>
      <rPr>
        <b/>
        <u/>
        <sz val="12"/>
        <rFont val="Aptos"/>
        <family val="2"/>
      </rPr>
      <t>:</t>
    </r>
    <r>
      <rPr>
        <u/>
        <sz val="12"/>
        <color theme="1"/>
        <rFont val="Aptos"/>
        <family val="2"/>
      </rPr>
      <t xml:space="preserve"> Detailed data for 2019 reporting year with emissions shown by GHG type.</t>
    </r>
  </si>
  <si>
    <r>
      <rPr>
        <b/>
        <u/>
        <sz val="12"/>
        <color theme="6" tint="-0.249977111117893"/>
        <rFont val="Aptos"/>
        <family val="2"/>
      </rPr>
      <t>2020 Data</t>
    </r>
    <r>
      <rPr>
        <b/>
        <u/>
        <sz val="12"/>
        <rFont val="Aptos"/>
        <family val="2"/>
      </rPr>
      <t>:</t>
    </r>
    <r>
      <rPr>
        <u/>
        <sz val="12"/>
        <color theme="1"/>
        <rFont val="Aptos"/>
        <family val="2"/>
      </rPr>
      <t xml:space="preserve"> Detailed data for 2020 reporting year with emissions shown by GHG type.</t>
    </r>
  </si>
  <si>
    <r>
      <rPr>
        <b/>
        <u/>
        <sz val="12"/>
        <color theme="7"/>
        <rFont val="Aptos"/>
        <family val="2"/>
      </rPr>
      <t>2021 Data</t>
    </r>
    <r>
      <rPr>
        <b/>
        <u/>
        <sz val="12"/>
        <rFont val="Aptos"/>
        <family val="2"/>
      </rPr>
      <t>:</t>
    </r>
    <r>
      <rPr>
        <u/>
        <sz val="12"/>
        <color theme="1"/>
        <rFont val="Aptos"/>
        <family val="2"/>
      </rPr>
      <t xml:space="preserve"> Detailed data for 2021 reporting year with emissions shown by GHG type.</t>
    </r>
  </si>
  <si>
    <r>
      <rPr>
        <b/>
        <u/>
        <sz val="12"/>
        <color theme="9" tint="-0.249977111117893"/>
        <rFont val="Aptos"/>
        <family val="2"/>
      </rPr>
      <t>2022 Data</t>
    </r>
    <r>
      <rPr>
        <b/>
        <u/>
        <sz val="12"/>
        <rFont val="Aptos"/>
        <family val="2"/>
      </rPr>
      <t>:</t>
    </r>
    <r>
      <rPr>
        <u/>
        <sz val="12"/>
        <color theme="10"/>
        <rFont val="Aptos"/>
        <family val="2"/>
      </rPr>
      <t xml:space="preserve"> </t>
    </r>
    <r>
      <rPr>
        <u/>
        <sz val="12"/>
        <rFont val="Aptos"/>
        <family val="2"/>
      </rPr>
      <t>Detailed data for 2022 reporting year with emissions shown by GHG type.</t>
    </r>
  </si>
  <si>
    <r>
      <rPr>
        <b/>
        <u/>
        <sz val="12"/>
        <color rgb="FF31869B"/>
        <rFont val="Aptos"/>
        <family val="2"/>
      </rPr>
      <t>2023 Data</t>
    </r>
    <r>
      <rPr>
        <b/>
        <u/>
        <sz val="12"/>
        <color theme="1"/>
        <rFont val="Aptos"/>
        <family val="2"/>
      </rPr>
      <t>:</t>
    </r>
    <r>
      <rPr>
        <u/>
        <sz val="12"/>
        <color theme="1"/>
        <rFont val="Aptos"/>
        <family val="2"/>
      </rPr>
      <t xml:space="preserve"> Detailed data for 2023 reporting year with emissions shown by GHG type.</t>
    </r>
  </si>
  <si>
    <r>
      <t xml:space="preserve">No Data Available: </t>
    </r>
    <r>
      <rPr>
        <sz val="12"/>
        <color theme="1"/>
        <rFont val="Aptos"/>
        <family val="2"/>
      </rPr>
      <t>Facilities that show No Data Available have either not submitted a report for that reporting year, or there was an error in their reports. Some facilities may show zero emissions for a year if that facility either did not operate or was not required to report in that year.</t>
    </r>
  </si>
  <si>
    <t>EVERETT LANDCO LLC</t>
  </si>
  <si>
    <t>ESSENTIAL POWER MASS LLC WEST SPFLD STA</t>
  </si>
  <si>
    <t>CANTON</t>
  </si>
  <si>
    <t>2024 Totals</t>
  </si>
  <si>
    <r>
      <rPr>
        <b/>
        <u/>
        <sz val="12"/>
        <color theme="2" tint="-0.499984740745262"/>
        <rFont val="Aptos"/>
        <family val="2"/>
      </rPr>
      <t>2024 Data</t>
    </r>
    <r>
      <rPr>
        <b/>
        <u/>
        <sz val="12"/>
        <rFont val="Aptos"/>
        <family val="2"/>
      </rPr>
      <t>:</t>
    </r>
    <r>
      <rPr>
        <u/>
        <sz val="12"/>
        <rFont val="Aptos"/>
        <family val="2"/>
      </rPr>
      <t xml:space="preserve"> Detailed data for 2024 reporting year with emissions shown by GHG type.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</si>
</sst>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d\-mmm\-yy;@"/>
    <numFmt numFmtId="165" formatCode="[$-409]mmmm\ d\,\ yyyy;@"/>
    <numFmt numFmtId="166" formatCode="mm/dd/yyyy"/>
    <numFmt numFmtId="167" formatCode="[$-409]d\-mmm\-yyyy;@"/>
  </numFmts>
  <fonts count="29" x14ac:knownFonts="1">
    <font>
      <sz val="11"/>
      <color theme="1"/>
      <name val="Calibri"/>
      <family val="2"/>
      <scheme val="minor"/>
    </font>
    <font>
      <sz val="11"/>
      <color theme="1"/>
      <name val="Calibri"/>
      <family val="2"/>
      <scheme val="minor"/>
    </font>
    <font>
      <sz val="10"/>
      <name val="Calibri"/>
      <family val="1"/>
      <scheme val="minor"/>
    </font>
    <font>
      <sz val="10"/>
      <name val="Arial"/>
      <family val="2"/>
    </font>
    <font>
      <sz val="11"/>
      <color theme="1"/>
      <name val="Agency FB"/>
      <family val="2"/>
    </font>
    <font>
      <sz val="11"/>
      <color rgb="FF3F3F76"/>
      <name val="Agency FB"/>
      <family val="2"/>
    </font>
    <font>
      <b/>
      <sz val="11"/>
      <color rgb="FFFA7D00"/>
      <name val="Agency FB"/>
      <family val="2"/>
    </font>
    <font>
      <u/>
      <sz val="11"/>
      <color theme="10"/>
      <name val="Calibri"/>
      <family val="2"/>
      <scheme val="minor"/>
    </font>
    <font>
      <b/>
      <sz val="12"/>
      <color theme="1"/>
      <name val="Aptos"/>
      <family val="2"/>
    </font>
    <font>
      <sz val="12"/>
      <color theme="1"/>
      <name val="Aptos"/>
      <family val="2"/>
    </font>
    <font>
      <b/>
      <sz val="12"/>
      <color rgb="FF000000"/>
      <name val="Aptos"/>
      <family val="2"/>
    </font>
    <font>
      <sz val="12"/>
      <name val="Aptos"/>
      <family val="2"/>
    </font>
    <font>
      <sz val="12"/>
      <color rgb="FF000000"/>
      <name val="Aptos"/>
      <family val="2"/>
    </font>
    <font>
      <sz val="12"/>
      <color theme="4" tint="-0.249977111117893"/>
      <name val="Aptos"/>
      <family val="2"/>
    </font>
    <font>
      <vertAlign val="subscript"/>
      <sz val="12"/>
      <color rgb="FF000000"/>
      <name val="Aptos"/>
      <family val="2"/>
    </font>
    <font>
      <u/>
      <sz val="12"/>
      <color theme="1"/>
      <name val="Aptos"/>
      <family val="2"/>
    </font>
    <font>
      <b/>
      <u/>
      <sz val="12"/>
      <color theme="1"/>
      <name val="Aptos"/>
      <family val="2"/>
    </font>
    <font>
      <u/>
      <sz val="12"/>
      <name val="Aptos"/>
      <family val="2"/>
    </font>
    <font>
      <b/>
      <u/>
      <sz val="12"/>
      <name val="Aptos"/>
      <family val="2"/>
    </font>
    <font>
      <u/>
      <sz val="12"/>
      <color theme="10"/>
      <name val="Aptos"/>
      <family val="2"/>
    </font>
    <font>
      <b/>
      <u/>
      <sz val="12"/>
      <color theme="4" tint="-0.249977111117893"/>
      <name val="Aptos"/>
      <family val="2"/>
    </font>
    <font>
      <b/>
      <u/>
      <sz val="12"/>
      <color rgb="FFC00000"/>
      <name val="Aptos"/>
      <family val="2"/>
    </font>
    <font>
      <b/>
      <u/>
      <sz val="12"/>
      <color theme="6" tint="-0.249977111117893"/>
      <name val="Aptos"/>
      <family val="2"/>
    </font>
    <font>
      <b/>
      <u/>
      <sz val="12"/>
      <color theme="7"/>
      <name val="Aptos"/>
      <family val="2"/>
    </font>
    <font>
      <b/>
      <u/>
      <sz val="12"/>
      <color theme="9" tint="-0.249977111117893"/>
      <name val="Aptos"/>
      <family val="2"/>
    </font>
    <font>
      <b/>
      <u/>
      <sz val="12"/>
      <color rgb="FF31869B"/>
      <name val="Aptos"/>
      <family val="2"/>
    </font>
    <font>
      <b/>
      <sz val="12"/>
      <color theme="0"/>
      <name val="Aptos"/>
      <family val="2"/>
    </font>
    <font>
      <sz val="12"/>
      <color theme="0"/>
      <name val="Aptos"/>
      <family val="2"/>
    </font>
    <font>
      <b/>
      <u/>
      <sz val="12"/>
      <color theme="2" tint="-0.499984740745262"/>
      <name val="Aptos"/>
      <family val="2"/>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theme="6" tint="0.79998168889431442"/>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10">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44" fontId="3" fillId="0" borderId="0" applyFont="0" applyFill="0" applyBorder="0" applyAlignment="0" applyProtection="0"/>
    <xf numFmtId="0" fontId="4" fillId="4" borderId="0" applyNumberFormat="0" applyBorder="0" applyAlignment="0" applyProtection="0"/>
    <xf numFmtId="0" fontId="5" fillId="2" borderId="1" applyNumberFormat="0" applyAlignment="0" applyProtection="0"/>
    <xf numFmtId="0" fontId="6" fillId="3" borderId="1" applyNumberFormat="0" applyAlignment="0" applyProtection="0"/>
    <xf numFmtId="0" fontId="7" fillId="0" borderId="0" applyNumberFormat="0" applyFill="0" applyBorder="0" applyAlignment="0" applyProtection="0"/>
  </cellStyleXfs>
  <cellXfs count="62">
    <xf numFmtId="0" fontId="0" fillId="0" borderId="0" xfId="0"/>
    <xf numFmtId="43" fontId="8" fillId="0" borderId="0" xfId="1" applyFont="1"/>
    <xf numFmtId="43" fontId="9" fillId="0" borderId="0" xfId="1" applyFont="1"/>
    <xf numFmtId="43" fontId="10" fillId="0" borderId="0" xfId="1" applyFont="1"/>
    <xf numFmtId="43" fontId="9" fillId="0" borderId="0" xfId="1" applyFont="1" applyFill="1" applyAlignment="1"/>
    <xf numFmtId="49" fontId="9" fillId="0" borderId="0" xfId="0" applyNumberFormat="1" applyFont="1"/>
    <xf numFmtId="0" fontId="9" fillId="0" borderId="0" xfId="0" applyFont="1"/>
    <xf numFmtId="0" fontId="8" fillId="0" borderId="0" xfId="0" applyFont="1"/>
    <xf numFmtId="43" fontId="10" fillId="0" borderId="0" xfId="0" applyNumberFormat="1" applyFont="1"/>
    <xf numFmtId="43" fontId="9" fillId="0" borderId="0" xfId="0" applyNumberFormat="1" applyFont="1"/>
    <xf numFmtId="10" fontId="9" fillId="0" borderId="0" xfId="3" applyNumberFormat="1" applyFont="1" applyFill="1" applyAlignment="1"/>
    <xf numFmtId="43" fontId="9" fillId="0" borderId="0" xfId="1" applyFont="1" applyAlignment="1">
      <alignment wrapText="1"/>
    </xf>
    <xf numFmtId="0" fontId="11" fillId="0" borderId="0" xfId="0" applyFont="1"/>
    <xf numFmtId="0" fontId="12" fillId="0" borderId="0" xfId="0" applyFont="1"/>
    <xf numFmtId="49" fontId="11" fillId="0" borderId="0" xfId="0" applyNumberFormat="1" applyFont="1"/>
    <xf numFmtId="49" fontId="9" fillId="0" borderId="0" xfId="0" applyNumberFormat="1" applyFont="1" applyAlignment="1">
      <alignment horizontal="left"/>
    </xf>
    <xf numFmtId="43" fontId="9" fillId="0" borderId="0" xfId="1" applyFont="1" applyFill="1"/>
    <xf numFmtId="49" fontId="9" fillId="0" borderId="0" xfId="0" quotePrefix="1" applyNumberFormat="1" applyFont="1"/>
    <xf numFmtId="43" fontId="8" fillId="0" borderId="0" xfId="0" applyNumberFormat="1" applyFont="1"/>
    <xf numFmtId="49" fontId="12" fillId="0" borderId="0" xfId="0" applyNumberFormat="1" applyFont="1" applyAlignment="1">
      <alignment horizontal="left"/>
    </xf>
    <xf numFmtId="43" fontId="8" fillId="0" borderId="0" xfId="1" applyFont="1" applyFill="1" applyAlignment="1"/>
    <xf numFmtId="10" fontId="9" fillId="0" borderId="0" xfId="3" applyNumberFormat="1" applyFont="1" applyBorder="1" applyAlignment="1"/>
    <xf numFmtId="49" fontId="12" fillId="0" borderId="0" xfId="0" quotePrefix="1" applyNumberFormat="1" applyFont="1" applyAlignment="1">
      <alignment horizontal="left"/>
    </xf>
    <xf numFmtId="10" fontId="9" fillId="0" borderId="0" xfId="3" applyNumberFormat="1" applyFont="1" applyFill="1" applyBorder="1" applyAlignment="1"/>
    <xf numFmtId="10" fontId="8" fillId="0" borderId="0" xfId="3" applyNumberFormat="1" applyFont="1" applyBorder="1" applyAlignment="1"/>
    <xf numFmtId="43" fontId="9" fillId="0" borderId="0" xfId="1" applyFont="1" applyBorder="1" applyAlignment="1"/>
    <xf numFmtId="0" fontId="9" fillId="0" borderId="0" xfId="0" quotePrefix="1" applyFont="1"/>
    <xf numFmtId="166" fontId="9" fillId="0" borderId="0" xfId="0" applyNumberFormat="1" applyFont="1"/>
    <xf numFmtId="165" fontId="8" fillId="0" borderId="0" xfId="0" applyNumberFormat="1" applyFont="1" applyAlignment="1">
      <alignment horizontal="left" vertical="center"/>
    </xf>
    <xf numFmtId="0" fontId="12" fillId="0" borderId="0" xfId="0" applyFont="1" applyAlignment="1">
      <alignment vertical="center" wrapText="1"/>
    </xf>
    <xf numFmtId="0" fontId="9" fillId="0" borderId="0" xfId="0" applyFont="1" applyAlignment="1">
      <alignment horizontal="justify" vertical="center" wrapText="1"/>
    </xf>
    <xf numFmtId="0" fontId="9" fillId="0" borderId="0" xfId="0" applyFont="1" applyAlignment="1">
      <alignment vertical="center"/>
    </xf>
    <xf numFmtId="0" fontId="15" fillId="0" borderId="0" xfId="9" applyFont="1" applyAlignment="1">
      <alignment vertical="center"/>
    </xf>
    <xf numFmtId="0" fontId="17" fillId="0" borderId="0" xfId="9" applyFont="1" applyAlignment="1">
      <alignment vertical="center"/>
    </xf>
    <xf numFmtId="0" fontId="19" fillId="0" borderId="0" xfId="9" applyFont="1" applyAlignment="1">
      <alignment vertical="center"/>
    </xf>
    <xf numFmtId="0" fontId="19" fillId="0" borderId="0" xfId="9" applyFont="1" applyFill="1"/>
    <xf numFmtId="0" fontId="10" fillId="0" borderId="0" xfId="0" applyFont="1" applyAlignment="1">
      <alignment vertical="center"/>
    </xf>
    <xf numFmtId="0" fontId="8" fillId="0" borderId="0" xfId="0" applyFont="1" applyAlignment="1">
      <alignment wrapText="1"/>
    </xf>
    <xf numFmtId="43" fontId="8" fillId="0" borderId="0" xfId="1" applyFont="1" applyFill="1" applyAlignment="1">
      <alignment horizontal="center" vertical="center"/>
    </xf>
    <xf numFmtId="43" fontId="8" fillId="0" borderId="0" xfId="1" applyFont="1" applyFill="1" applyBorder="1" applyAlignment="1">
      <alignment horizontal="center"/>
    </xf>
    <xf numFmtId="164" fontId="8" fillId="0" borderId="0" xfId="1" applyNumberFormat="1" applyFont="1" applyFill="1" applyBorder="1" applyAlignment="1">
      <alignment horizontal="center"/>
    </xf>
    <xf numFmtId="0" fontId="8" fillId="0" borderId="0" xfId="1" applyNumberFormat="1" applyFont="1" applyFill="1" applyAlignment="1">
      <alignment horizontal="center" vertical="center"/>
    </xf>
    <xf numFmtId="0" fontId="10" fillId="0" borderId="0" xfId="1" applyNumberFormat="1" applyFont="1" applyFill="1" applyAlignment="1">
      <alignment horizontal="center" vertical="center"/>
    </xf>
    <xf numFmtId="43" fontId="9" fillId="0" borderId="0" xfId="1" applyFont="1" applyFill="1" applyBorder="1"/>
    <xf numFmtId="43" fontId="12" fillId="0" borderId="0" xfId="1" applyFont="1" applyFill="1"/>
    <xf numFmtId="167" fontId="9" fillId="0" borderId="0" xfId="0" applyNumberFormat="1" applyFont="1"/>
    <xf numFmtId="0" fontId="9" fillId="0" borderId="0" xfId="1" applyNumberFormat="1" applyFont="1" applyFill="1"/>
    <xf numFmtId="0" fontId="9" fillId="0" borderId="0" xfId="1" applyNumberFormat="1" applyFont="1"/>
    <xf numFmtId="0" fontId="9" fillId="0" borderId="0" xfId="0" applyFont="1" applyAlignment="1">
      <alignment horizontal="left"/>
    </xf>
    <xf numFmtId="0" fontId="8" fillId="0" borderId="0" xfId="1" applyNumberFormat="1" applyFont="1"/>
    <xf numFmtId="0" fontId="17" fillId="0" borderId="0" xfId="9" applyFont="1" applyFill="1"/>
    <xf numFmtId="0" fontId="9" fillId="0" borderId="0" xfId="0" applyFont="1" applyFill="1"/>
    <xf numFmtId="49" fontId="9" fillId="0" borderId="0" xfId="0" applyNumberFormat="1" applyFont="1" applyFill="1"/>
    <xf numFmtId="164" fontId="9" fillId="0" borderId="0" xfId="0" applyNumberFormat="1" applyFont="1" applyFill="1"/>
    <xf numFmtId="1" fontId="26" fillId="0" borderId="0" xfId="0" applyNumberFormat="1" applyFont="1" applyFill="1" applyAlignment="1">
      <alignment horizontal="right" vertical="top"/>
    </xf>
    <xf numFmtId="0" fontId="8" fillId="0" borderId="0" xfId="0" applyFont="1" applyFill="1" applyAlignment="1">
      <alignment horizontal="center"/>
    </xf>
    <xf numFmtId="164" fontId="8" fillId="0" borderId="0" xfId="0" applyNumberFormat="1" applyFont="1" applyFill="1" applyAlignment="1">
      <alignment horizontal="center"/>
    </xf>
    <xf numFmtId="1" fontId="27" fillId="0" borderId="0" xfId="0" applyNumberFormat="1" applyFont="1" applyFill="1" applyAlignment="1">
      <alignment horizontal="right" vertical="top"/>
    </xf>
    <xf numFmtId="0" fontId="8" fillId="0" borderId="0" xfId="0" applyFont="1" applyFill="1"/>
    <xf numFmtId="49" fontId="8" fillId="0" borderId="0" xfId="0" applyNumberFormat="1" applyFont="1" applyFill="1" applyAlignment="1">
      <alignment horizontal="center"/>
    </xf>
    <xf numFmtId="1" fontId="8" fillId="0" borderId="0" xfId="0" applyNumberFormat="1" applyFont="1" applyFill="1" applyAlignment="1">
      <alignment horizontal="center"/>
    </xf>
    <xf numFmtId="0" fontId="12" fillId="0" borderId="0" xfId="0" applyFont="1" applyFill="1"/>
  </cellXfs>
  <cellStyles count="10">
    <cellStyle name="20% - Accent3 2" xfId="6" xr:uid="{E453A506-BA77-47E7-84CB-017868E6A5BE}"/>
    <cellStyle name="Calculation 2" xfId="8" xr:uid="{48098C90-8BCC-4327-873F-2FA993B65EF8}"/>
    <cellStyle name="Comma" xfId="1" builtinId="3"/>
    <cellStyle name="Currency 2" xfId="5" xr:uid="{F3DE1AB6-339A-445E-A6B2-80D17C4AB43B}"/>
    <cellStyle name="Hyperlink" xfId="9" builtinId="8"/>
    <cellStyle name="Input 2" xfId="7" xr:uid="{6ADFC6F9-5D67-4597-B94C-BF96B9CE6152}"/>
    <cellStyle name="Normal" xfId="0" builtinId="0"/>
    <cellStyle name="Normal 2" xfId="4" xr:uid="{BC60053B-0C36-413A-8C0E-C7E22F06C208}"/>
    <cellStyle name="Normal 3" xfId="2" xr:uid="{2E839199-68AB-4E55-AD9C-86DF6A810BD2}"/>
    <cellStyle name="Percent" xfId="3" builtinId="5"/>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1869B"/>
      <color rgb="FFD9B6F2"/>
      <color rgb="FFDD73FA"/>
      <color rgb="FFD44C4C"/>
      <color rgb="FFF1B8FC"/>
      <color rgb="FFF3C8F7"/>
      <color rgb="FFFFC7CE"/>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JCook\AppData\Local\Microsoft\Windows\INetCache\Content.MSO\6B7AE9C3.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72924-C538-4EA3-A14D-90499D750FC4}">
  <dimension ref="A1:A19"/>
  <sheetViews>
    <sheetView tabSelected="1" zoomScaleNormal="100" workbookViewId="0"/>
  </sheetViews>
  <sheetFormatPr defaultColWidth="8.85546875" defaultRowHeight="15.75" x14ac:dyDescent="0.25"/>
  <cols>
    <col min="1" max="1" width="162.85546875" style="6" customWidth="1"/>
    <col min="2" max="2" width="8.85546875" style="6"/>
    <col min="3" max="3" width="11.85546875" style="6" bestFit="1" customWidth="1"/>
    <col min="4" max="4" width="8.85546875" style="6"/>
    <col min="5" max="5" width="12.7109375" style="6" bestFit="1" customWidth="1"/>
    <col min="6" max="6" width="16.28515625" style="6" bestFit="1" customWidth="1"/>
    <col min="7" max="16384" width="8.85546875" style="6"/>
  </cols>
  <sheetData>
    <row r="1" spans="1:1" x14ac:dyDescent="0.25">
      <c r="A1" s="28" t="s">
        <v>1276</v>
      </c>
    </row>
    <row r="3" spans="1:1" ht="132" x14ac:dyDescent="0.25">
      <c r="A3" s="29" t="s">
        <v>1277</v>
      </c>
    </row>
    <row r="4" spans="1:1" x14ac:dyDescent="0.25">
      <c r="A4" s="30" t="s">
        <v>0</v>
      </c>
    </row>
    <row r="6" spans="1:1" x14ac:dyDescent="0.25">
      <c r="A6" s="31" t="s">
        <v>1</v>
      </c>
    </row>
    <row r="7" spans="1:1" x14ac:dyDescent="0.25">
      <c r="A7" s="32" t="s">
        <v>1278</v>
      </c>
    </row>
    <row r="8" spans="1:1" x14ac:dyDescent="0.25">
      <c r="A8" s="33" t="s">
        <v>1279</v>
      </c>
    </row>
    <row r="9" spans="1:1" x14ac:dyDescent="0.25">
      <c r="A9" s="32" t="s">
        <v>1280</v>
      </c>
    </row>
    <row r="10" spans="1:1" x14ac:dyDescent="0.25">
      <c r="A10" s="34" t="s">
        <v>1281</v>
      </c>
    </row>
    <row r="11" spans="1:1" x14ac:dyDescent="0.25">
      <c r="A11" s="34" t="s">
        <v>1282</v>
      </c>
    </row>
    <row r="12" spans="1:1" x14ac:dyDescent="0.25">
      <c r="A12" s="34" t="s">
        <v>1283</v>
      </c>
    </row>
    <row r="13" spans="1:1" x14ac:dyDescent="0.25">
      <c r="A13" s="34" t="s">
        <v>1284</v>
      </c>
    </row>
    <row r="14" spans="1:1" x14ac:dyDescent="0.25">
      <c r="A14" s="34" t="s">
        <v>1285</v>
      </c>
    </row>
    <row r="15" spans="1:1" x14ac:dyDescent="0.25">
      <c r="A15" s="35" t="s">
        <v>1286</v>
      </c>
    </row>
    <row r="16" spans="1:1" x14ac:dyDescent="0.25">
      <c r="A16" s="50" t="s">
        <v>1292</v>
      </c>
    </row>
    <row r="18" spans="1:1" x14ac:dyDescent="0.25">
      <c r="A18" s="36" t="s">
        <v>2</v>
      </c>
    </row>
    <row r="19" spans="1:1" ht="31.5" x14ac:dyDescent="0.25">
      <c r="A19" s="37" t="s">
        <v>1287</v>
      </c>
    </row>
  </sheetData>
  <hyperlinks>
    <hyperlink ref="A7" location="Information!A1" display="Information: The current tab, which contains relevant background information." xr:uid="{71DDD5CE-AD5A-47C7-AD04-CF016FC2ADC2}"/>
    <hyperlink ref="A9" location="'Closed and Exempted Facilities'!A1" display="Closed and Exempted Facilities: Lists facilities that have closed or received an exemption under 310 CMR 7.71, including the date the exemption was granted." xr:uid="{54C10875-B16F-4BB5-A194-622E215ED04D}"/>
    <hyperlink ref="A10" location="'2018 Data'!A1" display="2018 Data: Detailed data for 2018 reporting year with emissions shown by GHG type." xr:uid="{70E0D389-28AF-4E23-AA55-FA3CDA1B0E7B}"/>
    <hyperlink ref="A11" location="'2019 Data'!A1" display="2019 Data: Detailed data for 2019 reporting year with emissions shown by GHG type." xr:uid="{89A81316-0F8D-4D12-938F-FF182CDA27A0}"/>
    <hyperlink ref="A12" location="'2020 Data'!A1" display="2020 Data: Detailed data for 2020 reporting year with emissions shown by GHG type." xr:uid="{CD11940B-6B37-43EF-9C0B-EF519C9E6536}"/>
    <hyperlink ref="A13" location="'2021 Data'!A1" display="2021 Data: Detailed data for 2021 reporting year with emissions shown by GHG type." xr:uid="{7DE92433-843E-4BFA-9B32-AE3A51C637E7}"/>
    <hyperlink ref="A8" r:id="rId1" location="'Facility Summary'!A1" display="C:\Users\JCook\AppData\Local\Microsoft\Windows\INetCache\Content.MSO\6B7AE9C3.xlsx - 'Facility Summary'!A1" xr:uid="{B1729776-8AB9-4FDA-8A58-B35EE47E5F25}"/>
    <hyperlink ref="A14" location="'2022 Data'!A1" display="2022 Data: Detailed data for 2021 reporting year with emissions shown by GHG type." xr:uid="{6D502352-1670-4F71-A7BB-0034A74033F3}"/>
    <hyperlink ref="A15" location="'2023 Data'!A1" display="2023 Data: Detailed data for 2021 reporting year with emissions shown by GHG type." xr:uid="{FA7AE80E-0276-4C12-AE5A-522DE804385B}"/>
    <hyperlink ref="A16" location="'2024 Data'!A1" display="2024 Data: Detailed data for 2024 reporting year with emissions shown by GHG type." xr:uid="{22A7115D-E476-424F-87D1-6AA600D556AE}"/>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6AA99-B97F-4BBA-BDE5-FB54EAE1DB66}">
  <sheetPr>
    <tabColor theme="2" tint="-0.499984740745262"/>
  </sheetPr>
  <dimension ref="A1:J275"/>
  <sheetViews>
    <sheetView workbookViewId="0">
      <pane ySplit="2" topLeftCell="A3" activePane="bottomLeft" state="frozen"/>
      <selection pane="bottomLeft"/>
    </sheetView>
  </sheetViews>
  <sheetFormatPr defaultColWidth="38.42578125" defaultRowHeight="15.75" x14ac:dyDescent="0.25"/>
  <cols>
    <col min="1" max="1" width="50.7109375" style="47" customWidth="1"/>
    <col min="2" max="2" width="10.7109375" style="2" customWidth="1"/>
    <col min="3" max="9" width="18.7109375" style="2" customWidth="1"/>
    <col min="10" max="10" width="40.7109375" style="2" customWidth="1"/>
    <col min="11" max="16384" width="38.42578125" style="6"/>
  </cols>
  <sheetData>
    <row r="1" spans="1:10" x14ac:dyDescent="0.25">
      <c r="A1" s="49" t="s">
        <v>1291</v>
      </c>
      <c r="C1" s="3">
        <f>SUM(C3:C274)</f>
        <v>13742093.745023001</v>
      </c>
      <c r="D1" s="3">
        <f t="shared" ref="D1:I1" si="0">SUM(D3:D274)</f>
        <v>10618921.911300773</v>
      </c>
      <c r="E1" s="3">
        <f t="shared" si="0"/>
        <v>2052505.8807099247</v>
      </c>
      <c r="F1" s="3">
        <f t="shared" si="0"/>
        <v>864786.2743521987</v>
      </c>
      <c r="G1" s="3">
        <f t="shared" si="0"/>
        <v>137469.55920408294</v>
      </c>
      <c r="H1" s="3">
        <f t="shared" si="0"/>
        <v>20449.376640000002</v>
      </c>
      <c r="I1" s="3">
        <f t="shared" si="0"/>
        <v>47960.742815999998</v>
      </c>
    </row>
    <row r="2" spans="1:10" x14ac:dyDescent="0.25">
      <c r="A2" s="47" t="s">
        <v>4</v>
      </c>
      <c r="B2" s="2" t="s">
        <v>1111</v>
      </c>
      <c r="C2" s="4" t="s">
        <v>843</v>
      </c>
      <c r="D2" s="4" t="s">
        <v>1271</v>
      </c>
      <c r="E2" s="4" t="s">
        <v>1272</v>
      </c>
      <c r="F2" s="4" t="s">
        <v>1273</v>
      </c>
      <c r="G2" s="4" t="s">
        <v>1274</v>
      </c>
      <c r="H2" s="4" t="s">
        <v>1275</v>
      </c>
      <c r="I2" s="4" t="s">
        <v>770</v>
      </c>
      <c r="J2" s="2" t="s">
        <v>7</v>
      </c>
    </row>
    <row r="3" spans="1:10" x14ac:dyDescent="0.25">
      <c r="A3" s="47" t="s">
        <v>21</v>
      </c>
      <c r="B3" s="5" t="s">
        <v>22</v>
      </c>
      <c r="C3" s="2">
        <f>SUM(D3:I3)</f>
        <v>1310037.8508000001</v>
      </c>
      <c r="D3" s="2">
        <v>1305029.190528</v>
      </c>
      <c r="E3" s="2">
        <v>0</v>
      </c>
      <c r="F3" s="2">
        <v>1163.2572</v>
      </c>
      <c r="G3" s="2">
        <v>683.76571200000001</v>
      </c>
      <c r="H3" s="2">
        <v>3161.6373600000002</v>
      </c>
      <c r="I3" s="2">
        <v>0</v>
      </c>
      <c r="J3" s="2" t="str">
        <f>VLOOKUP(B3,'Facility Summary'!B:D,3,0)</f>
        <v>Power Generation</v>
      </c>
    </row>
    <row r="4" spans="1:10" x14ac:dyDescent="0.25">
      <c r="A4" s="47" t="s">
        <v>14</v>
      </c>
      <c r="B4" s="5" t="s">
        <v>15</v>
      </c>
      <c r="C4" s="2">
        <f>SUM(D4:I4)</f>
        <v>1107239.0718694883</v>
      </c>
      <c r="D4" s="2">
        <v>462111.99294532626</v>
      </c>
      <c r="E4" s="2">
        <v>644746.47266313934</v>
      </c>
      <c r="F4" s="2">
        <v>336.45282186948856</v>
      </c>
      <c r="G4" s="2">
        <v>44.153439153439152</v>
      </c>
      <c r="H4" s="2">
        <v>0</v>
      </c>
      <c r="I4" s="2">
        <v>0</v>
      </c>
      <c r="J4" s="2" t="str">
        <f>VLOOKUP(B4,'Facility Summary'!B:D,3,0)</f>
        <v>Solid Waste Combustors</v>
      </c>
    </row>
    <row r="5" spans="1:10" x14ac:dyDescent="0.25">
      <c r="A5" s="47" t="s">
        <v>10</v>
      </c>
      <c r="B5" s="5" t="s">
        <v>11</v>
      </c>
      <c r="C5" s="2">
        <f>SUM(D5:I5)</f>
        <v>928001.41559999995</v>
      </c>
      <c r="D5" s="2">
        <v>926808.61996799998</v>
      </c>
      <c r="E5" s="2">
        <v>0</v>
      </c>
      <c r="F5" s="2">
        <v>481.369392</v>
      </c>
      <c r="G5" s="2">
        <v>455.59584000000001</v>
      </c>
      <c r="H5" s="2">
        <v>255.8304</v>
      </c>
      <c r="I5" s="2">
        <v>0</v>
      </c>
      <c r="J5" s="2" t="str">
        <f>VLOOKUP(B5,'Facility Summary'!B:D,3,0)</f>
        <v>Power Generation</v>
      </c>
    </row>
    <row r="6" spans="1:10" x14ac:dyDescent="0.25">
      <c r="A6" s="47" t="s">
        <v>24</v>
      </c>
      <c r="B6" s="5" t="s">
        <v>25</v>
      </c>
      <c r="C6" s="2">
        <f>SUM(D6:I6)</f>
        <v>807391.16236800002</v>
      </c>
      <c r="D6" s="2">
        <v>806452.75468800007</v>
      </c>
      <c r="E6" s="2">
        <v>0</v>
      </c>
      <c r="F6" s="2">
        <v>537.02611200000001</v>
      </c>
      <c r="G6" s="2">
        <v>401.38156800000002</v>
      </c>
      <c r="H6" s="2">
        <v>0</v>
      </c>
      <c r="I6" s="2">
        <v>0</v>
      </c>
      <c r="J6" s="2" t="str">
        <f>VLOOKUP(B6,'Facility Summary'!B:D,3,0)</f>
        <v>Power Generation</v>
      </c>
    </row>
    <row r="7" spans="1:10" x14ac:dyDescent="0.25">
      <c r="A7" s="47" t="s">
        <v>18</v>
      </c>
      <c r="B7" s="5" t="s">
        <v>19</v>
      </c>
      <c r="C7" s="2">
        <f>SUM(D7:I7)</f>
        <v>801270.14788800001</v>
      </c>
      <c r="D7" s="2">
        <v>800521.8348960001</v>
      </c>
      <c r="E7" s="2">
        <v>0</v>
      </c>
      <c r="F7" s="2">
        <v>358.13534399999998</v>
      </c>
      <c r="G7" s="2">
        <v>343.27540799999997</v>
      </c>
      <c r="H7" s="2">
        <v>46.902240000000006</v>
      </c>
      <c r="I7" s="2">
        <v>0</v>
      </c>
      <c r="J7" s="2" t="str">
        <f>VLOOKUP(B7,'Facility Summary'!B:D,3,0)</f>
        <v>Power Generation</v>
      </c>
    </row>
    <row r="8" spans="1:10" x14ac:dyDescent="0.25">
      <c r="A8" s="47" t="s">
        <v>30</v>
      </c>
      <c r="B8" s="5" t="s">
        <v>31</v>
      </c>
      <c r="C8" s="2">
        <f>SUM(D8:I8)</f>
        <v>505329.80500799994</v>
      </c>
      <c r="D8" s="2">
        <v>504485.73705599998</v>
      </c>
      <c r="E8" s="2">
        <v>0</v>
      </c>
      <c r="F8" s="2">
        <v>564.10603199999991</v>
      </c>
      <c r="G8" s="2">
        <v>247.98312000000001</v>
      </c>
      <c r="H8" s="2">
        <v>31.9788</v>
      </c>
      <c r="I8" s="2">
        <v>0</v>
      </c>
      <c r="J8" s="2" t="str">
        <f>VLOOKUP(B8,'Facility Summary'!B:D,3,0)</f>
        <v>Power Generation</v>
      </c>
    </row>
    <row r="9" spans="1:10" x14ac:dyDescent="0.25">
      <c r="A9" s="47" t="s">
        <v>1260</v>
      </c>
      <c r="B9" s="5" t="s">
        <v>28</v>
      </c>
      <c r="C9" s="2">
        <f>SUM(D9:I9)</f>
        <v>503329.27099999995</v>
      </c>
      <c r="D9" s="2">
        <v>216683.8</v>
      </c>
      <c r="E9" s="2">
        <v>286412.59999999998</v>
      </c>
      <c r="F9" s="2">
        <v>205.85</v>
      </c>
      <c r="G9" s="2">
        <v>27.021000000000001</v>
      </c>
      <c r="H9" s="2">
        <v>0</v>
      </c>
      <c r="I9" s="2">
        <v>0</v>
      </c>
      <c r="J9" s="2" t="str">
        <f>VLOOKUP(B9,'Facility Summary'!B:D,3,0)</f>
        <v>Solid Waste Combustors</v>
      </c>
    </row>
    <row r="10" spans="1:10" x14ac:dyDescent="0.25">
      <c r="A10" s="47" t="s">
        <v>33</v>
      </c>
      <c r="B10" s="5" t="s">
        <v>34</v>
      </c>
      <c r="C10" s="2">
        <f>SUM(D10:I10)</f>
        <v>501857.80799999996</v>
      </c>
      <c r="D10" s="2">
        <v>200666</v>
      </c>
      <c r="E10" s="2">
        <v>301001</v>
      </c>
      <c r="F10" s="2">
        <v>168.67</v>
      </c>
      <c r="G10" s="2">
        <v>22.138000000000002</v>
      </c>
      <c r="H10" s="2">
        <v>0</v>
      </c>
      <c r="I10" s="2">
        <v>0</v>
      </c>
      <c r="J10" s="2" t="str">
        <f>VLOOKUP(B10,'Facility Summary'!B:D,3,0)</f>
        <v>Solid Waste Combustors</v>
      </c>
    </row>
    <row r="11" spans="1:10" x14ac:dyDescent="0.25">
      <c r="A11" s="47" t="s">
        <v>1261</v>
      </c>
      <c r="B11" s="5" t="s">
        <v>50</v>
      </c>
      <c r="C11" s="2">
        <f>SUM(D11:I11)</f>
        <v>457095.60489600006</v>
      </c>
      <c r="D11" s="2">
        <v>450912.256704</v>
      </c>
      <c r="E11" s="2">
        <v>5733.5039999999999</v>
      </c>
      <c r="F11" s="2">
        <v>233.69472000000002</v>
      </c>
      <c r="G11" s="2">
        <v>216.149472</v>
      </c>
      <c r="H11" s="2">
        <v>0</v>
      </c>
      <c r="I11" s="2">
        <v>0</v>
      </c>
      <c r="J11" s="2" t="str">
        <f>VLOOKUP(B11,'Facility Summary'!B:D,3,0)</f>
        <v>Power Generation</v>
      </c>
    </row>
    <row r="12" spans="1:10" x14ac:dyDescent="0.25">
      <c r="A12" s="47" t="s">
        <v>36</v>
      </c>
      <c r="B12" s="5" t="s">
        <v>37</v>
      </c>
      <c r="C12" s="2">
        <f>SUM(D12:I12)</f>
        <v>423106.82</v>
      </c>
      <c r="D12" s="2">
        <v>181866</v>
      </c>
      <c r="E12" s="2">
        <v>241078</v>
      </c>
      <c r="F12" s="2">
        <v>143.93</v>
      </c>
      <c r="G12" s="2">
        <v>18.89</v>
      </c>
      <c r="H12" s="2">
        <v>0</v>
      </c>
      <c r="I12" s="2">
        <v>0</v>
      </c>
      <c r="J12" s="2" t="str">
        <f>VLOOKUP(B12,'Facility Summary'!B:D,3,0)</f>
        <v>Solid Waste Combustors</v>
      </c>
    </row>
    <row r="13" spans="1:10" x14ac:dyDescent="0.25">
      <c r="A13" s="47" t="s">
        <v>39</v>
      </c>
      <c r="B13" s="5" t="s">
        <v>40</v>
      </c>
      <c r="C13" s="2">
        <f>SUM(D13:I13)</f>
        <v>371230.77600000001</v>
      </c>
      <c r="D13" s="2">
        <v>5981.1696000000002</v>
      </c>
      <c r="E13" s="2">
        <v>0</v>
      </c>
      <c r="F13" s="2">
        <v>365249.60639999999</v>
      </c>
      <c r="G13" s="2">
        <v>0</v>
      </c>
      <c r="H13" s="2">
        <v>0</v>
      </c>
      <c r="I13" s="2">
        <v>0</v>
      </c>
      <c r="J13" s="2" t="str">
        <f>VLOOKUP(B13,'Facility Summary'!B:D,3,0)</f>
        <v>Natural Gas Systems</v>
      </c>
    </row>
    <row r="14" spans="1:10" x14ac:dyDescent="0.25">
      <c r="A14" s="47" t="s">
        <v>43</v>
      </c>
      <c r="B14" s="5" t="s">
        <v>44</v>
      </c>
      <c r="C14" s="2">
        <f>SUM(D14:I14)</f>
        <v>348251.908</v>
      </c>
      <c r="D14" s="2">
        <v>140982</v>
      </c>
      <c r="E14" s="2">
        <v>207124</v>
      </c>
      <c r="F14" s="2">
        <v>128.97</v>
      </c>
      <c r="G14" s="2">
        <v>16.937999999999999</v>
      </c>
      <c r="H14" s="2">
        <v>0</v>
      </c>
      <c r="I14" s="2">
        <v>0</v>
      </c>
      <c r="J14" s="2" t="str">
        <f>VLOOKUP(B14,'Facility Summary'!B:D,3,0)</f>
        <v>Solid Waste Combustors</v>
      </c>
    </row>
    <row r="15" spans="1:10" x14ac:dyDescent="0.25">
      <c r="A15" s="47" t="s">
        <v>52</v>
      </c>
      <c r="B15" s="5" t="s">
        <v>53</v>
      </c>
      <c r="C15" s="2">
        <f>SUM(D15:I15)</f>
        <v>259564.77086400002</v>
      </c>
      <c r="D15" s="2">
        <v>259287.12230400002</v>
      </c>
      <c r="E15" s="2">
        <v>0</v>
      </c>
      <c r="F15" s="2">
        <v>140.88816</v>
      </c>
      <c r="G15" s="2">
        <v>136.7604</v>
      </c>
      <c r="H15" s="2">
        <v>0</v>
      </c>
      <c r="I15" s="2">
        <v>0</v>
      </c>
      <c r="J15" s="2" t="str">
        <f>VLOOKUP(B15,'Facility Summary'!B:D,3,0)</f>
        <v>Power Generation</v>
      </c>
    </row>
    <row r="16" spans="1:10" x14ac:dyDescent="0.25">
      <c r="A16" s="47" t="s">
        <v>64</v>
      </c>
      <c r="B16" s="5" t="s">
        <v>65</v>
      </c>
      <c r="C16" s="2">
        <f>SUM(D16:I16)</f>
        <v>221383.95249600001</v>
      </c>
      <c r="D16" s="2">
        <v>221181.17515200001</v>
      </c>
      <c r="E16" s="2">
        <v>0</v>
      </c>
      <c r="F16" s="2">
        <v>104.210064</v>
      </c>
      <c r="G16" s="2">
        <v>98.567280000000011</v>
      </c>
      <c r="H16" s="2">
        <v>0</v>
      </c>
      <c r="I16" s="2">
        <v>0</v>
      </c>
      <c r="J16" s="2" t="str">
        <f>VLOOKUP(B16,'Facility Summary'!B:D,3,0)</f>
        <v>Power Generation</v>
      </c>
    </row>
    <row r="17" spans="1:10" x14ac:dyDescent="0.25">
      <c r="A17" s="47" t="s">
        <v>155</v>
      </c>
      <c r="B17" s="5" t="s">
        <v>156</v>
      </c>
      <c r="C17" s="2">
        <f>SUM(D17:I17)</f>
        <v>219266.99222400002</v>
      </c>
      <c r="D17" s="2">
        <v>219041.643744</v>
      </c>
      <c r="E17" s="2">
        <v>0</v>
      </c>
      <c r="F17" s="2">
        <v>117.137664</v>
      </c>
      <c r="G17" s="2">
        <v>108.21081600000001</v>
      </c>
      <c r="H17" s="2">
        <v>0</v>
      </c>
      <c r="I17" s="2">
        <v>0</v>
      </c>
      <c r="J17" s="2" t="str">
        <f>VLOOKUP(B17,'Facility Summary'!B:D,3,0)</f>
        <v>Power Generation</v>
      </c>
    </row>
    <row r="18" spans="1:10" x14ac:dyDescent="0.25">
      <c r="A18" s="47" t="s">
        <v>58</v>
      </c>
      <c r="B18" s="5" t="s">
        <v>59</v>
      </c>
      <c r="C18" s="2">
        <f>SUM(D18:I18)</f>
        <v>208419.13915199999</v>
      </c>
      <c r="D18" s="2">
        <v>208208.61431999999</v>
      </c>
      <c r="E18" s="2">
        <v>0</v>
      </c>
      <c r="F18" s="2">
        <v>108.156384</v>
      </c>
      <c r="G18" s="2">
        <v>102.368448</v>
      </c>
      <c r="H18" s="2">
        <v>0</v>
      </c>
      <c r="I18" s="2">
        <v>0</v>
      </c>
      <c r="J18" s="2" t="str">
        <f>VLOOKUP(B18,'Facility Summary'!B:D,3,0)</f>
        <v>Power Generation</v>
      </c>
    </row>
    <row r="19" spans="1:10" x14ac:dyDescent="0.25">
      <c r="A19" s="47" t="s">
        <v>55</v>
      </c>
      <c r="B19" s="5" t="s">
        <v>56</v>
      </c>
      <c r="C19" s="2">
        <f>SUM(D19:I19)</f>
        <v>198820.34625599999</v>
      </c>
      <c r="D19" s="2">
        <v>198151.07759999999</v>
      </c>
      <c r="E19" s="2">
        <v>0</v>
      </c>
      <c r="F19" s="2">
        <v>102.87648</v>
      </c>
      <c r="G19" s="2">
        <v>97.369776000000002</v>
      </c>
      <c r="H19" s="2">
        <v>469.0224</v>
      </c>
      <c r="I19" s="2">
        <v>0</v>
      </c>
      <c r="J19" s="2" t="str">
        <f>VLOOKUP(B19,'Facility Summary'!B:D,3,0)</f>
        <v>Power Generation</v>
      </c>
    </row>
    <row r="20" spans="1:10" x14ac:dyDescent="0.25">
      <c r="A20" s="47" t="s">
        <v>111</v>
      </c>
      <c r="B20" s="5" t="s">
        <v>112</v>
      </c>
      <c r="C20" s="2">
        <f>SUM(D20:I20)</f>
        <v>171241.60233600001</v>
      </c>
      <c r="D20" s="2">
        <v>168609.65184000001</v>
      </c>
      <c r="E20" s="2">
        <v>0</v>
      </c>
      <c r="F20" s="2">
        <v>96.580511999999999</v>
      </c>
      <c r="G20" s="2">
        <v>83.661984000000004</v>
      </c>
      <c r="H20" s="2">
        <v>2451.7080000000001</v>
      </c>
      <c r="I20" s="2">
        <v>0</v>
      </c>
      <c r="J20" s="2" t="str">
        <f>VLOOKUP(B20,'Facility Summary'!B:D,3,0)</f>
        <v>Power Generation</v>
      </c>
    </row>
    <row r="21" spans="1:10" x14ac:dyDescent="0.25">
      <c r="A21" s="47" t="s">
        <v>61</v>
      </c>
      <c r="B21" s="5" t="s">
        <v>62</v>
      </c>
      <c r="C21" s="2">
        <f>SUM(D21:I21)</f>
        <v>170185.59432</v>
      </c>
      <c r="D21" s="2">
        <v>169671.248208</v>
      </c>
      <c r="E21" s="2">
        <v>0</v>
      </c>
      <c r="F21" s="2">
        <v>90.411552</v>
      </c>
      <c r="G21" s="2">
        <v>85.276799999999994</v>
      </c>
      <c r="H21" s="2">
        <v>334.71143999999998</v>
      </c>
      <c r="I21" s="2">
        <v>3.9463199999999996</v>
      </c>
      <c r="J21" s="2" t="str">
        <f>VLOOKUP(B21,'Facility Summary'!B:D,3,0)</f>
        <v>Institutions</v>
      </c>
    </row>
    <row r="22" spans="1:10" x14ac:dyDescent="0.25">
      <c r="A22" s="47" t="s">
        <v>67</v>
      </c>
      <c r="B22" s="5" t="s">
        <v>68</v>
      </c>
      <c r="C22" s="2">
        <f>SUM(D22:I22)</f>
        <v>136087.30296</v>
      </c>
      <c r="D22" s="2">
        <v>7010.2882079999999</v>
      </c>
      <c r="E22" s="2">
        <v>0</v>
      </c>
      <c r="F22" s="2">
        <v>129073.204512</v>
      </c>
      <c r="G22" s="2">
        <v>3.8102400000000003</v>
      </c>
      <c r="H22" s="2">
        <v>0</v>
      </c>
      <c r="I22" s="2">
        <v>0</v>
      </c>
      <c r="J22" s="2" t="str">
        <f>VLOOKUP(B22,'Facility Summary'!B:D,3,0)</f>
        <v>Natural Gas Systems</v>
      </c>
    </row>
    <row r="23" spans="1:10" x14ac:dyDescent="0.25">
      <c r="A23" s="47" t="s">
        <v>583</v>
      </c>
      <c r="B23" s="5" t="s">
        <v>584</v>
      </c>
      <c r="C23" s="2">
        <f>SUM(D23:I23)</f>
        <v>128628.422496</v>
      </c>
      <c r="D23" s="2">
        <v>4959.5172480000001</v>
      </c>
      <c r="E23" s="2">
        <v>123372.8496</v>
      </c>
      <c r="F23" s="2">
        <v>293.21611200000001</v>
      </c>
      <c r="G23" s="2">
        <v>2.8395359999999998</v>
      </c>
      <c r="H23" s="2">
        <v>0</v>
      </c>
      <c r="I23" s="2">
        <v>0</v>
      </c>
      <c r="J23" s="2" t="str">
        <f>VLOOKUP(B23,'Facility Summary'!B:D,3,0)</f>
        <v>Natural Gas Systems</v>
      </c>
    </row>
    <row r="24" spans="1:10" x14ac:dyDescent="0.25">
      <c r="A24" s="47" t="s">
        <v>1243</v>
      </c>
      <c r="B24" s="5" t="s">
        <v>603</v>
      </c>
      <c r="C24" s="2">
        <f>SUM(D24:I24)</f>
        <v>128287.523952</v>
      </c>
      <c r="D24" s="2">
        <v>128093.64624000002</v>
      </c>
      <c r="E24" s="2">
        <v>0</v>
      </c>
      <c r="F24" s="2">
        <v>84.57825600000001</v>
      </c>
      <c r="G24" s="2">
        <v>66.661056000000002</v>
      </c>
      <c r="H24" s="2">
        <v>42.638399999999997</v>
      </c>
      <c r="I24" s="2">
        <v>0</v>
      </c>
      <c r="J24" s="2" t="str">
        <f>VLOOKUP(B24,'Facility Summary'!B:D,3,0)</f>
        <v>Power Generation</v>
      </c>
    </row>
    <row r="25" spans="1:10" x14ac:dyDescent="0.25">
      <c r="A25" s="47" t="s">
        <v>1257</v>
      </c>
      <c r="B25" s="5" t="s">
        <v>87</v>
      </c>
      <c r="C25" s="2">
        <f>SUM(D25:I25)</f>
        <v>126391.09492800001</v>
      </c>
      <c r="D25" s="2">
        <v>123837.45393600001</v>
      </c>
      <c r="E25" s="2">
        <v>0</v>
      </c>
      <c r="F25" s="2">
        <v>372.63240000000002</v>
      </c>
      <c r="G25" s="2">
        <v>2181.0085920000001</v>
      </c>
      <c r="H25" s="2">
        <v>0</v>
      </c>
      <c r="I25" s="2">
        <v>0</v>
      </c>
      <c r="J25" s="2" t="str">
        <f>VLOOKUP(B25,'Facility Summary'!B:D,3,0)</f>
        <v>Power Generation</v>
      </c>
    </row>
    <row r="26" spans="1:10" x14ac:dyDescent="0.25">
      <c r="A26" s="47" t="s">
        <v>73</v>
      </c>
      <c r="B26" s="5" t="s">
        <v>74</v>
      </c>
      <c r="C26" s="2">
        <f>SUM(D26:I26)</f>
        <v>117594.693216</v>
      </c>
      <c r="D26" s="2">
        <v>117477.482976</v>
      </c>
      <c r="E26" s="2">
        <v>0</v>
      </c>
      <c r="F26" s="2">
        <v>60.882192000000003</v>
      </c>
      <c r="G26" s="2">
        <v>56.328048000000003</v>
      </c>
      <c r="H26" s="2">
        <v>0</v>
      </c>
      <c r="I26" s="2">
        <v>0</v>
      </c>
      <c r="J26" s="2" t="str">
        <f>VLOOKUP(B26,'Facility Summary'!B:D,3,0)</f>
        <v>Power Generation</v>
      </c>
    </row>
    <row r="27" spans="1:10" x14ac:dyDescent="0.25">
      <c r="A27" s="47" t="s">
        <v>1246</v>
      </c>
      <c r="B27" s="5" t="s">
        <v>77</v>
      </c>
      <c r="C27" s="2">
        <f>SUM(D27:I27)</f>
        <v>105838.859952</v>
      </c>
      <c r="D27" s="2">
        <v>105722.384544</v>
      </c>
      <c r="E27" s="2">
        <v>0</v>
      </c>
      <c r="F27" s="2">
        <v>57.507407999999998</v>
      </c>
      <c r="G27" s="2">
        <v>58.968000000000004</v>
      </c>
      <c r="H27" s="2">
        <v>0</v>
      </c>
      <c r="I27" s="2">
        <v>0</v>
      </c>
      <c r="J27" s="2" t="str">
        <f>VLOOKUP(B27,'Facility Summary'!B:D,3,0)</f>
        <v>Power Generation</v>
      </c>
    </row>
    <row r="28" spans="1:10" x14ac:dyDescent="0.25">
      <c r="A28" s="47" t="s">
        <v>70</v>
      </c>
      <c r="B28" s="5" t="s">
        <v>71</v>
      </c>
      <c r="C28" s="2">
        <f>SUM(D28:I28)</f>
        <v>101122.00056</v>
      </c>
      <c r="D28" s="2">
        <v>101007.648</v>
      </c>
      <c r="E28" s="2">
        <v>0</v>
      </c>
      <c r="F28" s="2">
        <v>58.069872000000004</v>
      </c>
      <c r="G28" s="2">
        <v>56.282688</v>
      </c>
      <c r="H28" s="2">
        <v>0</v>
      </c>
      <c r="I28" s="2">
        <v>0</v>
      </c>
      <c r="J28" s="2" t="str">
        <f>VLOOKUP(B28,'Facility Summary'!B:D,3,0)</f>
        <v>Institutions</v>
      </c>
    </row>
    <row r="29" spans="1:10" x14ac:dyDescent="0.25">
      <c r="A29" s="47" t="s">
        <v>90</v>
      </c>
      <c r="B29" s="5" t="s">
        <v>91</v>
      </c>
      <c r="C29" s="2">
        <f>SUM(D29:I29)</f>
        <v>99377.763407999999</v>
      </c>
      <c r="D29" s="2">
        <v>99278.651807999995</v>
      </c>
      <c r="E29" s="2">
        <v>0</v>
      </c>
      <c r="F29" s="2">
        <v>50.549183999999997</v>
      </c>
      <c r="G29" s="2">
        <v>48.562415999999999</v>
      </c>
      <c r="H29" s="2">
        <v>0</v>
      </c>
      <c r="I29" s="2">
        <v>0</v>
      </c>
      <c r="J29" s="2" t="str">
        <f>VLOOKUP(B29,'Facility Summary'!B:D,3,0)</f>
        <v>Other</v>
      </c>
    </row>
    <row r="30" spans="1:10" x14ac:dyDescent="0.25">
      <c r="A30" s="47" t="s">
        <v>113</v>
      </c>
      <c r="B30" s="5" t="s">
        <v>114</v>
      </c>
      <c r="C30" s="2">
        <f>SUM(D30:I30)</f>
        <v>97607.643840000004</v>
      </c>
      <c r="D30" s="2">
        <v>59390.718911999997</v>
      </c>
      <c r="E30" s="2">
        <v>0</v>
      </c>
      <c r="F30" s="2">
        <v>2981.6488800000002</v>
      </c>
      <c r="G30" s="2">
        <v>35235.276048</v>
      </c>
      <c r="H30" s="2">
        <v>0</v>
      </c>
      <c r="I30" s="2">
        <v>0</v>
      </c>
      <c r="J30" s="2" t="str">
        <f>VLOOKUP(B30,'Facility Summary'!B:D,3,0)</f>
        <v>Manufacturing</v>
      </c>
    </row>
    <row r="31" spans="1:10" x14ac:dyDescent="0.25">
      <c r="A31" s="47" t="s">
        <v>79</v>
      </c>
      <c r="B31" s="5" t="s">
        <v>80</v>
      </c>
      <c r="C31" s="2">
        <f>SUM(D31:I31)</f>
        <v>96545.766239999997</v>
      </c>
      <c r="D31" s="2">
        <v>48881.632464000002</v>
      </c>
      <c r="E31" s="2">
        <v>14111.786303999999</v>
      </c>
      <c r="F31" s="2">
        <v>33470.391023999997</v>
      </c>
      <c r="G31" s="2">
        <v>81.956448000000009</v>
      </c>
      <c r="H31" s="2">
        <v>0</v>
      </c>
      <c r="I31" s="2">
        <v>0</v>
      </c>
      <c r="J31" s="2" t="str">
        <f>VLOOKUP(B31,'Facility Summary'!B:D,3,0)</f>
        <v>Solid Waste Landfill</v>
      </c>
    </row>
    <row r="32" spans="1:10" x14ac:dyDescent="0.25">
      <c r="A32" s="47" t="s">
        <v>174</v>
      </c>
      <c r="B32" s="5" t="s">
        <v>175</v>
      </c>
      <c r="C32" s="2">
        <f>SUM(D32:I32)</f>
        <v>95822.909280000007</v>
      </c>
      <c r="D32" s="2">
        <v>25269.55704</v>
      </c>
      <c r="E32" s="2">
        <v>0</v>
      </c>
      <c r="F32" s="2">
        <v>32.550336000000001</v>
      </c>
      <c r="G32" s="2">
        <v>70520.801904000007</v>
      </c>
      <c r="H32" s="2">
        <v>0</v>
      </c>
      <c r="I32" s="2">
        <v>0</v>
      </c>
      <c r="J32" s="2" t="str">
        <f>VLOOKUP(B32,'Facility Summary'!B:D,3,0)</f>
        <v>Manufacturing</v>
      </c>
    </row>
    <row r="33" spans="1:10" x14ac:dyDescent="0.25">
      <c r="A33" s="47" t="s">
        <v>46</v>
      </c>
      <c r="B33" s="5" t="s">
        <v>47</v>
      </c>
      <c r="C33" s="2">
        <f>SUM(D33:I33)</f>
        <v>90649.913175359994</v>
      </c>
      <c r="D33" s="2">
        <v>10910.667600000001</v>
      </c>
      <c r="E33" s="2">
        <v>8793.3660393599985</v>
      </c>
      <c r="F33" s="2">
        <v>70940.418191999997</v>
      </c>
      <c r="G33" s="2">
        <v>5.4613439999999995</v>
      </c>
      <c r="H33" s="2">
        <v>0</v>
      </c>
      <c r="I33" s="2">
        <v>0</v>
      </c>
      <c r="J33" s="2" t="str">
        <f>VLOOKUP(B33,'Facility Summary'!B:D,3,0)</f>
        <v>Natural Gas Systems</v>
      </c>
    </row>
    <row r="34" spans="1:10" x14ac:dyDescent="0.25">
      <c r="A34" s="47" t="s">
        <v>83</v>
      </c>
      <c r="B34" s="5" t="s">
        <v>84</v>
      </c>
      <c r="C34" s="2">
        <f>SUM(D34:I34)</f>
        <v>82554.501455999998</v>
      </c>
      <c r="D34" s="2">
        <v>82466.865936000002</v>
      </c>
      <c r="E34" s="2">
        <v>0</v>
      </c>
      <c r="F34" s="2">
        <v>45.559584000000001</v>
      </c>
      <c r="G34" s="2">
        <v>42.075936000000006</v>
      </c>
      <c r="H34" s="2">
        <v>0</v>
      </c>
      <c r="I34" s="2">
        <v>0</v>
      </c>
      <c r="J34" s="2" t="str">
        <f>VLOOKUP(B34,'Facility Summary'!B:D,3,0)</f>
        <v>Institutions</v>
      </c>
    </row>
    <row r="35" spans="1:10" x14ac:dyDescent="0.25">
      <c r="A35" s="47" t="s">
        <v>88</v>
      </c>
      <c r="B35" s="5" t="s">
        <v>89</v>
      </c>
      <c r="C35" s="2">
        <f>SUM(D35:I35)</f>
        <v>80923.455648000003</v>
      </c>
      <c r="D35" s="2">
        <v>80839.267487999998</v>
      </c>
      <c r="E35" s="2">
        <v>0</v>
      </c>
      <c r="F35" s="2">
        <v>43.055712</v>
      </c>
      <c r="G35" s="2">
        <v>41.132448000000004</v>
      </c>
      <c r="H35" s="2">
        <v>0</v>
      </c>
      <c r="I35" s="2">
        <v>0</v>
      </c>
      <c r="J35" s="2" t="str">
        <f>VLOOKUP(B35,'Facility Summary'!B:D,3,0)</f>
        <v>Institutions</v>
      </c>
    </row>
    <row r="36" spans="1:10" x14ac:dyDescent="0.25">
      <c r="A36" s="47" t="s">
        <v>148</v>
      </c>
      <c r="B36" s="5" t="s">
        <v>149</v>
      </c>
      <c r="C36" s="2">
        <f>SUM(D36:I36)</f>
        <v>79189.524288000001</v>
      </c>
      <c r="D36" s="2">
        <v>79108.983072000003</v>
      </c>
      <c r="E36" s="2">
        <v>0</v>
      </c>
      <c r="F36" s="2">
        <v>41.286671999999996</v>
      </c>
      <c r="G36" s="2">
        <v>39.254544000000003</v>
      </c>
      <c r="H36" s="2">
        <v>0</v>
      </c>
      <c r="I36" s="2">
        <v>0</v>
      </c>
      <c r="J36" s="2" t="str">
        <f>VLOOKUP(B36,'Facility Summary'!B:D,3,0)</f>
        <v>Power Generation</v>
      </c>
    </row>
    <row r="37" spans="1:10" x14ac:dyDescent="0.25">
      <c r="A37" s="47" t="s">
        <v>95</v>
      </c>
      <c r="B37" s="5" t="s">
        <v>96</v>
      </c>
      <c r="C37" s="2">
        <f>SUM(D37:I37)</f>
        <v>76305.499200000006</v>
      </c>
      <c r="D37" s="2">
        <v>1720.3868639999998</v>
      </c>
      <c r="E37" s="2">
        <v>0</v>
      </c>
      <c r="F37" s="2">
        <v>74584.186992000003</v>
      </c>
      <c r="G37" s="2">
        <v>0.92534400000000006</v>
      </c>
      <c r="H37" s="2">
        <v>0</v>
      </c>
      <c r="I37" s="2">
        <v>0</v>
      </c>
      <c r="J37" s="2" t="str">
        <f>VLOOKUP(B37,'Facility Summary'!B:D,3,0)</f>
        <v>Natural Gas Systems</v>
      </c>
    </row>
    <row r="38" spans="1:10" x14ac:dyDescent="0.25">
      <c r="A38" s="47" t="s">
        <v>101</v>
      </c>
      <c r="B38" s="6" t="s">
        <v>102</v>
      </c>
      <c r="C38" s="2">
        <f>SUM(D38:I38)</f>
        <v>74171.665007999996</v>
      </c>
      <c r="D38" s="2">
        <v>73960.205759999997</v>
      </c>
      <c r="E38" s="2">
        <v>0</v>
      </c>
      <c r="F38" s="2">
        <v>75.533472000000003</v>
      </c>
      <c r="G38" s="2">
        <v>135.92577600000001</v>
      </c>
      <c r="H38" s="2">
        <v>0</v>
      </c>
      <c r="I38" s="2">
        <v>0</v>
      </c>
      <c r="J38" s="2" t="str">
        <f>VLOOKUP(B38,'Facility Summary'!B:D,3,0)</f>
        <v>Power Generation</v>
      </c>
    </row>
    <row r="39" spans="1:10" x14ac:dyDescent="0.25">
      <c r="A39" s="47" t="s">
        <v>108</v>
      </c>
      <c r="B39" s="5" t="s">
        <v>109</v>
      </c>
      <c r="C39" s="2">
        <f>SUM(D39:I39)</f>
        <v>68362.527743999992</v>
      </c>
      <c r="D39" s="2">
        <v>66209.125247999997</v>
      </c>
      <c r="E39" s="2">
        <v>2084.509728</v>
      </c>
      <c r="F39" s="2">
        <v>35.172144000000003</v>
      </c>
      <c r="G39" s="2">
        <v>33.720624000000001</v>
      </c>
      <c r="H39" s="2">
        <v>0</v>
      </c>
      <c r="I39" s="2">
        <v>0</v>
      </c>
      <c r="J39" s="2" t="str">
        <f>VLOOKUP(B39,'Facility Summary'!B:D,3,0)</f>
        <v>Other</v>
      </c>
    </row>
    <row r="40" spans="1:10" x14ac:dyDescent="0.25">
      <c r="A40" s="47" t="s">
        <v>98</v>
      </c>
      <c r="B40" s="5" t="s">
        <v>99</v>
      </c>
      <c r="C40" s="2">
        <f>SUM(D40:I40)</f>
        <v>59616.448416000007</v>
      </c>
      <c r="D40" s="2">
        <v>59555.312208000003</v>
      </c>
      <c r="E40" s="2">
        <v>0</v>
      </c>
      <c r="F40" s="2">
        <v>31.425408000000001</v>
      </c>
      <c r="G40" s="2">
        <v>29.710799999999999</v>
      </c>
      <c r="H40" s="2">
        <v>0</v>
      </c>
      <c r="I40" s="2">
        <v>0</v>
      </c>
      <c r="J40" s="2" t="str">
        <f>VLOOKUP(B40,'Facility Summary'!B:D,3,0)</f>
        <v>Manufacturing</v>
      </c>
    </row>
    <row r="41" spans="1:10" x14ac:dyDescent="0.25">
      <c r="A41" s="47" t="s">
        <v>275</v>
      </c>
      <c r="B41" s="2" t="s">
        <v>276</v>
      </c>
      <c r="C41" s="2">
        <f>SUM(D41:I41)</f>
        <v>59015.923800000004</v>
      </c>
      <c r="D41" s="2">
        <v>58038.8</v>
      </c>
      <c r="F41" s="2">
        <v>434.32369999999997</v>
      </c>
      <c r="G41" s="2">
        <v>542.80010000000004</v>
      </c>
      <c r="H41" s="2">
        <v>0</v>
      </c>
      <c r="I41" s="2">
        <v>0</v>
      </c>
      <c r="J41" s="2" t="str">
        <f>VLOOKUP(B41,'Facility Summary'!B:D,3,0)</f>
        <v>Manufacturing</v>
      </c>
    </row>
    <row r="42" spans="1:10" x14ac:dyDescent="0.25">
      <c r="A42" s="47" t="s">
        <v>104</v>
      </c>
      <c r="B42" s="5" t="s">
        <v>105</v>
      </c>
      <c r="C42" s="2">
        <f>SUM(D42:I42)</f>
        <v>56346.001488000002</v>
      </c>
      <c r="D42" s="2">
        <v>56077.052975999999</v>
      </c>
      <c r="E42" s="2">
        <v>0</v>
      </c>
      <c r="F42" s="2">
        <v>80.223696000000004</v>
      </c>
      <c r="G42" s="2">
        <v>188.724816</v>
      </c>
      <c r="H42" s="2">
        <v>0</v>
      </c>
      <c r="I42" s="2">
        <v>0</v>
      </c>
      <c r="J42" s="2" t="str">
        <f>VLOOKUP(B42,'Facility Summary'!B:D,3,0)</f>
        <v>Sewage Treatment Facilities</v>
      </c>
    </row>
    <row r="43" spans="1:10" x14ac:dyDescent="0.25">
      <c r="A43" s="47" t="s">
        <v>845</v>
      </c>
      <c r="B43" s="5" t="s">
        <v>524</v>
      </c>
      <c r="C43" s="2">
        <f>SUM(D43:I43)</f>
        <v>52856.395996319996</v>
      </c>
      <c r="D43" s="2">
        <v>3980.6212320000004</v>
      </c>
      <c r="E43" s="2">
        <v>48871.665148320004</v>
      </c>
      <c r="F43" s="2">
        <v>2.1047039999999999</v>
      </c>
      <c r="G43" s="2">
        <v>2.004912</v>
      </c>
      <c r="H43" s="2">
        <v>0</v>
      </c>
      <c r="I43" s="2">
        <v>0</v>
      </c>
      <c r="J43" s="2" t="str">
        <f>VLOOKUP(B43,'Facility Summary'!B:D,3,0)</f>
        <v>Manufacturing</v>
      </c>
    </row>
    <row r="44" spans="1:10" x14ac:dyDescent="0.25">
      <c r="A44" s="47" t="s">
        <v>356</v>
      </c>
      <c r="B44" s="5" t="s">
        <v>357</v>
      </c>
      <c r="C44" s="2">
        <f>SUM(D44:I44)</f>
        <v>50266.26542448</v>
      </c>
      <c r="D44" s="2">
        <v>5561.6984640000001</v>
      </c>
      <c r="E44" s="2">
        <v>44698.615728479999</v>
      </c>
      <c r="F44" s="2">
        <v>2.6671679999999998</v>
      </c>
      <c r="G44" s="2">
        <v>3.2840640000000003</v>
      </c>
      <c r="H44" s="2">
        <v>0</v>
      </c>
      <c r="I44" s="2">
        <v>0</v>
      </c>
      <c r="J44" s="2" t="str">
        <f>VLOOKUP(B44,'Facility Summary'!B:D,3,0)</f>
        <v>Other</v>
      </c>
    </row>
    <row r="45" spans="1:10" x14ac:dyDescent="0.25">
      <c r="A45" s="47" t="s">
        <v>124</v>
      </c>
      <c r="B45" s="5" t="s">
        <v>125</v>
      </c>
      <c r="C45" s="2">
        <f>SUM(D45:I45)</f>
        <v>49482.503307619198</v>
      </c>
      <c r="D45" s="2">
        <v>44352.826560000001</v>
      </c>
      <c r="E45" s="2">
        <v>5084.0627316192003</v>
      </c>
      <c r="F45" s="2">
        <v>23.396688000000001</v>
      </c>
      <c r="G45" s="2">
        <v>22.217327999999998</v>
      </c>
      <c r="H45" s="2">
        <v>0</v>
      </c>
      <c r="I45" s="2">
        <v>0</v>
      </c>
      <c r="J45" s="2" t="str">
        <f>VLOOKUP(B45,'Facility Summary'!B:D,3,0)</f>
        <v>Manufacturing</v>
      </c>
    </row>
    <row r="46" spans="1:10" x14ac:dyDescent="0.25">
      <c r="A46" s="47" t="s">
        <v>118</v>
      </c>
      <c r="B46" s="5" t="s">
        <v>119</v>
      </c>
      <c r="C46" s="2">
        <f>SUM(D46:I46)</f>
        <v>47968.372367999997</v>
      </c>
      <c r="D46" s="2">
        <v>3284.4087360000003</v>
      </c>
      <c r="E46" s="2">
        <v>0</v>
      </c>
      <c r="F46" s="2">
        <v>44683.963631999999</v>
      </c>
      <c r="G46" s="2">
        <v>0</v>
      </c>
      <c r="H46" s="2">
        <v>0</v>
      </c>
      <c r="I46" s="2">
        <v>0</v>
      </c>
      <c r="J46" s="2" t="str">
        <f>VLOOKUP(B46,'Facility Summary'!B:D,3,0)</f>
        <v>Solid Waste Landfill</v>
      </c>
    </row>
    <row r="47" spans="1:10" x14ac:dyDescent="0.25">
      <c r="A47" s="6" t="s">
        <v>121</v>
      </c>
      <c r="B47" s="5" t="s">
        <v>122</v>
      </c>
      <c r="C47" s="2">
        <f>SUM(D47:I47)</f>
        <v>47482.807901759996</v>
      </c>
      <c r="D47" s="2">
        <f>541.4854*0.9072</f>
        <v>491.23555488000005</v>
      </c>
      <c r="E47" s="2">
        <v>0</v>
      </c>
      <c r="F47" s="2">
        <f>51798.2584*0.9072</f>
        <v>46991.380020479999</v>
      </c>
      <c r="G47" s="2">
        <f>0.212*0.9072</f>
        <v>0.19232640000000001</v>
      </c>
      <c r="H47" s="2">
        <v>0</v>
      </c>
      <c r="I47" s="2">
        <v>0</v>
      </c>
      <c r="J47" s="2" t="str">
        <f>VLOOKUP(B47,'Facility Summary'!B:D,3,0)</f>
        <v>Natural Gas Systems</v>
      </c>
    </row>
    <row r="48" spans="1:10" x14ac:dyDescent="0.25">
      <c r="A48" s="47" t="s">
        <v>116</v>
      </c>
      <c r="B48" s="5" t="s">
        <v>117</v>
      </c>
      <c r="C48" s="2">
        <f>SUM(D48:I48)</f>
        <v>44715.697487999998</v>
      </c>
      <c r="D48" s="2">
        <v>44669.666160000001</v>
      </c>
      <c r="E48" s="2">
        <v>0</v>
      </c>
      <c r="F48" s="2">
        <v>23.614416000000002</v>
      </c>
      <c r="G48" s="2">
        <v>22.416912</v>
      </c>
      <c r="H48" s="2">
        <v>0</v>
      </c>
      <c r="I48" s="2">
        <v>0</v>
      </c>
      <c r="J48" s="2" t="str">
        <f>VLOOKUP(B48,'Facility Summary'!B:D,3,0)</f>
        <v>Manufacturing</v>
      </c>
    </row>
    <row r="49" spans="1:10" x14ac:dyDescent="0.25">
      <c r="A49" s="47" t="s">
        <v>127</v>
      </c>
      <c r="B49" s="5" t="s">
        <v>128</v>
      </c>
      <c r="C49" s="2">
        <f>SUM(D49:I49)</f>
        <v>38627.217099676796</v>
      </c>
      <c r="D49" s="2">
        <v>38572.734645748802</v>
      </c>
      <c r="E49" s="2">
        <v>0</v>
      </c>
      <c r="F49" s="2">
        <v>20.311609248</v>
      </c>
      <c r="G49" s="2">
        <v>34.170844680000009</v>
      </c>
      <c r="H49" s="2">
        <v>0</v>
      </c>
      <c r="I49" s="2">
        <v>0</v>
      </c>
      <c r="J49" s="2" t="str">
        <f>VLOOKUP(B49,'Facility Summary'!B:D,3,0)</f>
        <v>Manufacturing</v>
      </c>
    </row>
    <row r="50" spans="1:10" x14ac:dyDescent="0.25">
      <c r="A50" s="47" t="s">
        <v>454</v>
      </c>
      <c r="B50" s="5" t="s">
        <v>455</v>
      </c>
      <c r="C50" s="2">
        <f>SUM(D50:I50)</f>
        <v>38210.166288000008</v>
      </c>
      <c r="D50" s="2">
        <v>12252.960720000001</v>
      </c>
      <c r="E50" s="2">
        <v>0</v>
      </c>
      <c r="F50" s="2">
        <v>25949.603232000001</v>
      </c>
      <c r="G50" s="2">
        <v>7.6023360000000011</v>
      </c>
      <c r="H50" s="2">
        <v>0</v>
      </c>
      <c r="I50" s="2">
        <v>0</v>
      </c>
      <c r="J50" s="2" t="str">
        <f>VLOOKUP(B50,'Facility Summary'!B:D,3,0)</f>
        <v>Institutions</v>
      </c>
    </row>
    <row r="51" spans="1:10" x14ac:dyDescent="0.25">
      <c r="A51" s="47" t="s">
        <v>132</v>
      </c>
      <c r="B51" s="5" t="s">
        <v>133</v>
      </c>
      <c r="C51" s="2">
        <f>SUM(D51:I51)</f>
        <v>36248.582159999998</v>
      </c>
      <c r="D51" s="2">
        <v>36185.159807999997</v>
      </c>
      <c r="E51" s="2">
        <v>0</v>
      </c>
      <c r="F51" s="2">
        <v>40.089168000000001</v>
      </c>
      <c r="G51" s="2">
        <v>23.333183999999999</v>
      </c>
      <c r="H51" s="2">
        <v>0</v>
      </c>
      <c r="I51" s="2">
        <v>0</v>
      </c>
      <c r="J51" s="2" t="str">
        <f>VLOOKUP(B51,'Facility Summary'!B:D,3,0)</f>
        <v>Manufacturing</v>
      </c>
    </row>
    <row r="52" spans="1:10" x14ac:dyDescent="0.25">
      <c r="A52" s="47" t="s">
        <v>554</v>
      </c>
      <c r="B52" s="5" t="s">
        <v>555</v>
      </c>
      <c r="C52" s="2">
        <f>SUM(D52:I52)</f>
        <v>35355.267905630397</v>
      </c>
      <c r="D52" s="2">
        <v>3482.5049279999998</v>
      </c>
      <c r="E52" s="2">
        <v>31849.320929630401</v>
      </c>
      <c r="F52" s="2">
        <v>20.411999999999999</v>
      </c>
      <c r="G52" s="2">
        <v>3.0300479999999999</v>
      </c>
      <c r="H52" s="2">
        <v>0</v>
      </c>
      <c r="I52" s="2">
        <v>0</v>
      </c>
      <c r="J52" s="2" t="str">
        <f>VLOOKUP(B52,'Facility Summary'!B:D,3,0)</f>
        <v>Power Generation</v>
      </c>
    </row>
    <row r="53" spans="1:10" x14ac:dyDescent="0.25">
      <c r="A53" s="47" t="s">
        <v>93</v>
      </c>
      <c r="B53" s="5" t="s">
        <v>94</v>
      </c>
      <c r="C53" s="2">
        <f>SUM(D53:I53)</f>
        <v>35276.644368000001</v>
      </c>
      <c r="D53" s="2">
        <v>35236.809216000001</v>
      </c>
      <c r="E53" s="2">
        <v>0</v>
      </c>
      <c r="F53" s="2">
        <v>19.577375999999997</v>
      </c>
      <c r="G53" s="2">
        <v>20.257776</v>
      </c>
      <c r="H53" s="2">
        <v>0</v>
      </c>
      <c r="I53" s="2">
        <v>0</v>
      </c>
      <c r="J53" s="2" t="str">
        <f>VLOOKUP(B53,'Facility Summary'!B:D,3,0)</f>
        <v>Institutions</v>
      </c>
    </row>
    <row r="54" spans="1:10" x14ac:dyDescent="0.25">
      <c r="A54" s="47" t="s">
        <v>135</v>
      </c>
      <c r="B54" s="5" t="s">
        <v>136</v>
      </c>
      <c r="C54" s="2">
        <f>SUM(D54:I54)</f>
        <v>35032.725504000002</v>
      </c>
      <c r="D54" s="2">
        <v>34994.568672000001</v>
      </c>
      <c r="E54" s="2">
        <v>0</v>
      </c>
      <c r="F54" s="2">
        <v>19.051200000000001</v>
      </c>
      <c r="G54" s="2">
        <v>19.105632</v>
      </c>
      <c r="H54" s="2">
        <v>0</v>
      </c>
      <c r="I54" s="2">
        <v>0</v>
      </c>
      <c r="J54" s="2" t="str">
        <f>VLOOKUP(B54,'Facility Summary'!B:D,3,0)</f>
        <v>Manufacturing</v>
      </c>
    </row>
    <row r="55" spans="1:10" x14ac:dyDescent="0.25">
      <c r="A55" s="47" t="s">
        <v>143</v>
      </c>
      <c r="B55" s="5" t="s">
        <v>144</v>
      </c>
      <c r="C55" s="2">
        <f>SUM(D55:I55)</f>
        <v>33269.582304000003</v>
      </c>
      <c r="D55" s="2">
        <v>32840.82144</v>
      </c>
      <c r="E55" s="2">
        <v>0</v>
      </c>
      <c r="F55" s="2">
        <v>62.106911999999994</v>
      </c>
      <c r="G55" s="2">
        <v>366.653952</v>
      </c>
      <c r="H55" s="2">
        <v>0</v>
      </c>
      <c r="I55" s="2">
        <v>0</v>
      </c>
      <c r="J55" s="2" t="str">
        <f>VLOOKUP(B55,'Facility Summary'!B:D,3,0)</f>
        <v>Manufacturing</v>
      </c>
    </row>
    <row r="56" spans="1:10" x14ac:dyDescent="0.25">
      <c r="A56" s="47" t="s">
        <v>216</v>
      </c>
      <c r="B56" s="5" t="s">
        <v>217</v>
      </c>
      <c r="C56" s="2">
        <f>SUM(D56:I56)</f>
        <v>33046.202447999996</v>
      </c>
      <c r="D56" s="2">
        <v>32958.312912000001</v>
      </c>
      <c r="E56" s="2">
        <v>0</v>
      </c>
      <c r="F56" s="2">
        <v>31.906224000000002</v>
      </c>
      <c r="G56" s="2">
        <v>55.983311999999998</v>
      </c>
      <c r="H56" s="2">
        <v>0</v>
      </c>
      <c r="I56" s="2">
        <v>0</v>
      </c>
      <c r="J56" s="2" t="str">
        <f>VLOOKUP(B56,'Facility Summary'!B:D,3,0)</f>
        <v>Power Generation</v>
      </c>
    </row>
    <row r="57" spans="1:10" x14ac:dyDescent="0.25">
      <c r="A57" s="47" t="s">
        <v>222</v>
      </c>
      <c r="B57" s="5" t="s">
        <v>223</v>
      </c>
      <c r="C57" s="2">
        <f>SUM(D57:I57)</f>
        <v>31543.193185257605</v>
      </c>
      <c r="D57" s="2">
        <v>17683.441776000003</v>
      </c>
      <c r="E57" s="2">
        <v>13679.5179852576</v>
      </c>
      <c r="F57" s="2">
        <v>11.258352</v>
      </c>
      <c r="G57" s="2">
        <v>168.97507199999998</v>
      </c>
      <c r="H57" s="2">
        <v>0</v>
      </c>
      <c r="I57" s="2">
        <v>0</v>
      </c>
      <c r="J57" s="2" t="str">
        <f>VLOOKUP(B57,'Facility Summary'!B:D,3,0)</f>
        <v>Sewage Treatment Facilities</v>
      </c>
    </row>
    <row r="58" spans="1:10" x14ac:dyDescent="0.25">
      <c r="A58" s="47" t="s">
        <v>1238</v>
      </c>
      <c r="B58" s="5" t="s">
        <v>1237</v>
      </c>
      <c r="C58" s="2">
        <f>SUM(D58:I58)</f>
        <v>29515.243967999999</v>
      </c>
      <c r="D58" s="2">
        <v>14757.621983999999</v>
      </c>
      <c r="E58" s="2">
        <v>0</v>
      </c>
      <c r="F58" s="2">
        <v>0</v>
      </c>
      <c r="G58" s="2">
        <v>0</v>
      </c>
      <c r="H58" s="2">
        <v>0</v>
      </c>
      <c r="I58" s="2">
        <v>14757.621983999999</v>
      </c>
      <c r="J58" s="2" t="str">
        <f>VLOOKUP(B58,'Facility Summary'!B:D,3,0)</f>
        <v>Manufacturing</v>
      </c>
    </row>
    <row r="59" spans="1:10" x14ac:dyDescent="0.25">
      <c r="A59" s="47" t="s">
        <v>213</v>
      </c>
      <c r="B59" s="5" t="s">
        <v>214</v>
      </c>
      <c r="C59" s="2">
        <f>SUM(D59:I59)</f>
        <v>28898.901360000003</v>
      </c>
      <c r="D59" s="2">
        <v>28869.390144000001</v>
      </c>
      <c r="E59" s="2">
        <v>0</v>
      </c>
      <c r="F59" s="2">
        <v>15.086735999999998</v>
      </c>
      <c r="G59" s="2">
        <v>14.424480000000001</v>
      </c>
      <c r="H59" s="2">
        <v>0</v>
      </c>
      <c r="I59" s="2">
        <v>0</v>
      </c>
      <c r="J59" s="2" t="str">
        <f>VLOOKUP(B59,'Facility Summary'!B:D,3,0)</f>
        <v>Power Generation</v>
      </c>
    </row>
    <row r="60" spans="1:10" x14ac:dyDescent="0.25">
      <c r="A60" s="47" t="s">
        <v>158</v>
      </c>
      <c r="B60" s="5" t="s">
        <v>159</v>
      </c>
      <c r="C60" s="2">
        <f>SUM(D60:I60)</f>
        <v>28881.419616000003</v>
      </c>
      <c r="D60" s="2">
        <v>28837.656288000002</v>
      </c>
      <c r="E60" s="2">
        <v>0</v>
      </c>
      <c r="F60" s="2">
        <v>19.051200000000001</v>
      </c>
      <c r="G60" s="2">
        <v>24.712128</v>
      </c>
      <c r="H60" s="2">
        <v>0</v>
      </c>
      <c r="I60" s="2">
        <v>0</v>
      </c>
      <c r="J60" s="2" t="str">
        <f>VLOOKUP(B60,'Facility Summary'!B:D,3,0)</f>
        <v>Manufacturing</v>
      </c>
    </row>
    <row r="61" spans="1:10" x14ac:dyDescent="0.25">
      <c r="A61" s="47" t="s">
        <v>177</v>
      </c>
      <c r="B61" s="5" t="s">
        <v>178</v>
      </c>
      <c r="C61" s="2">
        <f>SUM(D61:I61)</f>
        <v>28695.897215999998</v>
      </c>
      <c r="D61" s="2">
        <v>28535.848991999999</v>
      </c>
      <c r="E61" s="2">
        <v>0</v>
      </c>
      <c r="F61" s="2">
        <v>13.118112</v>
      </c>
      <c r="G61" s="2">
        <v>146.93011200000001</v>
      </c>
      <c r="H61" s="2">
        <v>0</v>
      </c>
      <c r="I61" s="2">
        <v>0</v>
      </c>
      <c r="J61" s="2" t="str">
        <f>VLOOKUP(B61,'Facility Summary'!B:D,3,0)</f>
        <v>Manufacturing</v>
      </c>
    </row>
    <row r="62" spans="1:10" x14ac:dyDescent="0.25">
      <c r="A62" s="47" t="s">
        <v>164</v>
      </c>
      <c r="B62" s="5" t="s">
        <v>165</v>
      </c>
      <c r="C62" s="2">
        <f>SUM(D62:I62)</f>
        <v>28376.027568000005</v>
      </c>
      <c r="D62" s="2">
        <v>25793.419680000003</v>
      </c>
      <c r="E62" s="2">
        <v>0</v>
      </c>
      <c r="F62" s="2">
        <v>2567.9203199999997</v>
      </c>
      <c r="G62" s="2">
        <v>14.687568000000001</v>
      </c>
      <c r="H62" s="2">
        <v>0</v>
      </c>
      <c r="I62" s="2">
        <v>0</v>
      </c>
      <c r="J62" s="2" t="str">
        <f>VLOOKUP(B62,'Facility Summary'!B:D,3,0)</f>
        <v>Natural Gas Systems</v>
      </c>
    </row>
    <row r="63" spans="1:10" x14ac:dyDescent="0.25">
      <c r="A63" s="47" t="s">
        <v>151</v>
      </c>
      <c r="B63" s="5" t="s">
        <v>152</v>
      </c>
      <c r="C63" s="2">
        <f>SUM(D63:I63)</f>
        <v>27844.698671999999</v>
      </c>
      <c r="D63" s="2">
        <v>27815.731776000001</v>
      </c>
      <c r="E63" s="2">
        <v>0</v>
      </c>
      <c r="F63" s="2">
        <v>14.787360000000001</v>
      </c>
      <c r="G63" s="2">
        <v>14.179536000000001</v>
      </c>
      <c r="H63" s="2">
        <v>0</v>
      </c>
      <c r="I63" s="2">
        <v>0</v>
      </c>
      <c r="J63" s="2" t="str">
        <f>VLOOKUP(B63,'Facility Summary'!B:D,3,0)</f>
        <v>Institutions</v>
      </c>
    </row>
    <row r="64" spans="1:10" x14ac:dyDescent="0.25">
      <c r="A64" s="47" t="s">
        <v>146</v>
      </c>
      <c r="B64" s="5" t="s">
        <v>147</v>
      </c>
      <c r="C64" s="2">
        <f>SUM(D64:I64)</f>
        <v>27690.583536000002</v>
      </c>
      <c r="D64" s="2">
        <v>27659.720592000001</v>
      </c>
      <c r="E64" s="2">
        <v>0</v>
      </c>
      <c r="F64" s="2">
        <v>13.290480000000001</v>
      </c>
      <c r="G64" s="2">
        <v>17.572464</v>
      </c>
      <c r="H64" s="2">
        <v>0</v>
      </c>
      <c r="I64" s="2">
        <v>0</v>
      </c>
      <c r="J64" s="2" t="str">
        <f>VLOOKUP(B64,'Facility Summary'!B:D,3,0)</f>
        <v>Natural Gas Systems</v>
      </c>
    </row>
    <row r="65" spans="1:10" x14ac:dyDescent="0.25">
      <c r="A65" s="47" t="s">
        <v>161</v>
      </c>
      <c r="B65" s="5" t="s">
        <v>162</v>
      </c>
      <c r="C65" s="2">
        <f>SUM(D65:I65)</f>
        <v>27335.868336</v>
      </c>
      <c r="D65" s="2">
        <v>10552.006079999999</v>
      </c>
      <c r="E65" s="2">
        <v>0</v>
      </c>
      <c r="F65" s="2">
        <v>302.46047999999996</v>
      </c>
      <c r="G65" s="2">
        <v>16481.401776000002</v>
      </c>
      <c r="H65" s="2">
        <v>0</v>
      </c>
      <c r="I65" s="2">
        <v>0</v>
      </c>
      <c r="J65" s="2" t="str">
        <f>VLOOKUP(B65,'Facility Summary'!B:D,3,0)</f>
        <v>Institutions</v>
      </c>
    </row>
    <row r="66" spans="1:10" x14ac:dyDescent="0.25">
      <c r="A66" s="47" t="s">
        <v>1253</v>
      </c>
      <c r="B66" s="5" t="s">
        <v>170</v>
      </c>
      <c r="C66" s="2">
        <f>SUM(D66:I66)</f>
        <v>26452.491407999998</v>
      </c>
      <c r="D66" s="2">
        <v>23148.859103999999</v>
      </c>
      <c r="E66" s="2">
        <v>3278.53008</v>
      </c>
      <c r="F66" s="2">
        <v>12.963887999999999</v>
      </c>
      <c r="G66" s="2">
        <v>12.138336000000001</v>
      </c>
      <c r="H66" s="2">
        <v>0</v>
      </c>
      <c r="I66" s="2">
        <v>0</v>
      </c>
      <c r="J66" s="2" t="str">
        <f>VLOOKUP(B66,'Facility Summary'!B:D,3,0)</f>
        <v>Manufacturing</v>
      </c>
    </row>
    <row r="67" spans="1:10" x14ac:dyDescent="0.25">
      <c r="A67" s="47" t="s">
        <v>238</v>
      </c>
      <c r="B67" s="5" t="s">
        <v>239</v>
      </c>
      <c r="C67" s="2">
        <f>SUM(D67:I67)</f>
        <v>26132.766912000003</v>
      </c>
      <c r="D67" s="2">
        <v>16967.924063999999</v>
      </c>
      <c r="E67" s="2">
        <v>9145.0295999999998</v>
      </c>
      <c r="F67" s="2">
        <v>8.8542719999999999</v>
      </c>
      <c r="G67" s="2">
        <v>10.958976</v>
      </c>
      <c r="H67" s="2">
        <v>0</v>
      </c>
      <c r="I67" s="2">
        <v>0</v>
      </c>
      <c r="J67" s="2" t="str">
        <f>VLOOKUP(B67,'Facility Summary'!B:D,3,0)</f>
        <v>Institutions</v>
      </c>
    </row>
    <row r="68" spans="1:10" x14ac:dyDescent="0.25">
      <c r="A68" s="47" t="s">
        <v>172</v>
      </c>
      <c r="B68" s="5" t="s">
        <v>173</v>
      </c>
      <c r="C68" s="2">
        <f>SUM(D68:I68)</f>
        <v>23200.043328</v>
      </c>
      <c r="D68" s="2">
        <v>2084.509728</v>
      </c>
      <c r="E68" s="2">
        <v>0</v>
      </c>
      <c r="F68" s="2">
        <v>21115.533599999999</v>
      </c>
      <c r="G68" s="2">
        <v>0</v>
      </c>
      <c r="H68" s="2">
        <v>0</v>
      </c>
      <c r="I68" s="2">
        <v>0</v>
      </c>
      <c r="J68" s="2" t="str">
        <f>VLOOKUP(B68,'Facility Summary'!B:D,3,0)</f>
        <v>Solid Waste Landfill</v>
      </c>
    </row>
    <row r="69" spans="1:10" x14ac:dyDescent="0.25">
      <c r="A69" s="47" t="s">
        <v>200</v>
      </c>
      <c r="B69" s="5" t="s">
        <v>201</v>
      </c>
      <c r="C69" s="2">
        <f>SUM(D69:I69)</f>
        <v>23125.852512000001</v>
      </c>
      <c r="D69" s="2">
        <v>20746.738656000001</v>
      </c>
      <c r="E69" s="2">
        <v>2357.4499200000005</v>
      </c>
      <c r="F69" s="2">
        <v>11.040623999999999</v>
      </c>
      <c r="G69" s="2">
        <v>10.623312</v>
      </c>
      <c r="H69" s="2">
        <v>0</v>
      </c>
      <c r="I69" s="2">
        <v>0</v>
      </c>
      <c r="J69" s="2" t="str">
        <f>VLOOKUP(B69,'Facility Summary'!B:D,3,0)</f>
        <v>Institutions</v>
      </c>
    </row>
    <row r="70" spans="1:10" x14ac:dyDescent="0.25">
      <c r="A70" s="47" t="s">
        <v>198</v>
      </c>
      <c r="B70" s="5" t="s">
        <v>199</v>
      </c>
      <c r="C70" s="2">
        <f>SUM(D70:I70)</f>
        <v>22385.395872000001</v>
      </c>
      <c r="D70" s="2">
        <v>22361.173632000002</v>
      </c>
      <c r="E70" s="2">
        <v>0</v>
      </c>
      <c r="F70" s="2">
        <v>12.138336000000001</v>
      </c>
      <c r="G70" s="2">
        <v>12.083904</v>
      </c>
      <c r="H70" s="2">
        <v>0</v>
      </c>
      <c r="I70" s="2">
        <v>0</v>
      </c>
      <c r="J70" s="2" t="str">
        <f>VLOOKUP(B70,'Facility Summary'!B:D,3,0)</f>
        <v>Other</v>
      </c>
    </row>
    <row r="71" spans="1:10" x14ac:dyDescent="0.25">
      <c r="A71" s="47" t="s">
        <v>183</v>
      </c>
      <c r="B71" s="5" t="s">
        <v>184</v>
      </c>
      <c r="C71" s="2">
        <f>SUM(D71:I71)</f>
        <v>22069.889856000002</v>
      </c>
      <c r="D71" s="2">
        <v>22047.345936000002</v>
      </c>
      <c r="E71" s="2">
        <v>0</v>
      </c>
      <c r="F71" s="2">
        <v>10.414656000000001</v>
      </c>
      <c r="G71" s="2">
        <v>12.129263999999999</v>
      </c>
      <c r="H71" s="2">
        <v>0</v>
      </c>
      <c r="I71" s="2">
        <v>0</v>
      </c>
      <c r="J71" s="2" t="str">
        <f>VLOOKUP(B71,'Facility Summary'!B:D,3,0)</f>
        <v>Manufacturing</v>
      </c>
    </row>
    <row r="72" spans="1:10" x14ac:dyDescent="0.25">
      <c r="A72" s="47" t="s">
        <v>166</v>
      </c>
      <c r="B72" s="5" t="s">
        <v>167</v>
      </c>
      <c r="C72" s="2">
        <f>SUM(D72:I72)</f>
        <v>21983.678640000002</v>
      </c>
      <c r="D72" s="2">
        <v>17637.7824</v>
      </c>
      <c r="E72" s="2">
        <v>0</v>
      </c>
      <c r="F72" s="2">
        <v>4315.5231840000006</v>
      </c>
      <c r="G72" s="2">
        <v>30.373055999999998</v>
      </c>
      <c r="H72" s="2">
        <v>0</v>
      </c>
      <c r="I72" s="2">
        <v>0</v>
      </c>
      <c r="J72" s="2" t="str">
        <f>VLOOKUP(B72,'Facility Summary'!B:D,3,0)</f>
        <v>Solid Waste Landfill</v>
      </c>
    </row>
    <row r="73" spans="1:10" x14ac:dyDescent="0.25">
      <c r="A73" s="47" t="s">
        <v>129</v>
      </c>
      <c r="B73" s="5" t="s">
        <v>130</v>
      </c>
      <c r="C73" s="2">
        <f>SUM(D73:I73)</f>
        <v>20973.039696</v>
      </c>
      <c r="D73" s="2">
        <v>5603.7290400000002</v>
      </c>
      <c r="E73" s="2">
        <v>0</v>
      </c>
      <c r="F73" s="2">
        <v>2.9483999999999999</v>
      </c>
      <c r="G73" s="2">
        <v>628.24507200000005</v>
      </c>
      <c r="H73" s="2">
        <v>5551.5196799999994</v>
      </c>
      <c r="I73" s="2">
        <v>9186.5975039999994</v>
      </c>
      <c r="J73" s="2" t="str">
        <f>VLOOKUP(B73,'Facility Summary'!B:D,3,0)</f>
        <v>Manufacturing</v>
      </c>
    </row>
    <row r="74" spans="1:10" x14ac:dyDescent="0.25">
      <c r="A74" s="47" t="s">
        <v>502</v>
      </c>
      <c r="B74" s="5" t="s">
        <v>503</v>
      </c>
      <c r="C74" s="2">
        <f>SUM(D74:I74)</f>
        <v>20555.346672</v>
      </c>
      <c r="D74" s="2">
        <v>2934.3021119999999</v>
      </c>
      <c r="E74" s="2">
        <v>17606.574720000001</v>
      </c>
      <c r="F74" s="2">
        <v>5.0531040000000003</v>
      </c>
      <c r="G74" s="2">
        <v>9.4167360000000002</v>
      </c>
      <c r="H74" s="2">
        <v>0</v>
      </c>
      <c r="I74" s="2">
        <v>0</v>
      </c>
      <c r="J74" s="2" t="str">
        <f>VLOOKUP(B74,'Facility Summary'!B:D,3,0)</f>
        <v>Power Generation</v>
      </c>
    </row>
    <row r="75" spans="1:10" x14ac:dyDescent="0.25">
      <c r="A75" s="47" t="s">
        <v>190</v>
      </c>
      <c r="B75" s="5" t="s">
        <v>191</v>
      </c>
      <c r="C75" s="2">
        <f>SUM(D75:I75)</f>
        <v>20269.941552</v>
      </c>
      <c r="D75" s="2">
        <v>20247.88752</v>
      </c>
      <c r="E75" s="2">
        <v>0</v>
      </c>
      <c r="F75" s="2">
        <v>11.02248</v>
      </c>
      <c r="G75" s="2">
        <v>11.031552</v>
      </c>
      <c r="H75" s="2">
        <v>0</v>
      </c>
      <c r="I75" s="2">
        <v>0</v>
      </c>
      <c r="J75" s="2" t="str">
        <f>VLOOKUP(B75,'Facility Summary'!B:D,3,0)</f>
        <v>Institutions</v>
      </c>
    </row>
    <row r="76" spans="1:10" x14ac:dyDescent="0.25">
      <c r="A76" s="47" t="s">
        <v>195</v>
      </c>
      <c r="B76" s="5" t="s">
        <v>196</v>
      </c>
      <c r="C76" s="2">
        <f>SUM(D76:I76)</f>
        <v>20187.921600000001</v>
      </c>
      <c r="D76" s="2">
        <v>19693.579248000002</v>
      </c>
      <c r="E76" s="2">
        <v>0</v>
      </c>
      <c r="F76" s="2">
        <v>55.720224000000002</v>
      </c>
      <c r="G76" s="2">
        <v>438.62212800000003</v>
      </c>
      <c r="H76" s="2">
        <v>0</v>
      </c>
      <c r="I76" s="2">
        <v>0</v>
      </c>
      <c r="J76" s="2" t="str">
        <f>VLOOKUP(B76,'Facility Summary'!B:D,3,0)</f>
        <v>Manufacturing</v>
      </c>
    </row>
    <row r="77" spans="1:10" x14ac:dyDescent="0.25">
      <c r="A77" s="47" t="s">
        <v>203</v>
      </c>
      <c r="B77" s="5" t="s">
        <v>204</v>
      </c>
      <c r="C77" s="2">
        <f>SUM(D77:I77)</f>
        <v>19420.221744000002</v>
      </c>
      <c r="D77" s="2">
        <v>19399.256352</v>
      </c>
      <c r="E77" s="2">
        <v>0</v>
      </c>
      <c r="F77" s="2">
        <v>10.868256000000001</v>
      </c>
      <c r="G77" s="2">
        <v>10.097136000000001</v>
      </c>
      <c r="H77" s="2">
        <v>0</v>
      </c>
      <c r="I77" s="2">
        <v>0</v>
      </c>
      <c r="J77" s="2" t="str">
        <f>VLOOKUP(B77,'Facility Summary'!B:D,3,0)</f>
        <v>Institutions</v>
      </c>
    </row>
    <row r="78" spans="1:10" x14ac:dyDescent="0.25">
      <c r="A78" s="47" t="s">
        <v>1264</v>
      </c>
      <c r="B78" s="5" t="s">
        <v>206</v>
      </c>
      <c r="C78" s="2">
        <f>SUM(D78:I78)</f>
        <v>18645.917472000001</v>
      </c>
      <c r="D78" s="2">
        <v>18626.222160000001</v>
      </c>
      <c r="E78" s="2">
        <v>0</v>
      </c>
      <c r="F78" s="2">
        <v>9.9792000000000005</v>
      </c>
      <c r="G78" s="2">
        <v>9.7161120000000007</v>
      </c>
      <c r="H78" s="2">
        <v>0</v>
      </c>
      <c r="I78" s="2">
        <v>0</v>
      </c>
      <c r="J78" s="2" t="str">
        <f>VLOOKUP(B78,'Facility Summary'!B:D,3,0)</f>
        <v>Institutions</v>
      </c>
    </row>
    <row r="79" spans="1:10" x14ac:dyDescent="0.25">
      <c r="A79" s="47" t="s">
        <v>425</v>
      </c>
      <c r="B79" s="5" t="s">
        <v>211</v>
      </c>
      <c r="C79" s="2">
        <f>SUM(D79:I79)</f>
        <v>18470.945808</v>
      </c>
      <c r="D79" s="2">
        <v>18450.742463999999</v>
      </c>
      <c r="E79" s="2">
        <v>0</v>
      </c>
      <c r="F79" s="2">
        <v>10.151567999999999</v>
      </c>
      <c r="G79" s="2">
        <v>10.051776</v>
      </c>
      <c r="H79" s="2">
        <v>0</v>
      </c>
      <c r="I79" s="2">
        <v>0</v>
      </c>
      <c r="J79" s="2" t="str">
        <f>VLOOKUP(B79,'Facility Summary'!B:D,3,0)</f>
        <v>Manufacturing</v>
      </c>
    </row>
    <row r="80" spans="1:10" x14ac:dyDescent="0.25">
      <c r="A80" s="47" t="s">
        <v>273</v>
      </c>
      <c r="B80" s="5" t="s">
        <v>274</v>
      </c>
      <c r="C80" s="2">
        <f>SUM(D80:I80)</f>
        <v>17473.379615999998</v>
      </c>
      <c r="D80" s="2">
        <v>17455.226544000001</v>
      </c>
      <c r="E80" s="2">
        <v>0</v>
      </c>
      <c r="F80" s="2">
        <v>9.2715840000000007</v>
      </c>
      <c r="G80" s="2">
        <v>8.8814879999999992</v>
      </c>
      <c r="H80" s="2">
        <v>0</v>
      </c>
      <c r="I80" s="2">
        <v>0</v>
      </c>
      <c r="J80" s="2" t="str">
        <f>VLOOKUP(B80,'Facility Summary'!B:D,3,0)</f>
        <v>Institutions</v>
      </c>
    </row>
    <row r="81" spans="1:10" x14ac:dyDescent="0.25">
      <c r="A81" s="47" t="s">
        <v>226</v>
      </c>
      <c r="B81" s="5" t="s">
        <v>227</v>
      </c>
      <c r="C81" s="2">
        <f>SUM(D81:I81)</f>
        <v>17451.634032000002</v>
      </c>
      <c r="D81" s="2">
        <v>17280.753840000001</v>
      </c>
      <c r="E81" s="2">
        <v>0</v>
      </c>
      <c r="F81" s="2">
        <v>9.1536480000000005</v>
      </c>
      <c r="G81" s="2">
        <v>8.7272639999999999</v>
      </c>
      <c r="H81" s="2">
        <v>0</v>
      </c>
      <c r="I81" s="2">
        <v>152.99928</v>
      </c>
      <c r="J81" s="2" t="str">
        <f>VLOOKUP(B81,'Facility Summary'!B:D,3,0)</f>
        <v>Manufacturing</v>
      </c>
    </row>
    <row r="82" spans="1:10" x14ac:dyDescent="0.25">
      <c r="A82" s="47" t="s">
        <v>224</v>
      </c>
      <c r="B82" s="5" t="s">
        <v>225</v>
      </c>
      <c r="C82" s="2">
        <f>SUM(D82:I82)</f>
        <v>16212.299040000002</v>
      </c>
      <c r="D82" s="2">
        <v>16171.765344000001</v>
      </c>
      <c r="E82" s="2">
        <v>0</v>
      </c>
      <c r="F82" s="2">
        <v>16.638048000000001</v>
      </c>
      <c r="G82" s="2">
        <v>23.895648000000001</v>
      </c>
      <c r="H82" s="2">
        <v>0</v>
      </c>
      <c r="I82" s="2">
        <v>0</v>
      </c>
      <c r="J82" s="2" t="str">
        <f>VLOOKUP(B82,'Facility Summary'!B:D,3,0)</f>
        <v>Sewage Treatment Facilities</v>
      </c>
    </row>
    <row r="83" spans="1:10" x14ac:dyDescent="0.25">
      <c r="A83" s="47" t="s">
        <v>241</v>
      </c>
      <c r="B83" s="5" t="s">
        <v>242</v>
      </c>
      <c r="C83" s="2">
        <f>SUM(D83:I83)</f>
        <v>16099.207488</v>
      </c>
      <c r="D83" s="2">
        <v>16082.714592</v>
      </c>
      <c r="E83" s="2">
        <v>0</v>
      </c>
      <c r="F83" s="2">
        <v>8.4732479999999999</v>
      </c>
      <c r="G83" s="2">
        <v>8.0196480000000001</v>
      </c>
      <c r="H83" s="2">
        <v>0</v>
      </c>
      <c r="I83" s="2">
        <v>0</v>
      </c>
      <c r="J83" s="2" t="str">
        <f>VLOOKUP(B83,'Facility Summary'!B:D,3,0)</f>
        <v>Natural Gas Systems</v>
      </c>
    </row>
    <row r="84" spans="1:10" x14ac:dyDescent="0.25">
      <c r="A84" s="47" t="s">
        <v>1241</v>
      </c>
      <c r="B84" s="5" t="s">
        <v>235</v>
      </c>
      <c r="C84" s="2">
        <f>SUM(D84:I84)</f>
        <v>15664.477247999999</v>
      </c>
      <c r="D84" s="2">
        <v>15647.8392</v>
      </c>
      <c r="E84" s="2">
        <v>0</v>
      </c>
      <c r="F84" s="2">
        <v>7.5297600000000005</v>
      </c>
      <c r="G84" s="2">
        <v>9.1082879999999999</v>
      </c>
      <c r="H84" s="2">
        <v>0</v>
      </c>
      <c r="I84" s="2">
        <v>0</v>
      </c>
      <c r="J84" s="2" t="str">
        <f>VLOOKUP(B84,'Facility Summary'!B:D,3,0)</f>
        <v>Institutions</v>
      </c>
    </row>
    <row r="85" spans="1:10" x14ac:dyDescent="0.25">
      <c r="A85" s="47" t="s">
        <v>219</v>
      </c>
      <c r="B85" s="5" t="s">
        <v>220</v>
      </c>
      <c r="C85" s="2">
        <f>SUM(D85:I85)</f>
        <v>15404.537231999999</v>
      </c>
      <c r="D85" s="2">
        <v>15076.511855999999</v>
      </c>
      <c r="E85" s="2">
        <v>0</v>
      </c>
      <c r="F85" s="2">
        <v>8.0196480000000001</v>
      </c>
      <c r="G85" s="2">
        <v>320.00572800000003</v>
      </c>
      <c r="H85" s="2">
        <v>0</v>
      </c>
      <c r="I85" s="2">
        <v>0</v>
      </c>
      <c r="J85" s="2" t="str">
        <f>VLOOKUP(B85,'Facility Summary'!B:D,3,0)</f>
        <v>Institutions</v>
      </c>
    </row>
    <row r="86" spans="1:10" x14ac:dyDescent="0.25">
      <c r="A86" s="47" t="s">
        <v>290</v>
      </c>
      <c r="B86" s="5" t="s">
        <v>291</v>
      </c>
      <c r="C86" s="2">
        <f>SUM(D86:I86)</f>
        <v>14967.529920000001</v>
      </c>
      <c r="D86" s="2">
        <v>14952.570192000001</v>
      </c>
      <c r="E86" s="2">
        <v>0</v>
      </c>
      <c r="F86" s="2">
        <v>7.865424</v>
      </c>
      <c r="G86" s="2">
        <v>7.0943040000000002</v>
      </c>
      <c r="H86" s="2">
        <v>0</v>
      </c>
      <c r="I86" s="2">
        <v>0</v>
      </c>
      <c r="J86" s="2" t="str">
        <f>VLOOKUP(B86,'Facility Summary'!B:D,3,0)</f>
        <v>Power Generation</v>
      </c>
    </row>
    <row r="87" spans="1:10" x14ac:dyDescent="0.25">
      <c r="A87" s="47" t="s">
        <v>249</v>
      </c>
      <c r="B87" s="5" t="s">
        <v>250</v>
      </c>
      <c r="C87" s="2">
        <f>SUM(D87:I87)</f>
        <v>14825.752704</v>
      </c>
      <c r="D87" s="2">
        <v>14571.636912</v>
      </c>
      <c r="E87" s="2">
        <v>0</v>
      </c>
      <c r="F87" s="2">
        <v>245.62440000000001</v>
      </c>
      <c r="G87" s="2">
        <v>8.4913919999999994</v>
      </c>
      <c r="H87" s="2">
        <v>0</v>
      </c>
      <c r="I87" s="2">
        <v>0</v>
      </c>
      <c r="J87" s="2" t="str">
        <f>VLOOKUP(B87,'Facility Summary'!B:D,3,0)</f>
        <v>Natural Gas Systems</v>
      </c>
    </row>
    <row r="88" spans="1:10" x14ac:dyDescent="0.25">
      <c r="A88" s="47" t="s">
        <v>1239</v>
      </c>
      <c r="B88" s="5" t="s">
        <v>194</v>
      </c>
      <c r="C88" s="2">
        <f>SUM(D88:I88)</f>
        <v>14173.376112000002</v>
      </c>
      <c r="D88" s="2">
        <v>14115.514896000001</v>
      </c>
      <c r="E88" s="2">
        <v>0</v>
      </c>
      <c r="F88" s="2">
        <v>57.407616000000004</v>
      </c>
      <c r="G88" s="2">
        <v>0.4536</v>
      </c>
      <c r="H88" s="2">
        <v>0</v>
      </c>
      <c r="I88" s="2">
        <v>0</v>
      </c>
      <c r="J88" s="2" t="str">
        <f>VLOOKUP(B88,'Facility Summary'!B:D,3,0)</f>
        <v>Solid Waste Landfill</v>
      </c>
    </row>
    <row r="89" spans="1:10" x14ac:dyDescent="0.25">
      <c r="A89" s="47" t="s">
        <v>244</v>
      </c>
      <c r="B89" s="5" t="s">
        <v>245</v>
      </c>
      <c r="C89" s="2">
        <f>SUM(D89:I89)</f>
        <v>14087.772720000001</v>
      </c>
      <c r="D89" s="2">
        <v>14073.311952</v>
      </c>
      <c r="E89" s="2">
        <v>0</v>
      </c>
      <c r="F89" s="2">
        <v>7.4299679999999997</v>
      </c>
      <c r="G89" s="2">
        <v>7.0308000000000002</v>
      </c>
      <c r="H89" s="2">
        <v>0</v>
      </c>
      <c r="I89" s="2">
        <v>0</v>
      </c>
      <c r="J89" s="2" t="str">
        <f>VLOOKUP(B89,'Facility Summary'!B:D,3,0)</f>
        <v>Manufacturing</v>
      </c>
    </row>
    <row r="90" spans="1:10" x14ac:dyDescent="0.25">
      <c r="A90" s="47" t="s">
        <v>232</v>
      </c>
      <c r="B90" s="5" t="s">
        <v>233</v>
      </c>
      <c r="C90" s="2">
        <f>SUM(D90:I90)</f>
        <v>13760.545679999999</v>
      </c>
      <c r="D90" s="2">
        <v>13693.059072</v>
      </c>
      <c r="E90" s="2">
        <v>0</v>
      </c>
      <c r="F90" s="2">
        <v>23.559984</v>
      </c>
      <c r="G90" s="2">
        <v>43.926624000000004</v>
      </c>
      <c r="H90" s="2">
        <v>0</v>
      </c>
      <c r="I90" s="2">
        <v>0</v>
      </c>
      <c r="J90" s="2" t="str">
        <f>VLOOKUP(B90,'Facility Summary'!B:D,3,0)</f>
        <v>Solid Waste Landfill</v>
      </c>
    </row>
    <row r="91" spans="1:10" x14ac:dyDescent="0.25">
      <c r="A91" s="47" t="s">
        <v>270</v>
      </c>
      <c r="B91" s="5" t="s">
        <v>271</v>
      </c>
      <c r="C91" s="2">
        <f>SUM(D91:I91)</f>
        <v>13650.293664000003</v>
      </c>
      <c r="D91" s="2">
        <v>13636.386288000002</v>
      </c>
      <c r="E91" s="2">
        <v>0</v>
      </c>
      <c r="F91" s="2">
        <v>6.5409119999999996</v>
      </c>
      <c r="G91" s="2">
        <v>7.3664639999999997</v>
      </c>
      <c r="H91" s="2">
        <v>0</v>
      </c>
      <c r="I91" s="2">
        <v>0</v>
      </c>
      <c r="J91" s="2" t="str">
        <f>VLOOKUP(B91,'Facility Summary'!B:D,3,0)</f>
        <v>Manufacturing</v>
      </c>
    </row>
    <row r="92" spans="1:10" x14ac:dyDescent="0.25">
      <c r="A92" s="47" t="s">
        <v>334</v>
      </c>
      <c r="B92" s="5" t="s">
        <v>335</v>
      </c>
      <c r="C92" s="2">
        <f>SUM(D92:I92)</f>
        <v>13415.918543999998</v>
      </c>
      <c r="D92" s="2">
        <v>8800.8379199999999</v>
      </c>
      <c r="E92" s="2">
        <v>4605.9088320000001</v>
      </c>
      <c r="F92" s="2">
        <v>4.2003360000000001</v>
      </c>
      <c r="G92" s="2">
        <v>4.9714560000000008</v>
      </c>
      <c r="H92" s="2">
        <v>0</v>
      </c>
      <c r="I92" s="2">
        <v>0</v>
      </c>
      <c r="J92" s="2" t="str">
        <f>VLOOKUP(B92,'Facility Summary'!B:D,3,0)</f>
        <v>Institutions</v>
      </c>
    </row>
    <row r="93" spans="1:10" x14ac:dyDescent="0.25">
      <c r="A93" s="47" t="s">
        <v>207</v>
      </c>
      <c r="B93" s="5" t="s">
        <v>208</v>
      </c>
      <c r="C93" s="2">
        <f>SUM(D93:I93)</f>
        <v>13387.586688000001</v>
      </c>
      <c r="D93" s="2">
        <v>13368.898368</v>
      </c>
      <c r="E93" s="2">
        <v>0</v>
      </c>
      <c r="F93" s="2">
        <v>8.3462399999999999</v>
      </c>
      <c r="G93" s="2">
        <v>10.342080000000001</v>
      </c>
      <c r="H93" s="2">
        <v>0</v>
      </c>
      <c r="I93" s="2">
        <v>0</v>
      </c>
      <c r="J93" s="2" t="str">
        <f>VLOOKUP(B93,'Facility Summary'!B:D,3,0)</f>
        <v>Power Generation</v>
      </c>
    </row>
    <row r="94" spans="1:10" x14ac:dyDescent="0.25">
      <c r="A94" s="47" t="s">
        <v>407</v>
      </c>
      <c r="B94" s="5" t="s">
        <v>408</v>
      </c>
      <c r="C94" s="2">
        <f>SUM(D94:I94)</f>
        <v>13184.580911040001</v>
      </c>
      <c r="D94" s="2">
        <v>6592.2904555200003</v>
      </c>
      <c r="E94" s="2">
        <v>6460.2238176000001</v>
      </c>
      <c r="F94" s="2">
        <v>58.955934239999998</v>
      </c>
      <c r="G94" s="2">
        <v>73.11070368</v>
      </c>
      <c r="H94" s="2">
        <v>0</v>
      </c>
      <c r="I94" s="2">
        <v>0</v>
      </c>
      <c r="J94" s="2" t="str">
        <f>VLOOKUP(B94,'Facility Summary'!B:D,3,0)</f>
        <v>Sewage Treatment Facilities</v>
      </c>
    </row>
    <row r="95" spans="1:10" x14ac:dyDescent="0.25">
      <c r="A95" s="47" t="s">
        <v>280</v>
      </c>
      <c r="B95" s="5" t="s">
        <v>281</v>
      </c>
      <c r="C95" s="2">
        <f>SUM(D95:I95)</f>
        <v>13113.458064</v>
      </c>
      <c r="D95" s="2">
        <v>8793.3625920000013</v>
      </c>
      <c r="E95" s="2">
        <v>0</v>
      </c>
      <c r="F95" s="2">
        <v>4306.5872639999998</v>
      </c>
      <c r="G95" s="2">
        <v>13.508208</v>
      </c>
      <c r="H95" s="2">
        <v>0</v>
      </c>
      <c r="I95" s="2">
        <v>0</v>
      </c>
      <c r="J95" s="2" t="str">
        <f>VLOOKUP(B95,'Facility Summary'!B:D,3,0)</f>
        <v>Solid Waste Landfill</v>
      </c>
    </row>
    <row r="96" spans="1:10" x14ac:dyDescent="0.25">
      <c r="A96" s="47" t="s">
        <v>301</v>
      </c>
      <c r="B96" s="5" t="s">
        <v>302</v>
      </c>
      <c r="C96" s="2">
        <f>SUM(D96:I96)</f>
        <v>12584.506031999999</v>
      </c>
      <c r="D96" s="2">
        <v>12571.678223999999</v>
      </c>
      <c r="E96" s="2">
        <v>0</v>
      </c>
      <c r="F96" s="2">
        <v>6.2506079999999997</v>
      </c>
      <c r="G96" s="2">
        <v>6.5772000000000004</v>
      </c>
      <c r="H96" s="2">
        <v>0</v>
      </c>
      <c r="I96" s="2">
        <v>0</v>
      </c>
      <c r="J96" s="2" t="str">
        <f>VLOOKUP(B96,'Facility Summary'!B:D,3,0)</f>
        <v>Manufacturing</v>
      </c>
    </row>
    <row r="97" spans="1:10" x14ac:dyDescent="0.25">
      <c r="A97" s="47" t="s">
        <v>229</v>
      </c>
      <c r="B97" s="5" t="s">
        <v>230</v>
      </c>
      <c r="C97" s="2">
        <f>SUM(D97:I97)</f>
        <v>12450.875472000002</v>
      </c>
      <c r="D97" s="2">
        <v>639.79372799999999</v>
      </c>
      <c r="E97" s="2">
        <v>0</v>
      </c>
      <c r="F97" s="2">
        <v>0.33566400000000002</v>
      </c>
      <c r="G97" s="2">
        <v>78.218783999999999</v>
      </c>
      <c r="H97" s="2">
        <v>3323.6632800000002</v>
      </c>
      <c r="I97" s="2">
        <v>8408.8640160000014</v>
      </c>
      <c r="J97" s="2" t="str">
        <f>VLOOKUP(B97,'Facility Summary'!B:D,3,0)</f>
        <v>Manufacturing</v>
      </c>
    </row>
    <row r="98" spans="1:10" x14ac:dyDescent="0.25">
      <c r="A98" s="47" t="s">
        <v>254</v>
      </c>
      <c r="B98" s="5" t="s">
        <v>255</v>
      </c>
      <c r="C98" s="2">
        <f>SUM(D98:I98)</f>
        <v>12154.329936000002</v>
      </c>
      <c r="D98" s="2">
        <v>12141.538416000001</v>
      </c>
      <c r="E98" s="2">
        <v>0</v>
      </c>
      <c r="F98" s="2">
        <v>6.495552</v>
      </c>
      <c r="G98" s="2">
        <v>6.2959680000000002</v>
      </c>
      <c r="H98" s="2">
        <v>0</v>
      </c>
      <c r="I98" s="2">
        <v>0</v>
      </c>
      <c r="J98" s="2" t="str">
        <f>VLOOKUP(B98,'Facility Summary'!B:D,3,0)</f>
        <v>Manufacturing</v>
      </c>
    </row>
    <row r="99" spans="1:10" x14ac:dyDescent="0.25">
      <c r="A99" s="47" t="s">
        <v>1249</v>
      </c>
      <c r="B99" s="5" t="s">
        <v>237</v>
      </c>
      <c r="C99" s="2">
        <f>SUM(D99:I99)</f>
        <v>12082.035168</v>
      </c>
      <c r="D99" s="2">
        <v>12069.606528</v>
      </c>
      <c r="E99" s="2">
        <v>0</v>
      </c>
      <c r="F99" s="2">
        <v>6.3776160000000006</v>
      </c>
      <c r="G99" s="2">
        <v>6.051024</v>
      </c>
      <c r="H99" s="2">
        <v>0</v>
      </c>
      <c r="I99" s="2">
        <v>0</v>
      </c>
      <c r="J99" s="2" t="str">
        <f>VLOOKUP(B99,'Facility Summary'!B:D,3,0)</f>
        <v>Institutions</v>
      </c>
    </row>
    <row r="100" spans="1:10" x14ac:dyDescent="0.25">
      <c r="A100" s="47" t="s">
        <v>263</v>
      </c>
      <c r="B100" s="5" t="s">
        <v>264</v>
      </c>
      <c r="C100" s="2">
        <f>SUM(D100:I100)</f>
        <v>11882.786832000002</v>
      </c>
      <c r="D100" s="2">
        <v>11870.575920000001</v>
      </c>
      <c r="E100" s="2">
        <v>0</v>
      </c>
      <c r="F100" s="2">
        <v>6.2687520000000001</v>
      </c>
      <c r="G100" s="2">
        <v>5.9421599999999994</v>
      </c>
      <c r="H100" s="2">
        <v>0</v>
      </c>
      <c r="I100" s="2">
        <v>0</v>
      </c>
      <c r="J100" s="2" t="str">
        <f>VLOOKUP(B100,'Facility Summary'!B:D,3,0)</f>
        <v>Institutions</v>
      </c>
    </row>
    <row r="101" spans="1:10" x14ac:dyDescent="0.25">
      <c r="A101" s="47" t="s">
        <v>267</v>
      </c>
      <c r="B101" s="5" t="s">
        <v>268</v>
      </c>
      <c r="C101" s="2">
        <f>SUM(D101:I101)</f>
        <v>11763.725903999999</v>
      </c>
      <c r="D101" s="2">
        <v>11751.415199999999</v>
      </c>
      <c r="E101" s="2">
        <v>0</v>
      </c>
      <c r="F101" s="2">
        <v>6.2959680000000002</v>
      </c>
      <c r="G101" s="2">
        <v>6.0147360000000001</v>
      </c>
      <c r="H101" s="2">
        <v>0</v>
      </c>
      <c r="I101" s="2">
        <v>0</v>
      </c>
      <c r="J101" s="2" t="str">
        <f>VLOOKUP(B101,'Facility Summary'!B:D,3,0)</f>
        <v>Institutions</v>
      </c>
    </row>
    <row r="102" spans="1:10" x14ac:dyDescent="0.25">
      <c r="A102" s="47" t="s">
        <v>247</v>
      </c>
      <c r="B102" s="5" t="s">
        <v>248</v>
      </c>
      <c r="C102" s="2">
        <f>SUM(D102:I102)</f>
        <v>11725.741439999998</v>
      </c>
      <c r="D102" s="2">
        <v>7520.1255359999996</v>
      </c>
      <c r="E102" s="2">
        <v>0</v>
      </c>
      <c r="F102" s="2">
        <v>4.0642560000000003</v>
      </c>
      <c r="G102" s="2">
        <v>4.0188959999999998</v>
      </c>
      <c r="H102" s="2">
        <v>0</v>
      </c>
      <c r="I102" s="2">
        <v>4197.5327520000001</v>
      </c>
      <c r="J102" s="2" t="str">
        <f>VLOOKUP(B102,'Facility Summary'!B:D,3,0)</f>
        <v>Manufacturing</v>
      </c>
    </row>
    <row r="103" spans="1:10" x14ac:dyDescent="0.25">
      <c r="A103" s="47" t="s">
        <v>370</v>
      </c>
      <c r="B103" s="5" t="s">
        <v>371</v>
      </c>
      <c r="C103" s="2">
        <f>SUM(D103:I103)</f>
        <v>11618.935418664001</v>
      </c>
      <c r="D103" s="2">
        <v>8579.1817440000013</v>
      </c>
      <c r="E103" s="2">
        <v>2997.0971306639999</v>
      </c>
      <c r="F103" s="2">
        <v>4.0914719999999996</v>
      </c>
      <c r="G103" s="2">
        <v>38.565072000000001</v>
      </c>
      <c r="H103" s="2">
        <v>0</v>
      </c>
      <c r="I103" s="2">
        <v>0</v>
      </c>
      <c r="J103" s="2" t="str">
        <f>VLOOKUP(B103,'Facility Summary'!B:D,3,0)</f>
        <v>Manufacturing</v>
      </c>
    </row>
    <row r="104" spans="1:10" x14ac:dyDescent="0.25">
      <c r="A104" s="47" t="s">
        <v>1250</v>
      </c>
      <c r="B104" s="5" t="s">
        <v>278</v>
      </c>
      <c r="C104" s="2">
        <f>SUM(D104:I104)</f>
        <v>11410.053984000002</v>
      </c>
      <c r="D104" s="2">
        <v>10671.248448</v>
      </c>
      <c r="E104" s="2">
        <v>0</v>
      </c>
      <c r="F104" s="2">
        <v>2.6036640000000002</v>
      </c>
      <c r="G104" s="2">
        <v>2.5220159999999998</v>
      </c>
      <c r="H104" s="2">
        <v>0</v>
      </c>
      <c r="I104" s="2">
        <v>733.67985599999997</v>
      </c>
      <c r="J104" s="2" t="str">
        <f>VLOOKUP(B104,'Facility Summary'!B:D,3,0)</f>
        <v>Institutions</v>
      </c>
    </row>
    <row r="105" spans="1:10" x14ac:dyDescent="0.25">
      <c r="A105" s="47" t="s">
        <v>1235</v>
      </c>
      <c r="B105" s="5" t="s">
        <v>257</v>
      </c>
      <c r="C105" s="2">
        <f>SUM(D105:I105)</f>
        <v>11340.762048000001</v>
      </c>
      <c r="D105" s="2">
        <v>10688.267520000001</v>
      </c>
      <c r="E105" s="2">
        <v>0</v>
      </c>
      <c r="F105" s="2">
        <v>647.16019200000005</v>
      </c>
      <c r="G105" s="2">
        <v>5.3343359999999995</v>
      </c>
      <c r="H105" s="2">
        <v>0</v>
      </c>
      <c r="I105" s="2">
        <v>0</v>
      </c>
      <c r="J105" s="2" t="str">
        <f>VLOOKUP(B105,'Facility Summary'!B:D,3,0)</f>
        <v>Natural Gas Systems</v>
      </c>
    </row>
    <row r="106" spans="1:10" x14ac:dyDescent="0.25">
      <c r="A106" s="47" t="s">
        <v>265</v>
      </c>
      <c r="B106" s="5" t="s">
        <v>266</v>
      </c>
      <c r="C106" s="2">
        <f>SUM(D106:I106)</f>
        <v>11316.376511999999</v>
      </c>
      <c r="D106" s="2">
        <v>11304.746207999999</v>
      </c>
      <c r="E106" s="2">
        <v>0</v>
      </c>
      <c r="F106" s="2">
        <v>5.6790719999999997</v>
      </c>
      <c r="G106" s="2">
        <v>5.9512320000000001</v>
      </c>
      <c r="H106" s="2">
        <v>0</v>
      </c>
      <c r="I106" s="2">
        <v>0</v>
      </c>
      <c r="J106" s="2" t="str">
        <f>VLOOKUP(B106,'Facility Summary'!B:D,3,0)</f>
        <v>Manufacturing</v>
      </c>
    </row>
    <row r="107" spans="1:10" x14ac:dyDescent="0.25">
      <c r="A107" s="47" t="s">
        <v>283</v>
      </c>
      <c r="B107" s="5" t="s">
        <v>284</v>
      </c>
      <c r="C107" s="2">
        <f>SUM(D107:I107)</f>
        <v>11258.188704000002</v>
      </c>
      <c r="D107" s="2">
        <v>11098.621296000001</v>
      </c>
      <c r="E107" s="2">
        <v>0</v>
      </c>
      <c r="F107" s="2">
        <v>5.8786560000000003</v>
      </c>
      <c r="G107" s="2">
        <v>153.68875199999999</v>
      </c>
      <c r="H107" s="2">
        <v>0</v>
      </c>
      <c r="I107" s="2">
        <v>0</v>
      </c>
      <c r="J107" s="2" t="str">
        <f>VLOOKUP(B107,'Facility Summary'!B:D,3,0)</f>
        <v>Institutions</v>
      </c>
    </row>
    <row r="108" spans="1:10" x14ac:dyDescent="0.25">
      <c r="A108" s="47" t="s">
        <v>295</v>
      </c>
      <c r="B108" s="5" t="s">
        <v>296</v>
      </c>
      <c r="C108" s="2">
        <f>SUM(D108:I108)</f>
        <v>11182.473791999999</v>
      </c>
      <c r="D108" s="2">
        <v>11170.997711999999</v>
      </c>
      <c r="E108" s="2">
        <v>0</v>
      </c>
      <c r="F108" s="2">
        <v>5.8967999999999998</v>
      </c>
      <c r="G108" s="2">
        <v>5.5792800000000007</v>
      </c>
      <c r="H108" s="2">
        <v>0</v>
      </c>
      <c r="I108" s="2">
        <v>0</v>
      </c>
      <c r="J108" s="2" t="str">
        <f>VLOOKUP(B108,'Facility Summary'!B:D,3,0)</f>
        <v>Manufacturing</v>
      </c>
    </row>
    <row r="109" spans="1:10" x14ac:dyDescent="0.25">
      <c r="A109" s="47" t="s">
        <v>138</v>
      </c>
      <c r="B109" s="5" t="s">
        <v>139</v>
      </c>
      <c r="C109" s="2">
        <f>SUM(D109:I109)</f>
        <v>11135.662272</v>
      </c>
      <c r="D109" s="2">
        <v>8863.0355519999994</v>
      </c>
      <c r="E109" s="2">
        <v>0</v>
      </c>
      <c r="F109" s="2">
        <v>2.6490239999999998</v>
      </c>
      <c r="G109" s="2">
        <v>2269.9776959999999</v>
      </c>
      <c r="H109" s="2">
        <v>0</v>
      </c>
      <c r="I109" s="2">
        <v>0</v>
      </c>
      <c r="J109" s="2" t="str">
        <f>VLOOKUP(B109,'Facility Summary'!B:D,3,0)</f>
        <v>Sewage Treatment Facilities</v>
      </c>
    </row>
    <row r="110" spans="1:10" x14ac:dyDescent="0.25">
      <c r="A110" s="47" t="s">
        <v>384</v>
      </c>
      <c r="B110" s="5" t="s">
        <v>385</v>
      </c>
      <c r="C110" s="2">
        <f>SUM(D110:I110)</f>
        <v>11102.2449285888</v>
      </c>
      <c r="D110" s="2">
        <v>7748.3679839999995</v>
      </c>
      <c r="E110" s="2">
        <v>3325.4452965887999</v>
      </c>
      <c r="F110" s="2">
        <v>10.333008000000001</v>
      </c>
      <c r="G110" s="2">
        <v>18.09864</v>
      </c>
      <c r="H110" s="2">
        <v>0</v>
      </c>
      <c r="I110" s="2">
        <v>0</v>
      </c>
      <c r="J110" s="2" t="str">
        <f>VLOOKUP(B110,'Facility Summary'!B:D,3,0)</f>
        <v>Manufacturing</v>
      </c>
    </row>
    <row r="111" spans="1:10" x14ac:dyDescent="0.25">
      <c r="A111" s="47" t="s">
        <v>288</v>
      </c>
      <c r="B111" s="5" t="s">
        <v>289</v>
      </c>
      <c r="C111" s="2">
        <f>SUM(D111:I111)</f>
        <v>10736.645230080001</v>
      </c>
      <c r="D111" s="2">
        <v>10707.472944000001</v>
      </c>
      <c r="E111" s="2">
        <v>18.149806080000001</v>
      </c>
      <c r="F111" s="2">
        <v>5.6518560000000004</v>
      </c>
      <c r="G111" s="2">
        <v>5.3706240000000003</v>
      </c>
      <c r="H111" s="2">
        <v>0</v>
      </c>
      <c r="I111" s="2">
        <v>0</v>
      </c>
      <c r="J111" s="2" t="str">
        <f>VLOOKUP(B111,'Facility Summary'!B:D,3,0)</f>
        <v>Manufacturing</v>
      </c>
    </row>
    <row r="112" spans="1:10" x14ac:dyDescent="0.25">
      <c r="A112" s="47" t="s">
        <v>293</v>
      </c>
      <c r="B112" s="5" t="s">
        <v>294</v>
      </c>
      <c r="C112" s="2">
        <f>SUM(D112:I112)</f>
        <v>10725.517151999999</v>
      </c>
      <c r="D112" s="2">
        <v>10713.904992</v>
      </c>
      <c r="E112" s="2">
        <v>0</v>
      </c>
      <c r="F112" s="2">
        <v>5.8151520000000003</v>
      </c>
      <c r="G112" s="2">
        <v>5.7970079999999999</v>
      </c>
      <c r="H112" s="2">
        <v>0</v>
      </c>
      <c r="I112" s="2">
        <v>0</v>
      </c>
      <c r="J112" s="2" t="str">
        <f>VLOOKUP(B112,'Facility Summary'!B:D,3,0)</f>
        <v>Institutions</v>
      </c>
    </row>
    <row r="113" spans="1:10" x14ac:dyDescent="0.25">
      <c r="A113" s="47" t="s">
        <v>298</v>
      </c>
      <c r="B113" s="5" t="s">
        <v>299</v>
      </c>
      <c r="C113" s="2">
        <f>SUM(D113:I113)</f>
        <v>10528.627536</v>
      </c>
      <c r="D113" s="2">
        <v>10517.822784</v>
      </c>
      <c r="E113" s="2">
        <v>0</v>
      </c>
      <c r="F113" s="2">
        <v>5.5520640000000006</v>
      </c>
      <c r="G113" s="2">
        <v>5.252688</v>
      </c>
      <c r="H113" s="2">
        <v>0</v>
      </c>
      <c r="I113" s="2">
        <v>0</v>
      </c>
      <c r="J113" s="2" t="str">
        <f>VLOOKUP(B113,'Facility Summary'!B:D,3,0)</f>
        <v>Manufacturing</v>
      </c>
    </row>
    <row r="114" spans="1:10" x14ac:dyDescent="0.25">
      <c r="A114" s="47" t="s">
        <v>320</v>
      </c>
      <c r="B114" s="5" t="s">
        <v>321</v>
      </c>
      <c r="C114" s="2">
        <f>SUM(D114:I114)</f>
        <v>9364.52664</v>
      </c>
      <c r="D114" s="2">
        <v>9354.7198079999998</v>
      </c>
      <c r="E114" s="2">
        <v>0</v>
      </c>
      <c r="F114" s="2">
        <v>4.4634239999999998</v>
      </c>
      <c r="G114" s="2">
        <v>5.3434080000000002</v>
      </c>
      <c r="H114" s="2">
        <v>0</v>
      </c>
      <c r="I114" s="2">
        <v>0</v>
      </c>
      <c r="J114" s="2" t="str">
        <f>VLOOKUP(B114,'Facility Summary'!B:D,3,0)</f>
        <v>Institutions</v>
      </c>
    </row>
    <row r="115" spans="1:10" x14ac:dyDescent="0.25">
      <c r="A115" s="47" t="s">
        <v>318</v>
      </c>
      <c r="B115" s="5" t="s">
        <v>319</v>
      </c>
      <c r="C115" s="2">
        <f>SUM(D115:I115)</f>
        <v>9353.0687039999993</v>
      </c>
      <c r="D115" s="2">
        <v>9302.0749919999998</v>
      </c>
      <c r="E115" s="2">
        <v>0</v>
      </c>
      <c r="F115" s="2">
        <v>3.9553920000000002</v>
      </c>
      <c r="G115" s="2">
        <v>47.038319999999999</v>
      </c>
      <c r="H115" s="2">
        <v>0</v>
      </c>
      <c r="I115" s="2">
        <v>0</v>
      </c>
      <c r="J115" s="2" t="str">
        <f>VLOOKUP(B115,'Facility Summary'!B:D,3,0)</f>
        <v>Institutions</v>
      </c>
    </row>
    <row r="116" spans="1:10" x14ac:dyDescent="0.25">
      <c r="A116" s="47" t="s">
        <v>310</v>
      </c>
      <c r="B116" s="5" t="s">
        <v>311</v>
      </c>
      <c r="C116" s="2">
        <f>SUM(D116:I116)</f>
        <v>9264.5894879999996</v>
      </c>
      <c r="D116" s="2">
        <v>9254.6284319999995</v>
      </c>
      <c r="E116" s="2">
        <v>0</v>
      </c>
      <c r="F116" s="2">
        <v>4.4543520000000001</v>
      </c>
      <c r="G116" s="2">
        <v>5.506704</v>
      </c>
      <c r="H116" s="2">
        <v>0</v>
      </c>
      <c r="I116" s="2">
        <v>0</v>
      </c>
      <c r="J116" s="2" t="str">
        <f>VLOOKUP(B116,'Facility Summary'!B:D,3,0)</f>
        <v>Manufacturing</v>
      </c>
    </row>
    <row r="117" spans="1:10" x14ac:dyDescent="0.25">
      <c r="A117" s="47" t="s">
        <v>336</v>
      </c>
      <c r="B117" s="5" t="s">
        <v>337</v>
      </c>
      <c r="C117" s="2">
        <f>SUM(D117:I117)</f>
        <v>9114.2029440000006</v>
      </c>
      <c r="D117" s="2">
        <v>9091.14192</v>
      </c>
      <c r="E117" s="2">
        <v>0</v>
      </c>
      <c r="F117" s="2">
        <v>7.829136000000001</v>
      </c>
      <c r="G117" s="2">
        <v>15.231888</v>
      </c>
      <c r="H117" s="2">
        <v>0</v>
      </c>
      <c r="I117" s="2">
        <v>0</v>
      </c>
      <c r="J117" s="2" t="str">
        <f>VLOOKUP(B117,'Facility Summary'!B:D,3,0)</f>
        <v>Manufacturing</v>
      </c>
    </row>
    <row r="118" spans="1:10" x14ac:dyDescent="0.25">
      <c r="A118" s="47" t="s">
        <v>285</v>
      </c>
      <c r="B118" s="5" t="s">
        <v>286</v>
      </c>
      <c r="C118" s="2">
        <f>SUM(D118:I118)</f>
        <v>9093.609504</v>
      </c>
      <c r="D118" s="2">
        <v>9066.5568000000003</v>
      </c>
      <c r="E118" s="2">
        <v>0</v>
      </c>
      <c r="F118" s="2">
        <v>9.9156960000000005</v>
      </c>
      <c r="G118" s="2">
        <v>17.137008000000002</v>
      </c>
      <c r="H118" s="2">
        <v>0</v>
      </c>
      <c r="I118" s="2">
        <v>0</v>
      </c>
      <c r="J118" s="2" t="str">
        <f>VLOOKUP(B118,'Facility Summary'!B:D,3,0)</f>
        <v>Power Generation</v>
      </c>
    </row>
    <row r="119" spans="1:10" x14ac:dyDescent="0.25">
      <c r="A119" s="47" t="s">
        <v>313</v>
      </c>
      <c r="B119" s="5" t="s">
        <v>314</v>
      </c>
      <c r="C119" s="2">
        <f>SUM(D119:I119)</f>
        <v>9029.470464</v>
      </c>
      <c r="D119" s="2">
        <v>5686.7287679999999</v>
      </c>
      <c r="E119" s="2">
        <v>0</v>
      </c>
      <c r="F119" s="2">
        <v>3333.3793920000003</v>
      </c>
      <c r="G119" s="2">
        <v>9.362304</v>
      </c>
      <c r="H119" s="2">
        <v>0</v>
      </c>
      <c r="I119" s="2">
        <v>0</v>
      </c>
      <c r="J119" s="2" t="str">
        <f>VLOOKUP(B119,'Facility Summary'!B:D,3,0)</f>
        <v>Solid Waste Landfill</v>
      </c>
    </row>
    <row r="120" spans="1:10" x14ac:dyDescent="0.25">
      <c r="A120" s="47" t="s">
        <v>315</v>
      </c>
      <c r="B120" s="5" t="s">
        <v>316</v>
      </c>
      <c r="C120" s="2">
        <f>SUM(D120:I120)</f>
        <v>9029.3978879999995</v>
      </c>
      <c r="D120" s="2">
        <v>9020.0900160000001</v>
      </c>
      <c r="E120" s="2">
        <v>0</v>
      </c>
      <c r="F120" s="2">
        <v>4.2456959999999997</v>
      </c>
      <c r="G120" s="2">
        <v>5.062176</v>
      </c>
      <c r="H120" s="2">
        <v>0</v>
      </c>
      <c r="I120" s="2">
        <v>0</v>
      </c>
      <c r="J120" s="2" t="str">
        <f>VLOOKUP(B120,'Facility Summary'!B:D,3,0)</f>
        <v>Institutions</v>
      </c>
    </row>
    <row r="121" spans="1:10" x14ac:dyDescent="0.25">
      <c r="A121" s="47" t="s">
        <v>378</v>
      </c>
      <c r="B121" s="5" t="s">
        <v>379</v>
      </c>
      <c r="C121" s="2">
        <f>SUM(D121:I121)</f>
        <v>8887.4483040000014</v>
      </c>
      <c r="D121" s="2">
        <v>4322.0913120000005</v>
      </c>
      <c r="E121" s="2">
        <v>0</v>
      </c>
      <c r="F121" s="2">
        <v>2.3042880000000001</v>
      </c>
      <c r="G121" s="2">
        <v>2.2226400000000002</v>
      </c>
      <c r="H121" s="2">
        <v>0</v>
      </c>
      <c r="I121" s="2">
        <v>4560.8300639999998</v>
      </c>
      <c r="J121" s="2" t="str">
        <f>VLOOKUP(B121,'Facility Summary'!B:D,3,0)</f>
        <v>Manufacturing</v>
      </c>
    </row>
    <row r="122" spans="1:10" x14ac:dyDescent="0.25">
      <c r="A122" s="47" t="s">
        <v>521</v>
      </c>
      <c r="B122" s="5" t="s">
        <v>522</v>
      </c>
      <c r="C122" s="2">
        <f>SUM(D122:I122)</f>
        <v>8816.9252068800015</v>
      </c>
      <c r="D122" s="2">
        <v>3115.5606720000001</v>
      </c>
      <c r="E122" s="2">
        <v>5671.8079588800001</v>
      </c>
      <c r="F122" s="2">
        <v>1.6511040000000001</v>
      </c>
      <c r="G122" s="2">
        <v>1.5876000000000001</v>
      </c>
      <c r="H122" s="2">
        <v>0</v>
      </c>
      <c r="I122" s="2">
        <v>26.317872000000001</v>
      </c>
      <c r="J122" s="2" t="str">
        <f>VLOOKUP(B122,'Facility Summary'!B:D,3,0)</f>
        <v>Institutions</v>
      </c>
    </row>
    <row r="123" spans="1:10" x14ac:dyDescent="0.25">
      <c r="A123" s="47" t="s">
        <v>517</v>
      </c>
      <c r="B123" s="5" t="s">
        <v>518</v>
      </c>
      <c r="C123" s="2">
        <f>SUM(D123:I123)</f>
        <v>8815.7706061823992</v>
      </c>
      <c r="D123" s="2">
        <v>4145.3506080000006</v>
      </c>
      <c r="E123" s="2">
        <v>4666.0291501823995</v>
      </c>
      <c r="F123" s="2">
        <v>2.2226400000000002</v>
      </c>
      <c r="G123" s="2">
        <v>2.1682079999999999</v>
      </c>
      <c r="H123" s="2">
        <v>0</v>
      </c>
      <c r="I123" s="2">
        <v>0</v>
      </c>
      <c r="J123" s="2" t="str">
        <f>VLOOKUP(B123,'Facility Summary'!B:D,3,0)</f>
        <v>Institutions</v>
      </c>
    </row>
    <row r="124" spans="1:10" x14ac:dyDescent="0.25">
      <c r="A124" s="47" t="s">
        <v>844</v>
      </c>
      <c r="B124" s="5" t="s">
        <v>344</v>
      </c>
      <c r="C124" s="2">
        <f>SUM(D124:I124)</f>
        <v>8743.3577280000009</v>
      </c>
      <c r="D124" s="2">
        <v>8734.1224320000001</v>
      </c>
      <c r="E124" s="2">
        <v>0</v>
      </c>
      <c r="F124" s="2">
        <v>4.2094079999999998</v>
      </c>
      <c r="G124" s="2">
        <v>5.0258880000000001</v>
      </c>
      <c r="H124" s="2">
        <v>0</v>
      </c>
      <c r="I124" s="2">
        <v>0</v>
      </c>
      <c r="J124" s="2" t="str">
        <f>VLOOKUP(B124,'Facility Summary'!B:D,3,0)</f>
        <v>Manufacturing</v>
      </c>
    </row>
    <row r="125" spans="1:10" x14ac:dyDescent="0.25">
      <c r="A125" s="47" t="s">
        <v>419</v>
      </c>
      <c r="B125" s="5" t="s">
        <v>420</v>
      </c>
      <c r="C125" s="2">
        <f>SUM(D125:I125)</f>
        <v>8693.4526559999995</v>
      </c>
      <c r="D125" s="2">
        <v>2357.44992</v>
      </c>
      <c r="E125" s="2">
        <v>0</v>
      </c>
      <c r="F125" s="2">
        <v>6328.0465919999997</v>
      </c>
      <c r="G125" s="2">
        <v>7.9561440000000001</v>
      </c>
      <c r="H125" s="2">
        <v>0</v>
      </c>
      <c r="I125" s="2">
        <v>0</v>
      </c>
      <c r="J125" s="2" t="str">
        <f>VLOOKUP(B125,'Facility Summary'!B:D,3,0)</f>
        <v>Solid Waste Landfill</v>
      </c>
    </row>
    <row r="126" spans="1:10" x14ac:dyDescent="0.25">
      <c r="A126" s="47" t="s">
        <v>448</v>
      </c>
      <c r="B126" s="5" t="s">
        <v>449</v>
      </c>
      <c r="C126" s="2">
        <f>SUM(D126:I126)</f>
        <v>8689.1763565151996</v>
      </c>
      <c r="D126" s="2">
        <v>5749.0171200000004</v>
      </c>
      <c r="E126" s="2">
        <v>2934.1445005152</v>
      </c>
      <c r="F126" s="2">
        <v>3.0663359999999997</v>
      </c>
      <c r="G126" s="2">
        <v>2.9483999999999999</v>
      </c>
      <c r="H126" s="2">
        <v>0</v>
      </c>
      <c r="I126" s="2">
        <v>0</v>
      </c>
      <c r="J126" s="2" t="str">
        <f>VLOOKUP(B126,'Facility Summary'!B:D,3,0)</f>
        <v>Institutions</v>
      </c>
    </row>
    <row r="127" spans="1:10" x14ac:dyDescent="0.25">
      <c r="A127" s="47" t="s">
        <v>348</v>
      </c>
      <c r="B127" s="5" t="s">
        <v>349</v>
      </c>
      <c r="C127" s="2">
        <f>SUM(D127:I127)</f>
        <v>8659.3600800000004</v>
      </c>
      <c r="D127" s="2">
        <v>4001.3416799999995</v>
      </c>
      <c r="E127" s="2">
        <v>0</v>
      </c>
      <c r="F127" s="2">
        <v>4652.9652960000003</v>
      </c>
      <c r="G127" s="2">
        <v>5.0531040000000003</v>
      </c>
      <c r="H127" s="2">
        <v>0</v>
      </c>
      <c r="I127" s="2">
        <v>0</v>
      </c>
      <c r="J127" s="2" t="str">
        <f>VLOOKUP(B127,'Facility Summary'!B:D,3,0)</f>
        <v>Solid Waste Landfill</v>
      </c>
    </row>
    <row r="128" spans="1:10" x14ac:dyDescent="0.25">
      <c r="A128" s="47" t="s">
        <v>402</v>
      </c>
      <c r="B128" s="5" t="s">
        <v>403</v>
      </c>
      <c r="C128" s="2">
        <f>SUM(D128:I128)</f>
        <v>8462.0168640000011</v>
      </c>
      <c r="D128" s="2">
        <v>8453.0809440000012</v>
      </c>
      <c r="E128" s="2">
        <v>0</v>
      </c>
      <c r="F128" s="2">
        <v>4.5269279999999998</v>
      </c>
      <c r="G128" s="2">
        <v>4.4089920000000005</v>
      </c>
      <c r="H128" s="2">
        <v>0</v>
      </c>
      <c r="I128" s="2">
        <v>0</v>
      </c>
      <c r="J128" s="2" t="str">
        <f>VLOOKUP(B128,'Facility Summary'!B:D,3,0)</f>
        <v>Institutions</v>
      </c>
    </row>
    <row r="129" spans="1:10" x14ac:dyDescent="0.25">
      <c r="A129" s="47" t="s">
        <v>1251</v>
      </c>
      <c r="B129" s="5" t="s">
        <v>305</v>
      </c>
      <c r="C129" s="2">
        <f>SUM(D129:I129)</f>
        <v>8232.2049599999991</v>
      </c>
      <c r="D129" s="2">
        <v>8204.7349439999998</v>
      </c>
      <c r="E129" s="2">
        <v>0</v>
      </c>
      <c r="F129" s="2">
        <v>8.1285120000000006</v>
      </c>
      <c r="G129" s="2">
        <v>19.341504</v>
      </c>
      <c r="H129" s="2">
        <v>0</v>
      </c>
      <c r="I129" s="2">
        <v>0</v>
      </c>
      <c r="J129" s="2" t="str">
        <f>VLOOKUP(B129,'Facility Summary'!B:D,3,0)</f>
        <v>Manufacturing</v>
      </c>
    </row>
    <row r="130" spans="1:10" x14ac:dyDescent="0.25">
      <c r="A130" s="47" t="s">
        <v>1256</v>
      </c>
      <c r="B130" s="5" t="s">
        <v>342</v>
      </c>
      <c r="C130" s="2">
        <f>SUM(D130:I130)</f>
        <v>8209.2981600000003</v>
      </c>
      <c r="D130" s="2">
        <v>8165.6074079999999</v>
      </c>
      <c r="E130" s="2">
        <v>0</v>
      </c>
      <c r="F130" s="2">
        <v>4.4815680000000002</v>
      </c>
      <c r="G130" s="2">
        <v>39.209184</v>
      </c>
      <c r="H130" s="2">
        <v>0</v>
      </c>
      <c r="I130" s="2">
        <v>0</v>
      </c>
      <c r="J130" s="2" t="str">
        <f>VLOOKUP(B130,'Facility Summary'!B:D,3,0)</f>
        <v>Manufacturing</v>
      </c>
    </row>
    <row r="131" spans="1:10" x14ac:dyDescent="0.25">
      <c r="A131" s="47" t="s">
        <v>327</v>
      </c>
      <c r="B131" s="5" t="s">
        <v>328</v>
      </c>
      <c r="C131" s="2">
        <f>SUM(D131:I131)</f>
        <v>8167.2131520000012</v>
      </c>
      <c r="D131" s="2">
        <v>8158.6310400000011</v>
      </c>
      <c r="E131" s="2">
        <v>0</v>
      </c>
      <c r="F131" s="2">
        <v>3.882816</v>
      </c>
      <c r="G131" s="2">
        <v>4.6992959999999995</v>
      </c>
      <c r="H131" s="2">
        <v>0</v>
      </c>
      <c r="I131" s="2">
        <v>0</v>
      </c>
      <c r="J131" s="2" t="str">
        <f>VLOOKUP(B131,'Facility Summary'!B:D,3,0)</f>
        <v>Institutions</v>
      </c>
    </row>
    <row r="132" spans="1:10" x14ac:dyDescent="0.25">
      <c r="A132" s="47" t="s">
        <v>358</v>
      </c>
      <c r="B132" s="5" t="s">
        <v>359</v>
      </c>
      <c r="C132" s="2">
        <f>SUM(D132:I132)</f>
        <v>8162.6952959999999</v>
      </c>
      <c r="D132" s="2">
        <v>8154.4669920000006</v>
      </c>
      <c r="E132" s="2">
        <v>0</v>
      </c>
      <c r="F132" s="2">
        <v>3.819312</v>
      </c>
      <c r="G132" s="2">
        <v>4.4089920000000005</v>
      </c>
      <c r="H132" s="2">
        <v>0</v>
      </c>
      <c r="I132" s="2">
        <v>0</v>
      </c>
      <c r="J132" s="2" t="str">
        <f>VLOOKUP(B132,'Facility Summary'!B:D,3,0)</f>
        <v>Institutions</v>
      </c>
    </row>
    <row r="133" spans="1:10" x14ac:dyDescent="0.25">
      <c r="A133" s="47" t="s">
        <v>339</v>
      </c>
      <c r="B133" s="5" t="s">
        <v>340</v>
      </c>
      <c r="C133" s="2">
        <f>SUM(D133:I133)</f>
        <v>8024.2656479999996</v>
      </c>
      <c r="D133" s="2">
        <v>8015.9466240000002</v>
      </c>
      <c r="E133" s="2">
        <v>0</v>
      </c>
      <c r="F133" s="2">
        <v>4.2547680000000003</v>
      </c>
      <c r="G133" s="2">
        <v>4.0642560000000003</v>
      </c>
      <c r="H133" s="2">
        <v>0</v>
      </c>
      <c r="I133" s="2">
        <v>0</v>
      </c>
      <c r="J133" s="2" t="str">
        <f>VLOOKUP(B133,'Facility Summary'!B:D,3,0)</f>
        <v>Institutions</v>
      </c>
    </row>
    <row r="134" spans="1:10" x14ac:dyDescent="0.25">
      <c r="A134" s="47" t="s">
        <v>519</v>
      </c>
      <c r="B134" s="5" t="s">
        <v>520</v>
      </c>
      <c r="C134" s="2">
        <f>SUM(D134:I134)</f>
        <v>8001.249984</v>
      </c>
      <c r="D134" s="2">
        <v>3993.4671840000001</v>
      </c>
      <c r="E134" s="2">
        <v>4001.3416799999995</v>
      </c>
      <c r="F134" s="2">
        <v>2.739744</v>
      </c>
      <c r="G134" s="2">
        <v>3.7013760000000002</v>
      </c>
      <c r="H134" s="2">
        <v>0</v>
      </c>
      <c r="I134" s="2">
        <v>0</v>
      </c>
      <c r="J134" s="2" t="str">
        <f>VLOOKUP(B134,'Facility Summary'!B:D,3,0)</f>
        <v>Institutions</v>
      </c>
    </row>
    <row r="135" spans="1:10" x14ac:dyDescent="0.25">
      <c r="A135" s="47" t="s">
        <v>365</v>
      </c>
      <c r="B135" s="5" t="s">
        <v>366</v>
      </c>
      <c r="C135" s="2">
        <f>SUM(D135:I135)</f>
        <v>7986.9797280000003</v>
      </c>
      <c r="D135" s="2">
        <v>7978.5427680000003</v>
      </c>
      <c r="E135" s="2">
        <v>0</v>
      </c>
      <c r="F135" s="2">
        <v>3.9281760000000001</v>
      </c>
      <c r="G135" s="2">
        <v>4.5087839999999995</v>
      </c>
      <c r="H135" s="2">
        <v>0</v>
      </c>
      <c r="I135" s="2">
        <v>0</v>
      </c>
      <c r="J135" s="2" t="str">
        <f>VLOOKUP(B135,'Facility Summary'!B:D,3,0)</f>
        <v>Manufacturing</v>
      </c>
    </row>
    <row r="136" spans="1:10" x14ac:dyDescent="0.25">
      <c r="A136" s="47" t="s">
        <v>847</v>
      </c>
      <c r="B136" s="5" t="s">
        <v>323</v>
      </c>
      <c r="C136" s="2">
        <f>SUM(D136:I136)</f>
        <v>7942.7718719999993</v>
      </c>
      <c r="D136" s="2">
        <v>7811.8175519999995</v>
      </c>
      <c r="E136" s="2">
        <v>0</v>
      </c>
      <c r="F136" s="2">
        <v>4.1186879999999997</v>
      </c>
      <c r="G136" s="2">
        <v>3.9463199999999996</v>
      </c>
      <c r="H136" s="2">
        <v>0</v>
      </c>
      <c r="I136" s="2">
        <v>122.889312</v>
      </c>
      <c r="J136" s="2" t="str">
        <f>VLOOKUP(B136,'Facility Summary'!B:D,3,0)</f>
        <v>Manufacturing</v>
      </c>
    </row>
    <row r="137" spans="1:10" x14ac:dyDescent="0.25">
      <c r="A137" s="47" t="s">
        <v>1255</v>
      </c>
      <c r="B137" s="5" t="s">
        <v>352</v>
      </c>
      <c r="C137" s="2">
        <f>SUM(D137:I137)</f>
        <v>7856.0616959999998</v>
      </c>
      <c r="D137" s="2">
        <v>7847.9422559999994</v>
      </c>
      <c r="E137" s="2">
        <v>0</v>
      </c>
      <c r="F137" s="2">
        <v>3.7013760000000002</v>
      </c>
      <c r="G137" s="2">
        <v>4.4180640000000002</v>
      </c>
      <c r="H137" s="2">
        <v>0</v>
      </c>
      <c r="I137" s="2">
        <v>0</v>
      </c>
      <c r="J137" s="2" t="str">
        <f>VLOOKUP(B137,'Facility Summary'!B:D,3,0)</f>
        <v>Institutions</v>
      </c>
    </row>
    <row r="138" spans="1:10" x14ac:dyDescent="0.25">
      <c r="A138" s="47" t="s">
        <v>367</v>
      </c>
      <c r="B138" s="5" t="s">
        <v>368</v>
      </c>
      <c r="C138" s="2">
        <f>SUM(D138:I138)</f>
        <v>7815.5915039999991</v>
      </c>
      <c r="D138" s="2">
        <v>7807.4902079999993</v>
      </c>
      <c r="E138" s="2">
        <v>0</v>
      </c>
      <c r="F138" s="2">
        <v>4.1459040000000007</v>
      </c>
      <c r="G138" s="2">
        <v>3.9553920000000002</v>
      </c>
      <c r="H138" s="2">
        <v>0</v>
      </c>
      <c r="I138" s="2">
        <v>0</v>
      </c>
      <c r="J138" s="2" t="str">
        <f>VLOOKUP(B138,'Facility Summary'!B:D,3,0)</f>
        <v>Institutions</v>
      </c>
    </row>
    <row r="139" spans="1:10" x14ac:dyDescent="0.25">
      <c r="A139" s="47" t="s">
        <v>360</v>
      </c>
      <c r="B139" s="5" t="s">
        <v>361</v>
      </c>
      <c r="C139" s="2">
        <f>SUM(D139:I139)</f>
        <v>7715.6089919999986</v>
      </c>
      <c r="D139" s="2">
        <v>7706.854511999999</v>
      </c>
      <c r="E139" s="2">
        <v>0</v>
      </c>
      <c r="F139" s="2">
        <v>4.2910560000000002</v>
      </c>
      <c r="G139" s="2">
        <v>4.4634239999999998</v>
      </c>
      <c r="H139" s="2">
        <v>0</v>
      </c>
      <c r="I139" s="2">
        <v>0</v>
      </c>
      <c r="J139" s="2" t="str">
        <f>VLOOKUP(B139,'Facility Summary'!B:D,3,0)</f>
        <v>Institutions</v>
      </c>
    </row>
    <row r="140" spans="1:10" x14ac:dyDescent="0.25">
      <c r="A140" s="47" t="s">
        <v>762</v>
      </c>
      <c r="B140" s="5" t="s">
        <v>763</v>
      </c>
      <c r="C140" s="2">
        <f>SUM(D140:I140)</f>
        <v>7697.2563359999995</v>
      </c>
      <c r="D140" s="2">
        <v>7689.136896</v>
      </c>
      <c r="E140" s="2">
        <v>0</v>
      </c>
      <c r="F140" s="2">
        <v>3.6650879999999999</v>
      </c>
      <c r="G140" s="2">
        <v>4.4543520000000001</v>
      </c>
      <c r="H140" s="2">
        <v>0</v>
      </c>
      <c r="I140" s="2">
        <v>0</v>
      </c>
      <c r="J140" s="2" t="str">
        <f>VLOOKUP(B140,'Facility Summary'!B:D,3,0)</f>
        <v>Institutions</v>
      </c>
    </row>
    <row r="141" spans="1:10" x14ac:dyDescent="0.25">
      <c r="A141" s="47" t="s">
        <v>332</v>
      </c>
      <c r="B141" s="5" t="s">
        <v>333</v>
      </c>
      <c r="C141" s="2">
        <f>SUM(D141:I141)</f>
        <v>7227.8891999999996</v>
      </c>
      <c r="D141" s="2">
        <v>7220.1779999999999</v>
      </c>
      <c r="E141" s="2">
        <v>0</v>
      </c>
      <c r="F141" s="2">
        <v>3.8918880000000002</v>
      </c>
      <c r="G141" s="2">
        <v>3.819312</v>
      </c>
      <c r="H141" s="2">
        <v>0</v>
      </c>
      <c r="I141" s="2">
        <v>0</v>
      </c>
      <c r="J141" s="2" t="str">
        <f>VLOOKUP(B141,'Facility Summary'!B:D,3,0)</f>
        <v>Manufacturing</v>
      </c>
    </row>
    <row r="142" spans="1:10" x14ac:dyDescent="0.25">
      <c r="A142" s="47" t="s">
        <v>393</v>
      </c>
      <c r="B142" s="5" t="s">
        <v>394</v>
      </c>
      <c r="C142" s="2">
        <f>SUM(D142:I142)</f>
        <v>7148.0102400000005</v>
      </c>
      <c r="D142" s="2">
        <v>7140.3806880000002</v>
      </c>
      <c r="E142" s="2">
        <v>0</v>
      </c>
      <c r="F142" s="2">
        <v>4.0279680000000004</v>
      </c>
      <c r="G142" s="2">
        <v>3.6015840000000003</v>
      </c>
      <c r="H142" s="2">
        <v>0</v>
      </c>
      <c r="I142" s="2">
        <v>0</v>
      </c>
      <c r="J142" s="2" t="str">
        <f>VLOOKUP(B142,'Facility Summary'!B:D,3,0)</f>
        <v>Institutions</v>
      </c>
    </row>
    <row r="143" spans="1:10" x14ac:dyDescent="0.25">
      <c r="A143" s="47" t="s">
        <v>362</v>
      </c>
      <c r="B143" s="5" t="s">
        <v>363</v>
      </c>
      <c r="C143" s="2">
        <f>SUM(D143:I143)</f>
        <v>7134.1482240000005</v>
      </c>
      <c r="D143" s="2">
        <v>7126.7908320000006</v>
      </c>
      <c r="E143" s="2">
        <v>0</v>
      </c>
      <c r="F143" s="2">
        <v>3.3566400000000001</v>
      </c>
      <c r="G143" s="2">
        <v>4.0007520000000003</v>
      </c>
      <c r="H143" s="2">
        <v>0</v>
      </c>
      <c r="I143" s="2">
        <v>0</v>
      </c>
      <c r="J143" s="2" t="str">
        <f>VLOOKUP(B143,'Facility Summary'!B:D,3,0)</f>
        <v>Manufacturing</v>
      </c>
    </row>
    <row r="144" spans="1:10" x14ac:dyDescent="0.25">
      <c r="A144" s="47" t="s">
        <v>1268</v>
      </c>
      <c r="B144" s="5" t="s">
        <v>355</v>
      </c>
      <c r="C144" s="2">
        <f>SUM(D144:I144)</f>
        <v>7102.4688000000006</v>
      </c>
      <c r="D144" s="2">
        <v>7095.0388320000002</v>
      </c>
      <c r="E144" s="2">
        <v>0</v>
      </c>
      <c r="F144" s="2">
        <v>3.7830240000000002</v>
      </c>
      <c r="G144" s="2">
        <v>3.6469439999999995</v>
      </c>
      <c r="H144" s="2">
        <v>0</v>
      </c>
      <c r="I144" s="2">
        <v>0</v>
      </c>
      <c r="J144" s="2" t="str">
        <f>VLOOKUP(B144,'Facility Summary'!B:D,3,0)</f>
        <v>Institutions</v>
      </c>
    </row>
    <row r="145" spans="1:10" x14ac:dyDescent="0.25">
      <c r="A145" s="47" t="s">
        <v>376</v>
      </c>
      <c r="B145" s="5" t="s">
        <v>377</v>
      </c>
      <c r="C145" s="2">
        <f>SUM(D145:I145)</f>
        <v>7010.9867519999989</v>
      </c>
      <c r="D145" s="2">
        <v>6574.0883039999999</v>
      </c>
      <c r="E145" s="2">
        <v>0</v>
      </c>
      <c r="F145" s="2">
        <v>3.0300479999999999</v>
      </c>
      <c r="G145" s="2">
        <v>408.10392000000002</v>
      </c>
      <c r="H145" s="2">
        <v>0</v>
      </c>
      <c r="I145" s="2">
        <v>25.764479999999999</v>
      </c>
      <c r="J145" s="2" t="str">
        <f>VLOOKUP(B145,'Facility Summary'!B:D,3,0)</f>
        <v>Institutions</v>
      </c>
    </row>
    <row r="146" spans="1:10" x14ac:dyDescent="0.25">
      <c r="A146" s="47" t="s">
        <v>1242</v>
      </c>
      <c r="B146" s="5" t="s">
        <v>399</v>
      </c>
      <c r="C146" s="2">
        <f>SUM(D146:I146)</f>
        <v>6974.2814399999997</v>
      </c>
      <c r="D146" s="2">
        <v>6967.0329119999997</v>
      </c>
      <c r="E146" s="2">
        <v>0</v>
      </c>
      <c r="F146" s="2">
        <v>3.7013760000000002</v>
      </c>
      <c r="G146" s="2">
        <v>3.5471520000000001</v>
      </c>
      <c r="H146" s="2">
        <v>0</v>
      </c>
      <c r="I146" s="2">
        <v>0</v>
      </c>
      <c r="J146" s="2" t="str">
        <f>VLOOKUP(B146,'Facility Summary'!B:D,3,0)</f>
        <v>Institutions</v>
      </c>
    </row>
    <row r="147" spans="1:10" x14ac:dyDescent="0.25">
      <c r="A147" s="47" t="s">
        <v>330</v>
      </c>
      <c r="B147" s="5" t="s">
        <v>331</v>
      </c>
      <c r="C147" s="2">
        <f>SUM(D147:I147)</f>
        <v>6903.6831359999987</v>
      </c>
      <c r="D147" s="2">
        <v>6896.4436799999994</v>
      </c>
      <c r="E147" s="2">
        <v>0</v>
      </c>
      <c r="F147" s="2">
        <v>3.2749920000000001</v>
      </c>
      <c r="G147" s="2">
        <v>3.964464</v>
      </c>
      <c r="H147" s="2">
        <v>0</v>
      </c>
      <c r="I147" s="2">
        <v>0</v>
      </c>
      <c r="J147" s="2" t="str">
        <f>VLOOKUP(B147,'Facility Summary'!B:D,3,0)</f>
        <v>Institutions</v>
      </c>
    </row>
    <row r="148" spans="1:10" x14ac:dyDescent="0.25">
      <c r="A148" s="47" t="s">
        <v>261</v>
      </c>
      <c r="B148" s="5" t="s">
        <v>262</v>
      </c>
      <c r="C148" s="2">
        <f>SUM(D148:I148)</f>
        <v>6901.0341119999994</v>
      </c>
      <c r="D148" s="2">
        <v>5566.5792000000001</v>
      </c>
      <c r="E148" s="2">
        <v>0</v>
      </c>
      <c r="F148" s="2">
        <v>1331.479296</v>
      </c>
      <c r="G148" s="2">
        <v>2.975616</v>
      </c>
      <c r="H148" s="2">
        <v>0</v>
      </c>
      <c r="I148" s="2">
        <v>0</v>
      </c>
      <c r="J148" s="2" t="str">
        <f>VLOOKUP(B148,'Facility Summary'!B:D,3,0)</f>
        <v>Institutions</v>
      </c>
    </row>
    <row r="149" spans="1:10" x14ac:dyDescent="0.25">
      <c r="A149" s="47" t="s">
        <v>400</v>
      </c>
      <c r="B149" s="5" t="s">
        <v>401</v>
      </c>
      <c r="C149" s="2">
        <f>SUM(D149:I149)</f>
        <v>6900.7347360000003</v>
      </c>
      <c r="D149" s="2">
        <v>6893.5950720000001</v>
      </c>
      <c r="E149" s="2">
        <v>0</v>
      </c>
      <c r="F149" s="2">
        <v>3.6560160000000002</v>
      </c>
      <c r="G149" s="2">
        <v>3.4836480000000001</v>
      </c>
      <c r="H149" s="2">
        <v>0</v>
      </c>
      <c r="I149" s="2">
        <v>0</v>
      </c>
      <c r="J149" s="2" t="str">
        <f>VLOOKUP(B149,'Facility Summary'!B:D,3,0)</f>
        <v>Institutions</v>
      </c>
    </row>
    <row r="150" spans="1:10" x14ac:dyDescent="0.25">
      <c r="A150" s="47" t="s">
        <v>387</v>
      </c>
      <c r="B150" s="5" t="s">
        <v>388</v>
      </c>
      <c r="C150" s="2">
        <f>SUM(D150:I150)</f>
        <v>6886.5461280000009</v>
      </c>
      <c r="D150" s="2">
        <v>6879.4246080000003</v>
      </c>
      <c r="E150" s="2">
        <v>0</v>
      </c>
      <c r="F150" s="2">
        <v>3.247776</v>
      </c>
      <c r="G150" s="2">
        <v>3.8737439999999999</v>
      </c>
      <c r="H150" s="2">
        <v>0</v>
      </c>
      <c r="I150" s="2">
        <v>0</v>
      </c>
      <c r="J150" s="2" t="str">
        <f>VLOOKUP(B150,'Facility Summary'!B:D,3,0)</f>
        <v>Manufacturing</v>
      </c>
    </row>
    <row r="151" spans="1:10" x14ac:dyDescent="0.25">
      <c r="A151" s="47" t="s">
        <v>409</v>
      </c>
      <c r="B151" s="5" t="s">
        <v>410</v>
      </c>
      <c r="C151" s="2">
        <f>SUM(D151:I151)</f>
        <v>6805.2791520000001</v>
      </c>
      <c r="D151" s="2">
        <v>6641.4751200000001</v>
      </c>
      <c r="E151" s="2">
        <v>0</v>
      </c>
      <c r="F151" s="2">
        <v>3.5380799999999999</v>
      </c>
      <c r="G151" s="2">
        <v>160.265952</v>
      </c>
      <c r="H151" s="2">
        <v>0</v>
      </c>
      <c r="I151" s="2">
        <v>0</v>
      </c>
      <c r="J151" s="2" t="str">
        <f>VLOOKUP(B151,'Facility Summary'!B:D,3,0)</f>
        <v>Institutions</v>
      </c>
    </row>
    <row r="152" spans="1:10" x14ac:dyDescent="0.25">
      <c r="A152" s="47" t="s">
        <v>1267</v>
      </c>
      <c r="B152" s="5" t="s">
        <v>374</v>
      </c>
      <c r="C152" s="2">
        <f>SUM(D152:I152)</f>
        <v>6750.366336000001</v>
      </c>
      <c r="D152" s="2">
        <v>6743.3355360000005</v>
      </c>
      <c r="E152" s="2">
        <v>0</v>
      </c>
      <c r="F152" s="2">
        <v>3.5834400000000004</v>
      </c>
      <c r="G152" s="2">
        <v>3.4473599999999998</v>
      </c>
      <c r="H152" s="2">
        <v>0</v>
      </c>
      <c r="I152" s="2">
        <v>0</v>
      </c>
      <c r="J152" s="2" t="str">
        <f>VLOOKUP(B152,'Facility Summary'!B:D,3,0)</f>
        <v>Institutions</v>
      </c>
    </row>
    <row r="153" spans="1:10" x14ac:dyDescent="0.25">
      <c r="A153" s="47" t="s">
        <v>435</v>
      </c>
      <c r="B153" s="5" t="s">
        <v>436</v>
      </c>
      <c r="C153" s="2">
        <f>SUM(D153:I153)</f>
        <v>6741.884016</v>
      </c>
      <c r="D153" s="2">
        <v>6496.767648</v>
      </c>
      <c r="E153" s="2">
        <v>0</v>
      </c>
      <c r="F153" s="2">
        <v>3.5108640000000002</v>
      </c>
      <c r="G153" s="2">
        <v>241.605504</v>
      </c>
      <c r="H153" s="2">
        <v>0</v>
      </c>
      <c r="I153" s="2">
        <v>0</v>
      </c>
      <c r="J153" s="2" t="str">
        <f>VLOOKUP(B153,'Facility Summary'!B:D,3,0)</f>
        <v>Institutions</v>
      </c>
    </row>
    <row r="154" spans="1:10" x14ac:dyDescent="0.25">
      <c r="A154" s="47" t="s">
        <v>90</v>
      </c>
      <c r="B154" s="5" t="s">
        <v>489</v>
      </c>
      <c r="C154" s="2">
        <f>SUM(D154:I154)</f>
        <v>6739.262208000001</v>
      </c>
      <c r="D154" s="2">
        <v>6729.8091840000006</v>
      </c>
      <c r="E154" s="2">
        <v>0</v>
      </c>
      <c r="F154" s="2">
        <v>4.2366239999999999</v>
      </c>
      <c r="G154" s="2">
        <v>5.2164000000000001</v>
      </c>
      <c r="H154" s="2">
        <v>0</v>
      </c>
      <c r="I154" s="2">
        <v>0</v>
      </c>
      <c r="J154" s="2" t="str">
        <f>VLOOKUP(B154,'Facility Summary'!B:D,3,0)</f>
        <v>Other</v>
      </c>
    </row>
    <row r="155" spans="1:10" x14ac:dyDescent="0.25">
      <c r="A155" s="47" t="s">
        <v>396</v>
      </c>
      <c r="B155" s="5" t="s">
        <v>397</v>
      </c>
      <c r="C155" s="2">
        <f>SUM(D155:I155)</f>
        <v>6738.8448959999996</v>
      </c>
      <c r="D155" s="2">
        <v>6731.913888</v>
      </c>
      <c r="E155" s="2">
        <v>0</v>
      </c>
      <c r="F155" s="2">
        <v>3.5562239999999998</v>
      </c>
      <c r="G155" s="2">
        <v>3.374784</v>
      </c>
      <c r="H155" s="2">
        <v>0</v>
      </c>
      <c r="I155" s="2">
        <v>0</v>
      </c>
      <c r="J155" s="2" t="str">
        <f>VLOOKUP(B155,'Facility Summary'!B:D,3,0)</f>
        <v>Institutions</v>
      </c>
    </row>
    <row r="156" spans="1:10" x14ac:dyDescent="0.25">
      <c r="A156" s="47" t="s">
        <v>412</v>
      </c>
      <c r="B156" s="5" t="s">
        <v>413</v>
      </c>
      <c r="C156" s="2">
        <f>SUM(D156:I156)</f>
        <v>6718.3149599999997</v>
      </c>
      <c r="D156" s="2">
        <v>6711.3023039999998</v>
      </c>
      <c r="E156" s="2">
        <v>0</v>
      </c>
      <c r="F156" s="2">
        <v>3.5743679999999998</v>
      </c>
      <c r="G156" s="2">
        <v>3.438288</v>
      </c>
      <c r="H156" s="2">
        <v>0</v>
      </c>
      <c r="I156" s="2">
        <v>0</v>
      </c>
      <c r="J156" s="2" t="str">
        <f>VLOOKUP(B156,'Facility Summary'!B:D,3,0)</f>
        <v>Institutions</v>
      </c>
    </row>
    <row r="157" spans="1:10" x14ac:dyDescent="0.25">
      <c r="A157" s="47" t="s">
        <v>564</v>
      </c>
      <c r="B157" s="5" t="s">
        <v>565</v>
      </c>
      <c r="C157" s="2">
        <f>SUM(D157:I157)</f>
        <v>6472.14624</v>
      </c>
      <c r="D157" s="2">
        <v>1887.4658879999999</v>
      </c>
      <c r="E157" s="2">
        <v>0</v>
      </c>
      <c r="F157" s="2">
        <v>1.560384</v>
      </c>
      <c r="G157" s="2">
        <v>1.0069920000000001</v>
      </c>
      <c r="H157" s="2">
        <v>2686.2192</v>
      </c>
      <c r="I157" s="2">
        <v>1895.8937759999999</v>
      </c>
      <c r="J157" s="2" t="str">
        <f>VLOOKUP(B157,'Facility Summary'!B:D,3,0)</f>
        <v>Manufacturing</v>
      </c>
    </row>
    <row r="158" spans="1:10" x14ac:dyDescent="0.25">
      <c r="A158" s="47" t="s">
        <v>381</v>
      </c>
      <c r="B158" s="5" t="s">
        <v>382</v>
      </c>
      <c r="C158" s="2">
        <f>SUM(D158:I158)</f>
        <v>6327.683712</v>
      </c>
      <c r="D158" s="2">
        <v>6321.8594880000001</v>
      </c>
      <c r="E158" s="2">
        <v>0</v>
      </c>
      <c r="F158" s="2">
        <v>2.658096</v>
      </c>
      <c r="G158" s="2">
        <v>3.1661280000000001</v>
      </c>
      <c r="H158" s="2">
        <v>0</v>
      </c>
      <c r="I158" s="2">
        <v>0</v>
      </c>
      <c r="J158" s="2" t="str">
        <f>VLOOKUP(B158,'Facility Summary'!B:D,3,0)</f>
        <v>Manufacturing</v>
      </c>
    </row>
    <row r="159" spans="1:10" x14ac:dyDescent="0.25">
      <c r="A159" s="47" t="s">
        <v>423</v>
      </c>
      <c r="B159" s="5" t="s">
        <v>424</v>
      </c>
      <c r="C159" s="2">
        <f>SUM(D159:I159)</f>
        <v>6279.3934559999998</v>
      </c>
      <c r="D159" s="2">
        <v>6272.8797599999998</v>
      </c>
      <c r="E159" s="2">
        <v>0</v>
      </c>
      <c r="F159" s="2">
        <v>3.3294239999999999</v>
      </c>
      <c r="G159" s="2">
        <v>3.184272</v>
      </c>
      <c r="H159" s="2">
        <v>0</v>
      </c>
      <c r="I159" s="2">
        <v>0</v>
      </c>
      <c r="J159" s="2" t="str">
        <f>VLOOKUP(B159,'Facility Summary'!B:D,3,0)</f>
        <v>Institutions</v>
      </c>
    </row>
    <row r="160" spans="1:10" x14ac:dyDescent="0.25">
      <c r="A160" s="47" t="s">
        <v>252</v>
      </c>
      <c r="B160" s="5" t="s">
        <v>253</v>
      </c>
      <c r="C160" s="2">
        <f>SUM(D160:I160)</f>
        <v>6130.2407039999998</v>
      </c>
      <c r="D160" s="2">
        <v>6123.9084480000001</v>
      </c>
      <c r="E160" s="2">
        <v>0</v>
      </c>
      <c r="F160" s="2">
        <v>2.8848960000000003</v>
      </c>
      <c r="G160" s="2">
        <v>3.4473599999999998</v>
      </c>
      <c r="H160" s="2">
        <v>0</v>
      </c>
      <c r="I160" s="2">
        <v>0</v>
      </c>
      <c r="J160" s="2" t="str">
        <f>VLOOKUP(B160,'Facility Summary'!B:D,3,0)</f>
        <v>Manufacturing</v>
      </c>
    </row>
    <row r="161" spans="1:10" x14ac:dyDescent="0.25">
      <c r="A161" s="47" t="s">
        <v>405</v>
      </c>
      <c r="B161" s="5" t="s">
        <v>406</v>
      </c>
      <c r="C161" s="2">
        <f>SUM(D161:I161)</f>
        <v>6004.8293760000006</v>
      </c>
      <c r="D161" s="2">
        <v>5179.2138720000003</v>
      </c>
      <c r="E161" s="2">
        <v>0</v>
      </c>
      <c r="F161" s="2">
        <v>68.811119999999988</v>
      </c>
      <c r="G161" s="2">
        <v>756.80438400000003</v>
      </c>
      <c r="H161" s="2">
        <v>0</v>
      </c>
      <c r="I161" s="2">
        <v>0</v>
      </c>
      <c r="J161" s="2" t="str">
        <f>VLOOKUP(B161,'Facility Summary'!B:D,3,0)</f>
        <v>Institutions</v>
      </c>
    </row>
    <row r="162" spans="1:10" x14ac:dyDescent="0.25">
      <c r="A162" s="47" t="s">
        <v>451</v>
      </c>
      <c r="B162" s="5" t="s">
        <v>452</v>
      </c>
      <c r="C162" s="2">
        <f>SUM(D162:I162)</f>
        <v>5976.2616480000006</v>
      </c>
      <c r="D162" s="2">
        <v>5970.0836159999999</v>
      </c>
      <c r="E162" s="2">
        <v>0</v>
      </c>
      <c r="F162" s="2">
        <v>3.1389119999999999</v>
      </c>
      <c r="G162" s="2">
        <v>3.03912</v>
      </c>
      <c r="H162" s="2">
        <v>0</v>
      </c>
      <c r="I162" s="2">
        <v>0</v>
      </c>
      <c r="J162" s="2" t="str">
        <f>VLOOKUP(B162,'Facility Summary'!B:D,3,0)</f>
        <v>Institutions</v>
      </c>
    </row>
    <row r="163" spans="1:10" x14ac:dyDescent="0.25">
      <c r="A163" s="47" t="s">
        <v>465</v>
      </c>
      <c r="B163" s="5" t="s">
        <v>466</v>
      </c>
      <c r="C163" s="2">
        <f>SUM(D163:I163)</f>
        <v>5884.815888000001</v>
      </c>
      <c r="D163" s="2">
        <v>5878.7739360000005</v>
      </c>
      <c r="E163" s="2">
        <v>0</v>
      </c>
      <c r="F163" s="2">
        <v>3.102624</v>
      </c>
      <c r="G163" s="2">
        <v>2.9393280000000002</v>
      </c>
      <c r="H163" s="2">
        <v>0</v>
      </c>
      <c r="I163" s="2">
        <v>0</v>
      </c>
      <c r="J163" s="2" t="str">
        <f>VLOOKUP(B163,'Facility Summary'!B:D,3,0)</f>
        <v>Institutions</v>
      </c>
    </row>
    <row r="164" spans="1:10" x14ac:dyDescent="0.25">
      <c r="A164" s="47" t="s">
        <v>504</v>
      </c>
      <c r="B164" s="5" t="s">
        <v>505</v>
      </c>
      <c r="C164" s="2">
        <f>SUM(D164:I164)</f>
        <v>5838.3400320000001</v>
      </c>
      <c r="D164" s="2">
        <v>5832.3525120000004</v>
      </c>
      <c r="E164" s="2">
        <v>0</v>
      </c>
      <c r="F164" s="2">
        <v>3.0754079999999999</v>
      </c>
      <c r="G164" s="2">
        <v>2.912112</v>
      </c>
      <c r="H164" s="2">
        <v>0</v>
      </c>
      <c r="I164" s="2">
        <v>0</v>
      </c>
      <c r="J164" s="2" t="str">
        <f>VLOOKUP(B164,'Facility Summary'!B:D,3,0)</f>
        <v>Manufacturing</v>
      </c>
    </row>
    <row r="165" spans="1:10" x14ac:dyDescent="0.25">
      <c r="A165" s="47" t="s">
        <v>662</v>
      </c>
      <c r="B165" s="5" t="s">
        <v>663</v>
      </c>
      <c r="C165" s="2">
        <f>SUM(D165:I165)</f>
        <v>5779.9163519999993</v>
      </c>
      <c r="D165" s="2">
        <v>171.996048</v>
      </c>
      <c r="E165" s="2">
        <v>5605.7158079999999</v>
      </c>
      <c r="F165" s="2">
        <v>0.31751999999999997</v>
      </c>
      <c r="G165" s="2">
        <v>1.886976</v>
      </c>
      <c r="H165" s="2">
        <v>0</v>
      </c>
      <c r="I165" s="2">
        <v>0</v>
      </c>
      <c r="J165" s="2" t="str">
        <f>VLOOKUP(B165,'Facility Summary'!B:D,3,0)</f>
        <v>Manufacturing</v>
      </c>
    </row>
    <row r="166" spans="1:10" x14ac:dyDescent="0.25">
      <c r="A166" s="47" t="s">
        <v>460</v>
      </c>
      <c r="B166" s="5" t="s">
        <v>461</v>
      </c>
      <c r="C166" s="2">
        <f>SUM(D166:I166)</f>
        <v>5701.0171679999994</v>
      </c>
      <c r="D166" s="2">
        <v>5671.8053279999995</v>
      </c>
      <c r="E166" s="2">
        <v>0</v>
      </c>
      <c r="F166" s="2">
        <v>8.7181920000000002</v>
      </c>
      <c r="G166" s="2">
        <v>20.493648</v>
      </c>
      <c r="H166" s="2">
        <v>0</v>
      </c>
      <c r="I166" s="2">
        <v>0</v>
      </c>
      <c r="J166" s="2" t="str">
        <f>VLOOKUP(B166,'Facility Summary'!B:D,3,0)</f>
        <v>Solid Waste Landfill</v>
      </c>
    </row>
    <row r="167" spans="1:10" x14ac:dyDescent="0.25">
      <c r="A167" s="47" t="s">
        <v>766</v>
      </c>
      <c r="B167" s="5" t="s">
        <v>767</v>
      </c>
      <c r="C167" s="2">
        <f>SUM(D167:I167)</f>
        <v>5647.9278239999994</v>
      </c>
      <c r="D167" s="2">
        <v>5574.0091679999996</v>
      </c>
      <c r="E167" s="2">
        <v>0</v>
      </c>
      <c r="F167" s="2">
        <v>2.9483999999999999</v>
      </c>
      <c r="G167" s="2">
        <v>70.970256000000006</v>
      </c>
      <c r="H167" s="2">
        <v>0</v>
      </c>
      <c r="I167" s="2">
        <v>0</v>
      </c>
      <c r="J167" s="2" t="str">
        <f>VLOOKUP(B167,'Facility Summary'!B:D,3,0)</f>
        <v>Institutions</v>
      </c>
    </row>
    <row r="168" spans="1:10" x14ac:dyDescent="0.25">
      <c r="A168" s="47" t="s">
        <v>462</v>
      </c>
      <c r="B168" s="5" t="s">
        <v>463</v>
      </c>
      <c r="C168" s="2">
        <f>SUM(D168:I168)</f>
        <v>5629.8836159999992</v>
      </c>
      <c r="D168" s="2">
        <v>5624.2499039999993</v>
      </c>
      <c r="E168" s="2">
        <v>0</v>
      </c>
      <c r="F168" s="2">
        <v>2.8848960000000003</v>
      </c>
      <c r="G168" s="2">
        <v>2.7488159999999997</v>
      </c>
      <c r="H168" s="2">
        <v>0</v>
      </c>
      <c r="I168" s="2">
        <v>0</v>
      </c>
      <c r="J168" s="2" t="str">
        <f>VLOOKUP(B168,'Facility Summary'!B:D,3,0)</f>
        <v>Manufacturing</v>
      </c>
    </row>
    <row r="169" spans="1:10" x14ac:dyDescent="0.25">
      <c r="A169" s="47" t="s">
        <v>1244</v>
      </c>
      <c r="B169" s="5" t="s">
        <v>459</v>
      </c>
      <c r="C169" s="2">
        <f>SUM(D169:I169)</f>
        <v>5580.8766719999994</v>
      </c>
      <c r="D169" s="2">
        <v>5575.1522399999994</v>
      </c>
      <c r="E169" s="2">
        <v>0</v>
      </c>
      <c r="F169" s="2">
        <v>2.9393280000000002</v>
      </c>
      <c r="G169" s="2">
        <v>2.785104</v>
      </c>
      <c r="H169" s="2">
        <v>0</v>
      </c>
      <c r="I169" s="2">
        <v>0</v>
      </c>
      <c r="J169" s="2" t="str">
        <f>VLOOKUP(B169,'Facility Summary'!B:D,3,0)</f>
        <v>Manufacturing</v>
      </c>
    </row>
    <row r="170" spans="1:10" x14ac:dyDescent="0.25">
      <c r="A170" s="47" t="s">
        <v>307</v>
      </c>
      <c r="B170" s="5" t="s">
        <v>308</v>
      </c>
      <c r="C170" s="2">
        <f>SUM(D170:I170)</f>
        <v>5476.793615999999</v>
      </c>
      <c r="D170" s="2">
        <v>5471.1780479999998</v>
      </c>
      <c r="E170" s="2">
        <v>0</v>
      </c>
      <c r="F170" s="2">
        <v>2.8848960000000003</v>
      </c>
      <c r="G170" s="2">
        <v>2.7306719999999998</v>
      </c>
      <c r="H170" s="2">
        <v>0</v>
      </c>
      <c r="I170" s="2">
        <v>0</v>
      </c>
      <c r="J170" s="2" t="str">
        <f>VLOOKUP(B170,'Facility Summary'!B:D,3,0)</f>
        <v>Manufacturing</v>
      </c>
    </row>
    <row r="171" spans="1:10" x14ac:dyDescent="0.25">
      <c r="A171" s="47" t="s">
        <v>325</v>
      </c>
      <c r="B171" s="5" t="s">
        <v>326</v>
      </c>
      <c r="C171" s="2">
        <f>SUM(D171:I171)</f>
        <v>5404.2992640000002</v>
      </c>
      <c r="D171" s="2">
        <v>77.084783999999999</v>
      </c>
      <c r="E171" s="2">
        <v>0</v>
      </c>
      <c r="F171" s="2">
        <v>5327.1872640000001</v>
      </c>
      <c r="G171" s="2">
        <v>2.7216000000000001E-2</v>
      </c>
      <c r="H171" s="2">
        <v>0</v>
      </c>
      <c r="I171" s="2">
        <v>0</v>
      </c>
      <c r="J171" s="2" t="str">
        <f>VLOOKUP(B171,'Facility Summary'!B:D,3,0)</f>
        <v>Natural Gas Systems</v>
      </c>
    </row>
    <row r="172" spans="1:10" x14ac:dyDescent="0.25">
      <c r="A172" s="47" t="s">
        <v>443</v>
      </c>
      <c r="B172" s="5" t="s">
        <v>444</v>
      </c>
      <c r="C172" s="2">
        <f>SUM(D172:I172)</f>
        <v>5368.7823840000001</v>
      </c>
      <c r="D172" s="2">
        <v>5363.1577440000001</v>
      </c>
      <c r="E172" s="2">
        <v>0</v>
      </c>
      <c r="F172" s="2">
        <v>2.8576799999999998</v>
      </c>
      <c r="G172" s="2">
        <v>2.7669599999999996</v>
      </c>
      <c r="H172" s="2">
        <v>0</v>
      </c>
      <c r="I172" s="2">
        <v>0</v>
      </c>
      <c r="J172" s="2" t="str">
        <f>VLOOKUP(B172,'Facility Summary'!B:D,3,0)</f>
        <v>Institutions</v>
      </c>
    </row>
    <row r="173" spans="1:10" x14ac:dyDescent="0.25">
      <c r="A173" s="47" t="s">
        <v>180</v>
      </c>
      <c r="B173" s="5" t="s">
        <v>181</v>
      </c>
      <c r="C173" s="2">
        <f>SUM(D173:I173)</f>
        <v>5312.9532960000006</v>
      </c>
      <c r="D173" s="2">
        <v>3681.6444000000001</v>
      </c>
      <c r="E173" s="2">
        <v>0</v>
      </c>
      <c r="F173" s="2">
        <v>1.95048</v>
      </c>
      <c r="G173" s="2">
        <v>43.391376000000001</v>
      </c>
      <c r="H173" s="2">
        <v>1584.01656</v>
      </c>
      <c r="I173" s="2">
        <v>1.95048</v>
      </c>
      <c r="J173" s="2" t="str">
        <f>VLOOKUP(B173,'Facility Summary'!B:D,3,0)</f>
        <v>Manufacturing</v>
      </c>
    </row>
    <row r="174" spans="1:10" x14ac:dyDescent="0.25">
      <c r="A174" s="47" t="s">
        <v>425</v>
      </c>
      <c r="B174" s="5" t="s">
        <v>426</v>
      </c>
      <c r="C174" s="2">
        <f>SUM(D174:I174)</f>
        <v>5270.2695360000007</v>
      </c>
      <c r="D174" s="2">
        <v>5264.7174720000003</v>
      </c>
      <c r="E174" s="2">
        <v>0</v>
      </c>
      <c r="F174" s="2">
        <v>2.8395359999999998</v>
      </c>
      <c r="G174" s="2">
        <v>2.7125280000000003</v>
      </c>
      <c r="H174" s="2">
        <v>0</v>
      </c>
      <c r="I174" s="2">
        <v>0</v>
      </c>
      <c r="J174" s="2" t="str">
        <f>VLOOKUP(B174,'Facility Summary'!B:D,3,0)</f>
        <v>Manufacturing</v>
      </c>
    </row>
    <row r="175" spans="1:10" x14ac:dyDescent="0.25">
      <c r="A175" s="47" t="s">
        <v>441</v>
      </c>
      <c r="B175" s="5" t="s">
        <v>442</v>
      </c>
      <c r="C175" s="2">
        <f>SUM(D175:I175)</f>
        <v>5233.50072</v>
      </c>
      <c r="D175" s="2">
        <v>5227.5585600000004</v>
      </c>
      <c r="E175" s="2">
        <v>0</v>
      </c>
      <c r="F175" s="2">
        <v>2.912112</v>
      </c>
      <c r="G175" s="2">
        <v>3.0300479999999999</v>
      </c>
      <c r="H175" s="2">
        <v>0</v>
      </c>
      <c r="I175" s="2">
        <v>0</v>
      </c>
      <c r="J175" s="2" t="str">
        <f>VLOOKUP(B175,'Facility Summary'!B:D,3,0)</f>
        <v>Institutions</v>
      </c>
    </row>
    <row r="176" spans="1:10" x14ac:dyDescent="0.25">
      <c r="A176" s="47" t="s">
        <v>1240</v>
      </c>
      <c r="B176" s="5" t="s">
        <v>440</v>
      </c>
      <c r="C176" s="2">
        <f>SUM(D176:I176)</f>
        <v>5220.3009599999996</v>
      </c>
      <c r="D176" s="2">
        <v>5214.9121919999998</v>
      </c>
      <c r="E176" s="2">
        <v>0</v>
      </c>
      <c r="F176" s="2">
        <v>2.6308799999999999</v>
      </c>
      <c r="G176" s="2">
        <v>2.7578879999999999</v>
      </c>
      <c r="H176" s="2">
        <v>0</v>
      </c>
      <c r="I176" s="2">
        <v>0</v>
      </c>
      <c r="J176" s="2" t="str">
        <f>VLOOKUP(B176,'Facility Summary'!B:D,3,0)</f>
        <v>Institutions</v>
      </c>
    </row>
    <row r="177" spans="1:10" x14ac:dyDescent="0.25">
      <c r="A177" s="47" t="s">
        <v>429</v>
      </c>
      <c r="B177" s="5" t="s">
        <v>430</v>
      </c>
      <c r="C177" s="2">
        <f>SUM(D177:I177)</f>
        <v>5112.2806559999999</v>
      </c>
      <c r="D177" s="2">
        <v>5087.2056480000001</v>
      </c>
      <c r="E177" s="2">
        <v>0</v>
      </c>
      <c r="F177" s="2">
        <v>8.7544800000000009</v>
      </c>
      <c r="G177" s="2">
        <v>16.320527999999999</v>
      </c>
      <c r="H177" s="2">
        <v>0</v>
      </c>
      <c r="I177" s="2">
        <v>0</v>
      </c>
      <c r="J177" s="2" t="str">
        <f>VLOOKUP(B177,'Facility Summary'!B:D,3,0)</f>
        <v>Solid Waste Landfill</v>
      </c>
    </row>
    <row r="178" spans="1:10" x14ac:dyDescent="0.25">
      <c r="A178" s="47" t="s">
        <v>475</v>
      </c>
      <c r="B178" s="5" t="s">
        <v>476</v>
      </c>
      <c r="C178" s="2">
        <f>SUM(D178:I178)</f>
        <v>5056.1794079999991</v>
      </c>
      <c r="D178" s="2">
        <v>5050.8722879999996</v>
      </c>
      <c r="E178" s="2">
        <v>0</v>
      </c>
      <c r="F178" s="2">
        <v>2.6762400000000004</v>
      </c>
      <c r="G178" s="2">
        <v>2.6308799999999999</v>
      </c>
      <c r="H178" s="2">
        <v>0</v>
      </c>
      <c r="I178" s="2">
        <v>0</v>
      </c>
      <c r="J178" s="2" t="str">
        <f>VLOOKUP(B178,'Facility Summary'!B:D,3,0)</f>
        <v>Institutions</v>
      </c>
    </row>
    <row r="179" spans="1:10" x14ac:dyDescent="0.25">
      <c r="A179" s="47" t="s">
        <v>445</v>
      </c>
      <c r="B179" s="5" t="s">
        <v>446</v>
      </c>
      <c r="C179" s="2">
        <f>SUM(D179:I179)</f>
        <v>4919.9996159999992</v>
      </c>
      <c r="D179" s="2">
        <v>4841.5086719999999</v>
      </c>
      <c r="E179" s="2">
        <v>0</v>
      </c>
      <c r="F179" s="2">
        <v>2.7216</v>
      </c>
      <c r="G179" s="2">
        <v>2.8758240000000002</v>
      </c>
      <c r="H179" s="2">
        <v>0</v>
      </c>
      <c r="I179" s="2">
        <v>72.893519999999995</v>
      </c>
      <c r="J179" s="2" t="str">
        <f>VLOOKUP(B179,'Facility Summary'!B:D,3,0)</f>
        <v>Institutions</v>
      </c>
    </row>
    <row r="180" spans="1:10" x14ac:dyDescent="0.25">
      <c r="A180" s="47" t="s">
        <v>1248</v>
      </c>
      <c r="B180" s="5" t="s">
        <v>474</v>
      </c>
      <c r="C180" s="2">
        <f>SUM(D180:I180)</f>
        <v>4916.9604959999997</v>
      </c>
      <c r="D180" s="2">
        <v>4911.4265759999998</v>
      </c>
      <c r="E180" s="2">
        <v>0</v>
      </c>
      <c r="F180" s="2">
        <v>2.7216</v>
      </c>
      <c r="G180" s="2">
        <v>2.8123200000000002</v>
      </c>
      <c r="H180" s="2">
        <v>0</v>
      </c>
      <c r="I180" s="2">
        <v>0</v>
      </c>
      <c r="J180" s="2" t="str">
        <f>VLOOKUP(B180,'Facility Summary'!B:D,3,0)</f>
        <v>Manufacturing</v>
      </c>
    </row>
    <row r="181" spans="1:10" x14ac:dyDescent="0.25">
      <c r="A181" s="47" t="s">
        <v>1263</v>
      </c>
      <c r="B181" s="5" t="s">
        <v>1262</v>
      </c>
      <c r="C181" s="2">
        <f>SUM(D181:I181)</f>
        <v>4872.7435679999999</v>
      </c>
      <c r="D181" s="2">
        <v>4867.5997440000001</v>
      </c>
      <c r="E181" s="2">
        <v>0</v>
      </c>
      <c r="F181" s="2">
        <v>2.6036640000000002</v>
      </c>
      <c r="G181" s="2">
        <v>2.5401599999999998</v>
      </c>
      <c r="H181" s="2">
        <v>0</v>
      </c>
      <c r="I181" s="2">
        <v>0</v>
      </c>
      <c r="J181" s="2" t="str">
        <f>VLOOKUP(B181,'Facility Summary'!B:D,3,0)</f>
        <v>Institutions</v>
      </c>
    </row>
    <row r="182" spans="1:10" x14ac:dyDescent="0.25">
      <c r="A182" s="47" t="s">
        <v>1265</v>
      </c>
      <c r="B182" s="5" t="s">
        <v>472</v>
      </c>
      <c r="C182" s="2">
        <f>SUM(D182:I182)</f>
        <v>4781.3975999999993</v>
      </c>
      <c r="D182" s="2">
        <v>4775.2014239999999</v>
      </c>
      <c r="E182" s="2">
        <v>0</v>
      </c>
      <c r="F182" s="2">
        <v>3.1752000000000002</v>
      </c>
      <c r="G182" s="2">
        <v>3.0209760000000001</v>
      </c>
      <c r="H182" s="2">
        <v>0</v>
      </c>
      <c r="I182" s="2">
        <v>0</v>
      </c>
      <c r="J182" s="2" t="str">
        <f>VLOOKUP(B182,'Facility Summary'!B:D,3,0)</f>
        <v>Sewage Treatment Facilities</v>
      </c>
    </row>
    <row r="183" spans="1:10" x14ac:dyDescent="0.25">
      <c r="A183" s="47" t="s">
        <v>490</v>
      </c>
      <c r="B183" s="5" t="s">
        <v>491</v>
      </c>
      <c r="C183" s="2">
        <f>SUM(D183:I183)</f>
        <v>4727.3738400000002</v>
      </c>
      <c r="D183" s="2">
        <v>4722.4749600000005</v>
      </c>
      <c r="E183" s="2">
        <v>0</v>
      </c>
      <c r="F183" s="2">
        <v>2.2226400000000002</v>
      </c>
      <c r="G183" s="2">
        <v>2.6762400000000004</v>
      </c>
      <c r="H183" s="2">
        <v>0</v>
      </c>
      <c r="I183" s="2">
        <v>0</v>
      </c>
      <c r="J183" s="2" t="str">
        <f>VLOOKUP(B183,'Facility Summary'!B:D,3,0)</f>
        <v>Manufacturing</v>
      </c>
    </row>
    <row r="184" spans="1:10" x14ac:dyDescent="0.25">
      <c r="A184" s="47" t="s">
        <v>437</v>
      </c>
      <c r="B184" s="5" t="s">
        <v>438</v>
      </c>
      <c r="C184" s="2">
        <f>SUM(D184:I184)</f>
        <v>4701.237408</v>
      </c>
      <c r="D184" s="2">
        <v>4646.9596320000001</v>
      </c>
      <c r="E184" s="2">
        <v>0</v>
      </c>
      <c r="F184" s="2">
        <v>9.489312</v>
      </c>
      <c r="G184" s="2">
        <v>44.788463999999998</v>
      </c>
      <c r="H184" s="2">
        <v>0</v>
      </c>
      <c r="I184" s="2">
        <v>0</v>
      </c>
      <c r="J184" s="2" t="str">
        <f>VLOOKUP(B184,'Facility Summary'!B:D,3,0)</f>
        <v>Other</v>
      </c>
    </row>
    <row r="185" spans="1:10" x14ac:dyDescent="0.25">
      <c r="A185" s="47" t="s">
        <v>468</v>
      </c>
      <c r="B185" s="5" t="s">
        <v>469</v>
      </c>
      <c r="C185" s="2">
        <f>SUM(D185:I185)</f>
        <v>4690.0334879999991</v>
      </c>
      <c r="D185" s="2">
        <v>4666.0289759999996</v>
      </c>
      <c r="E185" s="2">
        <v>0</v>
      </c>
      <c r="F185" s="2">
        <v>7.1668800000000008</v>
      </c>
      <c r="G185" s="2">
        <v>16.837631999999999</v>
      </c>
      <c r="H185" s="2">
        <v>0</v>
      </c>
      <c r="I185" s="2">
        <v>0</v>
      </c>
      <c r="J185" s="2" t="str">
        <f>VLOOKUP(B185,'Facility Summary'!B:D,3,0)</f>
        <v>Power Generation</v>
      </c>
    </row>
    <row r="186" spans="1:10" x14ac:dyDescent="0.25">
      <c r="A186" s="47" t="s">
        <v>496</v>
      </c>
      <c r="B186" s="5" t="s">
        <v>497</v>
      </c>
      <c r="C186" s="2">
        <f>SUM(D186:I186)</f>
        <v>4686.6949920000006</v>
      </c>
      <c r="D186" s="2">
        <v>4683.2839200000008</v>
      </c>
      <c r="E186" s="2">
        <v>0</v>
      </c>
      <c r="F186" s="2">
        <v>1.750896</v>
      </c>
      <c r="G186" s="2">
        <v>1.6601760000000001</v>
      </c>
      <c r="H186" s="2">
        <v>0</v>
      </c>
      <c r="I186" s="2">
        <v>0</v>
      </c>
      <c r="J186" s="2" t="str">
        <f>VLOOKUP(B186,'Facility Summary'!B:D,3,0)</f>
        <v>Manufacturing</v>
      </c>
    </row>
    <row r="187" spans="1:10" x14ac:dyDescent="0.25">
      <c r="A187" s="47" t="s">
        <v>482</v>
      </c>
      <c r="B187" s="5" t="s">
        <v>483</v>
      </c>
      <c r="C187" s="2">
        <f>SUM(D187:I187)</f>
        <v>4664.27808</v>
      </c>
      <c r="D187" s="2">
        <v>4659.4336320000002</v>
      </c>
      <c r="E187" s="2">
        <v>0</v>
      </c>
      <c r="F187" s="2">
        <v>2.4766560000000002</v>
      </c>
      <c r="G187" s="2">
        <v>2.3677920000000001</v>
      </c>
      <c r="H187" s="2">
        <v>0</v>
      </c>
      <c r="I187" s="2">
        <v>0</v>
      </c>
      <c r="J187" s="2" t="str">
        <f>VLOOKUP(B187,'Facility Summary'!B:D,3,0)</f>
        <v>Other</v>
      </c>
    </row>
    <row r="188" spans="1:10" x14ac:dyDescent="0.25">
      <c r="A188" s="47" t="s">
        <v>484</v>
      </c>
      <c r="B188" s="5" t="s">
        <v>485</v>
      </c>
      <c r="C188" s="2">
        <f>SUM(D188:I188)</f>
        <v>4633.0641992879991</v>
      </c>
      <c r="D188" s="2">
        <v>4626.3299040000002</v>
      </c>
      <c r="E188" s="2">
        <v>1.6176872879999999</v>
      </c>
      <c r="F188" s="2">
        <v>2.5401599999999998</v>
      </c>
      <c r="G188" s="2">
        <v>2.5764480000000001</v>
      </c>
      <c r="H188" s="2">
        <v>0</v>
      </c>
      <c r="I188" s="2">
        <v>0</v>
      </c>
      <c r="J188" s="2" t="str">
        <f>VLOOKUP(B188,'Facility Summary'!B:D,3,0)</f>
        <v>Institutions</v>
      </c>
    </row>
    <row r="189" spans="1:10" x14ac:dyDescent="0.25">
      <c r="A189" s="47" t="s">
        <v>477</v>
      </c>
      <c r="B189" s="5" t="s">
        <v>478</v>
      </c>
      <c r="C189" s="2">
        <f>SUM(D189:I189)</f>
        <v>4558.2908638176004</v>
      </c>
      <c r="D189" s="2">
        <v>4542.6939521040003</v>
      </c>
      <c r="E189" s="2">
        <v>0</v>
      </c>
      <c r="F189" s="2">
        <v>4.6114563600000009</v>
      </c>
      <c r="G189" s="2">
        <v>10.985455353599999</v>
      </c>
      <c r="H189" s="2">
        <v>0</v>
      </c>
      <c r="I189" s="2">
        <v>0</v>
      </c>
      <c r="J189" s="2" t="str">
        <f>VLOOKUP(B189,'Facility Summary'!B:D,3,0)</f>
        <v>Institutions</v>
      </c>
    </row>
    <row r="190" spans="1:10" x14ac:dyDescent="0.25">
      <c r="A190" s="47" t="s">
        <v>633</v>
      </c>
      <c r="B190" s="5" t="s">
        <v>634</v>
      </c>
      <c r="C190" s="2">
        <f>SUM(D190:I190)</f>
        <v>4521.8023199999998</v>
      </c>
      <c r="D190" s="2">
        <v>4517.0485920000001</v>
      </c>
      <c r="E190" s="2">
        <v>0</v>
      </c>
      <c r="F190" s="2">
        <v>2.4131520000000002</v>
      </c>
      <c r="G190" s="2">
        <v>2.340576</v>
      </c>
      <c r="H190" s="2">
        <v>0</v>
      </c>
      <c r="I190" s="2">
        <v>0</v>
      </c>
      <c r="J190" s="2" t="str">
        <f>VLOOKUP(B190,'Facility Summary'!B:D,3,0)</f>
        <v>Institutions</v>
      </c>
    </row>
    <row r="191" spans="1:10" x14ac:dyDescent="0.25">
      <c r="A191" s="47" t="s">
        <v>486</v>
      </c>
      <c r="B191" s="5" t="s">
        <v>487</v>
      </c>
      <c r="C191" s="2">
        <f>SUM(D191:I191)</f>
        <v>4430.7647999999999</v>
      </c>
      <c r="D191" s="2">
        <v>4426.219728</v>
      </c>
      <c r="E191" s="2">
        <v>0</v>
      </c>
      <c r="F191" s="2">
        <v>2.3315039999999998</v>
      </c>
      <c r="G191" s="2">
        <v>2.213568</v>
      </c>
      <c r="H191" s="2">
        <v>0</v>
      </c>
      <c r="I191" s="2">
        <v>0</v>
      </c>
      <c r="J191" s="2" t="str">
        <f>VLOOKUP(B191,'Facility Summary'!B:D,3,0)</f>
        <v>Manufacturing</v>
      </c>
    </row>
    <row r="192" spans="1:10" x14ac:dyDescent="0.25">
      <c r="A192" s="47" t="s">
        <v>525</v>
      </c>
      <c r="B192" s="5" t="s">
        <v>526</v>
      </c>
      <c r="C192" s="2">
        <f>SUM(D192:I192)</f>
        <v>4421.0305440000002</v>
      </c>
      <c r="D192" s="2">
        <v>4417.6285440000001</v>
      </c>
      <c r="E192" s="2">
        <v>0</v>
      </c>
      <c r="F192" s="2">
        <v>1.560384</v>
      </c>
      <c r="G192" s="2">
        <v>1.8416159999999999</v>
      </c>
      <c r="H192" s="2">
        <v>0</v>
      </c>
      <c r="I192" s="2">
        <v>0</v>
      </c>
      <c r="J192" s="2" t="str">
        <f>VLOOKUP(B192,'Facility Summary'!B:D,3,0)</f>
        <v>Manufacturing</v>
      </c>
    </row>
    <row r="193" spans="1:10" x14ac:dyDescent="0.25">
      <c r="A193" s="47" t="s">
        <v>493</v>
      </c>
      <c r="B193" s="5" t="s">
        <v>494</v>
      </c>
      <c r="C193" s="2">
        <f>SUM(D193:I193)</f>
        <v>4408.8740639999996</v>
      </c>
      <c r="D193" s="2">
        <v>4404.2291999999998</v>
      </c>
      <c r="E193" s="2">
        <v>0</v>
      </c>
      <c r="F193" s="2">
        <v>2.3587199999999999</v>
      </c>
      <c r="G193" s="2">
        <v>2.2861440000000002</v>
      </c>
      <c r="H193" s="2">
        <v>0</v>
      </c>
      <c r="I193" s="2">
        <v>0</v>
      </c>
      <c r="J193" s="2" t="str">
        <f>VLOOKUP(B193,'Facility Summary'!B:D,3,0)</f>
        <v>Institutions</v>
      </c>
    </row>
    <row r="194" spans="1:10" x14ac:dyDescent="0.25">
      <c r="A194" s="47" t="s">
        <v>513</v>
      </c>
      <c r="B194" s="5" t="s">
        <v>514</v>
      </c>
      <c r="C194" s="2">
        <f>SUM(D194:I194)</f>
        <v>4340.7070560000002</v>
      </c>
      <c r="D194" s="2">
        <v>4336.2164160000002</v>
      </c>
      <c r="E194" s="2">
        <v>0</v>
      </c>
      <c r="F194" s="2">
        <v>2.2952159999999999</v>
      </c>
      <c r="G194" s="2">
        <v>2.195424</v>
      </c>
      <c r="H194" s="2">
        <v>0</v>
      </c>
      <c r="I194" s="2">
        <v>0</v>
      </c>
      <c r="J194" s="2" t="str">
        <f>VLOOKUP(B194,'Facility Summary'!B:D,3,0)</f>
        <v>Institutions</v>
      </c>
    </row>
    <row r="195" spans="1:10" x14ac:dyDescent="0.25">
      <c r="A195" s="47" t="s">
        <v>480</v>
      </c>
      <c r="B195" s="5" t="s">
        <v>481</v>
      </c>
      <c r="C195" s="2">
        <f>SUM(D195:I195)</f>
        <v>4318.9977600000002</v>
      </c>
      <c r="D195" s="2">
        <v>4314.5434080000005</v>
      </c>
      <c r="E195" s="2">
        <v>0</v>
      </c>
      <c r="F195" s="2">
        <v>2.0321280000000002</v>
      </c>
      <c r="G195" s="2">
        <v>2.4222239999999999</v>
      </c>
      <c r="H195" s="2">
        <v>0</v>
      </c>
      <c r="I195" s="2">
        <v>0</v>
      </c>
      <c r="J195" s="2" t="str">
        <f>VLOOKUP(B195,'Facility Summary'!B:D,3,0)</f>
        <v>Power Generation</v>
      </c>
    </row>
    <row r="196" spans="1:10" x14ac:dyDescent="0.25">
      <c r="A196" s="47" t="s">
        <v>511</v>
      </c>
      <c r="B196" s="5" t="s">
        <v>512</v>
      </c>
      <c r="C196" s="2">
        <f>SUM(D196:I196)</f>
        <v>4316.7841920000001</v>
      </c>
      <c r="D196" s="2">
        <v>4312.3752000000004</v>
      </c>
      <c r="E196" s="2">
        <v>0</v>
      </c>
      <c r="F196" s="2">
        <v>2.2679999999999998</v>
      </c>
      <c r="G196" s="2">
        <v>2.1409919999999998</v>
      </c>
      <c r="H196" s="2">
        <v>0</v>
      </c>
      <c r="I196" s="2">
        <v>0</v>
      </c>
      <c r="J196" s="2" t="str">
        <f>VLOOKUP(B196,'Facility Summary'!B:D,3,0)</f>
        <v>Other</v>
      </c>
    </row>
    <row r="197" spans="1:10" x14ac:dyDescent="0.25">
      <c r="A197" s="47" t="s">
        <v>509</v>
      </c>
      <c r="B197" s="5" t="s">
        <v>510</v>
      </c>
      <c r="C197" s="2">
        <f>SUM(D197:I197)</f>
        <v>4235.0091839999995</v>
      </c>
      <c r="D197" s="2">
        <v>4232.4962399999995</v>
      </c>
      <c r="E197" s="2">
        <v>0</v>
      </c>
      <c r="F197" s="2">
        <v>0</v>
      </c>
      <c r="G197" s="2">
        <v>2.5129440000000001</v>
      </c>
      <c r="H197" s="2">
        <v>0</v>
      </c>
      <c r="I197" s="2">
        <v>0</v>
      </c>
      <c r="J197" s="2" t="str">
        <f>VLOOKUP(B197,'Facility Summary'!B:D,3,0)</f>
        <v>Institutions</v>
      </c>
    </row>
    <row r="198" spans="1:10" x14ac:dyDescent="0.25">
      <c r="A198" s="47" t="s">
        <v>515</v>
      </c>
      <c r="B198" s="5" t="s">
        <v>516</v>
      </c>
      <c r="C198" s="2">
        <f>SUM(D198:I198)</f>
        <v>4186.5193440000003</v>
      </c>
      <c r="D198" s="2">
        <v>4181.157792</v>
      </c>
      <c r="E198" s="2">
        <v>0</v>
      </c>
      <c r="F198" s="2">
        <v>2.4948000000000001</v>
      </c>
      <c r="G198" s="2">
        <v>2.866752</v>
      </c>
      <c r="H198" s="2">
        <v>0</v>
      </c>
      <c r="I198" s="2">
        <v>0</v>
      </c>
      <c r="J198" s="2" t="str">
        <f>VLOOKUP(B198,'Facility Summary'!B:D,3,0)</f>
        <v>Institutions</v>
      </c>
    </row>
    <row r="199" spans="1:10" x14ac:dyDescent="0.25">
      <c r="A199" s="47" t="s">
        <v>499</v>
      </c>
      <c r="B199" s="5" t="s">
        <v>500</v>
      </c>
      <c r="C199" s="2">
        <f>SUM(D199:I199)</f>
        <v>4082.08248</v>
      </c>
      <c r="D199" s="2">
        <v>4077.891216</v>
      </c>
      <c r="E199" s="2">
        <v>0</v>
      </c>
      <c r="F199" s="2">
        <v>2.150064</v>
      </c>
      <c r="G199" s="2">
        <v>2.0411999999999999</v>
      </c>
      <c r="H199" s="2">
        <v>0</v>
      </c>
      <c r="I199" s="2">
        <v>0</v>
      </c>
      <c r="J199" s="2" t="str">
        <f>VLOOKUP(B199,'Facility Summary'!B:D,3,0)</f>
        <v>Manufacturing</v>
      </c>
    </row>
    <row r="200" spans="1:10" x14ac:dyDescent="0.25">
      <c r="A200" s="47" t="s">
        <v>535</v>
      </c>
      <c r="B200" s="5" t="s">
        <v>536</v>
      </c>
      <c r="C200" s="2">
        <f>SUM(D200:I200)</f>
        <v>4068.5561280000002</v>
      </c>
      <c r="D200" s="2">
        <v>4064.3830080000002</v>
      </c>
      <c r="E200" s="2">
        <v>0</v>
      </c>
      <c r="F200" s="2">
        <v>2.1409919999999998</v>
      </c>
      <c r="G200" s="2">
        <v>2.0321280000000002</v>
      </c>
      <c r="H200" s="2">
        <v>0</v>
      </c>
      <c r="I200" s="2">
        <v>0</v>
      </c>
      <c r="J200" s="2" t="str">
        <f>VLOOKUP(B200,'Facility Summary'!B:D,3,0)</f>
        <v>Manufacturing</v>
      </c>
    </row>
    <row r="201" spans="1:10" x14ac:dyDescent="0.25">
      <c r="A201" s="47" t="s">
        <v>506</v>
      </c>
      <c r="B201" s="5" t="s">
        <v>507</v>
      </c>
      <c r="C201" s="2">
        <f>SUM(D201:I201)</f>
        <v>4065.4262880000001</v>
      </c>
      <c r="D201" s="2">
        <v>4061.2350240000001</v>
      </c>
      <c r="E201" s="2">
        <v>0</v>
      </c>
      <c r="F201" s="2">
        <v>1.9141919999999999</v>
      </c>
      <c r="G201" s="2">
        <v>2.277072</v>
      </c>
      <c r="H201" s="2">
        <v>0</v>
      </c>
      <c r="I201" s="2">
        <v>0</v>
      </c>
      <c r="J201" s="2" t="str">
        <f>VLOOKUP(B201,'Facility Summary'!B:D,3,0)</f>
        <v>Manufacturing</v>
      </c>
    </row>
    <row r="202" spans="1:10" x14ac:dyDescent="0.25">
      <c r="A202" s="47" t="s">
        <v>1236</v>
      </c>
      <c r="B202" s="5" t="s">
        <v>347</v>
      </c>
      <c r="C202" s="2">
        <f>SUM(D202:I202)</f>
        <v>4035.9332160000004</v>
      </c>
      <c r="D202" s="2">
        <v>4031.7510240000001</v>
      </c>
      <c r="E202" s="2">
        <v>0</v>
      </c>
      <c r="F202" s="2">
        <v>2.1409919999999998</v>
      </c>
      <c r="G202" s="2">
        <v>2.0411999999999999</v>
      </c>
      <c r="H202" s="2">
        <v>0</v>
      </c>
      <c r="I202" s="2">
        <v>0</v>
      </c>
      <c r="J202" s="2" t="str">
        <f>VLOOKUP(B202,'Facility Summary'!B:D,3,0)</f>
        <v>Institutions</v>
      </c>
    </row>
    <row r="203" spans="1:10" x14ac:dyDescent="0.25">
      <c r="A203" s="47" t="s">
        <v>1114</v>
      </c>
      <c r="B203" s="5" t="s">
        <v>672</v>
      </c>
      <c r="C203" s="2">
        <f>SUM(D203:I203)</f>
        <v>3958.6034880000002</v>
      </c>
      <c r="D203" s="2">
        <v>144.78912</v>
      </c>
      <c r="E203" s="2">
        <v>0</v>
      </c>
      <c r="F203" s="2">
        <v>7.2576000000000002E-2</v>
      </c>
      <c r="G203" s="2">
        <v>0.780192</v>
      </c>
      <c r="H203" s="2">
        <v>0</v>
      </c>
      <c r="I203" s="2">
        <v>3812.9616000000001</v>
      </c>
      <c r="J203" s="2" t="str">
        <f>VLOOKUP(B203,'Facility Summary'!B:D,3,0)</f>
        <v>Manufacturing</v>
      </c>
    </row>
    <row r="204" spans="1:10" x14ac:dyDescent="0.25">
      <c r="A204" s="47" t="s">
        <v>552</v>
      </c>
      <c r="B204" s="5" t="s">
        <v>553</v>
      </c>
      <c r="C204" s="2">
        <f>SUM(D204:I204)</f>
        <v>3951.0465119999994</v>
      </c>
      <c r="D204" s="2">
        <v>3443.0417279999997</v>
      </c>
      <c r="E204" s="2">
        <v>0</v>
      </c>
      <c r="F204" s="2">
        <v>51.020928000000005</v>
      </c>
      <c r="G204" s="2">
        <v>456.983856</v>
      </c>
      <c r="H204" s="2">
        <v>0</v>
      </c>
      <c r="I204" s="2">
        <v>0</v>
      </c>
      <c r="J204" s="2" t="str">
        <f>VLOOKUP(B204,'Facility Summary'!B:D,3,0)</f>
        <v>Manufacturing</v>
      </c>
    </row>
    <row r="205" spans="1:10" x14ac:dyDescent="0.25">
      <c r="A205" s="47" t="s">
        <v>546</v>
      </c>
      <c r="B205" s="5" t="s">
        <v>547</v>
      </c>
      <c r="C205" s="2">
        <f>SUM(D205:I205)</f>
        <v>3896.7052320000003</v>
      </c>
      <c r="D205" s="2">
        <v>3892.6863360000002</v>
      </c>
      <c r="E205" s="2">
        <v>0</v>
      </c>
      <c r="F205" s="2">
        <v>1.832544</v>
      </c>
      <c r="G205" s="2">
        <v>2.1863520000000003</v>
      </c>
      <c r="H205" s="2">
        <v>0</v>
      </c>
      <c r="I205" s="2">
        <v>0</v>
      </c>
      <c r="J205" s="2" t="str">
        <f>VLOOKUP(B205,'Facility Summary'!B:D,3,0)</f>
        <v>Manufacturing</v>
      </c>
    </row>
    <row r="206" spans="1:10" x14ac:dyDescent="0.25">
      <c r="A206" s="47" t="s">
        <v>540</v>
      </c>
      <c r="B206" s="5" t="s">
        <v>541</v>
      </c>
      <c r="C206" s="2">
        <f>SUM(D206:I206)</f>
        <v>3805.1324639999998</v>
      </c>
      <c r="D206" s="2">
        <v>3801.2315039999999</v>
      </c>
      <c r="E206" s="2">
        <v>0</v>
      </c>
      <c r="F206" s="2">
        <v>2.004912</v>
      </c>
      <c r="G206" s="2">
        <v>1.896048</v>
      </c>
      <c r="H206" s="2">
        <v>0</v>
      </c>
      <c r="I206" s="2">
        <v>0</v>
      </c>
      <c r="J206" s="2" t="str">
        <f>VLOOKUP(B206,'Facility Summary'!B:D,3,0)</f>
        <v>Manufacturing</v>
      </c>
    </row>
    <row r="207" spans="1:10" x14ac:dyDescent="0.25">
      <c r="A207" s="47" t="s">
        <v>533</v>
      </c>
      <c r="B207" s="5" t="s">
        <v>534</v>
      </c>
      <c r="C207" s="2">
        <f>SUM(D207:I207)</f>
        <v>3733.0191359999999</v>
      </c>
      <c r="D207" s="2">
        <v>3729.1816799999997</v>
      </c>
      <c r="E207" s="2">
        <v>0</v>
      </c>
      <c r="F207" s="2">
        <v>1.9686239999999999</v>
      </c>
      <c r="G207" s="2">
        <v>1.868832</v>
      </c>
      <c r="H207" s="2">
        <v>0</v>
      </c>
      <c r="I207" s="2">
        <v>0</v>
      </c>
      <c r="J207" s="2" t="str">
        <f>VLOOKUP(B207,'Facility Summary'!B:D,3,0)</f>
        <v>Institutions</v>
      </c>
    </row>
    <row r="208" spans="1:10" x14ac:dyDescent="0.25">
      <c r="A208" s="47" t="s">
        <v>562</v>
      </c>
      <c r="B208" s="5" t="s">
        <v>563</v>
      </c>
      <c r="C208" s="2">
        <f>SUM(D208:I208)</f>
        <v>3675.8836799999999</v>
      </c>
      <c r="D208" s="2">
        <v>3672.155088</v>
      </c>
      <c r="E208" s="2">
        <v>0</v>
      </c>
      <c r="F208" s="2">
        <v>1.95048</v>
      </c>
      <c r="G208" s="2">
        <v>1.7781119999999999</v>
      </c>
      <c r="H208" s="2">
        <v>0</v>
      </c>
      <c r="I208" s="2">
        <v>0</v>
      </c>
      <c r="J208" s="2" t="str">
        <f>VLOOKUP(B208,'Facility Summary'!B:D,3,0)</f>
        <v>Manufacturing</v>
      </c>
    </row>
    <row r="209" spans="1:10" x14ac:dyDescent="0.25">
      <c r="A209" s="47" t="s">
        <v>538</v>
      </c>
      <c r="B209" s="5" t="s">
        <v>539</v>
      </c>
      <c r="C209" s="2">
        <f>SUM(D209:I209)</f>
        <v>3495.8770559999998</v>
      </c>
      <c r="D209" s="2">
        <v>3492.2664</v>
      </c>
      <c r="E209" s="2">
        <v>0</v>
      </c>
      <c r="F209" s="2">
        <v>1.8506880000000001</v>
      </c>
      <c r="G209" s="2">
        <v>1.759968</v>
      </c>
      <c r="H209" s="2">
        <v>0</v>
      </c>
      <c r="I209" s="2">
        <v>0</v>
      </c>
      <c r="J209" s="2" t="str">
        <f>VLOOKUP(B209,'Facility Summary'!B:D,3,0)</f>
        <v>Institutions</v>
      </c>
    </row>
    <row r="210" spans="1:10" x14ac:dyDescent="0.25">
      <c r="A210" s="47" t="s">
        <v>544</v>
      </c>
      <c r="B210" s="5" t="s">
        <v>545</v>
      </c>
      <c r="C210" s="2">
        <f>SUM(D210:I210)</f>
        <v>3492.2664000000004</v>
      </c>
      <c r="D210" s="2">
        <v>3488.6829600000001</v>
      </c>
      <c r="E210" s="2">
        <v>0</v>
      </c>
      <c r="F210" s="2">
        <v>1.8416159999999999</v>
      </c>
      <c r="G210" s="2">
        <v>1.741824</v>
      </c>
      <c r="H210" s="2">
        <v>0</v>
      </c>
      <c r="I210" s="2">
        <v>0</v>
      </c>
      <c r="J210" s="2" t="str">
        <f>VLOOKUP(B210,'Facility Summary'!B:D,3,0)</f>
        <v>Institutions</v>
      </c>
    </row>
    <row r="211" spans="1:10" x14ac:dyDescent="0.25">
      <c r="A211" s="47" t="s">
        <v>549</v>
      </c>
      <c r="B211" s="5" t="s">
        <v>550</v>
      </c>
      <c r="C211" s="2">
        <f>SUM(D211:I211)</f>
        <v>3448.0494720000002</v>
      </c>
      <c r="D211" s="2">
        <v>3444.5658240000002</v>
      </c>
      <c r="E211" s="2">
        <v>0</v>
      </c>
      <c r="F211" s="2">
        <v>1.8234719999999998</v>
      </c>
      <c r="G211" s="2">
        <v>1.6601760000000001</v>
      </c>
      <c r="H211" s="2">
        <v>0</v>
      </c>
      <c r="I211" s="2">
        <v>0</v>
      </c>
      <c r="J211" s="2" t="str">
        <f>VLOOKUP(B211,'Facility Summary'!B:D,3,0)</f>
        <v>Manufacturing</v>
      </c>
    </row>
    <row r="212" spans="1:10" x14ac:dyDescent="0.25">
      <c r="A212" s="47" t="s">
        <v>571</v>
      </c>
      <c r="B212" s="5" t="s">
        <v>572</v>
      </c>
      <c r="C212" s="2">
        <f>SUM(D212:I212)</f>
        <v>3397.2553439999997</v>
      </c>
      <c r="D212" s="2">
        <v>3119.0261759999999</v>
      </c>
      <c r="E212" s="2">
        <v>0</v>
      </c>
      <c r="F212" s="2">
        <v>1.6511040000000001</v>
      </c>
      <c r="G212" s="2">
        <v>1.560384</v>
      </c>
      <c r="H212" s="2">
        <v>275.01767999999998</v>
      </c>
      <c r="I212" s="2">
        <v>0</v>
      </c>
      <c r="J212" s="2" t="str">
        <f>VLOOKUP(B212,'Facility Summary'!B:D,3,0)</f>
        <v>Manufacturing</v>
      </c>
    </row>
    <row r="213" spans="1:10" x14ac:dyDescent="0.25">
      <c r="A213" s="47" t="s">
        <v>557</v>
      </c>
      <c r="B213" s="5" t="s">
        <v>558</v>
      </c>
      <c r="C213" s="2">
        <f>SUM(D213:I213)</f>
        <v>3324.1350240000002</v>
      </c>
      <c r="D213" s="2">
        <v>3320.687664</v>
      </c>
      <c r="E213" s="2">
        <v>0</v>
      </c>
      <c r="F213" s="2">
        <v>1.569456</v>
      </c>
      <c r="G213" s="2">
        <v>1.8779039999999998</v>
      </c>
      <c r="H213" s="2">
        <v>0</v>
      </c>
      <c r="I213" s="2">
        <v>0</v>
      </c>
      <c r="J213" s="2" t="str">
        <f>VLOOKUP(B213,'Facility Summary'!B:D,3,0)</f>
        <v>Institutions</v>
      </c>
    </row>
    <row r="214" spans="1:10" x14ac:dyDescent="0.25">
      <c r="A214" s="47" t="s">
        <v>530</v>
      </c>
      <c r="B214" s="5" t="s">
        <v>531</v>
      </c>
      <c r="C214" s="2">
        <f>SUM(D214:I214)</f>
        <v>3318.3380159999997</v>
      </c>
      <c r="D214" s="2">
        <v>3080.53368</v>
      </c>
      <c r="E214" s="2">
        <v>0</v>
      </c>
      <c r="F214" s="2">
        <v>1.560384</v>
      </c>
      <c r="G214" s="2">
        <v>1.7327519999999998</v>
      </c>
      <c r="H214" s="2">
        <v>234.5112</v>
      </c>
      <c r="I214" s="2">
        <v>0</v>
      </c>
      <c r="J214" s="2" t="str">
        <f>VLOOKUP(B214,'Facility Summary'!B:D,3,0)</f>
        <v>Institutions</v>
      </c>
    </row>
    <row r="215" spans="1:10" x14ac:dyDescent="0.25">
      <c r="A215" s="47" t="s">
        <v>116</v>
      </c>
      <c r="B215" s="5" t="s">
        <v>556</v>
      </c>
      <c r="C215" s="2">
        <f>SUM(D215:I215)</f>
        <v>3289.1533920000002</v>
      </c>
      <c r="D215" s="2">
        <v>3285.7786080000001</v>
      </c>
      <c r="E215" s="2">
        <v>0</v>
      </c>
      <c r="F215" s="2">
        <v>1.7327519999999998</v>
      </c>
      <c r="G215" s="2">
        <v>1.6420320000000002</v>
      </c>
      <c r="H215" s="2">
        <v>0</v>
      </c>
      <c r="I215" s="2">
        <v>0</v>
      </c>
      <c r="J215" s="2" t="str">
        <f>VLOOKUP(B215,'Facility Summary'!B:D,3,0)</f>
        <v>Manufacturing</v>
      </c>
    </row>
    <row r="216" spans="1:10" x14ac:dyDescent="0.25">
      <c r="A216" s="47" t="s">
        <v>1252</v>
      </c>
      <c r="B216" s="5" t="s">
        <v>542</v>
      </c>
      <c r="C216" s="2">
        <f>SUM(D216:I216)</f>
        <v>3289.062672</v>
      </c>
      <c r="D216" s="2">
        <v>3285.6697439999998</v>
      </c>
      <c r="E216" s="2">
        <v>0</v>
      </c>
      <c r="F216" s="2">
        <v>1.551312</v>
      </c>
      <c r="G216" s="2">
        <v>1.8416159999999999</v>
      </c>
      <c r="H216" s="2">
        <v>0</v>
      </c>
      <c r="I216" s="2">
        <v>0</v>
      </c>
      <c r="J216" s="2" t="str">
        <f>VLOOKUP(B216,'Facility Summary'!B:D,3,0)</f>
        <v>Manufacturing</v>
      </c>
    </row>
    <row r="217" spans="1:10" x14ac:dyDescent="0.25">
      <c r="A217" s="47" t="s">
        <v>1247</v>
      </c>
      <c r="B217" s="5" t="s">
        <v>1200</v>
      </c>
      <c r="C217" s="2">
        <f>SUM(D217:I217)</f>
        <v>3217.303152</v>
      </c>
      <c r="D217" s="2">
        <v>3214.0009439999999</v>
      </c>
      <c r="E217" s="2">
        <v>0</v>
      </c>
      <c r="F217" s="2">
        <v>1.6964640000000002</v>
      </c>
      <c r="G217" s="2">
        <v>1.6057440000000001</v>
      </c>
      <c r="H217" s="2">
        <v>0</v>
      </c>
      <c r="I217" s="2">
        <v>0</v>
      </c>
      <c r="J217" s="2" t="str">
        <f>VLOOKUP(B217,'Facility Summary'!B:D,3,0)</f>
        <v>Manufacturing</v>
      </c>
    </row>
    <row r="218" spans="1:10" x14ac:dyDescent="0.25">
      <c r="A218" s="47" t="s">
        <v>574</v>
      </c>
      <c r="B218" s="5" t="s">
        <v>575</v>
      </c>
      <c r="C218" s="2">
        <f>SUM(D218:I218)</f>
        <v>3011.876784</v>
      </c>
      <c r="D218" s="2">
        <v>2997.0984960000001</v>
      </c>
      <c r="E218" s="2">
        <v>0</v>
      </c>
      <c r="F218" s="2">
        <v>5.1619680000000008</v>
      </c>
      <c r="G218" s="2">
        <v>9.61632</v>
      </c>
      <c r="H218" s="2">
        <v>0</v>
      </c>
      <c r="I218" s="2">
        <v>0</v>
      </c>
      <c r="J218" s="2" t="str">
        <f>VLOOKUP(B218,'Facility Summary'!B:D,3,0)</f>
        <v>Power Generation</v>
      </c>
    </row>
    <row r="219" spans="1:10" x14ac:dyDescent="0.25">
      <c r="A219" s="47" t="s">
        <v>456</v>
      </c>
      <c r="B219" s="5" t="s">
        <v>457</v>
      </c>
      <c r="C219" s="2">
        <f>SUM(D219:I219)</f>
        <v>2894.430672</v>
      </c>
      <c r="D219" s="2">
        <v>2893.7774880000002</v>
      </c>
      <c r="E219" s="2">
        <v>0</v>
      </c>
      <c r="F219" s="2">
        <v>0.29937600000000003</v>
      </c>
      <c r="G219" s="2">
        <v>0.35380800000000001</v>
      </c>
      <c r="H219" s="2">
        <v>0</v>
      </c>
      <c r="I219" s="2">
        <v>0</v>
      </c>
      <c r="J219" s="2" t="str">
        <f>VLOOKUP(B219,'Facility Summary'!B:D,3,0)</f>
        <v>Institutions</v>
      </c>
    </row>
    <row r="220" spans="1:10" x14ac:dyDescent="0.25">
      <c r="A220" s="47" t="s">
        <v>1266</v>
      </c>
      <c r="B220" s="5" t="s">
        <v>608</v>
      </c>
      <c r="C220" s="2">
        <f>SUM(D220:I220)</f>
        <v>2849.92344</v>
      </c>
      <c r="D220" s="2">
        <v>2834.6915519999998</v>
      </c>
      <c r="E220" s="2">
        <v>0</v>
      </c>
      <c r="F220" s="2">
        <v>1.5240959999999999</v>
      </c>
      <c r="G220" s="2">
        <v>13.707792</v>
      </c>
      <c r="H220" s="2">
        <v>0</v>
      </c>
      <c r="I220" s="2">
        <v>0</v>
      </c>
      <c r="J220" s="2" t="str">
        <f>VLOOKUP(B220,'Facility Summary'!B:D,3,0)</f>
        <v>Manufacturing</v>
      </c>
    </row>
    <row r="221" spans="1:10" x14ac:dyDescent="0.25">
      <c r="A221" s="47" t="s">
        <v>1252</v>
      </c>
      <c r="B221" s="5" t="s">
        <v>567</v>
      </c>
      <c r="C221" s="2">
        <f>SUM(D221:I221)</f>
        <v>2775.7326239999998</v>
      </c>
      <c r="D221" s="2">
        <v>2772.8477279999997</v>
      </c>
      <c r="E221" s="2">
        <v>0</v>
      </c>
      <c r="F221" s="2">
        <v>1.288224</v>
      </c>
      <c r="G221" s="2">
        <v>1.5966720000000001</v>
      </c>
      <c r="H221" s="2">
        <v>0</v>
      </c>
      <c r="I221" s="2">
        <v>0</v>
      </c>
      <c r="J221" s="2" t="str">
        <f>VLOOKUP(B221,'Facility Summary'!B:D,3,0)</f>
        <v>Manufacturing</v>
      </c>
    </row>
    <row r="222" spans="1:10" x14ac:dyDescent="0.25">
      <c r="A222" s="47" t="s">
        <v>591</v>
      </c>
      <c r="B222" s="5" t="s">
        <v>592</v>
      </c>
      <c r="C222" s="2">
        <f>SUM(D222:I222)</f>
        <v>2673.1010879999999</v>
      </c>
      <c r="D222" s="2">
        <v>970.87636800000007</v>
      </c>
      <c r="E222" s="2">
        <v>0</v>
      </c>
      <c r="F222" s="2">
        <v>1701.7439039999999</v>
      </c>
      <c r="G222" s="2">
        <v>0.48081600000000002</v>
      </c>
      <c r="H222" s="2">
        <v>0</v>
      </c>
      <c r="I222" s="2">
        <v>0</v>
      </c>
      <c r="J222" s="2" t="str">
        <f>VLOOKUP(B222,'Facility Summary'!B:D,3,0)</f>
        <v>Natural Gas Systems</v>
      </c>
    </row>
    <row r="223" spans="1:10" x14ac:dyDescent="0.25">
      <c r="A223" s="47" t="s">
        <v>612</v>
      </c>
      <c r="B223" s="5" t="s">
        <v>613</v>
      </c>
      <c r="C223" s="2">
        <f>SUM(D223:I223)</f>
        <v>2644.8690239999996</v>
      </c>
      <c r="D223" s="2">
        <v>2636.2052639999997</v>
      </c>
      <c r="E223" s="2">
        <v>0</v>
      </c>
      <c r="F223" s="2">
        <v>2.99376</v>
      </c>
      <c r="G223" s="2">
        <v>5.67</v>
      </c>
      <c r="H223" s="2">
        <v>0</v>
      </c>
      <c r="I223" s="2">
        <v>0</v>
      </c>
      <c r="J223" s="2" t="str">
        <f>VLOOKUP(B223,'Facility Summary'!B:D,3,0)</f>
        <v>Power Generation</v>
      </c>
    </row>
    <row r="224" spans="1:10" x14ac:dyDescent="0.25">
      <c r="A224" s="47" t="s">
        <v>580</v>
      </c>
      <c r="B224" s="5" t="s">
        <v>581</v>
      </c>
      <c r="C224" s="2">
        <f>SUM(D224:I224)</f>
        <v>2500.3157760000004</v>
      </c>
      <c r="D224" s="2">
        <v>2497.7574720000002</v>
      </c>
      <c r="E224" s="2">
        <v>0</v>
      </c>
      <c r="F224" s="2">
        <v>1.306368</v>
      </c>
      <c r="G224" s="2">
        <v>1.2519359999999999</v>
      </c>
      <c r="H224" s="2">
        <v>0</v>
      </c>
      <c r="I224" s="2">
        <v>0</v>
      </c>
      <c r="J224" s="2" t="str">
        <f>VLOOKUP(B224,'Facility Summary'!B:D,3,0)</f>
        <v>Manufacturing</v>
      </c>
    </row>
    <row r="225" spans="1:10" x14ac:dyDescent="0.25">
      <c r="A225" s="47" t="s">
        <v>577</v>
      </c>
      <c r="B225" s="5" t="s">
        <v>578</v>
      </c>
      <c r="C225" s="2">
        <f>SUM(D225:I225)</f>
        <v>2475.6127200000001</v>
      </c>
      <c r="D225" s="2">
        <v>2473.0725600000001</v>
      </c>
      <c r="E225" s="2">
        <v>0</v>
      </c>
      <c r="F225" s="2">
        <v>1.3154399999999999</v>
      </c>
      <c r="G225" s="2">
        <v>1.22472</v>
      </c>
      <c r="H225" s="2">
        <v>0</v>
      </c>
      <c r="I225" s="2">
        <v>0</v>
      </c>
      <c r="J225" s="2" t="str">
        <f>VLOOKUP(B225,'Facility Summary'!B:D,3,0)</f>
        <v>Manufacturing</v>
      </c>
    </row>
    <row r="226" spans="1:10" x14ac:dyDescent="0.25">
      <c r="A226" s="47" t="s">
        <v>462</v>
      </c>
      <c r="B226" s="5" t="s">
        <v>573</v>
      </c>
      <c r="C226" s="2">
        <f>SUM(D226:I226)</f>
        <v>2290.0268160000001</v>
      </c>
      <c r="D226" s="2">
        <v>2287.6318080000001</v>
      </c>
      <c r="E226" s="2">
        <v>0</v>
      </c>
      <c r="F226" s="2">
        <v>1.0886400000000001</v>
      </c>
      <c r="G226" s="2">
        <v>1.306368</v>
      </c>
      <c r="H226" s="2">
        <v>0</v>
      </c>
      <c r="I226" s="2">
        <v>0</v>
      </c>
      <c r="J226" s="2" t="str">
        <f>VLOOKUP(B226,'Facility Summary'!B:D,3,0)</f>
        <v>Manufacturing</v>
      </c>
    </row>
    <row r="227" spans="1:10" x14ac:dyDescent="0.25">
      <c r="A227" s="47" t="s">
        <v>417</v>
      </c>
      <c r="B227" s="5" t="s">
        <v>418</v>
      </c>
      <c r="C227" s="2">
        <f>SUM(D227:I227)</f>
        <v>2282.3700480000002</v>
      </c>
      <c r="D227" s="2">
        <v>0.94348799999999999</v>
      </c>
      <c r="E227" s="2">
        <v>211.10543999999999</v>
      </c>
      <c r="F227" s="2">
        <v>2070.3211200000001</v>
      </c>
      <c r="G227" s="2">
        <v>0</v>
      </c>
      <c r="H227" s="2">
        <v>0</v>
      </c>
      <c r="I227" s="2">
        <v>0</v>
      </c>
      <c r="J227" s="2" t="str">
        <f>VLOOKUP(B227,'Facility Summary'!B:D,3,0)</f>
        <v>Natural Gas Systems</v>
      </c>
    </row>
    <row r="228" spans="1:10" x14ac:dyDescent="0.25">
      <c r="A228" s="47" t="s">
        <v>585</v>
      </c>
      <c r="B228" s="5" t="s">
        <v>586</v>
      </c>
      <c r="C228" s="2">
        <f>SUM(D228:I228)</f>
        <v>2178.5954399999996</v>
      </c>
      <c r="D228" s="2">
        <v>2176.4090879999999</v>
      </c>
      <c r="E228" s="2">
        <v>0</v>
      </c>
      <c r="F228" s="2">
        <v>1.1430720000000001</v>
      </c>
      <c r="G228" s="2">
        <v>1.04328</v>
      </c>
      <c r="H228" s="2">
        <v>0</v>
      </c>
      <c r="I228" s="2">
        <v>0</v>
      </c>
      <c r="J228" s="2" t="str">
        <f>VLOOKUP(B228,'Facility Summary'!B:D,3,0)</f>
        <v>Manufacturing</v>
      </c>
    </row>
    <row r="229" spans="1:10" x14ac:dyDescent="0.25">
      <c r="A229" s="47" t="s">
        <v>1258</v>
      </c>
      <c r="B229" s="6" t="s">
        <v>590</v>
      </c>
      <c r="C229" s="2">
        <f>SUM(D229:I229)</f>
        <v>2111.4626400000002</v>
      </c>
      <c r="D229" s="2">
        <v>2056.9671360000002</v>
      </c>
      <c r="E229" s="2">
        <v>0</v>
      </c>
      <c r="F229" s="2">
        <v>1.560384</v>
      </c>
      <c r="G229" s="2">
        <v>52.935120000000005</v>
      </c>
      <c r="H229" s="2">
        <v>0</v>
      </c>
      <c r="I229" s="2">
        <v>0</v>
      </c>
      <c r="J229" s="2" t="str">
        <f>VLOOKUP(B229,'Facility Summary'!B:D,3,0)</f>
        <v>Manufacturing</v>
      </c>
    </row>
    <row r="230" spans="1:10" x14ac:dyDescent="0.25">
      <c r="A230" s="47" t="s">
        <v>631</v>
      </c>
      <c r="B230" s="5" t="s">
        <v>632</v>
      </c>
      <c r="C230" s="2">
        <f>SUM(D230:I230)</f>
        <v>1976.8106635200002</v>
      </c>
      <c r="D230" s="2">
        <v>1115.347968</v>
      </c>
      <c r="E230" s="2">
        <v>860.31962352000005</v>
      </c>
      <c r="F230" s="2">
        <v>0.58967999999999998</v>
      </c>
      <c r="G230" s="2">
        <v>0.553392</v>
      </c>
      <c r="H230" s="2">
        <v>0</v>
      </c>
      <c r="I230" s="2">
        <v>0</v>
      </c>
      <c r="J230" s="2" t="str">
        <f>VLOOKUP(B230,'Facility Summary'!B:D,3,0)</f>
        <v>Manufacturing</v>
      </c>
    </row>
    <row r="231" spans="1:10" x14ac:dyDescent="0.25">
      <c r="A231" s="47" t="s">
        <v>846</v>
      </c>
      <c r="B231" s="5" t="s">
        <v>761</v>
      </c>
      <c r="C231" s="2">
        <f>SUM(D231:I231)</f>
        <v>1939.6933919999999</v>
      </c>
      <c r="D231" s="2">
        <v>1936.4637600000001</v>
      </c>
      <c r="E231" s="2">
        <v>0</v>
      </c>
      <c r="F231" s="2">
        <v>1.1884320000000002</v>
      </c>
      <c r="G231" s="2">
        <v>2.0411999999999999</v>
      </c>
      <c r="H231" s="2">
        <v>0</v>
      </c>
      <c r="I231" s="2">
        <v>0</v>
      </c>
      <c r="J231" s="2" t="str">
        <f>VLOOKUP(B231,'Facility Summary'!B:D,3,0)</f>
        <v>Institutions</v>
      </c>
    </row>
    <row r="232" spans="1:10" x14ac:dyDescent="0.25">
      <c r="A232" s="47" t="s">
        <v>623</v>
      </c>
      <c r="B232" s="5" t="s">
        <v>624</v>
      </c>
      <c r="C232" s="2">
        <f>SUM(D232:I232)</f>
        <v>1844.7911999999999</v>
      </c>
      <c r="D232" s="2">
        <v>1838.7492479999999</v>
      </c>
      <c r="E232" s="2">
        <v>0</v>
      </c>
      <c r="F232" s="2">
        <v>2.08656</v>
      </c>
      <c r="G232" s="2">
        <v>3.9553920000000002</v>
      </c>
      <c r="H232" s="2">
        <v>0</v>
      </c>
      <c r="I232" s="2">
        <v>0</v>
      </c>
      <c r="J232" s="2" t="str">
        <f>VLOOKUP(B232,'Facility Summary'!B:D,3,0)</f>
        <v>Power Generation</v>
      </c>
    </row>
    <row r="233" spans="1:10" x14ac:dyDescent="0.25">
      <c r="A233" s="47" t="s">
        <v>604</v>
      </c>
      <c r="B233" s="5" t="s">
        <v>605</v>
      </c>
      <c r="C233" s="2">
        <f>SUM(D233:I233)</f>
        <v>1718.9897759999999</v>
      </c>
      <c r="D233" s="2">
        <v>1716.395184</v>
      </c>
      <c r="E233" s="2">
        <v>0</v>
      </c>
      <c r="F233" s="2">
        <v>1.2700799999999999</v>
      </c>
      <c r="G233" s="2">
        <v>1.3245119999999999</v>
      </c>
      <c r="H233" s="2">
        <v>0</v>
      </c>
      <c r="I233" s="2">
        <v>0</v>
      </c>
      <c r="J233" s="2" t="str">
        <f>VLOOKUP(B233,'Facility Summary'!B:D,3,0)</f>
        <v>Manufacturing</v>
      </c>
    </row>
    <row r="234" spans="1:10" x14ac:dyDescent="0.25">
      <c r="A234" s="47" t="s">
        <v>1234</v>
      </c>
      <c r="B234" s="5" t="s">
        <v>616</v>
      </c>
      <c r="C234" s="2">
        <f>SUM(D234:I234)</f>
        <v>1712.8571039999997</v>
      </c>
      <c r="D234" s="2">
        <v>1711.0608479999999</v>
      </c>
      <c r="E234" s="2">
        <v>0</v>
      </c>
      <c r="F234" s="2">
        <v>0.80740800000000001</v>
      </c>
      <c r="G234" s="2">
        <v>0.98884800000000006</v>
      </c>
      <c r="H234" s="2">
        <v>0</v>
      </c>
      <c r="I234" s="2">
        <v>0</v>
      </c>
      <c r="J234" s="2" t="str">
        <f>VLOOKUP(B234,'Facility Summary'!B:D,3,0)</f>
        <v>Manufacturing</v>
      </c>
    </row>
    <row r="235" spans="1:10" x14ac:dyDescent="0.25">
      <c r="A235" s="47" t="s">
        <v>609</v>
      </c>
      <c r="B235" s="5" t="s">
        <v>610</v>
      </c>
      <c r="C235" s="2">
        <f>SUM(D235:I235)</f>
        <v>1625.920128</v>
      </c>
      <c r="D235" s="2">
        <v>860.31590400000005</v>
      </c>
      <c r="E235" s="2">
        <v>0</v>
      </c>
      <c r="F235" s="2">
        <v>765.60422399999993</v>
      </c>
      <c r="G235" s="2">
        <v>0</v>
      </c>
      <c r="H235" s="2">
        <v>0</v>
      </c>
      <c r="I235" s="2">
        <v>0</v>
      </c>
      <c r="J235" s="2" t="str">
        <f>VLOOKUP(B235,'Facility Summary'!B:D,3,0)</f>
        <v>Solid Waste Landfill</v>
      </c>
    </row>
    <row r="236" spans="1:10" x14ac:dyDescent="0.25">
      <c r="A236" s="47" t="s">
        <v>258</v>
      </c>
      <c r="B236" s="5" t="s">
        <v>259</v>
      </c>
      <c r="C236" s="2">
        <f>SUM(D236:I236)</f>
        <v>1608.574464</v>
      </c>
      <c r="D236" s="2">
        <v>1606.9052159999999</v>
      </c>
      <c r="E236" s="2">
        <v>0</v>
      </c>
      <c r="F236" s="2">
        <v>0.76204799999999995</v>
      </c>
      <c r="G236" s="2">
        <v>0.90720000000000001</v>
      </c>
      <c r="H236" s="2">
        <v>0</v>
      </c>
      <c r="I236" s="2">
        <v>0</v>
      </c>
      <c r="J236" s="2" t="str">
        <f>VLOOKUP(B236,'Facility Summary'!B:D,3,0)</f>
        <v>Manufacturing</v>
      </c>
    </row>
    <row r="237" spans="1:10" x14ac:dyDescent="0.25">
      <c r="A237" s="47" t="s">
        <v>1254</v>
      </c>
      <c r="B237" s="5" t="s">
        <v>629</v>
      </c>
      <c r="C237" s="2">
        <f>SUM(D237:I237)</f>
        <v>1517.33736</v>
      </c>
      <c r="D237" s="2">
        <v>1068.7451039999999</v>
      </c>
      <c r="E237" s="2">
        <v>0</v>
      </c>
      <c r="F237" s="2">
        <v>154.68667199999999</v>
      </c>
      <c r="G237" s="2">
        <v>293.90558400000003</v>
      </c>
      <c r="H237" s="2">
        <v>0</v>
      </c>
      <c r="I237" s="2">
        <v>0</v>
      </c>
      <c r="J237" s="2" t="str">
        <f>VLOOKUP(B237,'Facility Summary'!B:D,3,0)</f>
        <v>Manufacturing</v>
      </c>
    </row>
    <row r="238" spans="1:10" x14ac:dyDescent="0.25">
      <c r="A238" s="47" t="s">
        <v>598</v>
      </c>
      <c r="B238" s="5" t="s">
        <v>599</v>
      </c>
      <c r="C238" s="2">
        <f>SUM(D238:I238)</f>
        <v>1488.8875680000001</v>
      </c>
      <c r="D238" s="2">
        <v>211.18708799999999</v>
      </c>
      <c r="E238" s="2">
        <v>0</v>
      </c>
      <c r="F238" s="2">
        <v>1277.7004800000002</v>
      </c>
      <c r="G238" s="2">
        <v>0</v>
      </c>
      <c r="H238" s="2">
        <v>0</v>
      </c>
      <c r="I238" s="2">
        <v>0</v>
      </c>
      <c r="J238" s="2" t="str">
        <f>VLOOKUP(B238,'Facility Summary'!B:D,3,0)</f>
        <v>Solid Waste Landfill</v>
      </c>
    </row>
    <row r="239" spans="1:10" x14ac:dyDescent="0.25">
      <c r="A239" s="47" t="s">
        <v>1270</v>
      </c>
      <c r="B239" s="5" t="s">
        <v>597</v>
      </c>
      <c r="C239" s="2">
        <f>SUM(D239:I239)</f>
        <v>1375.8232320000002</v>
      </c>
      <c r="D239" s="2">
        <v>1374.3444960000002</v>
      </c>
      <c r="E239" s="2">
        <v>0</v>
      </c>
      <c r="F239" s="2">
        <v>0.66225599999999996</v>
      </c>
      <c r="G239" s="2">
        <v>0.81647999999999998</v>
      </c>
      <c r="H239" s="2">
        <v>0</v>
      </c>
      <c r="I239" s="2">
        <v>0</v>
      </c>
      <c r="J239" s="2" t="str">
        <f>VLOOKUP(B239,'Facility Summary'!B:D,3,0)</f>
        <v>Institutions</v>
      </c>
    </row>
    <row r="240" spans="1:10" x14ac:dyDescent="0.25">
      <c r="A240" s="47" t="s">
        <v>620</v>
      </c>
      <c r="B240" s="5" t="s">
        <v>621</v>
      </c>
      <c r="C240" s="2">
        <f>SUM(D240:I240)</f>
        <v>1294.3761767999997</v>
      </c>
      <c r="D240" s="2">
        <v>179.06313599999999</v>
      </c>
      <c r="E240" s="2">
        <v>118.11880080000002</v>
      </c>
      <c r="F240" s="2">
        <v>997.10351999999989</v>
      </c>
      <c r="G240" s="2">
        <v>9.0720000000000009E-2</v>
      </c>
      <c r="H240" s="2">
        <v>0</v>
      </c>
      <c r="I240" s="2">
        <v>0</v>
      </c>
      <c r="J240" s="2" t="str">
        <f>VLOOKUP(B240,'Facility Summary'!B:D,3,0)</f>
        <v>Natural Gas Systems</v>
      </c>
    </row>
    <row r="241" spans="1:10" x14ac:dyDescent="0.25">
      <c r="A241" s="47" t="s">
        <v>618</v>
      </c>
      <c r="B241" s="5" t="s">
        <v>619</v>
      </c>
      <c r="C241" s="2">
        <f>SUM(D241:I241)</f>
        <v>1244.5876799999999</v>
      </c>
      <c r="D241" s="2">
        <v>18.153072000000002</v>
      </c>
      <c r="E241" s="2">
        <v>0</v>
      </c>
      <c r="F241" s="2">
        <v>1226.4073919999998</v>
      </c>
      <c r="G241" s="2">
        <v>2.7216000000000001E-2</v>
      </c>
      <c r="H241" s="2">
        <v>0</v>
      </c>
      <c r="I241" s="2">
        <v>0</v>
      </c>
      <c r="J241" s="2" t="str">
        <f>VLOOKUP(B241,'Facility Summary'!B:D,3,0)</f>
        <v>Solid Waste Landfill</v>
      </c>
    </row>
    <row r="242" spans="1:10" x14ac:dyDescent="0.25">
      <c r="A242" s="47" t="s">
        <v>647</v>
      </c>
      <c r="B242" s="5" t="s">
        <v>648</v>
      </c>
      <c r="C242" s="2">
        <f>SUM(D242:I242)</f>
        <v>1008.198576</v>
      </c>
      <c r="D242" s="2">
        <v>1005.413472</v>
      </c>
      <c r="E242" s="2">
        <v>0</v>
      </c>
      <c r="F242" s="2">
        <v>0.86183999999999994</v>
      </c>
      <c r="G242" s="2">
        <v>1.9232640000000001</v>
      </c>
      <c r="H242" s="2">
        <v>0</v>
      </c>
      <c r="I242" s="2">
        <v>0</v>
      </c>
      <c r="J242" s="2" t="str">
        <f>VLOOKUP(B242,'Facility Summary'!B:D,3,0)</f>
        <v>Other</v>
      </c>
    </row>
    <row r="243" spans="1:10" x14ac:dyDescent="0.25">
      <c r="A243" s="47" t="s">
        <v>638</v>
      </c>
      <c r="B243" s="5" t="s">
        <v>639</v>
      </c>
      <c r="C243" s="2">
        <f>SUM(D243:I243)</f>
        <v>805.82040000000006</v>
      </c>
      <c r="D243" s="2">
        <v>804.713616</v>
      </c>
      <c r="E243" s="2">
        <v>0</v>
      </c>
      <c r="F243" s="2">
        <v>0.49896000000000007</v>
      </c>
      <c r="G243" s="2">
        <v>0.60782400000000003</v>
      </c>
      <c r="H243" s="2">
        <v>0</v>
      </c>
      <c r="I243" s="2">
        <v>0</v>
      </c>
      <c r="J243" s="2" t="str">
        <f>VLOOKUP(B243,'Facility Summary'!B:D,3,0)</f>
        <v>Institutions</v>
      </c>
    </row>
    <row r="244" spans="1:10" x14ac:dyDescent="0.25">
      <c r="A244" s="47" t="s">
        <v>636</v>
      </c>
      <c r="B244" s="5" t="s">
        <v>637</v>
      </c>
      <c r="C244" s="2">
        <f>SUM(D244:I244)</f>
        <v>773.97768000000008</v>
      </c>
      <c r="D244" s="2">
        <v>773.11584000000005</v>
      </c>
      <c r="E244" s="2">
        <v>0</v>
      </c>
      <c r="F244" s="2">
        <v>0.42638399999999999</v>
      </c>
      <c r="G244" s="2">
        <v>0.43545600000000001</v>
      </c>
      <c r="H244" s="2">
        <v>0</v>
      </c>
      <c r="I244" s="2">
        <v>0</v>
      </c>
      <c r="J244" s="2" t="str">
        <f>VLOOKUP(B244,'Facility Summary'!B:D,3,0)</f>
        <v>Institutions</v>
      </c>
    </row>
    <row r="245" spans="1:10" x14ac:dyDescent="0.25">
      <c r="A245" s="47" t="s">
        <v>643</v>
      </c>
      <c r="B245" s="5" t="s">
        <v>644</v>
      </c>
      <c r="C245" s="2">
        <f>SUM(D245:I245)</f>
        <v>715.626576</v>
      </c>
      <c r="D245" s="2">
        <v>714.89174400000002</v>
      </c>
      <c r="E245" s="2">
        <v>0</v>
      </c>
      <c r="F245" s="2">
        <v>0.38102399999999997</v>
      </c>
      <c r="G245" s="2">
        <v>0.35380800000000001</v>
      </c>
      <c r="H245" s="2">
        <v>0</v>
      </c>
      <c r="I245" s="2">
        <v>0</v>
      </c>
      <c r="J245" s="2" t="str">
        <f>VLOOKUP(B245,'Facility Summary'!B:D,3,0)</f>
        <v>Manufacturing</v>
      </c>
    </row>
    <row r="246" spans="1:10" x14ac:dyDescent="0.25">
      <c r="A246" s="47" t="s">
        <v>664</v>
      </c>
      <c r="B246" s="5" t="s">
        <v>665</v>
      </c>
      <c r="C246" s="2">
        <f>SUM(D246:I246)</f>
        <v>693.24595199999999</v>
      </c>
      <c r="D246" s="2">
        <v>690.87815999999998</v>
      </c>
      <c r="E246" s="2">
        <v>0</v>
      </c>
      <c r="F246" s="2">
        <v>0.69854400000000005</v>
      </c>
      <c r="G246" s="2">
        <v>1.6692480000000001</v>
      </c>
      <c r="H246" s="2">
        <v>0</v>
      </c>
      <c r="I246" s="2">
        <v>0</v>
      </c>
      <c r="J246" s="2" t="str">
        <f>VLOOKUP(B246,'Facility Summary'!B:D,3,0)</f>
        <v>Power Generation</v>
      </c>
    </row>
    <row r="247" spans="1:10" x14ac:dyDescent="0.25">
      <c r="A247" s="47" t="s">
        <v>1269</v>
      </c>
      <c r="B247" s="5" t="s">
        <v>646</v>
      </c>
      <c r="C247" s="2">
        <f>SUM(D247:I247)</f>
        <v>643.97591999999997</v>
      </c>
      <c r="D247" s="2">
        <v>628.61702400000001</v>
      </c>
      <c r="E247" s="2">
        <v>0</v>
      </c>
      <c r="F247" s="2">
        <v>15.050447999999999</v>
      </c>
      <c r="G247" s="2">
        <v>0.308448</v>
      </c>
      <c r="H247" s="2">
        <v>0</v>
      </c>
      <c r="I247" s="2">
        <v>0</v>
      </c>
      <c r="J247" s="2" t="str">
        <f>VLOOKUP(B247,'Facility Summary'!B:D,3,0)</f>
        <v>Institutions</v>
      </c>
    </row>
    <row r="248" spans="1:10" x14ac:dyDescent="0.25">
      <c r="A248" s="47" t="s">
        <v>655</v>
      </c>
      <c r="B248" s="5" t="s">
        <v>656</v>
      </c>
      <c r="C248" s="2">
        <f>SUM(D248:I248)</f>
        <v>451.94889599999999</v>
      </c>
      <c r="D248" s="2">
        <v>451.48622399999999</v>
      </c>
      <c r="E248" s="2">
        <v>0</v>
      </c>
      <c r="F248" s="2">
        <v>0.235872</v>
      </c>
      <c r="G248" s="2">
        <v>0.2268</v>
      </c>
      <c r="H248" s="2">
        <v>0</v>
      </c>
      <c r="I248" s="2">
        <v>0</v>
      </c>
      <c r="J248" s="2" t="str">
        <f>VLOOKUP(B248,'Facility Summary'!B:D,3,0)</f>
        <v>Manufacturing</v>
      </c>
    </row>
    <row r="249" spans="1:10" x14ac:dyDescent="0.25">
      <c r="A249" s="47" t="s">
        <v>653</v>
      </c>
      <c r="B249" s="5" t="s">
        <v>654</v>
      </c>
      <c r="C249" s="2">
        <f>SUM(D249:I249)</f>
        <v>423.689616</v>
      </c>
      <c r="D249" s="2">
        <v>422.41046399999999</v>
      </c>
      <c r="E249" s="2">
        <v>0</v>
      </c>
      <c r="F249" s="2">
        <v>0.4536</v>
      </c>
      <c r="G249" s="2">
        <v>0.82555200000000006</v>
      </c>
      <c r="H249" s="2">
        <v>0</v>
      </c>
      <c r="I249" s="2">
        <v>0</v>
      </c>
      <c r="J249" s="2" t="str">
        <f>VLOOKUP(B249,'Facility Summary'!B:D,3,0)</f>
        <v>Power Generation</v>
      </c>
    </row>
    <row r="250" spans="1:10" x14ac:dyDescent="0.25">
      <c r="A250" s="47" t="s">
        <v>1245</v>
      </c>
      <c r="B250" s="5" t="s">
        <v>627</v>
      </c>
      <c r="C250" s="2">
        <f>SUM(D250:I250)</f>
        <v>394.90415999999999</v>
      </c>
      <c r="D250" s="2">
        <v>393.56150400000001</v>
      </c>
      <c r="E250" s="2">
        <v>0</v>
      </c>
      <c r="F250" s="2">
        <v>0.39916800000000002</v>
      </c>
      <c r="G250" s="2">
        <v>0.94348799999999999</v>
      </c>
      <c r="H250" s="2">
        <v>0</v>
      </c>
      <c r="I250" s="2">
        <v>0</v>
      </c>
      <c r="J250" s="2" t="str">
        <f>VLOOKUP(B250,'Facility Summary'!B:D,3,0)</f>
        <v>Power Generation</v>
      </c>
    </row>
    <row r="251" spans="1:10" x14ac:dyDescent="0.25">
      <c r="A251" s="47" t="s">
        <v>680</v>
      </c>
      <c r="B251" s="5" t="s">
        <v>681</v>
      </c>
      <c r="C251" s="2">
        <f>SUM(D251:I251)</f>
        <v>301.29926399999999</v>
      </c>
      <c r="D251" s="2">
        <v>300.30134399999997</v>
      </c>
      <c r="E251" s="2">
        <v>0</v>
      </c>
      <c r="F251" s="2">
        <v>0.34473599999999999</v>
      </c>
      <c r="G251" s="2">
        <v>0.65318399999999999</v>
      </c>
      <c r="H251" s="2">
        <v>0</v>
      </c>
      <c r="I251" s="2">
        <v>0</v>
      </c>
      <c r="J251" s="2" t="str">
        <f>VLOOKUP(B251,'Facility Summary'!B:D,3,0)</f>
        <v>Power Generation</v>
      </c>
    </row>
    <row r="252" spans="1:10" x14ac:dyDescent="0.25">
      <c r="A252" s="47" t="s">
        <v>649</v>
      </c>
      <c r="B252" s="5" t="s">
        <v>650</v>
      </c>
      <c r="C252" s="2">
        <f>SUM(D252:I252)</f>
        <v>264.54859199999999</v>
      </c>
      <c r="D252" s="2">
        <v>263.73211199999997</v>
      </c>
      <c r="E252" s="2">
        <v>0</v>
      </c>
      <c r="F252" s="2">
        <v>0.29030400000000001</v>
      </c>
      <c r="G252" s="2">
        <v>0.52617599999999998</v>
      </c>
      <c r="H252" s="2">
        <v>0</v>
      </c>
      <c r="I252" s="2">
        <v>0</v>
      </c>
      <c r="J252" s="2" t="str">
        <f>VLOOKUP(B252,'Facility Summary'!B:D,3,0)</f>
        <v>Petroleum Bulk Stations and Terminals</v>
      </c>
    </row>
    <row r="253" spans="1:10" x14ac:dyDescent="0.25">
      <c r="A253" s="47" t="s">
        <v>667</v>
      </c>
      <c r="B253" s="5" t="s">
        <v>668</v>
      </c>
      <c r="C253" s="2">
        <f>SUM(D253:I253)</f>
        <v>262.42574400000001</v>
      </c>
      <c r="D253" s="2">
        <v>262.00843200000003</v>
      </c>
      <c r="E253" s="2">
        <v>0</v>
      </c>
      <c r="F253" s="2">
        <v>0.154224</v>
      </c>
      <c r="G253" s="2">
        <v>0.26308799999999999</v>
      </c>
      <c r="H253" s="2">
        <v>0</v>
      </c>
      <c r="I253" s="2">
        <v>0</v>
      </c>
      <c r="J253" s="2" t="str">
        <f>VLOOKUP(B253,'Facility Summary'!B:D,3,0)</f>
        <v>Sewage Treatment Facilities</v>
      </c>
    </row>
    <row r="254" spans="1:10" x14ac:dyDescent="0.25">
      <c r="A254" s="47" t="s">
        <v>669</v>
      </c>
      <c r="B254" s="5" t="s">
        <v>670</v>
      </c>
      <c r="C254" s="2">
        <f>SUM(D254:I254)</f>
        <v>258.35241600000001</v>
      </c>
      <c r="D254" s="2">
        <v>258.08932800000002</v>
      </c>
      <c r="E254" s="2">
        <v>0</v>
      </c>
      <c r="F254" s="2">
        <v>0.117936</v>
      </c>
      <c r="G254" s="2">
        <v>0.145152</v>
      </c>
      <c r="H254" s="2">
        <v>0</v>
      </c>
      <c r="I254" s="2">
        <v>0</v>
      </c>
      <c r="J254" s="2" t="str">
        <f>VLOOKUP(B254,'Facility Summary'!B:D,3,0)</f>
        <v>Manufacturing</v>
      </c>
    </row>
    <row r="255" spans="1:10" x14ac:dyDescent="0.25">
      <c r="A255" s="47" t="s">
        <v>600</v>
      </c>
      <c r="B255" s="5" t="s">
        <v>601</v>
      </c>
      <c r="C255" s="2">
        <f>SUM(D255:I255)</f>
        <v>178.700256</v>
      </c>
      <c r="D255" s="2">
        <v>178.50067199999998</v>
      </c>
      <c r="E255" s="2">
        <v>0</v>
      </c>
      <c r="F255" s="2">
        <v>9.9792000000000006E-2</v>
      </c>
      <c r="G255" s="2">
        <v>9.9792000000000006E-2</v>
      </c>
      <c r="H255" s="2">
        <v>0</v>
      </c>
      <c r="I255" s="2">
        <v>0</v>
      </c>
      <c r="J255" s="2" t="str">
        <f>VLOOKUP(B255,'Facility Summary'!B:D,3,0)</f>
        <v>Manufacturing</v>
      </c>
    </row>
    <row r="256" spans="1:10" x14ac:dyDescent="0.25">
      <c r="A256" s="47" t="s">
        <v>657</v>
      </c>
      <c r="B256" s="5" t="s">
        <v>658</v>
      </c>
      <c r="C256" s="2">
        <f>SUM(D256:I256)</f>
        <v>168.14044799999996</v>
      </c>
      <c r="D256" s="2">
        <v>167.55983999999998</v>
      </c>
      <c r="E256" s="2">
        <v>0</v>
      </c>
      <c r="F256" s="2">
        <v>0.19958400000000001</v>
      </c>
      <c r="G256" s="2">
        <v>0.38102399999999997</v>
      </c>
      <c r="H256" s="2">
        <v>0</v>
      </c>
      <c r="I256" s="2">
        <v>0</v>
      </c>
      <c r="J256" s="2" t="str">
        <f>VLOOKUP(B256,'Facility Summary'!B:D,3,0)</f>
        <v>Manufacturing</v>
      </c>
    </row>
    <row r="257" spans="1:10" x14ac:dyDescent="0.25">
      <c r="A257" s="47" t="s">
        <v>659</v>
      </c>
      <c r="B257" s="5" t="s">
        <v>660</v>
      </c>
      <c r="C257" s="2">
        <f>SUM(D257:I257)</f>
        <v>148.68100799999999</v>
      </c>
      <c r="D257" s="2">
        <v>148.35441600000001</v>
      </c>
      <c r="E257" s="2">
        <v>0</v>
      </c>
      <c r="F257" s="2">
        <v>0.12700800000000001</v>
      </c>
      <c r="G257" s="2">
        <v>0.19958400000000001</v>
      </c>
      <c r="H257" s="2">
        <v>0</v>
      </c>
      <c r="I257" s="2">
        <v>0</v>
      </c>
      <c r="J257" s="2" t="str">
        <f>VLOOKUP(B257,'Facility Summary'!B:D,3,0)</f>
        <v>Power Generation</v>
      </c>
    </row>
    <row r="258" spans="1:10" x14ac:dyDescent="0.25">
      <c r="A258" s="47" t="s">
        <v>1259</v>
      </c>
      <c r="B258" s="5" t="s">
        <v>677</v>
      </c>
      <c r="C258" s="2">
        <f>SUM(D258:I258)</f>
        <v>139.645296</v>
      </c>
      <c r="D258" s="2">
        <v>139.20076800000001</v>
      </c>
      <c r="E258" s="2">
        <v>0</v>
      </c>
      <c r="F258" s="2">
        <v>0.154224</v>
      </c>
      <c r="G258" s="2">
        <v>0.29030400000000001</v>
      </c>
      <c r="H258" s="2">
        <v>0</v>
      </c>
      <c r="I258" s="2">
        <v>0</v>
      </c>
      <c r="J258" s="2" t="str">
        <f>VLOOKUP(B258,'Facility Summary'!B:D,3,0)</f>
        <v>Institutions</v>
      </c>
    </row>
    <row r="259" spans="1:10" x14ac:dyDescent="0.25">
      <c r="A259" s="47" t="s">
        <v>673</v>
      </c>
      <c r="B259" s="5" t="s">
        <v>674</v>
      </c>
      <c r="C259" s="2">
        <f>SUM(D259:I259)</f>
        <v>121.61923199999998</v>
      </c>
      <c r="D259" s="2">
        <v>121.46500799999998</v>
      </c>
      <c r="E259" s="2">
        <v>0</v>
      </c>
      <c r="F259" s="2">
        <v>7.2576000000000002E-2</v>
      </c>
      <c r="G259" s="2">
        <v>8.1647999999999998E-2</v>
      </c>
      <c r="H259" s="2">
        <v>0</v>
      </c>
      <c r="I259" s="2">
        <v>0</v>
      </c>
      <c r="J259" s="2" t="str">
        <f>VLOOKUP(B259,'Facility Summary'!B:D,3,0)</f>
        <v>Power Generation</v>
      </c>
    </row>
    <row r="260" spans="1:10" x14ac:dyDescent="0.25">
      <c r="A260" s="47" t="s">
        <v>678</v>
      </c>
      <c r="B260" s="5" t="s">
        <v>679</v>
      </c>
      <c r="C260" s="2">
        <f>SUM(D260:I260)</f>
        <v>84.070223999999996</v>
      </c>
      <c r="D260" s="2">
        <v>83.979503999999991</v>
      </c>
      <c r="E260" s="2">
        <v>0</v>
      </c>
      <c r="F260" s="2">
        <v>4.5360000000000004E-2</v>
      </c>
      <c r="G260" s="2">
        <v>4.5360000000000004E-2</v>
      </c>
      <c r="H260" s="2">
        <v>0</v>
      </c>
      <c r="I260" s="2">
        <v>0</v>
      </c>
      <c r="J260" s="2" t="str">
        <f>VLOOKUP(B260,'Facility Summary'!B:D,3,0)</f>
        <v>Power Generation</v>
      </c>
    </row>
    <row r="261" spans="1:10" x14ac:dyDescent="0.25">
      <c r="A261" s="47" t="s">
        <v>649</v>
      </c>
      <c r="B261" s="5" t="s">
        <v>684</v>
      </c>
      <c r="C261" s="2">
        <f>SUM(D261:I261)</f>
        <v>80.931312000000005</v>
      </c>
      <c r="D261" s="2">
        <v>80.668223999999995</v>
      </c>
      <c r="E261" s="2">
        <v>0</v>
      </c>
      <c r="F261" s="2">
        <v>9.0720000000000009E-2</v>
      </c>
      <c r="G261" s="2">
        <v>0.17236799999999999</v>
      </c>
      <c r="H261" s="2">
        <v>0</v>
      </c>
      <c r="I261" s="2">
        <v>0</v>
      </c>
      <c r="J261" s="2" t="str">
        <f>VLOOKUP(B261,'Facility Summary'!B:D,3,0)</f>
        <v>Petroleum Bulk Stations and Terminals</v>
      </c>
    </row>
    <row r="262" spans="1:10" x14ac:dyDescent="0.25">
      <c r="A262" s="47" t="s">
        <v>689</v>
      </c>
      <c r="B262" s="5" t="s">
        <v>690</v>
      </c>
      <c r="C262" s="2">
        <f>SUM(D262:I262)</f>
        <v>76.495104000000012</v>
      </c>
      <c r="D262" s="2">
        <v>76.241088000000005</v>
      </c>
      <c r="E262" s="2">
        <v>0</v>
      </c>
      <c r="F262" s="2">
        <v>9.0720000000000009E-2</v>
      </c>
      <c r="G262" s="2">
        <v>0.163296</v>
      </c>
      <c r="H262" s="2">
        <v>0</v>
      </c>
      <c r="I262" s="2">
        <v>0</v>
      </c>
      <c r="J262" s="2" t="str">
        <f>VLOOKUP(B262,'Facility Summary'!B:D,3,0)</f>
        <v>Power Generation</v>
      </c>
    </row>
    <row r="263" spans="1:10" x14ac:dyDescent="0.25">
      <c r="A263" s="47" t="s">
        <v>692</v>
      </c>
      <c r="B263" s="5" t="s">
        <v>693</v>
      </c>
      <c r="C263" s="2">
        <f>SUM(D263:I263)</f>
        <v>40.542768000000002</v>
      </c>
      <c r="D263" s="2">
        <v>40.379472</v>
      </c>
      <c r="E263" s="2">
        <v>0</v>
      </c>
      <c r="F263" s="2">
        <v>4.5360000000000004E-2</v>
      </c>
      <c r="G263" s="2">
        <v>0.117936</v>
      </c>
      <c r="H263" s="2">
        <v>0</v>
      </c>
      <c r="I263" s="2">
        <v>0</v>
      </c>
      <c r="J263" s="2" t="str">
        <f>VLOOKUP(B263,'Facility Summary'!B:D,3,0)</f>
        <v>Petroleum Bulk Stations and Terminals</v>
      </c>
    </row>
    <row r="264" spans="1:10" x14ac:dyDescent="0.25">
      <c r="A264" s="47" t="s">
        <v>686</v>
      </c>
      <c r="B264" s="5" t="s">
        <v>687</v>
      </c>
      <c r="C264" s="2">
        <f>SUM(D264:I264)</f>
        <v>37.279076019695999</v>
      </c>
      <c r="D264" s="2">
        <v>37.151587203696003</v>
      </c>
      <c r="E264" s="2">
        <v>0</v>
      </c>
      <c r="F264" s="2">
        <v>3.76740002016E-2</v>
      </c>
      <c r="G264" s="2">
        <v>8.9814815798400005E-2</v>
      </c>
      <c r="H264" s="2">
        <v>0</v>
      </c>
      <c r="I264" s="2">
        <v>0</v>
      </c>
      <c r="J264" s="2" t="str">
        <f>VLOOKUP(B264,'Facility Summary'!B:D,3,0)</f>
        <v>Petroleum Bulk Stations and Terminals</v>
      </c>
    </row>
    <row r="265" spans="1:10" x14ac:dyDescent="0.25">
      <c r="A265" s="47" t="s">
        <v>696</v>
      </c>
      <c r="B265" s="5" t="s">
        <v>697</v>
      </c>
      <c r="C265" s="2">
        <f>SUM(D265:I265)</f>
        <v>26.571887999999998</v>
      </c>
      <c r="D265" s="2">
        <v>26.49024</v>
      </c>
      <c r="E265" s="2">
        <v>0</v>
      </c>
      <c r="F265" s="2">
        <v>2.7216000000000001E-2</v>
      </c>
      <c r="G265" s="2">
        <v>5.4432000000000001E-2</v>
      </c>
      <c r="H265" s="2">
        <v>0</v>
      </c>
      <c r="I265" s="2">
        <v>0</v>
      </c>
      <c r="J265" s="2" t="str">
        <f>VLOOKUP(B265,'Facility Summary'!B:D,3,0)</f>
        <v>Petroleum Bulk Stations and Terminals</v>
      </c>
    </row>
    <row r="266" spans="1:10" x14ac:dyDescent="0.25">
      <c r="A266" s="47" t="s">
        <v>694</v>
      </c>
      <c r="B266" s="5" t="s">
        <v>695</v>
      </c>
      <c r="C266" s="2">
        <f>SUM(D266:I266)</f>
        <v>16.202591999999999</v>
      </c>
      <c r="D266" s="2">
        <v>16.184448</v>
      </c>
      <c r="E266" s="2">
        <v>0</v>
      </c>
      <c r="F266" s="2">
        <v>9.0720000000000002E-3</v>
      </c>
      <c r="G266" s="2">
        <v>9.0720000000000002E-3</v>
      </c>
      <c r="H266" s="2">
        <v>0</v>
      </c>
      <c r="I266" s="2">
        <v>0</v>
      </c>
      <c r="J266" s="2" t="str">
        <f>VLOOKUP(B266,'Facility Summary'!B:D,3,0)</f>
        <v>Manufacturing</v>
      </c>
    </row>
    <row r="267" spans="1:10" x14ac:dyDescent="0.25">
      <c r="A267" s="47" t="s">
        <v>698</v>
      </c>
      <c r="B267" s="5" t="s">
        <v>699</v>
      </c>
      <c r="C267" s="2">
        <f>SUM(D267:I267)</f>
        <v>9.5981760000000005</v>
      </c>
      <c r="D267" s="2">
        <v>9.580032000000001</v>
      </c>
      <c r="E267" s="2">
        <v>0</v>
      </c>
      <c r="F267" s="2">
        <v>9.0720000000000002E-3</v>
      </c>
      <c r="G267" s="2">
        <v>9.0720000000000002E-3</v>
      </c>
      <c r="H267" s="2">
        <v>0</v>
      </c>
      <c r="I267" s="2">
        <v>0</v>
      </c>
      <c r="J267" s="2" t="str">
        <f>VLOOKUP(B267,'Facility Summary'!B:D,3,0)</f>
        <v>Natural Gas Systems</v>
      </c>
    </row>
    <row r="268" spans="1:10" x14ac:dyDescent="0.25">
      <c r="A268" s="47" t="s">
        <v>587</v>
      </c>
      <c r="B268" s="5" t="s">
        <v>588</v>
      </c>
      <c r="C268" s="2">
        <f>SUM(D268:I268)</f>
        <v>4.8625919999999994</v>
      </c>
      <c r="D268" s="2">
        <v>4.8444479999999999</v>
      </c>
      <c r="E268" s="2">
        <v>0</v>
      </c>
      <c r="F268" s="2">
        <v>9.0720000000000002E-3</v>
      </c>
      <c r="G268" s="2">
        <v>9.0720000000000002E-3</v>
      </c>
      <c r="H268" s="2">
        <v>0</v>
      </c>
      <c r="I268" s="2">
        <v>0</v>
      </c>
      <c r="J268" s="2" t="str">
        <f>VLOOKUP(B268,'Facility Summary'!B:D,3,0)</f>
        <v>Other</v>
      </c>
    </row>
    <row r="269" spans="1:10" x14ac:dyDescent="0.25">
      <c r="A269" s="6" t="s">
        <v>764</v>
      </c>
      <c r="B269" s="5" t="s">
        <v>765</v>
      </c>
      <c r="C269" s="2">
        <f>SUM(D269:I269)</f>
        <v>0</v>
      </c>
      <c r="D269" s="2">
        <v>0</v>
      </c>
      <c r="E269" s="2">
        <v>0</v>
      </c>
      <c r="F269" s="2">
        <v>0</v>
      </c>
      <c r="G269" s="2">
        <v>0</v>
      </c>
      <c r="H269" s="2">
        <v>0</v>
      </c>
      <c r="I269" s="2">
        <v>0</v>
      </c>
      <c r="J269" s="2" t="str">
        <f>VLOOKUP(B269,'Facility Summary'!B:D,3,0)</f>
        <v>Power Generation</v>
      </c>
    </row>
    <row r="270" spans="1:10" x14ac:dyDescent="0.25">
      <c r="A270" s="6" t="s">
        <v>362</v>
      </c>
      <c r="B270" s="5" t="s">
        <v>622</v>
      </c>
      <c r="C270" s="2">
        <f>SUM(D270:I270)</f>
        <v>0</v>
      </c>
      <c r="D270" s="2">
        <v>0</v>
      </c>
      <c r="E270" s="2">
        <v>0</v>
      </c>
      <c r="F270" s="2">
        <v>0</v>
      </c>
      <c r="G270" s="2">
        <v>0</v>
      </c>
      <c r="H270" s="2">
        <v>0</v>
      </c>
      <c r="I270" s="2">
        <v>0</v>
      </c>
      <c r="J270" s="2" t="str">
        <f>VLOOKUP(B270,'Facility Summary'!B:D,3,0)</f>
        <v>Manufacturing</v>
      </c>
    </row>
    <row r="271" spans="1:10" x14ac:dyDescent="0.25">
      <c r="A271" s="6" t="s">
        <v>703</v>
      </c>
      <c r="B271" s="5" t="s">
        <v>704</v>
      </c>
      <c r="C271" s="2">
        <f>SUM(D271:I271)</f>
        <v>0</v>
      </c>
      <c r="D271" s="2">
        <v>0</v>
      </c>
      <c r="E271" s="2">
        <v>0</v>
      </c>
      <c r="F271" s="2">
        <v>0</v>
      </c>
      <c r="G271" s="2">
        <v>0</v>
      </c>
      <c r="H271" s="2">
        <v>0</v>
      </c>
      <c r="I271" s="2">
        <v>0</v>
      </c>
      <c r="J271" s="2" t="str">
        <f>VLOOKUP(B271,'Facility Summary'!B:D,3,0)</f>
        <v>Petroleum Bulk Stations and Terminals</v>
      </c>
    </row>
    <row r="272" spans="1:10" x14ac:dyDescent="0.25">
      <c r="A272" s="6" t="s">
        <v>753</v>
      </c>
      <c r="B272" s="5" t="s">
        <v>754</v>
      </c>
      <c r="C272" s="2">
        <f>SUM(D272:I272)</f>
        <v>0</v>
      </c>
      <c r="E272" s="2">
        <v>0</v>
      </c>
      <c r="F272" s="2">
        <v>0</v>
      </c>
      <c r="G272" s="2">
        <v>0</v>
      </c>
      <c r="H272" s="2">
        <v>0</v>
      </c>
      <c r="I272" s="2">
        <v>0</v>
      </c>
      <c r="J272" s="2" t="str">
        <f>VLOOKUP(B272,'Facility Summary'!B:D,3,0)</f>
        <v>Power Generation</v>
      </c>
    </row>
    <row r="273" spans="1:10" x14ac:dyDescent="0.25">
      <c r="A273" s="6" t="s">
        <v>749</v>
      </c>
      <c r="B273" s="6" t="s">
        <v>750</v>
      </c>
      <c r="C273" s="2">
        <f>SUM(D273:I273)</f>
        <v>0</v>
      </c>
      <c r="D273" s="2">
        <v>0</v>
      </c>
      <c r="E273" s="2">
        <v>0</v>
      </c>
      <c r="F273" s="2">
        <v>0</v>
      </c>
      <c r="G273" s="2">
        <v>0</v>
      </c>
      <c r="H273" s="2">
        <v>0</v>
      </c>
      <c r="I273" s="2">
        <v>0</v>
      </c>
      <c r="J273" s="2" t="str">
        <f>VLOOKUP(B273,'Facility Summary'!B:D,3,0)</f>
        <v>Petroleum Bulk Stations and Terminals</v>
      </c>
    </row>
    <row r="274" spans="1:10" x14ac:dyDescent="0.25">
      <c r="A274" s="6" t="s">
        <v>751</v>
      </c>
      <c r="B274" s="6" t="s">
        <v>752</v>
      </c>
      <c r="C274" s="2">
        <f>SUM(D274:I274)</f>
        <v>0</v>
      </c>
      <c r="D274" s="2">
        <v>0</v>
      </c>
      <c r="E274" s="2">
        <v>0</v>
      </c>
      <c r="F274" s="2">
        <v>0</v>
      </c>
      <c r="G274" s="2">
        <v>0</v>
      </c>
      <c r="H274" s="2">
        <v>0</v>
      </c>
      <c r="I274" s="2">
        <v>0</v>
      </c>
      <c r="J274" s="2" t="str">
        <f>VLOOKUP(B274,'Facility Summary'!B:D,3,0)</f>
        <v>Manufacturing</v>
      </c>
    </row>
    <row r="275" spans="1:10" x14ac:dyDescent="0.25">
      <c r="A275" s="6" t="s">
        <v>755</v>
      </c>
      <c r="B275" s="5" t="s">
        <v>756</v>
      </c>
      <c r="C275" s="2">
        <f>SUM(D275:I275)</f>
        <v>0</v>
      </c>
      <c r="D275" s="2">
        <v>0</v>
      </c>
      <c r="E275" s="2">
        <v>0</v>
      </c>
      <c r="F275" s="2">
        <v>0</v>
      </c>
      <c r="G275" s="2">
        <v>0</v>
      </c>
      <c r="H275" s="2">
        <v>0</v>
      </c>
      <c r="I275" s="2">
        <v>0</v>
      </c>
      <c r="J275" s="2" t="str">
        <f>VLOOKUP(B275,'Facility Summary'!B:D,3,0)</f>
        <v>Manufacturing</v>
      </c>
    </row>
  </sheetData>
  <autoFilter ref="A2:J267" xr:uid="{D8D6AA99-B97F-4BBA-BDE5-FB54EAE1DB66}">
    <sortState xmlns:xlrd2="http://schemas.microsoft.com/office/spreadsheetml/2017/richdata2" ref="A3:J275">
      <sortCondition descending="1" ref="C2:C267"/>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6B29D-86CF-4820-B6CE-142003CA450E}">
  <dimension ref="A1:M311"/>
  <sheetViews>
    <sheetView zoomScaleNormal="100" workbookViewId="0">
      <pane ySplit="2" topLeftCell="A117" activePane="bottomLeft" state="frozen"/>
      <selection pane="bottomLeft"/>
    </sheetView>
  </sheetViews>
  <sheetFormatPr defaultColWidth="8.85546875" defaultRowHeight="15.75" x14ac:dyDescent="0.25"/>
  <cols>
    <col min="1" max="1" width="50.7109375" style="51" customWidth="1"/>
    <col min="2" max="3" width="15.7109375" style="51" customWidth="1"/>
    <col min="4" max="4" width="40.7109375" style="51" customWidth="1"/>
    <col min="5" max="5" width="25.7109375" style="53" customWidth="1"/>
    <col min="6" max="6" width="16.42578125" style="51" bestFit="1" customWidth="1"/>
    <col min="7" max="9" width="20.7109375" style="16" customWidth="1"/>
    <col min="10" max="10" width="20.7109375" style="43" customWidth="1"/>
    <col min="11" max="11" width="20.7109375" style="44" customWidth="1"/>
    <col min="12" max="13" width="20.7109375" style="51" customWidth="1"/>
    <col min="14" max="16384" width="8.85546875" style="51"/>
  </cols>
  <sheetData>
    <row r="1" spans="1:13" s="58" customFormat="1" x14ac:dyDescent="0.25">
      <c r="A1" s="55" t="s">
        <v>3</v>
      </c>
      <c r="B1" s="55"/>
      <c r="C1" s="55"/>
      <c r="D1" s="55"/>
      <c r="E1" s="56"/>
      <c r="F1" s="57"/>
      <c r="G1" s="38">
        <f>SUM(G$3:G$311)</f>
        <v>15150671.452755045</v>
      </c>
      <c r="H1" s="38">
        <f t="shared" ref="H1:M1" si="0">SUM(H$3:H$311)</f>
        <v>13716367.535278266</v>
      </c>
      <c r="I1" s="38">
        <f t="shared" si="0"/>
        <v>12744879.479549592</v>
      </c>
      <c r="J1" s="38">
        <f t="shared" si="0"/>
        <v>13102660.879829487</v>
      </c>
      <c r="K1" s="38">
        <f t="shared" si="0"/>
        <v>13941099.208394635</v>
      </c>
      <c r="L1" s="38">
        <f t="shared" si="0"/>
        <v>12772154.848698482</v>
      </c>
      <c r="M1" s="38">
        <f t="shared" si="0"/>
        <v>13741995.214031</v>
      </c>
    </row>
    <row r="2" spans="1:13" x14ac:dyDescent="0.25">
      <c r="A2" s="55" t="s">
        <v>4</v>
      </c>
      <c r="B2" s="59" t="s">
        <v>5</v>
      </c>
      <c r="C2" s="55" t="s">
        <v>6</v>
      </c>
      <c r="D2" s="39" t="s">
        <v>7</v>
      </c>
      <c r="E2" s="40" t="s">
        <v>8</v>
      </c>
      <c r="F2" s="60" t="s">
        <v>9</v>
      </c>
      <c r="G2" s="41">
        <v>2018</v>
      </c>
      <c r="H2" s="41">
        <v>2019</v>
      </c>
      <c r="I2" s="41">
        <v>2020</v>
      </c>
      <c r="J2" s="41">
        <v>2021</v>
      </c>
      <c r="K2" s="42">
        <v>2022</v>
      </c>
      <c r="L2" s="41">
        <v>2023</v>
      </c>
      <c r="M2" s="55">
        <v>2024</v>
      </c>
    </row>
    <row r="3" spans="1:13" x14ac:dyDescent="0.25">
      <c r="A3" s="51" t="s">
        <v>21</v>
      </c>
      <c r="B3" s="52" t="s">
        <v>22</v>
      </c>
      <c r="C3" s="51" t="s">
        <v>23</v>
      </c>
      <c r="D3" s="51" t="s">
        <v>13</v>
      </c>
      <c r="F3" s="54"/>
      <c r="G3" s="43">
        <f>IFERROR(VLOOKUP(B3,'2018 Data'!B:C,2,0),0)</f>
        <v>1315063.80030816</v>
      </c>
      <c r="H3" s="43">
        <f>IFERROR(VLOOKUP(B3,'2019 Data'!B:C,2,0),0)</f>
        <v>1768953.7541289604</v>
      </c>
      <c r="I3" s="43">
        <f>IFERROR(VLOOKUP(B3,'2020 Data'!B:C,2,0),0)</f>
        <v>1341079.40315664</v>
      </c>
      <c r="J3" s="43">
        <f>IFERROR(VLOOKUP(B3,'2021 Data'!B:C,2,0),"ND")</f>
        <v>1420016.0420879999</v>
      </c>
      <c r="K3" s="44">
        <f>IFERROR(VLOOKUP(B3,'2022 Data'!B:C,2,0),"ND")</f>
        <v>1412256.9877416005</v>
      </c>
      <c r="L3" s="44">
        <f>IFERROR(VLOOKUP(B3,'2023 Data'!B:C,2,0),"ND")</f>
        <v>888372.99198143999</v>
      </c>
      <c r="M3" s="44">
        <f>IFERROR(VLOOKUP($B3,'2024 Data'!$B:$C,2,0),"ND")</f>
        <v>1310037.8508000001</v>
      </c>
    </row>
    <row r="4" spans="1:13" x14ac:dyDescent="0.25">
      <c r="A4" s="51" t="s">
        <v>14</v>
      </c>
      <c r="B4" s="52" t="s">
        <v>15</v>
      </c>
      <c r="C4" s="51" t="s">
        <v>16</v>
      </c>
      <c r="D4" s="51" t="s">
        <v>17</v>
      </c>
      <c r="F4" s="54"/>
      <c r="G4" s="43">
        <f>IFERROR(VLOOKUP(B4,'2018 Data'!B:C,2,0),0)</f>
        <v>915607.78054703982</v>
      </c>
      <c r="H4" s="43">
        <f>IFERROR(VLOOKUP(B4,'2019 Data'!B:C,2,0),0)</f>
        <v>910487.47516271996</v>
      </c>
      <c r="I4" s="43">
        <f>IFERROR(VLOOKUP(B4,'2020 Data'!B:C,2,0),0)</f>
        <v>929599.85428127996</v>
      </c>
      <c r="J4" s="43">
        <f>IFERROR(VLOOKUP(B4,'2021 Data'!B:C,2,0),"ND")</f>
        <v>1106340.3253123199</v>
      </c>
      <c r="K4" s="44">
        <f>IFERROR(VLOOKUP(B4,'2022 Data'!B:C,2,0),"ND")</f>
        <v>1175379.4589644803</v>
      </c>
      <c r="L4" s="44">
        <f>IFERROR(VLOOKUP(B4,'2023 Data'!B:C,2,0),"ND")</f>
        <v>1022688.1779911999</v>
      </c>
      <c r="M4" s="44">
        <f>IFERROR(VLOOKUP($B4,'2024 Data'!$B:$C,2,0),"ND")</f>
        <v>1107239.0718694883</v>
      </c>
    </row>
    <row r="5" spans="1:13" x14ac:dyDescent="0.25">
      <c r="A5" s="51" t="s">
        <v>10</v>
      </c>
      <c r="B5" s="52" t="s">
        <v>11</v>
      </c>
      <c r="C5" s="51" t="s">
        <v>12</v>
      </c>
      <c r="D5" s="51" t="s">
        <v>13</v>
      </c>
      <c r="F5" s="54"/>
      <c r="G5" s="43">
        <f>IFERROR(VLOOKUP(B5,'2018 Data'!B:C,2,0),0)</f>
        <v>822737.59099056001</v>
      </c>
      <c r="H5" s="43">
        <f>IFERROR(VLOOKUP(B5,'2019 Data'!B:C,2,0),0)</f>
        <v>626033.15437824011</v>
      </c>
      <c r="I5" s="43">
        <f>IFERROR(VLOOKUP(B5,'2020 Data'!B:C,2,0),0)</f>
        <v>523742.63132015982</v>
      </c>
      <c r="J5" s="43">
        <f>IFERROR(VLOOKUP(B5,'2021 Data'!B:C,2,0),"ND")</f>
        <v>861518.9297635199</v>
      </c>
      <c r="K5" s="44">
        <f>IFERROR(VLOOKUP(B5,'2022 Data'!B:C,2,0),"ND")</f>
        <v>857830.23750816006</v>
      </c>
      <c r="L5" s="44">
        <f>IFERROR(VLOOKUP($B5,'2023 Data'!$B:$C,2,0),"ND")</f>
        <v>1104556.1677315198</v>
      </c>
      <c r="M5" s="44">
        <f>IFERROR(VLOOKUP($B5,'2024 Data'!$B:$C,2,0),"ND")</f>
        <v>928001.41559999995</v>
      </c>
    </row>
    <row r="6" spans="1:13" x14ac:dyDescent="0.25">
      <c r="A6" s="51" t="s">
        <v>24</v>
      </c>
      <c r="B6" s="52" t="s">
        <v>25</v>
      </c>
      <c r="C6" s="51" t="s">
        <v>26</v>
      </c>
      <c r="D6" s="51" t="s">
        <v>13</v>
      </c>
      <c r="F6" s="54"/>
      <c r="G6" s="43">
        <f>IFERROR(VLOOKUP(B6,'2018 Data'!B:C,2,0),0)</f>
        <v>618208.66414944001</v>
      </c>
      <c r="H6" s="43">
        <f>IFERROR(VLOOKUP(B6,'2019 Data'!B:C,2,0),0)</f>
        <v>748331.60284512024</v>
      </c>
      <c r="I6" s="43">
        <f>IFERROR(VLOOKUP(B6,'2020 Data'!B:C,2,0),0)</f>
        <v>717407.10541584017</v>
      </c>
      <c r="J6" s="43">
        <f>IFERROR(VLOOKUP(B6,'2021 Data'!B:C,2,0),"ND")</f>
        <v>659915.06384159997</v>
      </c>
      <c r="K6" s="44">
        <f>IFERROR(VLOOKUP(B6,'2022 Data'!B:C,2,0),"ND")</f>
        <v>677759.24884752033</v>
      </c>
      <c r="L6" s="44">
        <f>IFERROR(VLOOKUP(B6,'2023 Data'!B:C,2,0),"ND")</f>
        <v>788162.59678464022</v>
      </c>
      <c r="M6" s="44">
        <f>IFERROR(VLOOKUP($B6,'2024 Data'!$B:$C,2,0),"ND")</f>
        <v>807391.16236800002</v>
      </c>
    </row>
    <row r="7" spans="1:13" x14ac:dyDescent="0.25">
      <c r="A7" s="51" t="s">
        <v>18</v>
      </c>
      <c r="B7" s="52" t="s">
        <v>19</v>
      </c>
      <c r="C7" s="51" t="s">
        <v>20</v>
      </c>
      <c r="D7" s="51" t="s">
        <v>13</v>
      </c>
      <c r="F7" s="54"/>
      <c r="G7" s="43">
        <f>IFERROR(VLOOKUP(B7,'2018 Data'!B:C,2,0),0)</f>
        <v>758869.24468319979</v>
      </c>
      <c r="H7" s="43">
        <f>IFERROR(VLOOKUP(B7,'2019 Data'!B:C,2,0),0)</f>
        <v>610176.61082448007</v>
      </c>
      <c r="I7" s="43">
        <f>IFERROR(VLOOKUP(B7,'2020 Data'!B:C,2,0),0)</f>
        <v>515067.18613056</v>
      </c>
      <c r="J7" s="43">
        <f>IFERROR(VLOOKUP(B7,'2021 Data'!B:C,2,0),"ND")</f>
        <v>841119.64730304887</v>
      </c>
      <c r="K7" s="44">
        <f>IFERROR(VLOOKUP(B7,'2022 Data'!B:C,2,0),"ND")</f>
        <v>949710.83135040011</v>
      </c>
      <c r="L7" s="44">
        <f>IFERROR(VLOOKUP(B7,'2023 Data'!B:C,2,0),"ND")</f>
        <v>980216.76248496014</v>
      </c>
      <c r="M7" s="44">
        <f>IFERROR(VLOOKUP($B7,'2024 Data'!$B:$C,2,0),"ND")</f>
        <v>801270.14788800001</v>
      </c>
    </row>
    <row r="8" spans="1:13" x14ac:dyDescent="0.25">
      <c r="A8" s="51" t="s">
        <v>30</v>
      </c>
      <c r="B8" s="52" t="s">
        <v>31</v>
      </c>
      <c r="C8" s="51" t="s">
        <v>32</v>
      </c>
      <c r="D8" s="51" t="s">
        <v>13</v>
      </c>
      <c r="F8" s="54"/>
      <c r="G8" s="43">
        <f>IFERROR(VLOOKUP(B8,'2018 Data'!B:C,2,0),0)</f>
        <v>1941364.0020700803</v>
      </c>
      <c r="H8" s="43">
        <f>IFERROR(VLOOKUP(B8,'2019 Data'!B:C,2,0),0)</f>
        <v>907583.66322624008</v>
      </c>
      <c r="I8" s="43">
        <f>IFERROR(VLOOKUP(B8,'2020 Data'!B:C,2,0),0)</f>
        <v>769700.79455472005</v>
      </c>
      <c r="J8" s="43">
        <f>IFERROR(VLOOKUP(B8,'2021 Data'!B:C,2,0),"ND")</f>
        <v>495102.32323775993</v>
      </c>
      <c r="K8" s="44">
        <f>IFERROR(VLOOKUP(B8,'2022 Data'!B:C,2,0),"ND")</f>
        <v>649237.62946895999</v>
      </c>
      <c r="L8" s="44">
        <f>IFERROR(VLOOKUP(B8,'2023 Data'!B:C,2,0),"ND")</f>
        <v>529578.58278527996</v>
      </c>
      <c r="M8" s="44">
        <f>IFERROR(VLOOKUP($B8,'2024 Data'!$B:$C,2,0),"ND")</f>
        <v>505329.80500799994</v>
      </c>
    </row>
    <row r="9" spans="1:13" x14ac:dyDescent="0.25">
      <c r="A9" s="51" t="s">
        <v>27</v>
      </c>
      <c r="B9" s="52" t="s">
        <v>28</v>
      </c>
      <c r="C9" s="51" t="s">
        <v>29</v>
      </c>
      <c r="D9" s="51" t="s">
        <v>17</v>
      </c>
      <c r="F9" s="54"/>
      <c r="G9" s="43">
        <f>IFERROR(VLOOKUP(B9,'2018 Data'!B:C,2,0),0)</f>
        <v>601928.15274143999</v>
      </c>
      <c r="H9" s="43">
        <f>IFERROR(VLOOKUP(B9,'2019 Data'!B:C,2,0),0)</f>
        <v>586631.77679231996</v>
      </c>
      <c r="I9" s="43">
        <f>IFERROR(VLOOKUP(B9,'2020 Data'!B:C,2,0),0)</f>
        <v>604416.98808287992</v>
      </c>
      <c r="J9" s="43">
        <f>IFERROR(VLOOKUP(B9,'2021 Data'!B:C,2,0),"ND")</f>
        <v>604127.77281360014</v>
      </c>
      <c r="K9" s="44">
        <f>IFERROR(VLOOKUP(B9,'2022 Data'!B:C,2,0),"ND")</f>
        <v>620138.2936996799</v>
      </c>
      <c r="L9" s="44">
        <f>IFERROR(VLOOKUP(B9,'2023 Data'!B:C,2,0),"ND")</f>
        <v>570223.29157919995</v>
      </c>
      <c r="M9" s="44">
        <f>IFERROR(VLOOKUP($B9,'2024 Data'!$B:$C,2,0),"ND")</f>
        <v>503329.27099999995</v>
      </c>
    </row>
    <row r="10" spans="1:13" x14ac:dyDescent="0.25">
      <c r="A10" s="51" t="s">
        <v>33</v>
      </c>
      <c r="B10" s="52" t="s">
        <v>34</v>
      </c>
      <c r="C10" s="51" t="s">
        <v>35</v>
      </c>
      <c r="D10" s="51" t="s">
        <v>17</v>
      </c>
      <c r="F10" s="54"/>
      <c r="G10" s="43">
        <f>IFERROR(VLOOKUP(B10,'2018 Data'!B:C,2,0),0)</f>
        <v>453633.78403727995</v>
      </c>
      <c r="H10" s="43">
        <f>IFERROR(VLOOKUP(B10,'2019 Data'!B:C,2,0),0)</f>
        <v>473134.89345695998</v>
      </c>
      <c r="I10" s="43">
        <f>IFERROR(VLOOKUP(B10,'2020 Data'!B:C,2,0),0)</f>
        <v>492292.20991104009</v>
      </c>
      <c r="J10" s="43">
        <f>IFERROR(VLOOKUP(B10,'2021 Data'!B:C,2,0),"ND")</f>
        <v>459352.70044272003</v>
      </c>
      <c r="K10" s="44">
        <f>IFERROR(VLOOKUP(B10,'2022 Data'!B:C,2,0),"ND")</f>
        <v>459345.4565314608</v>
      </c>
      <c r="L10" s="44">
        <f>IFERROR(VLOOKUP(B10,'2023 Data'!B:C,2,0),"ND")</f>
        <v>505957.15195200004</v>
      </c>
      <c r="M10" s="44">
        <f>IFERROR(VLOOKUP($B10,'2024 Data'!$B:$C,2,0),"ND")</f>
        <v>501857.80799999996</v>
      </c>
    </row>
    <row r="11" spans="1:13" x14ac:dyDescent="0.25">
      <c r="A11" s="51" t="s">
        <v>49</v>
      </c>
      <c r="B11" s="52" t="s">
        <v>50</v>
      </c>
      <c r="C11" s="51" t="s">
        <v>51</v>
      </c>
      <c r="D11" s="51" t="s">
        <v>13</v>
      </c>
      <c r="F11" s="54"/>
      <c r="G11" s="43">
        <f>IFERROR(VLOOKUP(B11,'2018 Data'!B:C,2,0),0)</f>
        <v>455999.33670480002</v>
      </c>
      <c r="H11" s="43">
        <f>IFERROR(VLOOKUP(B11,'2019 Data'!B:C,2,0),0)</f>
        <v>215251.16963616002</v>
      </c>
      <c r="I11" s="43">
        <f>IFERROR(VLOOKUP(B11,'2020 Data'!B:C,2,0),0)</f>
        <v>334190.6856993601</v>
      </c>
      <c r="J11" s="43">
        <f>IFERROR(VLOOKUP(B11,'2021 Data'!B:C,2,0),"ND")</f>
        <v>293230.47914496</v>
      </c>
      <c r="K11" s="44">
        <f>IFERROR(VLOOKUP(B11,'2022 Data'!B:C,2,0),"ND")</f>
        <v>223198.38724175998</v>
      </c>
      <c r="L11" s="44">
        <f>IFERROR(VLOOKUP(B11,'2023 Data'!B:C,2,0),"ND")</f>
        <v>279113.19040079997</v>
      </c>
      <c r="M11" s="44">
        <f>IFERROR(VLOOKUP($B11,'2024 Data'!$B:$C,2,0),"ND")</f>
        <v>457095.60489600006</v>
      </c>
    </row>
    <row r="12" spans="1:13" x14ac:dyDescent="0.25">
      <c r="A12" s="51" t="s">
        <v>36</v>
      </c>
      <c r="B12" s="52" t="s">
        <v>37</v>
      </c>
      <c r="C12" s="51" t="s">
        <v>38</v>
      </c>
      <c r="D12" s="51" t="s">
        <v>17</v>
      </c>
      <c r="F12" s="54"/>
      <c r="G12" s="43">
        <f>IFERROR(VLOOKUP(B12,'2018 Data'!B:C,2,0),0)</f>
        <v>443344.61965248</v>
      </c>
      <c r="H12" s="43">
        <f>IFERROR(VLOOKUP(B12,'2019 Data'!B:C,2,0),0)</f>
        <v>405945.96335999999</v>
      </c>
      <c r="I12" s="43">
        <f>IFERROR(VLOOKUP(B12,'2020 Data'!B:C,2,0),0)</f>
        <v>383149.44948672003</v>
      </c>
      <c r="J12" s="43">
        <f>IFERROR(VLOOKUP(B12,'2021 Data'!B:C,2,0),"ND")</f>
        <v>388135.08366191993</v>
      </c>
      <c r="K12" s="44">
        <f>IFERROR(VLOOKUP(B12,'2022 Data'!B:C,2,0),"ND")</f>
        <v>406683.81603753119</v>
      </c>
      <c r="L12" s="44">
        <f>IFERROR(VLOOKUP(B12,'2023 Data'!B:C,2,0),"ND")</f>
        <v>454600.47830399999</v>
      </c>
      <c r="M12" s="44">
        <f>IFERROR(VLOOKUP($B12,'2024 Data'!$B:$C,2,0),"ND")</f>
        <v>423106.82</v>
      </c>
    </row>
    <row r="13" spans="1:13" x14ac:dyDescent="0.25">
      <c r="A13" s="51" t="s">
        <v>39</v>
      </c>
      <c r="B13" s="52" t="s">
        <v>40</v>
      </c>
      <c r="C13" s="51" t="s">
        <v>41</v>
      </c>
      <c r="D13" s="51" t="s">
        <v>42</v>
      </c>
      <c r="F13" s="54"/>
      <c r="G13" s="43">
        <f>IFERROR(VLOOKUP(B13,'2018 Data'!B:C,2,0),0)</f>
        <v>371735.59388111997</v>
      </c>
      <c r="H13" s="43">
        <f>IFERROR(VLOOKUP(B13,'2019 Data'!B:C,2,0),0)</f>
        <v>362364.45411599998</v>
      </c>
      <c r="I13" s="43">
        <f>IFERROR(VLOOKUP(B13,'2020 Data'!B:C,2,0),0)</f>
        <v>353134.41406992002</v>
      </c>
      <c r="J13" s="43">
        <f>IFERROR(VLOOKUP(B13,'2021 Data'!B:C,2,0),"ND")</f>
        <v>375121.83726864</v>
      </c>
      <c r="K13" s="44">
        <f>IFERROR(VLOOKUP(B13,'2022 Data'!B:C,2,0),"ND")</f>
        <v>362939.30611344002</v>
      </c>
      <c r="L13" s="44">
        <f>IFERROR(VLOOKUP(B13,'2023 Data'!B:C,2,0),"ND")</f>
        <v>349355.07121536008</v>
      </c>
      <c r="M13" s="44">
        <f>IFERROR(VLOOKUP($B13,'2024 Data'!$B:$C,2,0),"ND")</f>
        <v>371230.77600000001</v>
      </c>
    </row>
    <row r="14" spans="1:13" x14ac:dyDescent="0.25">
      <c r="A14" s="51" t="s">
        <v>43</v>
      </c>
      <c r="B14" s="52" t="s">
        <v>44</v>
      </c>
      <c r="C14" s="51" t="s">
        <v>45</v>
      </c>
      <c r="D14" s="51" t="s">
        <v>17</v>
      </c>
      <c r="F14" s="54"/>
      <c r="G14" s="43">
        <f>IFERROR(VLOOKUP(B14,'2018 Data'!B:C,2,0),0)</f>
        <v>376707.31977311993</v>
      </c>
      <c r="H14" s="43">
        <f>IFERROR(VLOOKUP(B14,'2019 Data'!B:C,2,0),0)</f>
        <v>301284.33366527996</v>
      </c>
      <c r="I14" s="43">
        <f>IFERROR(VLOOKUP(B14,'2020 Data'!B:C,2,0),0)</f>
        <v>306337.06825344003</v>
      </c>
      <c r="J14" s="43">
        <f>IFERROR(VLOOKUP(B14,'2021 Data'!B:C,2,0),"ND")</f>
        <v>280825.32882096001</v>
      </c>
      <c r="K14" s="44">
        <f>IFERROR(VLOOKUP(B14,'2022 Data'!B:C,2,0),"ND")</f>
        <v>318056.0877932256</v>
      </c>
      <c r="L14" s="44">
        <f>IFERROR(VLOOKUP(B14,'2023 Data'!B:C,2,0),"ND")</f>
        <v>340964.49290400004</v>
      </c>
      <c r="M14" s="44">
        <f>IFERROR(VLOOKUP($B14,'2024 Data'!$B:$C,2,0),"ND")</f>
        <v>348251.908</v>
      </c>
    </row>
    <row r="15" spans="1:13" x14ac:dyDescent="0.25">
      <c r="A15" s="51" t="s">
        <v>52</v>
      </c>
      <c r="B15" s="52" t="s">
        <v>53</v>
      </c>
      <c r="C15" s="51" t="s">
        <v>54</v>
      </c>
      <c r="D15" s="51" t="s">
        <v>13</v>
      </c>
      <c r="F15" s="54"/>
      <c r="G15" s="43">
        <f>IFERROR(VLOOKUP(B15,'2018 Data'!B:C,2,0),0)</f>
        <v>262902.85018703999</v>
      </c>
      <c r="H15" s="43">
        <f>IFERROR(VLOOKUP(B15,'2019 Data'!B:C,2,0),0)</f>
        <v>256609.29343392001</v>
      </c>
      <c r="I15" s="43">
        <f>IFERROR(VLOOKUP(B15,'2020 Data'!B:C,2,0),0)</f>
        <v>252710.99552159998</v>
      </c>
      <c r="J15" s="43">
        <f>IFERROR(VLOOKUP(B15,'2021 Data'!B:C,2,0),"ND")</f>
        <v>261219.48461280001</v>
      </c>
      <c r="K15" s="44">
        <f>IFERROR(VLOOKUP(B15,'2022 Data'!B:C,2,0),"ND")</f>
        <v>271876.07524896006</v>
      </c>
      <c r="L15" s="44">
        <f>IFERROR(VLOOKUP(B15,'2023 Data'!B:C,2,0),"ND")</f>
        <v>263165.93927568005</v>
      </c>
      <c r="M15" s="44">
        <f>IFERROR(VLOOKUP($B15,'2024 Data'!$B:$C,2,0),"ND")</f>
        <v>259564.77086400002</v>
      </c>
    </row>
    <row r="16" spans="1:13" x14ac:dyDescent="0.25">
      <c r="A16" s="51" t="s">
        <v>64</v>
      </c>
      <c r="B16" s="52" t="s">
        <v>65</v>
      </c>
      <c r="C16" s="51" t="s">
        <v>66</v>
      </c>
      <c r="D16" s="51" t="s">
        <v>13</v>
      </c>
      <c r="F16" s="54"/>
      <c r="G16" s="43">
        <f>IFERROR(VLOOKUP(B16,'2018 Data'!B:C,2,0),0)</f>
        <v>158300.94536928</v>
      </c>
      <c r="H16" s="43">
        <f>IFERROR(VLOOKUP(B16,'2019 Data'!B:C,2,0),0)</f>
        <v>116497.83906432001</v>
      </c>
      <c r="I16" s="43">
        <f>IFERROR(VLOOKUP(B16,'2020 Data'!B:C,2,0),0)</f>
        <v>91167.321359520007</v>
      </c>
      <c r="J16" s="43">
        <f>IFERROR(VLOOKUP(B16,'2021 Data'!B:C,2,0),"ND")</f>
        <v>110182.58970768002</v>
      </c>
      <c r="K16" s="44">
        <f>IFERROR(VLOOKUP(B16,'2022 Data'!B:C,2,0),"ND")</f>
        <v>108407.94629616001</v>
      </c>
      <c r="L16" s="44">
        <f>IFERROR(VLOOKUP(B16,'2023 Data'!B:C,2,0),"ND")</f>
        <v>151436.10082607999</v>
      </c>
      <c r="M16" s="44">
        <f>IFERROR(VLOOKUP($B16,'2024 Data'!$B:$C,2,0),"ND")</f>
        <v>221383.95249600001</v>
      </c>
    </row>
    <row r="17" spans="1:13" x14ac:dyDescent="0.25">
      <c r="A17" s="51" t="s">
        <v>155</v>
      </c>
      <c r="B17" s="52" t="s">
        <v>156</v>
      </c>
      <c r="C17" s="51" t="s">
        <v>157</v>
      </c>
      <c r="D17" s="51" t="s">
        <v>13</v>
      </c>
      <c r="F17" s="54"/>
      <c r="G17" s="43">
        <f>IFERROR(VLOOKUP(B17,'2018 Data'!B:C,2,0),0)</f>
        <v>258309.10663487998</v>
      </c>
      <c r="H17" s="43">
        <f>IFERROR(VLOOKUP(B17,'2019 Data'!B:C,2,0),0)</f>
        <v>147430.26242784003</v>
      </c>
      <c r="I17" s="43">
        <f>IFERROR(VLOOKUP(B17,'2020 Data'!B:C,2,0),0)</f>
        <v>244322.72131680002</v>
      </c>
      <c r="J17" s="43">
        <f>IFERROR(VLOOKUP(B17,'2021 Data'!B:C,2,0),"ND")</f>
        <v>307975.37002848001</v>
      </c>
      <c r="K17" s="44">
        <f>IFERROR(VLOOKUP(B17,'2022 Data'!B:C,2,0),"ND")</f>
        <v>211568.61930624</v>
      </c>
      <c r="L17" s="44">
        <f>IFERROR(VLOOKUP(B17,'2023 Data'!B:C,2,0),"ND")</f>
        <v>27815.955219359996</v>
      </c>
      <c r="M17" s="44">
        <f>IFERROR(VLOOKUP($B17,'2024 Data'!$B:$C,2,0),"ND")</f>
        <v>219266.99222400002</v>
      </c>
    </row>
    <row r="18" spans="1:13" x14ac:dyDescent="0.25">
      <c r="A18" s="51" t="s">
        <v>58</v>
      </c>
      <c r="B18" s="52" t="s">
        <v>59</v>
      </c>
      <c r="C18" s="51" t="s">
        <v>60</v>
      </c>
      <c r="D18" s="51" t="s">
        <v>13</v>
      </c>
      <c r="F18" s="54"/>
      <c r="G18" s="43">
        <f>IFERROR(VLOOKUP(B18,'2018 Data'!B:C,2,0),0)</f>
        <v>430556.94409392006</v>
      </c>
      <c r="H18" s="43">
        <f>IFERROR(VLOOKUP(B18,'2019 Data'!B:C,2,0),0)</f>
        <v>353066.12640431995</v>
      </c>
      <c r="I18" s="43">
        <f>IFERROR(VLOOKUP(B18,'2020 Data'!B:C,2,0),0)</f>
        <v>408331.55108592001</v>
      </c>
      <c r="J18" s="43">
        <f>IFERROR(VLOOKUP(B18,'2021 Data'!B:C,2,0),"ND")</f>
        <v>269156.55663791997</v>
      </c>
      <c r="K18" s="44">
        <f>IFERROR(VLOOKUP(B18,'2022 Data'!B:C,2,0),"ND")</f>
        <v>444273.16080671997</v>
      </c>
      <c r="L18" s="44">
        <f>IFERROR(VLOOKUP(B18,'2023 Data'!B:C,2,0),"ND")</f>
        <v>243810.59720975999</v>
      </c>
      <c r="M18" s="44">
        <f>IFERROR(VLOOKUP($B18,'2024 Data'!$B:$C,2,0),"ND")</f>
        <v>208419.13915199999</v>
      </c>
    </row>
    <row r="19" spans="1:13" x14ac:dyDescent="0.25">
      <c r="A19" s="51" t="s">
        <v>55</v>
      </c>
      <c r="B19" s="52" t="s">
        <v>56</v>
      </c>
      <c r="C19" s="51" t="s">
        <v>57</v>
      </c>
      <c r="D19" s="51" t="s">
        <v>13</v>
      </c>
      <c r="F19" s="54"/>
      <c r="G19" s="43">
        <f>IFERROR(VLOOKUP(B19,'2018 Data'!B:C,2,0),0)</f>
        <v>209797.42098672001</v>
      </c>
      <c r="H19" s="43">
        <f>IFERROR(VLOOKUP(B19,'2019 Data'!B:C,2,0),0)</f>
        <v>123235.22073743999</v>
      </c>
      <c r="I19" s="43">
        <f>IFERROR(VLOOKUP(B19,'2020 Data'!B:C,2,0),0)</f>
        <v>147004.61117327996</v>
      </c>
      <c r="J19" s="43">
        <f>IFERROR(VLOOKUP(B19,'2021 Data'!B:C,2,0),"ND")</f>
        <v>108209.96023824</v>
      </c>
      <c r="K19" s="44">
        <f>IFERROR(VLOOKUP(B19,'2022 Data'!B:C,2,0),"ND")</f>
        <v>98818.721547840003</v>
      </c>
      <c r="L19" s="44">
        <f>IFERROR(VLOOKUP(B19,'2023 Data'!B:C,2,0),"ND")</f>
        <v>257129.10215999998</v>
      </c>
      <c r="M19" s="44">
        <f>IFERROR(VLOOKUP($B19,'2024 Data'!$B:$C,2,0),"ND")</f>
        <v>198820.34625599999</v>
      </c>
    </row>
    <row r="20" spans="1:13" x14ac:dyDescent="0.25">
      <c r="A20" s="51" t="s">
        <v>111</v>
      </c>
      <c r="B20" s="52" t="s">
        <v>112</v>
      </c>
      <c r="C20" s="51" t="s">
        <v>12</v>
      </c>
      <c r="D20" s="51" t="s">
        <v>13</v>
      </c>
      <c r="F20" s="54"/>
      <c r="G20" s="43">
        <f>IFERROR(VLOOKUP(B20,'2018 Data'!B:C,2,0),0)</f>
        <v>65740.094773920006</v>
      </c>
      <c r="H20" s="43">
        <f>IFERROR(VLOOKUP(B20,'2019 Data'!B:C,2,0),0)</f>
        <v>27769.95555264</v>
      </c>
      <c r="I20" s="43">
        <f>IFERROR(VLOOKUP(B20,'2020 Data'!B:C,2,0),0)</f>
        <v>26123.742630720004</v>
      </c>
      <c r="J20" s="43">
        <f>IFERROR(VLOOKUP(B20,'2021 Data'!B:C,2,0),"ND")</f>
        <v>61833.76033967999</v>
      </c>
      <c r="K20" s="44">
        <f>IFERROR(VLOOKUP(B20,'2022 Data'!B:C,2,0),"ND")</f>
        <v>102336.99211008</v>
      </c>
      <c r="L20" s="44">
        <f>IFERROR(VLOOKUP(B20,'2023 Data'!B:C,2,0),"ND")</f>
        <v>47718.038329920004</v>
      </c>
      <c r="M20" s="44">
        <f>IFERROR(VLOOKUP($B20,'2024 Data'!$B:$C,2,0),"ND")</f>
        <v>171241.60233600001</v>
      </c>
    </row>
    <row r="21" spans="1:13" x14ac:dyDescent="0.25">
      <c r="A21" s="51" t="s">
        <v>61</v>
      </c>
      <c r="B21" s="52" t="s">
        <v>62</v>
      </c>
      <c r="C21" s="51" t="s">
        <v>26</v>
      </c>
      <c r="D21" s="51" t="s">
        <v>63</v>
      </c>
      <c r="F21" s="54"/>
      <c r="G21" s="43">
        <f>IFERROR(VLOOKUP(B21,'2018 Data'!B:C,2,0),0)</f>
        <v>132760.07901072007</v>
      </c>
      <c r="H21" s="43">
        <f>IFERROR(VLOOKUP(B21,'2019 Data'!B:C,2,0),0)</f>
        <v>125012.29898304</v>
      </c>
      <c r="I21" s="43">
        <f>IFERROR(VLOOKUP(B21,'2020 Data'!B:C,2,0),0)</f>
        <v>112823.81233199999</v>
      </c>
      <c r="J21" s="43">
        <f>IFERROR(VLOOKUP(B21,'2021 Data'!B:C,2,0),"ND")</f>
        <v>128706.93494063997</v>
      </c>
      <c r="K21" s="44">
        <f>IFERROR(VLOOKUP(B21,'2022 Data'!B:C,2,0),"ND")</f>
        <v>170098.22633328001</v>
      </c>
      <c r="L21" s="44">
        <f>IFERROR(VLOOKUP(B21,'2023 Data'!B:C,2,0),"ND")</f>
        <v>165370.22217072005</v>
      </c>
      <c r="M21" s="44">
        <f>IFERROR(VLOOKUP($B21,'2024 Data'!$B:$C,2,0),"ND")</f>
        <v>170185.59432</v>
      </c>
    </row>
    <row r="22" spans="1:13" x14ac:dyDescent="0.25">
      <c r="A22" s="51" t="s">
        <v>67</v>
      </c>
      <c r="B22" s="52" t="s">
        <v>68</v>
      </c>
      <c r="C22" s="51" t="s">
        <v>69</v>
      </c>
      <c r="D22" s="51" t="s">
        <v>42</v>
      </c>
      <c r="F22" s="54"/>
      <c r="G22" s="43">
        <f>IFERROR(VLOOKUP(B22,'2018 Data'!B:C,2,0),0)</f>
        <v>143693.76408912009</v>
      </c>
      <c r="H22" s="43">
        <f>IFERROR(VLOOKUP(B22,'2019 Data'!B:C,2,0),0)</f>
        <v>141382.80054864002</v>
      </c>
      <c r="I22" s="43">
        <f>IFERROR(VLOOKUP(B22,'2020 Data'!B:C,2,0),0)</f>
        <v>133360.50062160005</v>
      </c>
      <c r="J22" s="43">
        <f>IFERROR(VLOOKUP(B22,'2021 Data'!B:C,2,0),"ND")</f>
        <v>129116.97691200006</v>
      </c>
      <c r="K22" s="44">
        <f>IFERROR(VLOOKUP(B22,'2022 Data'!B:C,2,0),"ND")</f>
        <v>111251.08188432002</v>
      </c>
      <c r="L22" s="44">
        <f>IFERROR(VLOOKUP(B22,'2023 Data'!B:C,2,0),"ND")</f>
        <v>123176.26140845762</v>
      </c>
      <c r="M22" s="44">
        <f>IFERROR(VLOOKUP($B22,'2024 Data'!$B:$C,2,0),"ND")</f>
        <v>136087.30296</v>
      </c>
    </row>
    <row r="23" spans="1:13" x14ac:dyDescent="0.25">
      <c r="A23" s="51" t="s">
        <v>583</v>
      </c>
      <c r="B23" s="52" t="s">
        <v>584</v>
      </c>
      <c r="C23" s="51" t="s">
        <v>243</v>
      </c>
      <c r="D23" s="51" t="s">
        <v>42</v>
      </c>
      <c r="F23" s="54"/>
      <c r="G23" s="43">
        <f>IFERROR(VLOOKUP(B23,'2018 Data'!B:C,2,0),0)</f>
        <v>3397.2917227200001</v>
      </c>
      <c r="H23" s="43">
        <f>IFERROR(VLOOKUP(B23,'2019 Data'!B:C,2,0),0)</f>
        <v>637.47973296000009</v>
      </c>
      <c r="I23" s="43">
        <f>IFERROR(VLOOKUP(B23,'2020 Data'!B:C,2,0),0)</f>
        <v>973.43358335999994</v>
      </c>
      <c r="J23" s="43">
        <f>IFERROR(VLOOKUP(B23,'2021 Data'!B:C,2,0),"ND")</f>
        <v>1253.9523427200002</v>
      </c>
      <c r="K23" s="44">
        <f>IFERROR(VLOOKUP(B23,'2022 Data'!B:C,2,0),"ND")</f>
        <v>1245.90566016</v>
      </c>
      <c r="L23" s="44">
        <f>IFERROR(VLOOKUP(B23,'2023 Data'!B:C,2,0),"ND")</f>
        <v>2290.3740921599997</v>
      </c>
      <c r="M23" s="44">
        <f>IFERROR(VLOOKUP($B23,'2024 Data'!$B:$C,2,0),"ND")</f>
        <v>128628.422496</v>
      </c>
    </row>
    <row r="24" spans="1:13" x14ac:dyDescent="0.25">
      <c r="A24" s="51" t="s">
        <v>602</v>
      </c>
      <c r="B24" s="52" t="s">
        <v>603</v>
      </c>
      <c r="C24" s="51" t="s">
        <v>103</v>
      </c>
      <c r="D24" s="51" t="s">
        <v>13</v>
      </c>
      <c r="F24" s="54"/>
      <c r="G24" s="43">
        <v>0</v>
      </c>
      <c r="H24" s="43">
        <f>IFERROR(VLOOKUP(B24,'2019 Data'!B:C,2,0),0)</f>
        <v>143328.92199696001</v>
      </c>
      <c r="I24" s="43">
        <f>IFERROR(VLOOKUP(B24,'2020 Data'!B:C,2,0),0)</f>
        <v>163500.41411424</v>
      </c>
      <c r="J24" s="43">
        <f>IFERROR(VLOOKUP(B24,'2021 Data'!B:C,2,0),"ND")</f>
        <v>104207.59033775999</v>
      </c>
      <c r="K24" s="44">
        <f>IFERROR(VLOOKUP(B24,'2022 Data'!B:C,2,0),"ND")</f>
        <v>153146.63078063997</v>
      </c>
      <c r="L24" s="44">
        <f>IFERROR(VLOOKUP(B24,'2023 Data'!B:C,2,0),"ND")</f>
        <v>1761.04266912</v>
      </c>
      <c r="M24" s="44">
        <f>IFERROR(VLOOKUP($B24,'2024 Data'!$B:$C,2,0),"ND")</f>
        <v>128287.523952</v>
      </c>
    </row>
    <row r="25" spans="1:13" x14ac:dyDescent="0.25">
      <c r="A25" s="51" t="s">
        <v>86</v>
      </c>
      <c r="B25" s="52" t="s">
        <v>87</v>
      </c>
      <c r="C25" s="51" t="s">
        <v>81</v>
      </c>
      <c r="D25" s="51" t="s">
        <v>13</v>
      </c>
      <c r="F25" s="54"/>
      <c r="G25" s="43">
        <f>IFERROR(VLOOKUP(B25,'2018 Data'!B:C,2,0),0)</f>
        <v>67511.269506240002</v>
      </c>
      <c r="H25" s="43">
        <f>IFERROR(VLOOKUP(B25,'2019 Data'!B:C,2,0),0)</f>
        <v>89626.355703360008</v>
      </c>
      <c r="I25" s="43">
        <f>IFERROR(VLOOKUP(B25,'2020 Data'!B:C,2,0),0)</f>
        <v>69991.90466688</v>
      </c>
      <c r="J25" s="43">
        <f>IFERROR(VLOOKUP(B25,'2021 Data'!B:C,2,0),"ND")</f>
        <v>48179.99346048</v>
      </c>
      <c r="K25" s="44">
        <f>IFERROR(VLOOKUP(B25,'2022 Data'!B:C,2,0),"ND")</f>
        <v>45055.07320608</v>
      </c>
      <c r="L25" s="44">
        <f>IFERROR(VLOOKUP(B25,'2023 Data'!B:C,2,0),"ND")</f>
        <v>80561.350215359998</v>
      </c>
      <c r="M25" s="44">
        <f>IFERROR(VLOOKUP($B25,'2024 Data'!$B:$C,2,0),"ND")</f>
        <v>126391.09492800001</v>
      </c>
    </row>
    <row r="26" spans="1:13" x14ac:dyDescent="0.25">
      <c r="A26" s="51" t="s">
        <v>73</v>
      </c>
      <c r="B26" s="52" t="s">
        <v>74</v>
      </c>
      <c r="C26" s="51" t="s">
        <v>75</v>
      </c>
      <c r="D26" s="51" t="s">
        <v>13</v>
      </c>
      <c r="F26" s="54"/>
      <c r="G26" s="43">
        <f>IFERROR(VLOOKUP(B26,'2018 Data'!B:C,2,0),0)</f>
        <v>103029.07684607999</v>
      </c>
      <c r="H26" s="43">
        <f>IFERROR(VLOOKUP(B26,'2019 Data'!B:C,2,0),0)</f>
        <v>90638.013886560002</v>
      </c>
      <c r="I26" s="43">
        <f>IFERROR(VLOOKUP(B26,'2020 Data'!B:C,2,0),0)</f>
        <v>94772.135717280005</v>
      </c>
      <c r="J26" s="43">
        <f>IFERROR(VLOOKUP(B26,'2021 Data'!B:C,2,0),"ND")</f>
        <v>118571.65471872</v>
      </c>
      <c r="K26" s="44">
        <f>IFERROR(VLOOKUP(B26,'2022 Data'!B:C,2,0),"ND")</f>
        <v>70581.765562560002</v>
      </c>
      <c r="L26" s="44">
        <f>IFERROR(VLOOKUP(B26,'2023 Data'!B:C,2,0),"ND")</f>
        <v>97705.873913760006</v>
      </c>
      <c r="M26" s="44">
        <f>IFERROR(VLOOKUP($B26,'2024 Data'!$B:$C,2,0),"ND")</f>
        <v>117594.693216</v>
      </c>
    </row>
    <row r="27" spans="1:13" x14ac:dyDescent="0.25">
      <c r="A27" s="51" t="s">
        <v>76</v>
      </c>
      <c r="B27" s="52" t="s">
        <v>77</v>
      </c>
      <c r="C27" s="51" t="s">
        <v>78</v>
      </c>
      <c r="D27" s="51" t="s">
        <v>13</v>
      </c>
      <c r="F27" s="54"/>
      <c r="G27" s="43">
        <f>IFERROR(VLOOKUP(B27,'2018 Data'!B:C,2,0),0)</f>
        <v>7976.5344993599983</v>
      </c>
      <c r="H27" s="43">
        <f>IFERROR(VLOOKUP(B27,'2019 Data'!B:C,2,0),0)</f>
        <v>73337.827278239973</v>
      </c>
      <c r="I27" s="43">
        <f>IFERROR(VLOOKUP(B27,'2020 Data'!B:C,2,0),0)</f>
        <v>107726.89547088</v>
      </c>
      <c r="J27" s="43">
        <f>IFERROR(VLOOKUP(B27,'2021 Data'!B:C,2,0),"ND")</f>
        <v>100651.43909519998</v>
      </c>
      <c r="K27" s="44">
        <f>IFERROR(VLOOKUP(B27,'2022 Data'!B:C,2,0),"ND")</f>
        <v>127145.46230063999</v>
      </c>
      <c r="L27" s="44">
        <f>IFERROR(VLOOKUP(B27,'2023 Data'!B:C,2,0),"ND")</f>
        <v>93214.07668944</v>
      </c>
      <c r="M27" s="44">
        <f>IFERROR(VLOOKUP($B27,'2024 Data'!$B:$C,2,0),"ND")</f>
        <v>105838.859952</v>
      </c>
    </row>
    <row r="28" spans="1:13" ht="15.75" customHeight="1" x14ac:dyDescent="0.25">
      <c r="A28" s="51" t="s">
        <v>70</v>
      </c>
      <c r="B28" s="52" t="s">
        <v>71</v>
      </c>
      <c r="C28" s="51" t="s">
        <v>72</v>
      </c>
      <c r="D28" s="51" t="s">
        <v>63</v>
      </c>
      <c r="F28" s="54"/>
      <c r="G28" s="43">
        <f>IFERROR(VLOOKUP(B28,'2018 Data'!B:C,2,0),0)</f>
        <v>106728.28881120002</v>
      </c>
      <c r="H28" s="43">
        <f>IFERROR(VLOOKUP(B28,'2019 Data'!B:C,2,0),0)</f>
        <v>107042.0266944</v>
      </c>
      <c r="I28" s="43">
        <f>IFERROR(VLOOKUP(B28,'2020 Data'!B:C,2,0),0)</f>
        <v>91243.681018560004</v>
      </c>
      <c r="J28" s="43">
        <f>IFERROR(VLOOKUP(B28,'2021 Data'!B:C,2,0),"ND")</f>
        <v>97472.767512959996</v>
      </c>
      <c r="K28" s="44">
        <f>IFERROR(VLOOKUP(B28,'2022 Data'!B:C,2,0),"ND")</f>
        <v>104208.56512416001</v>
      </c>
      <c r="L28" s="44">
        <f>IFERROR(VLOOKUP(B28,'2023 Data'!B:C,2,0),"ND")</f>
        <v>99780.993123839988</v>
      </c>
      <c r="M28" s="44">
        <f>IFERROR(VLOOKUP($B28,'2024 Data'!$B:$C,2,0),"ND")</f>
        <v>101122.00056</v>
      </c>
    </row>
    <row r="29" spans="1:13" x14ac:dyDescent="0.25">
      <c r="A29" s="51" t="s">
        <v>90</v>
      </c>
      <c r="B29" s="52" t="s">
        <v>91</v>
      </c>
      <c r="C29" s="51" t="s">
        <v>54</v>
      </c>
      <c r="D29" s="51" t="s">
        <v>92</v>
      </c>
      <c r="F29" s="54"/>
      <c r="G29" s="43">
        <f>IFERROR(VLOOKUP(B29,'2018 Data'!B:C,2,0),0)</f>
        <v>103942.06877375999</v>
      </c>
      <c r="H29" s="43">
        <f>IFERROR(VLOOKUP(B29,'2019 Data'!B:C,2,0),0)</f>
        <v>74672.932289759992</v>
      </c>
      <c r="I29" s="43">
        <f>IFERROR(VLOOKUP(B29,'2020 Data'!B:C,2,0),0)</f>
        <v>69008.254469279986</v>
      </c>
      <c r="J29" s="43">
        <f>IFERROR(VLOOKUP(B29,'2021 Data'!B:C,2,0),"ND")</f>
        <v>78093.384011999995</v>
      </c>
      <c r="K29" s="44">
        <f>IFERROR(VLOOKUP(B29,'2022 Data'!B:C,2,0),"ND")</f>
        <v>112881.12541776001</v>
      </c>
      <c r="L29" s="44">
        <f>IFERROR(VLOOKUP(B29,'2023 Data'!B:C,2,0),"ND")</f>
        <v>75240.315037439985</v>
      </c>
      <c r="M29" s="44">
        <f>IFERROR(VLOOKUP($B29,'2024 Data'!$B:$C,2,0),"ND")</f>
        <v>99377.763407999999</v>
      </c>
    </row>
    <row r="30" spans="1:13" x14ac:dyDescent="0.25">
      <c r="A30" s="51" t="s">
        <v>113</v>
      </c>
      <c r="B30" s="52" t="s">
        <v>114</v>
      </c>
      <c r="C30" s="51" t="s">
        <v>115</v>
      </c>
      <c r="D30" s="51" t="s">
        <v>100</v>
      </c>
      <c r="F30" s="54"/>
      <c r="G30" s="43">
        <f>IFERROR(VLOOKUP(B30,'2018 Data'!B:C,2,0),0)</f>
        <v>148404.64394447996</v>
      </c>
      <c r="H30" s="43">
        <f>IFERROR(VLOOKUP(B30,'2019 Data'!B:C,2,0),0)</f>
        <v>58437.780972480003</v>
      </c>
      <c r="I30" s="43">
        <f>IFERROR(VLOOKUP(B30,'2020 Data'!B:C,2,0),0)</f>
        <v>57255.49978848001</v>
      </c>
      <c r="J30" s="43">
        <f>IFERROR(VLOOKUP(B30,'2021 Data'!B:C,2,0),"ND")</f>
        <v>83833.510481279984</v>
      </c>
      <c r="K30" s="44">
        <f>IFERROR(VLOOKUP(B30,'2022 Data'!B:C,2,0),"ND")</f>
        <v>49144.646255039996</v>
      </c>
      <c r="L30" s="44">
        <f>IFERROR(VLOOKUP(B30,'2023 Data'!B:C,2,0),"ND")</f>
        <v>46840.7193170112</v>
      </c>
      <c r="M30" s="44">
        <f>IFERROR(VLOOKUP($B30,'2024 Data'!$B:$C,2,0),"ND")</f>
        <v>97607.643840000004</v>
      </c>
    </row>
    <row r="31" spans="1:13" x14ac:dyDescent="0.25">
      <c r="A31" s="51" t="s">
        <v>79</v>
      </c>
      <c r="B31" s="52" t="s">
        <v>80</v>
      </c>
      <c r="C31" s="51" t="s">
        <v>81</v>
      </c>
      <c r="D31" s="51" t="s">
        <v>82</v>
      </c>
      <c r="F31" s="54"/>
      <c r="G31" s="43">
        <f>IFERROR(VLOOKUP(B31,'2018 Data'!B:C,2,0),0)</f>
        <v>116722.36924992001</v>
      </c>
      <c r="H31" s="43">
        <f>IFERROR(VLOOKUP(B31,'2019 Data'!B:C,2,0),0)</f>
        <v>147557.90646576002</v>
      </c>
      <c r="I31" s="43">
        <f>IFERROR(VLOOKUP(B31,'2020 Data'!B:C,2,0),0)</f>
        <v>153517.20937056001</v>
      </c>
      <c r="J31" s="43">
        <f>IFERROR(VLOOKUP(B31,'2021 Data'!B:C,2,0),"ND")</f>
        <v>158571.93417407997</v>
      </c>
      <c r="K31" s="44">
        <f>IFERROR(VLOOKUP(B31,'2022 Data'!B:C,2,0),"ND")</f>
        <v>128540.33920385281</v>
      </c>
      <c r="L31" s="44">
        <f>IFERROR(VLOOKUP(B31,'2023 Data'!B:C,2,0),"ND")</f>
        <v>86765.984403840004</v>
      </c>
      <c r="M31" s="44">
        <f>IFERROR(VLOOKUP($B31,'2024 Data'!$B:$C,2,0),"ND")</f>
        <v>96545.766239999997</v>
      </c>
    </row>
    <row r="32" spans="1:13" x14ac:dyDescent="0.25">
      <c r="A32" s="51" t="s">
        <v>174</v>
      </c>
      <c r="B32" s="52" t="s">
        <v>175</v>
      </c>
      <c r="C32" s="51" t="s">
        <v>176</v>
      </c>
      <c r="D32" s="51" t="s">
        <v>100</v>
      </c>
      <c r="F32" s="54"/>
      <c r="G32" s="43">
        <f>IFERROR(VLOOKUP(B32,'2018 Data'!B:C,2,0),0)</f>
        <v>24110.913496320001</v>
      </c>
      <c r="H32" s="43">
        <f>IFERROR(VLOOKUP(B32,'2019 Data'!B:C,2,0),0)</f>
        <v>23349.020899680003</v>
      </c>
      <c r="I32" s="43">
        <f>IFERROR(VLOOKUP(B32,'2020 Data'!B:C,2,0),0)</f>
        <v>22911.010224480004</v>
      </c>
      <c r="J32" s="43">
        <f>IFERROR(VLOOKUP(B32,'2021 Data'!B:C,2,0),"ND")</f>
        <v>62.215140960000006</v>
      </c>
      <c r="K32" s="44">
        <f>IFERROR(VLOOKUP(B32,'2022 Data'!B:C,2,0),"ND")</f>
        <v>20333.753364959997</v>
      </c>
      <c r="L32" s="44">
        <f>IFERROR(VLOOKUP(B32,'2023 Data'!B:C,2,0),"ND")</f>
        <v>24065.65573776</v>
      </c>
      <c r="M32" s="44">
        <f>IFERROR(VLOOKUP($B32,'2024 Data'!$B:$C,2,0),"ND")</f>
        <v>95822.909280000007</v>
      </c>
    </row>
    <row r="33" spans="1:13" x14ac:dyDescent="0.25">
      <c r="A33" s="51" t="s">
        <v>46</v>
      </c>
      <c r="B33" s="52" t="s">
        <v>47</v>
      </c>
      <c r="C33" s="51" t="s">
        <v>48</v>
      </c>
      <c r="D33" s="51" t="s">
        <v>42</v>
      </c>
      <c r="F33" s="54"/>
      <c r="G33" s="43">
        <f>IFERROR(VLOOKUP(B33,'2018 Data'!B:C,2,0),0)</f>
        <v>120173.35650768</v>
      </c>
      <c r="H33" s="43">
        <f>IFERROR(VLOOKUP(B33,'2019 Data'!B:C,2,0),0)</f>
        <v>214746.12450144</v>
      </c>
      <c r="I33" s="43">
        <f>IFERROR(VLOOKUP(B33,'2020 Data'!B:C,2,0),0)</f>
        <v>200862.616752</v>
      </c>
      <c r="J33" s="43">
        <f>IFERROR(VLOOKUP(B33,'2021 Data'!B:C,2,0),"ND")</f>
        <v>185545.93322160002</v>
      </c>
      <c r="K33" s="44">
        <f>IFERROR(VLOOKUP(B33,'2022 Data'!B:C,2,0),"ND")</f>
        <v>398557.79841024004</v>
      </c>
      <c r="L33" s="44">
        <f>IFERROR(VLOOKUP(B33,'2023 Data'!B:C,2,0),"ND")</f>
        <v>318817.48197599995</v>
      </c>
      <c r="M33" s="44">
        <f>IFERROR(VLOOKUP($B33,'2024 Data'!$B:$C,2,0),"ND")</f>
        <v>90649.913175359994</v>
      </c>
    </row>
    <row r="34" spans="1:13" x14ac:dyDescent="0.25">
      <c r="A34" s="51" t="s">
        <v>83</v>
      </c>
      <c r="B34" s="52" t="s">
        <v>84</v>
      </c>
      <c r="C34" s="51" t="s">
        <v>85</v>
      </c>
      <c r="D34" s="51" t="s">
        <v>63</v>
      </c>
      <c r="F34" s="54"/>
      <c r="G34" s="43">
        <f>IFERROR(VLOOKUP(B34,'2018 Data'!B:C,2,0),0)</f>
        <v>87649.39498895999</v>
      </c>
      <c r="H34" s="43">
        <f>IFERROR(VLOOKUP(B34,'2019 Data'!B:C,2,0),0)</f>
        <v>81906.107109119999</v>
      </c>
      <c r="I34" s="43">
        <f>IFERROR(VLOOKUP(B34,'2020 Data'!B:C,2,0),0)</f>
        <v>84787.947568800009</v>
      </c>
      <c r="J34" s="43">
        <f>IFERROR(VLOOKUP(B34,'2021 Data'!B:C,2,0),"ND")</f>
        <v>86039.301781439994</v>
      </c>
      <c r="K34" s="44">
        <f>IFERROR(VLOOKUP(B34,'2022 Data'!B:C,2,0),"ND")</f>
        <v>82127.444948639997</v>
      </c>
      <c r="L34" s="44">
        <f>IFERROR(VLOOKUP(B34,'2023 Data'!B:C,2,0),"ND")</f>
        <v>82958.908082399998</v>
      </c>
      <c r="M34" s="44">
        <f>IFERROR(VLOOKUP($B34,'2024 Data'!$B:$C,2,0),"ND")</f>
        <v>82554.501455999998</v>
      </c>
    </row>
    <row r="35" spans="1:13" x14ac:dyDescent="0.25">
      <c r="A35" s="51" t="s">
        <v>88</v>
      </c>
      <c r="B35" s="52" t="s">
        <v>89</v>
      </c>
      <c r="C35" s="51" t="s">
        <v>26</v>
      </c>
      <c r="D35" s="51" t="s">
        <v>63</v>
      </c>
      <c r="F35" s="54"/>
      <c r="G35" s="43">
        <f>IFERROR(VLOOKUP(B35,'2018 Data'!B:C,2,0),0)</f>
        <v>82090.191687839993</v>
      </c>
      <c r="H35" s="43">
        <f>IFERROR(VLOOKUP(B35,'2019 Data'!B:C,2,0),0)</f>
        <v>83070.885411359995</v>
      </c>
      <c r="I35" s="43">
        <f>IFERROR(VLOOKUP(B35,'2020 Data'!B:C,2,0),0)</f>
        <v>73996.70368608</v>
      </c>
      <c r="J35" s="43">
        <f>IFERROR(VLOOKUP(B35,'2021 Data'!B:C,2,0),"ND")</f>
        <v>77180.527892159982</v>
      </c>
      <c r="K35" s="44">
        <f>IFERROR(VLOOKUP(B35,'2022 Data'!B:C,2,0),"ND")</f>
        <v>77258.651238719991</v>
      </c>
      <c r="L35" s="44">
        <f>IFERROR(VLOOKUP(B35,'2023 Data'!B:C,2,0),"ND")</f>
        <v>79798.517850239979</v>
      </c>
      <c r="M35" s="44">
        <f>IFERROR(VLOOKUP($B35,'2024 Data'!$B:$C,2,0),"ND")</f>
        <v>80923.455648000003</v>
      </c>
    </row>
    <row r="36" spans="1:13" x14ac:dyDescent="0.25">
      <c r="A36" s="51" t="s">
        <v>148</v>
      </c>
      <c r="B36" s="52" t="s">
        <v>149</v>
      </c>
      <c r="C36" s="51" t="s">
        <v>150</v>
      </c>
      <c r="D36" s="51" t="s">
        <v>13</v>
      </c>
      <c r="F36" s="54"/>
      <c r="G36" s="43">
        <f>IFERROR(VLOOKUP(B36,'2018 Data'!B:C,2,0),0)</f>
        <v>51346.396160639997</v>
      </c>
      <c r="H36" s="43">
        <f>IFERROR(VLOOKUP(B36,'2019 Data'!B:C,2,0),0)</f>
        <v>23696.885197440002</v>
      </c>
      <c r="I36" s="43">
        <f>IFERROR(VLOOKUP(B36,'2020 Data'!B:C,2,0),0)</f>
        <v>32489.124312959997</v>
      </c>
      <c r="J36" s="43">
        <f>IFERROR(VLOOKUP(B36,'2021 Data'!B:C,2,0),"ND")</f>
        <v>7656.9019934400003</v>
      </c>
      <c r="K36" s="44">
        <f>IFERROR(VLOOKUP(B36,'2022 Data'!B:C,2,0),"ND")</f>
        <v>16753.308213600001</v>
      </c>
      <c r="L36" s="44">
        <f>IFERROR(VLOOKUP(B36,'2023 Data'!B:C,2,0),"ND")</f>
        <v>31764.284848800002</v>
      </c>
      <c r="M36" s="44">
        <f>IFERROR(VLOOKUP($B36,'2024 Data'!$B:$C,2,0),"ND")</f>
        <v>79189.524288000001</v>
      </c>
    </row>
    <row r="37" spans="1:13" x14ac:dyDescent="0.25">
      <c r="A37" s="51" t="s">
        <v>95</v>
      </c>
      <c r="B37" s="52" t="s">
        <v>96</v>
      </c>
      <c r="C37" s="51" t="s">
        <v>97</v>
      </c>
      <c r="D37" s="51" t="s">
        <v>42</v>
      </c>
      <c r="F37" s="54"/>
      <c r="G37" s="43">
        <f>IFERROR(VLOOKUP(B37,'2018 Data'!B:C,2,0),0)</f>
        <v>116413.54439904001</v>
      </c>
      <c r="H37" s="43">
        <f>IFERROR(VLOOKUP(B37,'2019 Data'!B:C,2,0),0)</f>
        <v>110720.76560495999</v>
      </c>
      <c r="I37" s="43">
        <f>IFERROR(VLOOKUP(B37,'2020 Data'!B:C,2,0),0)</f>
        <v>88828.262107199989</v>
      </c>
      <c r="J37" s="43">
        <f>IFERROR(VLOOKUP(B37,'2021 Data'!B:C,2,0),"ND")</f>
        <v>84026.931055199995</v>
      </c>
      <c r="K37" s="44">
        <f>IFERROR(VLOOKUP(B37,'2022 Data'!B:C,2,0),"ND")</f>
        <v>78580.602485280004</v>
      </c>
      <c r="L37" s="44">
        <f>IFERROR(VLOOKUP(B37,'2023 Data'!B:C,2,0),"ND")</f>
        <v>73583.680379731202</v>
      </c>
      <c r="M37" s="44">
        <f>IFERROR(VLOOKUP($B37,'2024 Data'!$B:$C,2,0),"ND")</f>
        <v>76305.499200000006</v>
      </c>
    </row>
    <row r="38" spans="1:13" x14ac:dyDescent="0.25">
      <c r="A38" s="51" t="s">
        <v>101</v>
      </c>
      <c r="B38" s="52" t="s">
        <v>102</v>
      </c>
      <c r="C38" s="51" t="s">
        <v>103</v>
      </c>
      <c r="D38" s="51" t="s">
        <v>13</v>
      </c>
      <c r="F38" s="54"/>
      <c r="G38" s="43">
        <f>IFERROR(VLOOKUP(B38,'2018 Data'!B:C,2,0),0)</f>
        <v>117848.94018912001</v>
      </c>
      <c r="H38" s="43">
        <f>IFERROR(VLOOKUP(B38,'2019 Data'!B:C,2,0),0)</f>
        <v>53480.778301440005</v>
      </c>
      <c r="I38" s="43">
        <f>IFERROR(VLOOKUP(B38,'2020 Data'!B:C,2,0),0)</f>
        <v>14894.868733920002</v>
      </c>
      <c r="J38" s="43">
        <f>IFERROR(VLOOKUP(B38,'2021 Data'!B:C,2,0),"ND")</f>
        <v>41414.135323679999</v>
      </c>
      <c r="K38" s="44">
        <f>IFERROR(VLOOKUP(B38,'2022 Data'!B:C,2,0),"ND")</f>
        <v>226746.91501056007</v>
      </c>
      <c r="L38" s="44">
        <f>IFERROR(VLOOKUP(B38,'2023 Data'!B:C,2,0),"ND")</f>
        <v>58820.730156115205</v>
      </c>
      <c r="M38" s="44">
        <f>IFERROR(VLOOKUP($B38,'2024 Data'!$B:$C,2,0),"ND")</f>
        <v>74171.665007999996</v>
      </c>
    </row>
    <row r="39" spans="1:13" x14ac:dyDescent="0.25">
      <c r="A39" s="51" t="s">
        <v>108</v>
      </c>
      <c r="B39" s="52" t="s">
        <v>109</v>
      </c>
      <c r="C39" s="51" t="s">
        <v>110</v>
      </c>
      <c r="D39" s="51" t="s">
        <v>92</v>
      </c>
      <c r="F39" s="54"/>
      <c r="G39" s="43">
        <f>IFERROR(VLOOKUP(B39,'2018 Data'!B:C,2,0),0)</f>
        <v>28764.565089120009</v>
      </c>
      <c r="H39" s="43">
        <f>IFERROR(VLOOKUP(B39,'2019 Data'!B:C,2,0),0)</f>
        <v>34691.061646079994</v>
      </c>
      <c r="I39" s="43">
        <f>IFERROR(VLOOKUP(B39,'2020 Data'!B:C,2,0),0)</f>
        <v>28317.845112480005</v>
      </c>
      <c r="J39" s="43">
        <f>IFERROR(VLOOKUP(B39,'2021 Data'!B:C,2,0),"ND")</f>
        <v>17852.297585673608</v>
      </c>
      <c r="K39" s="44">
        <f>IFERROR(VLOOKUP(B39,'2022 Data'!B:C,2,0),"ND")</f>
        <v>35790.103964159985</v>
      </c>
      <c r="L39" s="44">
        <f>IFERROR(VLOOKUP(B39,'2023 Data'!B:C,2,0),"ND")</f>
        <v>53961.977166148805</v>
      </c>
      <c r="M39" s="44">
        <f>IFERROR(VLOOKUP($B39,'2024 Data'!$B:$C,2,0),"ND")</f>
        <v>68362.527743999992</v>
      </c>
    </row>
    <row r="40" spans="1:13" x14ac:dyDescent="0.25">
      <c r="A40" s="51" t="s">
        <v>98</v>
      </c>
      <c r="B40" s="52" t="s">
        <v>99</v>
      </c>
      <c r="C40" s="51" t="s">
        <v>57</v>
      </c>
      <c r="D40" s="51" t="s">
        <v>100</v>
      </c>
      <c r="F40" s="54"/>
      <c r="G40" s="43">
        <f>IFERROR(VLOOKUP(B40,'2018 Data'!B:C,2,0),0)</f>
        <v>85354.288669440008</v>
      </c>
      <c r="H40" s="43">
        <f>IFERROR(VLOOKUP(B40,'2019 Data'!B:C,2,0),0)</f>
        <v>88493.755603680009</v>
      </c>
      <c r="I40" s="43">
        <f>IFERROR(VLOOKUP(B40,'2020 Data'!B:C,2,0),0)</f>
        <v>72693.737958239988</v>
      </c>
      <c r="J40" s="43">
        <f>IFERROR(VLOOKUP(B40,'2021 Data'!B:C,2,0),"ND")</f>
        <v>78724.453197599985</v>
      </c>
      <c r="K40" s="44">
        <f>IFERROR(VLOOKUP(B40,'2022 Data'!B:C,2,0),"ND")</f>
        <v>77012.106756480018</v>
      </c>
      <c r="L40" s="44">
        <f>IFERROR(VLOOKUP(B40,'2023 Data'!B:C,2,0),"ND")</f>
        <v>59349.189201119989</v>
      </c>
      <c r="M40" s="44">
        <f>IFERROR(VLOOKUP($B40,'2024 Data'!$B:$C,2,0),"ND")</f>
        <v>59616.448416000007</v>
      </c>
    </row>
    <row r="41" spans="1:13" x14ac:dyDescent="0.25">
      <c r="A41" s="51" t="s">
        <v>275</v>
      </c>
      <c r="B41" s="52" t="s">
        <v>276</v>
      </c>
      <c r="C41" s="51" t="s">
        <v>272</v>
      </c>
      <c r="D41" s="51" t="s">
        <v>100</v>
      </c>
      <c r="F41" s="54"/>
      <c r="G41" s="43">
        <f>IFERROR(VLOOKUP(B41,'2018 Data'!B:C,2,0),0)</f>
        <v>67552.319399999993</v>
      </c>
      <c r="H41" s="43">
        <f>IFERROR(VLOOKUP(B41,'2019 Data'!B:C,2,0),0)</f>
        <v>82079.12</v>
      </c>
      <c r="I41" s="43">
        <f>IFERROR(VLOOKUP(B41,'2020 Data'!B:C,2,0),0)</f>
        <v>75167.185100000002</v>
      </c>
      <c r="J41" s="43">
        <f>IFERROR(VLOOKUP(B41,'2021 Data'!B:C,2,0),"ND")</f>
        <v>76227.153600000005</v>
      </c>
      <c r="K41" s="44">
        <f>IFERROR(VLOOKUP(B41,'2022 Data'!B:C,2,0),"ND")</f>
        <v>26296.199761098029</v>
      </c>
      <c r="L41" s="44">
        <f>IFERROR(VLOOKUP(B41,'2023 Data'!B:C,2,0),"ND")</f>
        <v>64886.783499999998</v>
      </c>
      <c r="M41" s="44">
        <f>IFERROR(VLOOKUP($B41,'2024 Data'!$B:$C,2,0),"ND")</f>
        <v>59015.923800000004</v>
      </c>
    </row>
    <row r="42" spans="1:13" x14ac:dyDescent="0.25">
      <c r="A42" s="51" t="s">
        <v>104</v>
      </c>
      <c r="B42" s="52" t="s">
        <v>105</v>
      </c>
      <c r="C42" s="51" t="s">
        <v>106</v>
      </c>
      <c r="D42" s="51" t="s">
        <v>107</v>
      </c>
      <c r="F42" s="54"/>
      <c r="G42" s="43">
        <f>IFERROR(VLOOKUP(B42,'2018 Data'!B:C,2,0),0)</f>
        <v>66052.373698079988</v>
      </c>
      <c r="H42" s="43">
        <f>IFERROR(VLOOKUP(B42,'2019 Data'!B:C,2,0),0)</f>
        <v>67918.566834719997</v>
      </c>
      <c r="I42" s="43">
        <f>IFERROR(VLOOKUP(B42,'2020 Data'!B:C,2,0),0)</f>
        <v>54976.273007039999</v>
      </c>
      <c r="J42" s="43">
        <f>IFERROR(VLOOKUP(B42,'2021 Data'!B:C,2,0),"ND")</f>
        <v>52536.462844319998</v>
      </c>
      <c r="K42" s="44">
        <f>IFERROR(VLOOKUP(B42,'2022 Data'!B:C,2,0),"ND")</f>
        <v>52499.919286080003</v>
      </c>
      <c r="L42" s="44">
        <f>IFERROR(VLOOKUP(B42,'2023 Data'!B:C,2,0),"ND")</f>
        <v>57849.872117184001</v>
      </c>
      <c r="M42" s="44">
        <f>IFERROR(VLOOKUP($B42,'2024 Data'!$B:$C,2,0),"ND")</f>
        <v>56346.001488000002</v>
      </c>
    </row>
    <row r="43" spans="1:13" x14ac:dyDescent="0.25">
      <c r="A43" s="51" t="s">
        <v>523</v>
      </c>
      <c r="B43" s="52" t="s">
        <v>524</v>
      </c>
      <c r="C43" s="51" t="s">
        <v>54</v>
      </c>
      <c r="D43" s="51" t="s">
        <v>100</v>
      </c>
      <c r="F43" s="54"/>
      <c r="G43" s="43">
        <f>IFERROR(VLOOKUP(B43,'2018 Data'!B:C,2,0),0)</f>
        <v>9907.8107990399985</v>
      </c>
      <c r="H43" s="43">
        <f>IFERROR(VLOOKUP(B43,'2019 Data'!B:C,2,0),0)</f>
        <v>9860.5095724800012</v>
      </c>
      <c r="I43" s="43">
        <f>IFERROR(VLOOKUP(B43,'2020 Data'!B:C,2,0),0)</f>
        <v>8285.7671366400027</v>
      </c>
      <c r="J43" s="43">
        <f>IFERROR(VLOOKUP(B43,'2021 Data'!B:C,2,0),"ND")</f>
        <v>9440.6996880000006</v>
      </c>
      <c r="K43" s="44">
        <f>IFERROR(VLOOKUP(B43,'2022 Data'!B:C,2,0),"ND")</f>
        <v>6908.0941238400001</v>
      </c>
      <c r="L43" s="44">
        <f>IFERROR(VLOOKUP(B43,'2023 Data'!B:C,2,0),"ND")</f>
        <v>3847.9471084655997</v>
      </c>
      <c r="M43" s="44">
        <f>IFERROR(VLOOKUP($B43,'2024 Data'!$B:$C,2,0),"ND")</f>
        <v>52856.395996319996</v>
      </c>
    </row>
    <row r="44" spans="1:13" x14ac:dyDescent="0.25">
      <c r="A44" s="51" t="s">
        <v>356</v>
      </c>
      <c r="B44" s="52" t="s">
        <v>357</v>
      </c>
      <c r="C44" s="51" t="s">
        <v>287</v>
      </c>
      <c r="D44" s="51" t="s">
        <v>92</v>
      </c>
      <c r="F44" s="54"/>
      <c r="G44" s="43">
        <f>IFERROR(VLOOKUP(B44,'2018 Data'!B:C,2,0),0)</f>
        <v>6237.3033676799996</v>
      </c>
      <c r="H44" s="43">
        <f>IFERROR(VLOOKUP(B44,'2019 Data'!B:C,2,0),0)</f>
        <v>6648.5651601600002</v>
      </c>
      <c r="I44" s="43">
        <f>IFERROR(VLOOKUP(B44,'2020 Data'!B:C,2,0),0)</f>
        <v>7974.3746376000008</v>
      </c>
      <c r="J44" s="43">
        <f>IFERROR(VLOOKUP(B44,'2021 Data'!B:C,2,0),"ND")</f>
        <v>5921.2694519999986</v>
      </c>
      <c r="K44" s="44">
        <f>IFERROR(VLOOKUP(B44,'2022 Data'!B:C,2,0),"ND")</f>
        <v>5634.33315984</v>
      </c>
      <c r="L44" s="44">
        <f>IFERROR(VLOOKUP(B44,'2023 Data'!B:C,2,0),"ND")</f>
        <v>7581.4853588207989</v>
      </c>
      <c r="M44" s="44">
        <f>IFERROR(VLOOKUP($B44,'2024 Data'!$B:$C,2,0),"ND")</f>
        <v>50266.26542448</v>
      </c>
    </row>
    <row r="45" spans="1:13" x14ac:dyDescent="0.25">
      <c r="A45" s="51" t="s">
        <v>124</v>
      </c>
      <c r="B45" s="52" t="s">
        <v>125</v>
      </c>
      <c r="C45" s="51" t="s">
        <v>126</v>
      </c>
      <c r="D45" s="51" t="s">
        <v>100</v>
      </c>
      <c r="F45" s="54"/>
      <c r="G45" s="43">
        <f>IFERROR(VLOOKUP(B45,'2018 Data'!B:C,2,0),0)</f>
        <v>40610.474150400005</v>
      </c>
      <c r="H45" s="43">
        <f>IFERROR(VLOOKUP(B45,'2019 Data'!B:C,2,0),0)</f>
        <v>40508.548415999998</v>
      </c>
      <c r="I45" s="43">
        <f>IFERROR(VLOOKUP(B45,'2020 Data'!B:C,2,0),0)</f>
        <v>42344.899027199986</v>
      </c>
      <c r="J45" s="43">
        <f>IFERROR(VLOOKUP(B45,'2021 Data'!B:C,2,0),"ND")</f>
        <v>43175.661983999998</v>
      </c>
      <c r="K45" s="44">
        <f>IFERROR(VLOOKUP(B45,'2022 Data'!B:C,2,0),"ND")</f>
        <v>42063.458643359998</v>
      </c>
      <c r="L45" s="44">
        <f>IFERROR(VLOOKUP(B45,'2023 Data'!B:C,2,0),"ND")</f>
        <v>42639.466848148797</v>
      </c>
      <c r="M45" s="44">
        <f>IFERROR(VLOOKUP($B45,'2024 Data'!$B:$C,2,0),"ND")</f>
        <v>49482.503307619198</v>
      </c>
    </row>
    <row r="46" spans="1:13" x14ac:dyDescent="0.25">
      <c r="A46" s="51" t="s">
        <v>118</v>
      </c>
      <c r="B46" s="52" t="s">
        <v>119</v>
      </c>
      <c r="C46" s="51" t="s">
        <v>120</v>
      </c>
      <c r="D46" s="51" t="s">
        <v>82</v>
      </c>
      <c r="F46" s="54"/>
      <c r="G46" s="43">
        <f>IFERROR(VLOOKUP(B46,'2018 Data'!B:C,2,0),0)</f>
        <v>49632.020313119996</v>
      </c>
      <c r="H46" s="43">
        <f>IFERROR(VLOOKUP(B46,'2019 Data'!B:C,2,0),0)</f>
        <v>51579.60289776</v>
      </c>
      <c r="I46" s="43">
        <f>IFERROR(VLOOKUP(B46,'2020 Data'!B:C,2,0),0)</f>
        <v>49452.819010560001</v>
      </c>
      <c r="J46" s="43">
        <f>IFERROR(VLOOKUP(B46,'2021 Data'!B:C,2,0),"ND")</f>
        <v>35529.892876800004</v>
      </c>
      <c r="K46" s="44">
        <f>IFERROR(VLOOKUP(B46,'2022 Data'!B:C,2,0),"ND")</f>
        <v>42763.121493119994</v>
      </c>
      <c r="L46" s="44">
        <f>IFERROR(VLOOKUP(B46,'2023 Data'!B:C,2,0),"ND")</f>
        <v>43905.216166559992</v>
      </c>
      <c r="M46" s="44">
        <f>IFERROR(VLOOKUP($B46,'2024 Data'!$B:$C,2,0),"ND")</f>
        <v>47968.372367999997</v>
      </c>
    </row>
    <row r="47" spans="1:13" x14ac:dyDescent="0.25">
      <c r="A47" s="51" t="s">
        <v>121</v>
      </c>
      <c r="B47" s="52" t="s">
        <v>122</v>
      </c>
      <c r="C47" s="51" t="s">
        <v>123</v>
      </c>
      <c r="D47" s="51" t="s">
        <v>42</v>
      </c>
      <c r="F47" s="54"/>
      <c r="G47" s="43">
        <f>IFERROR(VLOOKUP(B47,'2018 Data'!B:C,2,0),0)</f>
        <v>32774.405872320007</v>
      </c>
      <c r="H47" s="43">
        <f>IFERROR(VLOOKUP(B47,'2019 Data'!B:C,2,0),0)</f>
        <v>31467.971918880001</v>
      </c>
      <c r="I47" s="43">
        <f>IFERROR(VLOOKUP(B47,'2020 Data'!B:C,2,0),0)</f>
        <v>48369.710299679995</v>
      </c>
      <c r="J47" s="43">
        <f>IFERROR(VLOOKUP(B47,'2021 Data'!B:C,2,0),"ND")</f>
        <v>46402.303308480004</v>
      </c>
      <c r="K47" s="44">
        <f>IFERROR(VLOOKUP(B47,'2022 Data'!B:C,2,0),"ND")</f>
        <v>45713.604152159991</v>
      </c>
      <c r="L47" s="44">
        <f>IFERROR(VLOOKUP(B47,'2023 Data'!B:C,2,0),"ND")</f>
        <v>43548.877260000001</v>
      </c>
      <c r="M47" s="44">
        <f>IFERROR(VLOOKUP($B47,'2024 Data'!$B:$C,2,0),"ND")</f>
        <v>47482.807901759996</v>
      </c>
    </row>
    <row r="48" spans="1:13" x14ac:dyDescent="0.25">
      <c r="A48" s="51" t="s">
        <v>116</v>
      </c>
      <c r="B48" s="52" t="s">
        <v>117</v>
      </c>
      <c r="C48" s="51" t="s">
        <v>54</v>
      </c>
      <c r="D48" s="51" t="s">
        <v>100</v>
      </c>
      <c r="F48" s="54"/>
      <c r="G48" s="43">
        <f>IFERROR(VLOOKUP(B48,'2018 Data'!B:C,2,0),0)</f>
        <v>48758.969679839996</v>
      </c>
      <c r="H48" s="43">
        <f>IFERROR(VLOOKUP(B48,'2019 Data'!B:C,2,0),0)</f>
        <v>49155.275826720004</v>
      </c>
      <c r="I48" s="43">
        <f>IFERROR(VLOOKUP(B48,'2020 Data'!B:C,2,0),0)</f>
        <v>48454.667130239999</v>
      </c>
      <c r="J48" s="43">
        <f>IFERROR(VLOOKUP(B48,'2021 Data'!B:C,2,0),"ND")</f>
        <v>47455.812895679999</v>
      </c>
      <c r="K48" s="44">
        <f>IFERROR(VLOOKUP(B48,'2022 Data'!B:C,2,0),"ND")</f>
        <v>47599.620697440012</v>
      </c>
      <c r="L48" s="44">
        <f>IFERROR(VLOOKUP(B48,'2023 Data'!B:C,2,0),"ND")</f>
        <v>44465.700990916797</v>
      </c>
      <c r="M48" s="44">
        <f>IFERROR(VLOOKUP($B48,'2024 Data'!$B:$C,2,0),"ND")</f>
        <v>44715.697487999998</v>
      </c>
    </row>
    <row r="49" spans="1:13" x14ac:dyDescent="0.25">
      <c r="A49" s="51" t="s">
        <v>127</v>
      </c>
      <c r="B49" s="52" t="s">
        <v>128</v>
      </c>
      <c r="C49" s="51" t="s">
        <v>85</v>
      </c>
      <c r="D49" s="51" t="s">
        <v>100</v>
      </c>
      <c r="F49" s="54"/>
      <c r="G49" s="43">
        <f>IFERROR(VLOOKUP(B49,'2018 Data'!B:C,2,0),0)</f>
        <v>63119.674427040023</v>
      </c>
      <c r="H49" s="43">
        <f>IFERROR(VLOOKUP(B49,'2019 Data'!B:C,2,0),0)</f>
        <v>70397.083864799992</v>
      </c>
      <c r="I49" s="43">
        <f>IFERROR(VLOOKUP(B49,'2020 Data'!B:C,2,0),0)</f>
        <v>62175.107947680001</v>
      </c>
      <c r="J49" s="43">
        <f>IFERROR(VLOOKUP(B49,'2021 Data'!B:C,2,0),"ND")</f>
        <v>61537.576050719988</v>
      </c>
      <c r="K49" s="44">
        <f>IFERROR(VLOOKUP(B49,'2022 Data'!B:C,2,0),"ND")</f>
        <v>47514.270142080015</v>
      </c>
      <c r="L49" s="44">
        <f>IFERROR(VLOOKUP(B49,'2023 Data'!B:C,2,0),"ND")</f>
        <v>42574.134926332794</v>
      </c>
      <c r="M49" s="44">
        <f>IFERROR(VLOOKUP($B49,'2024 Data'!$B:$C,2,0),"ND")</f>
        <v>38627.217099676796</v>
      </c>
    </row>
    <row r="50" spans="1:13" x14ac:dyDescent="0.25">
      <c r="A50" s="51" t="s">
        <v>454</v>
      </c>
      <c r="B50" s="52" t="s">
        <v>455</v>
      </c>
      <c r="C50" s="51" t="s">
        <v>72</v>
      </c>
      <c r="D50" s="51" t="s">
        <v>63</v>
      </c>
      <c r="F50" s="54"/>
      <c r="G50" s="43">
        <f>IFERROR(VLOOKUP(B50,'2018 Data'!B:C,2,0),0)</f>
        <v>14457.4</v>
      </c>
      <c r="H50" s="43">
        <f>IFERROR(VLOOKUP(B50,'2019 Data'!B:C,2,0),0)</f>
        <v>11984.140000000001</v>
      </c>
      <c r="I50" s="43">
        <f>IFERROR(VLOOKUP(B50,'2020 Data'!B:C,2,0),0)</f>
        <v>10838.16</v>
      </c>
      <c r="J50" s="43">
        <f>IFERROR(VLOOKUP(B50,'2021 Data'!B:C,2,0),"ND")</f>
        <v>12899.19</v>
      </c>
      <c r="K50" s="44">
        <f>IFERROR(VLOOKUP(B50,'2022 Data'!B:C,2,0),"ND")</f>
        <v>14519.62</v>
      </c>
      <c r="L50" s="44">
        <f>IFERROR(VLOOKUP(B50,'2023 Data'!B:C,2,0),"ND")</f>
        <v>5366.4236639999999</v>
      </c>
      <c r="M50" s="44">
        <f>IFERROR(VLOOKUP($B50,'2024 Data'!$B:$C,2,0),"ND")</f>
        <v>38210.166288000008</v>
      </c>
    </row>
    <row r="51" spans="1:13" x14ac:dyDescent="0.25">
      <c r="A51" s="51" t="s">
        <v>132</v>
      </c>
      <c r="B51" s="52" t="s">
        <v>133</v>
      </c>
      <c r="C51" s="51" t="s">
        <v>134</v>
      </c>
      <c r="D51" s="51" t="s">
        <v>100</v>
      </c>
      <c r="F51" s="54"/>
      <c r="G51" s="43">
        <f>IFERROR(VLOOKUP(B51,'2018 Data'!B:C,2,0),0)</f>
        <v>46329.493795199996</v>
      </c>
      <c r="H51" s="43">
        <f>IFERROR(VLOOKUP(B51,'2019 Data'!B:C,2,0),0)</f>
        <v>44205.595801920004</v>
      </c>
      <c r="I51" s="43">
        <f>IFERROR(VLOOKUP(B51,'2020 Data'!B:C,2,0),0)</f>
        <v>42434.5811904</v>
      </c>
      <c r="J51" s="43">
        <f>IFERROR(VLOOKUP(B51,'2021 Data'!B:C,2,0),"ND")</f>
        <v>45609.993112319993</v>
      </c>
      <c r="K51" s="44">
        <f>IFERROR(VLOOKUP(B51,'2022 Data'!B:C,2,0),"ND")</f>
        <v>41771.703304799994</v>
      </c>
      <c r="L51" s="44">
        <f>IFERROR(VLOOKUP(B51,'2023 Data'!B:C,2,0),"ND")</f>
        <v>37912.684116081604</v>
      </c>
      <c r="M51" s="44">
        <f>IFERROR(VLOOKUP($B51,'2024 Data'!$B:$C,2,0),"ND")</f>
        <v>36248.582159999998</v>
      </c>
    </row>
    <row r="52" spans="1:13" x14ac:dyDescent="0.25">
      <c r="A52" s="51" t="s">
        <v>554</v>
      </c>
      <c r="B52" s="52" t="s">
        <v>555</v>
      </c>
      <c r="C52" s="51" t="s">
        <v>142</v>
      </c>
      <c r="D52" s="51" t="s">
        <v>13</v>
      </c>
      <c r="F52" s="54"/>
      <c r="G52" s="43">
        <f>IFERROR(VLOOKUP(B52,'2018 Data'!B:C,2,0),0)</f>
        <v>3023.2781107199999</v>
      </c>
      <c r="H52" s="43">
        <f>IFERROR(VLOOKUP(B52,'2019 Data'!B:C,2,0),0)</f>
        <v>1654.4078409600002</v>
      </c>
      <c r="I52" s="43">
        <f>IFERROR(VLOOKUP(B52,'2020 Data'!B:C,2,0),0)</f>
        <v>2535.4460073599998</v>
      </c>
      <c r="J52" s="43">
        <f>IFERROR(VLOOKUP(B52,'2021 Data'!B:C,2,0),"ND")</f>
        <v>2357.0104723200002</v>
      </c>
      <c r="K52" s="44">
        <f>IFERROR(VLOOKUP(B52,'2022 Data'!B:C,2,0),"ND")</f>
        <v>4424.2012080000004</v>
      </c>
      <c r="L52" s="44">
        <f>IFERROR(VLOOKUP(B52,'2023 Data'!B:C,2,0),"ND")</f>
        <v>3409.3995768000004</v>
      </c>
      <c r="M52" s="44">
        <f>IFERROR(VLOOKUP($B52,'2024 Data'!$B:$C,2,0),"ND")</f>
        <v>35355.267905630397</v>
      </c>
    </row>
    <row r="53" spans="1:13" x14ac:dyDescent="0.25">
      <c r="A53" s="51" t="s">
        <v>93</v>
      </c>
      <c r="B53" s="52" t="s">
        <v>94</v>
      </c>
      <c r="C53" s="51" t="s">
        <v>54</v>
      </c>
      <c r="D53" s="51" t="s">
        <v>63</v>
      </c>
      <c r="F53" s="54"/>
      <c r="G53" s="43">
        <f>IFERROR(VLOOKUP(B53,'2018 Data'!B:C,2,0),0)</f>
        <v>48420.98633231999</v>
      </c>
      <c r="H53" s="43">
        <f>IFERROR(VLOOKUP(B53,'2019 Data'!B:C,2,0),0)</f>
        <v>42673.040615519982</v>
      </c>
      <c r="I53" s="43">
        <f>IFERROR(VLOOKUP(B53,'2020 Data'!B:C,2,0),0)</f>
        <v>48300.273302399975</v>
      </c>
      <c r="J53" s="43">
        <f>IFERROR(VLOOKUP(B53,'2021 Data'!B:C,2,0),"ND")</f>
        <v>60319.326110399998</v>
      </c>
      <c r="K53" s="44">
        <f>IFERROR(VLOOKUP(B53,'2022 Data'!B:C,2,0),"ND")</f>
        <v>59618.20539024</v>
      </c>
      <c r="L53" s="44">
        <f>IFERROR(VLOOKUP(B53,'2023 Data'!B:C,2,0),"ND")</f>
        <v>73610.206813382378</v>
      </c>
      <c r="M53" s="44">
        <f>IFERROR(VLOOKUP($B53,'2024 Data'!$B:$C,2,0),"ND")</f>
        <v>35276.644368000001</v>
      </c>
    </row>
    <row r="54" spans="1:13" x14ac:dyDescent="0.25">
      <c r="A54" s="51" t="s">
        <v>135</v>
      </c>
      <c r="B54" s="52" t="s">
        <v>136</v>
      </c>
      <c r="C54" s="51" t="s">
        <v>137</v>
      </c>
      <c r="D54" s="51" t="s">
        <v>100</v>
      </c>
      <c r="F54" s="54"/>
      <c r="G54" s="43">
        <f>IFERROR(VLOOKUP(B54,'2018 Data'!B:C,2,0),0)</f>
        <v>32779.078133760006</v>
      </c>
      <c r="H54" s="43">
        <f>IFERROR(VLOOKUP(B54,'2019 Data'!B:C,2,0),0)</f>
        <v>32914.740731040001</v>
      </c>
      <c r="I54" s="43">
        <f>IFERROR(VLOOKUP(B54,'2020 Data'!B:C,2,0),0)</f>
        <v>31395.693389759992</v>
      </c>
      <c r="J54" s="43">
        <f>IFERROR(VLOOKUP(B54,'2021 Data'!B:C,2,0),"ND")</f>
        <v>31496.825687039996</v>
      </c>
      <c r="K54" s="44">
        <f>IFERROR(VLOOKUP(B54,'2022 Data'!B:C,2,0),"ND")</f>
        <v>36734.414522400002</v>
      </c>
      <c r="L54" s="44">
        <f>IFERROR(VLOOKUP(B54,'2023 Data'!B:C,2,0),"ND")</f>
        <v>36897.644700504003</v>
      </c>
      <c r="M54" s="44">
        <f>IFERROR(VLOOKUP($B54,'2024 Data'!$B:$C,2,0),"ND")</f>
        <v>35032.725504000002</v>
      </c>
    </row>
    <row r="55" spans="1:13" x14ac:dyDescent="0.25">
      <c r="A55" s="51" t="s">
        <v>143</v>
      </c>
      <c r="B55" s="52" t="s">
        <v>144</v>
      </c>
      <c r="C55" s="51" t="s">
        <v>145</v>
      </c>
      <c r="D55" s="51" t="s">
        <v>100</v>
      </c>
      <c r="F55" s="54"/>
      <c r="G55" s="43">
        <f>IFERROR(VLOOKUP(B55,'2018 Data'!B:C,2,0),0)</f>
        <v>30007.977763679999</v>
      </c>
      <c r="H55" s="43">
        <f>IFERROR(VLOOKUP(B55,'2019 Data'!B:C,2,0),0)</f>
        <v>30746.339134559999</v>
      </c>
      <c r="I55" s="43">
        <f>IFERROR(VLOOKUP(B55,'2020 Data'!B:C,2,0),0)</f>
        <v>29109.871990080002</v>
      </c>
      <c r="J55" s="43">
        <f>IFERROR(VLOOKUP(B55,'2021 Data'!B:C,2,0),"ND")</f>
        <v>32083.812482400004</v>
      </c>
      <c r="K55" s="44">
        <f>IFERROR(VLOOKUP(B55,'2022 Data'!B:C,2,0),"ND")</f>
        <v>34732.020728160001</v>
      </c>
      <c r="L55" s="44">
        <f>IFERROR(VLOOKUP(B55,'2023 Data'!B:C,2,0),"ND")</f>
        <v>33131.494488960001</v>
      </c>
      <c r="M55" s="44">
        <f>IFERROR(VLOOKUP($B55,'2024 Data'!$B:$C,2,0),"ND")</f>
        <v>33269.582304000003</v>
      </c>
    </row>
    <row r="56" spans="1:13" x14ac:dyDescent="0.25">
      <c r="A56" s="51" t="s">
        <v>216</v>
      </c>
      <c r="B56" s="52" t="s">
        <v>217</v>
      </c>
      <c r="C56" s="51" t="s">
        <v>218</v>
      </c>
      <c r="D56" s="51" t="s">
        <v>13</v>
      </c>
      <c r="F56" s="54"/>
      <c r="G56" s="43">
        <f>IFERROR(VLOOKUP(B56,'2018 Data'!B:C,2,0),0)</f>
        <v>70695.128458079984</v>
      </c>
      <c r="H56" s="43">
        <f>IFERROR(VLOOKUP(B56,'2019 Data'!B:C,2,0),0)</f>
        <v>24924.518670239999</v>
      </c>
      <c r="I56" s="43">
        <f>IFERROR(VLOOKUP(B56,'2020 Data'!B:C,2,0),0)</f>
        <v>49890.286726559993</v>
      </c>
      <c r="J56" s="43">
        <f>IFERROR(VLOOKUP(B56,'2021 Data'!B:C,2,0),"ND")</f>
        <v>30160.849672799995</v>
      </c>
      <c r="K56" s="44">
        <f>IFERROR(VLOOKUP(B56,'2022 Data'!B:C,2,0),"ND")</f>
        <v>66055.108452479995</v>
      </c>
      <c r="L56" s="44">
        <f>IFERROR(VLOOKUP(B56,'2023 Data'!B:C,2,0),"ND")</f>
        <v>16568.080857719997</v>
      </c>
      <c r="M56" s="44">
        <f>IFERROR(VLOOKUP($B56,'2024 Data'!$B:$C,2,0),"ND")</f>
        <v>33046.202447999996</v>
      </c>
    </row>
    <row r="57" spans="1:13" x14ac:dyDescent="0.25">
      <c r="A57" s="51" t="s">
        <v>222</v>
      </c>
      <c r="B57" s="52" t="s">
        <v>223</v>
      </c>
      <c r="C57" s="51" t="s">
        <v>38</v>
      </c>
      <c r="D57" s="51" t="s">
        <v>107</v>
      </c>
      <c r="F57" s="54"/>
      <c r="G57" s="43">
        <f>IFERROR(VLOOKUP(B57,'2018 Data'!B:C,2,0),0)</f>
        <v>13499.786734560001</v>
      </c>
      <c r="H57" s="43">
        <f>IFERROR(VLOOKUP(B57,'2019 Data'!B:C,2,0),0)</f>
        <v>16796.162436480001</v>
      </c>
      <c r="I57" s="43">
        <f>IFERROR(VLOOKUP(B57,'2020 Data'!B:C,2,0),0)</f>
        <v>12744.61013952</v>
      </c>
      <c r="J57" s="43">
        <f>IFERROR(VLOOKUP(B57,'2021 Data'!B:C,2,0),"ND")</f>
        <v>15163.520863680003</v>
      </c>
      <c r="K57" s="44">
        <f>IFERROR(VLOOKUP(B57,'2022 Data'!B:C,2,0),"ND")</f>
        <v>13178.677760640003</v>
      </c>
      <c r="L57" s="44">
        <f>IFERROR(VLOOKUP(B57,'2023 Data'!B:C,2,0),"ND")</f>
        <v>15198.9192434016</v>
      </c>
      <c r="M57" s="44">
        <f>IFERROR(VLOOKUP($B57,'2024 Data'!$B:$C,2,0),"ND")</f>
        <v>31543.193185257605</v>
      </c>
    </row>
    <row r="58" spans="1:13" x14ac:dyDescent="0.25">
      <c r="A58" s="16" t="s">
        <v>1238</v>
      </c>
      <c r="B58" s="52" t="s">
        <v>1237</v>
      </c>
      <c r="C58" s="51" t="s">
        <v>1290</v>
      </c>
      <c r="D58" s="51" t="s">
        <v>100</v>
      </c>
      <c r="F58" s="54"/>
      <c r="G58" s="16">
        <v>0</v>
      </c>
      <c r="H58" s="16">
        <v>0</v>
      </c>
      <c r="I58" s="16">
        <v>0</v>
      </c>
      <c r="J58" s="43">
        <v>0</v>
      </c>
      <c r="K58" s="44">
        <v>0</v>
      </c>
      <c r="L58" s="16">
        <v>0</v>
      </c>
      <c r="M58" s="44">
        <f>IFERROR(VLOOKUP($B58,'2024 Data'!$B:$C,2,0),"ND")</f>
        <v>29515.243967999999</v>
      </c>
    </row>
    <row r="59" spans="1:13" x14ac:dyDescent="0.25">
      <c r="A59" s="51" t="s">
        <v>213</v>
      </c>
      <c r="B59" s="52" t="s">
        <v>214</v>
      </c>
      <c r="C59" s="51" t="s">
        <v>215</v>
      </c>
      <c r="D59" s="51" t="s">
        <v>13</v>
      </c>
      <c r="F59" s="54"/>
      <c r="G59" s="43">
        <f>IFERROR(VLOOKUP(B59,'2018 Data'!B:C,2,0),0)</f>
        <v>33335.736960959999</v>
      </c>
      <c r="H59" s="43">
        <f>IFERROR(VLOOKUP(B59,'2019 Data'!B:C,2,0),0)</f>
        <v>25721.33728752</v>
      </c>
      <c r="I59" s="43">
        <f>IFERROR(VLOOKUP(B59,'2020 Data'!B:C,2,0),0)</f>
        <v>22674.691791360005</v>
      </c>
      <c r="J59" s="43">
        <f>IFERROR(VLOOKUP(B59,'2021 Data'!B:C,2,0),"ND")</f>
        <v>18424.132292159997</v>
      </c>
      <c r="K59" s="44">
        <f>IFERROR(VLOOKUP(B59,'2022 Data'!B:C,2,0),"ND")</f>
        <v>30047.819538240001</v>
      </c>
      <c r="L59" s="44">
        <f>IFERROR(VLOOKUP(B59,'2023 Data'!B:C,2,0),"ND")</f>
        <v>17608.262565599998</v>
      </c>
      <c r="M59" s="44">
        <f>IFERROR(VLOOKUP($B59,'2024 Data'!$B:$C,2,0),"ND")</f>
        <v>28898.901360000003</v>
      </c>
    </row>
    <row r="60" spans="1:13" x14ac:dyDescent="0.25">
      <c r="A60" s="51" t="s">
        <v>158</v>
      </c>
      <c r="B60" s="52" t="s">
        <v>159</v>
      </c>
      <c r="C60" s="51" t="s">
        <v>160</v>
      </c>
      <c r="D60" s="51" t="s">
        <v>100</v>
      </c>
      <c r="F60" s="54"/>
      <c r="G60" s="43">
        <f>IFERROR(VLOOKUP(B60,'2018 Data'!B:C,2,0),0)</f>
        <v>91052.791714079998</v>
      </c>
      <c r="H60" s="43">
        <f>IFERROR(VLOOKUP(B60,'2019 Data'!B:C,2,0),0)</f>
        <v>92712.658993920006</v>
      </c>
      <c r="I60" s="43">
        <f>IFERROR(VLOOKUP(B60,'2020 Data'!B:C,2,0),0)</f>
        <v>42342.518988000003</v>
      </c>
      <c r="J60" s="43">
        <f>IFERROR(VLOOKUP(B60,'2021 Data'!B:C,2,0),"ND")</f>
        <v>27612.019870847998</v>
      </c>
      <c r="K60" s="44">
        <f>IFERROR(VLOOKUP(B60,'2022 Data'!B:C,2,0),"ND")</f>
        <v>27517.570844299196</v>
      </c>
      <c r="L60" s="44">
        <f>IFERROR(VLOOKUP(B60,'2023 Data'!B:C,2,0),"ND")</f>
        <v>27027.105914087999</v>
      </c>
      <c r="M60" s="44">
        <f>IFERROR(VLOOKUP($B60,'2024 Data'!$B:$C,2,0),"ND")</f>
        <v>28881.419616000003</v>
      </c>
    </row>
    <row r="61" spans="1:13" x14ac:dyDescent="0.25">
      <c r="A61" s="51" t="s">
        <v>177</v>
      </c>
      <c r="B61" s="52" t="s">
        <v>178</v>
      </c>
      <c r="C61" s="51" t="s">
        <v>179</v>
      </c>
      <c r="D61" s="51" t="s">
        <v>100</v>
      </c>
      <c r="F61" s="54"/>
      <c r="G61" s="43">
        <f>IFERROR(VLOOKUP(B61,'2018 Data'!B:C,2,0),0)</f>
        <v>28738.373317920003</v>
      </c>
      <c r="H61" s="43">
        <f>IFERROR(VLOOKUP(B61,'2019 Data'!B:C,2,0),0)</f>
        <v>29941.763503679998</v>
      </c>
      <c r="I61" s="43">
        <f>IFERROR(VLOOKUP(B61,'2020 Data'!B:C,2,0),0)</f>
        <v>30660.330042720001</v>
      </c>
      <c r="J61" s="43">
        <f>IFERROR(VLOOKUP(B61,'2021 Data'!B:C,2,0),"ND")</f>
        <v>31095.909059040001</v>
      </c>
      <c r="K61" s="44">
        <f>IFERROR(VLOOKUP(B61,'2022 Data'!B:C,2,0),"ND")</f>
        <v>29493.93855744</v>
      </c>
      <c r="L61" s="44">
        <f>IFERROR(VLOOKUP(B61,'2023 Data'!B:C,2,0),"ND")</f>
        <v>23811.95136096</v>
      </c>
      <c r="M61" s="44">
        <f>IFERROR(VLOOKUP($B61,'2024 Data'!$B:$C,2,0),"ND")</f>
        <v>28695.897215999998</v>
      </c>
    </row>
    <row r="62" spans="1:13" x14ac:dyDescent="0.25">
      <c r="A62" s="51" t="s">
        <v>164</v>
      </c>
      <c r="B62" s="52" t="s">
        <v>165</v>
      </c>
      <c r="C62" s="51" t="s">
        <v>157</v>
      </c>
      <c r="D62" s="51" t="s">
        <v>42</v>
      </c>
      <c r="F62" s="54"/>
      <c r="G62" s="43">
        <f>IFERROR(VLOOKUP(B62,'2018 Data'!B:C,2,0),0)</f>
        <v>23776.141001759999</v>
      </c>
      <c r="H62" s="43">
        <f>IFERROR(VLOOKUP(B62,'2019 Data'!B:C,2,0),0)</f>
        <v>26807.92157232</v>
      </c>
      <c r="I62" s="43">
        <f>IFERROR(VLOOKUP(B62,'2020 Data'!B:C,2,0),0)</f>
        <v>16140.740011200001</v>
      </c>
      <c r="J62" s="43">
        <f>IFERROR(VLOOKUP(B62,'2021 Data'!B:C,2,0),"ND")</f>
        <v>24579.437843519998</v>
      </c>
      <c r="K62" s="44">
        <f>IFERROR(VLOOKUP(B62,'2022 Data'!B:C,2,0),"ND")</f>
        <v>28278.810383039996</v>
      </c>
      <c r="L62" s="44">
        <f>IFERROR(VLOOKUP(B62,'2023 Data'!B:C,2,0),"ND")</f>
        <v>25948.358528198401</v>
      </c>
      <c r="M62" s="44">
        <f>IFERROR(VLOOKUP($B62,'2024 Data'!$B:$C,2,0),"ND")</f>
        <v>28376.027568000005</v>
      </c>
    </row>
    <row r="63" spans="1:13" x14ac:dyDescent="0.25">
      <c r="A63" s="51" t="s">
        <v>151</v>
      </c>
      <c r="B63" s="52" t="s">
        <v>152</v>
      </c>
      <c r="C63" s="51" t="s">
        <v>54</v>
      </c>
      <c r="D63" s="51" t="s">
        <v>63</v>
      </c>
      <c r="F63" s="54"/>
      <c r="G63" s="43">
        <f>IFERROR(VLOOKUP(B63,'2018 Data'!B:C,2,0),0)</f>
        <v>30124.740391199997</v>
      </c>
      <c r="H63" s="43">
        <f>IFERROR(VLOOKUP(B63,'2019 Data'!B:C,2,0),0)</f>
        <v>28760.077715040003</v>
      </c>
      <c r="I63" s="43">
        <f>IFERROR(VLOOKUP(B63,'2020 Data'!B:C,2,0),0)</f>
        <v>27056.16387936001</v>
      </c>
      <c r="J63" s="43">
        <f>IFERROR(VLOOKUP(B63,'2021 Data'!B:C,2,0),"ND")</f>
        <v>27038.413332</v>
      </c>
      <c r="K63" s="44">
        <f>IFERROR(VLOOKUP(B63,'2022 Data'!B:C,2,0),"ND")</f>
        <v>29359.018049759998</v>
      </c>
      <c r="L63" s="44">
        <f>IFERROR(VLOOKUP(B63,'2023 Data'!B:C,2,0),"ND")</f>
        <v>28586.050082452799</v>
      </c>
      <c r="M63" s="44">
        <f>IFERROR(VLOOKUP($B63,'2024 Data'!$B:$C,2,0),"ND")</f>
        <v>27844.698671999999</v>
      </c>
    </row>
    <row r="64" spans="1:13" x14ac:dyDescent="0.25">
      <c r="A64" s="51" t="s">
        <v>146</v>
      </c>
      <c r="B64" s="52" t="s">
        <v>147</v>
      </c>
      <c r="C64" s="51" t="s">
        <v>60</v>
      </c>
      <c r="D64" s="51" t="s">
        <v>42</v>
      </c>
      <c r="F64" s="54"/>
      <c r="G64" s="43">
        <f>IFERROR(VLOOKUP(B64,'2018 Data'!B:C,2,0),0)</f>
        <v>29114.458430400005</v>
      </c>
      <c r="H64" s="43">
        <f>IFERROR(VLOOKUP(B64,'2019 Data'!B:C,2,0),0)</f>
        <v>23762.231992800003</v>
      </c>
      <c r="I64" s="43">
        <f>IFERROR(VLOOKUP(B64,'2020 Data'!B:C,2,0),0)</f>
        <v>25142.25138768</v>
      </c>
      <c r="J64" s="43">
        <f>IFERROR(VLOOKUP(B64,'2021 Data'!B:C,2,0),"ND")</f>
        <v>29175.665127840002</v>
      </c>
      <c r="K64" s="44">
        <f>IFERROR(VLOOKUP(B64,'2022 Data'!B:C,2,0),"ND")</f>
        <v>29855.047793759997</v>
      </c>
      <c r="L64" s="44">
        <f>IFERROR(VLOOKUP(B64,'2023 Data'!B:C,2,0),"ND")</f>
        <v>32836.560049439999</v>
      </c>
      <c r="M64" s="44">
        <f>IFERROR(VLOOKUP($B64,'2024 Data'!$B:$C,2,0),"ND")</f>
        <v>27690.583536000002</v>
      </c>
    </row>
    <row r="65" spans="1:13" x14ac:dyDescent="0.25">
      <c r="A65" s="51" t="s">
        <v>161</v>
      </c>
      <c r="B65" s="52" t="s">
        <v>162</v>
      </c>
      <c r="C65" s="51" t="s">
        <v>163</v>
      </c>
      <c r="D65" s="51" t="s">
        <v>63</v>
      </c>
      <c r="F65" s="54"/>
      <c r="G65" s="43">
        <f>IFERROR(VLOOKUP(B65,'2018 Data'!B:C,2,0),0)</f>
        <v>24220.440000000002</v>
      </c>
      <c r="H65" s="43">
        <f>IFERROR(VLOOKUP(B65,'2019 Data'!B:C,2,0),0)</f>
        <v>25353.829999999998</v>
      </c>
      <c r="I65" s="43">
        <f>IFERROR(VLOOKUP(B65,'2020 Data'!B:C,2,0),0)</f>
        <v>33049.664235199998</v>
      </c>
      <c r="J65" s="43">
        <f>IFERROR(VLOOKUP(B65,'2021 Data'!B:C,2,0),"ND")</f>
        <v>22495.42</v>
      </c>
      <c r="K65" s="44">
        <f>IFERROR(VLOOKUP(B65,'2022 Data'!B:C,2,0),"ND")</f>
        <v>20735.607613387201</v>
      </c>
      <c r="L65" s="44">
        <f>IFERROR(VLOOKUP(B65,'2023 Data'!B:C,2,0),"ND")</f>
        <v>26440.461936</v>
      </c>
      <c r="M65" s="44">
        <f>IFERROR(VLOOKUP($B65,'2024 Data'!$B:$C,2,0),"ND")</f>
        <v>27335.868336</v>
      </c>
    </row>
    <row r="66" spans="1:13" x14ac:dyDescent="0.25">
      <c r="A66" s="51" t="s">
        <v>169</v>
      </c>
      <c r="B66" s="51" t="s">
        <v>170</v>
      </c>
      <c r="C66" s="51" t="s">
        <v>171</v>
      </c>
      <c r="D66" s="51" t="s">
        <v>100</v>
      </c>
      <c r="F66" s="54"/>
      <c r="G66" s="43">
        <f>IFERROR(VLOOKUP(B66,'2018 Data'!B:C,2,0),0)</f>
        <v>0</v>
      </c>
      <c r="H66" s="43">
        <f>IFERROR(VLOOKUP(B66,'2019 Data'!B:C,2,0),0)</f>
        <v>0</v>
      </c>
      <c r="I66" s="43">
        <f>IFERROR(VLOOKUP(B66,'2020 Data'!B:C,2,0),0)</f>
        <v>0</v>
      </c>
      <c r="J66" s="43">
        <v>0</v>
      </c>
      <c r="K66" s="44">
        <v>0</v>
      </c>
      <c r="L66" s="44">
        <f>IFERROR(VLOOKUP(B66,'2023 Data'!B:C,2,0),"ND")</f>
        <v>24264.982252627207</v>
      </c>
      <c r="M66" s="44">
        <f>IFERROR(VLOOKUP($B66,'2024 Data'!$B:$C,2,0),"ND")</f>
        <v>26452.491407999998</v>
      </c>
    </row>
    <row r="67" spans="1:13" x14ac:dyDescent="0.25">
      <c r="A67" s="51" t="s">
        <v>238</v>
      </c>
      <c r="B67" s="52" t="s">
        <v>239</v>
      </c>
      <c r="C67" s="51" t="s">
        <v>240</v>
      </c>
      <c r="D67" s="51" t="s">
        <v>63</v>
      </c>
      <c r="F67" s="54"/>
      <c r="G67" s="43">
        <f>IFERROR(VLOOKUP(B67,'2018 Data'!B:C,2,0),0)</f>
        <v>22241.334961439996</v>
      </c>
      <c r="H67" s="43">
        <f>IFERROR(VLOOKUP(B67,'2019 Data'!B:C,2,0),0)</f>
        <v>20863.937011679998</v>
      </c>
      <c r="I67" s="43">
        <f>IFERROR(VLOOKUP(B67,'2020 Data'!B:C,2,0),0)</f>
        <v>14441.59949904</v>
      </c>
      <c r="J67" s="43">
        <f>IFERROR(VLOOKUP(B67,'2021 Data'!B:C,2,0),"ND")</f>
        <v>16154.048272320004</v>
      </c>
      <c r="K67" s="44">
        <f>IFERROR(VLOOKUP(B67,'2022 Data'!B:C,2,0),"ND")</f>
        <v>11907.741817440001</v>
      </c>
      <c r="L67" s="44">
        <f>IFERROR(VLOOKUP(B67,'2023 Data'!B:C,2,0),"ND")</f>
        <v>14522.703783235202</v>
      </c>
      <c r="M67" s="44">
        <f>IFERROR(VLOOKUP($B67,'2024 Data'!$B:$C,2,0),"ND")</f>
        <v>26132.766912000003</v>
      </c>
    </row>
    <row r="68" spans="1:13" x14ac:dyDescent="0.25">
      <c r="A68" s="51" t="s">
        <v>172</v>
      </c>
      <c r="B68" s="52" t="s">
        <v>173</v>
      </c>
      <c r="C68" s="51" t="s">
        <v>157</v>
      </c>
      <c r="D68" s="51" t="s">
        <v>82</v>
      </c>
      <c r="F68" s="54"/>
      <c r="G68" s="43">
        <f>IFERROR(VLOOKUP(B68,'2018 Data'!B:C,2,0),0)</f>
        <v>18824.400000000001</v>
      </c>
      <c r="H68" s="43">
        <f>IFERROR(VLOOKUP(B68,'2019 Data'!B:C,2,0),0)</f>
        <v>22952.16</v>
      </c>
      <c r="I68" s="43">
        <f>IFERROR(VLOOKUP(B68,'2020 Data'!B:C,2,0),0)</f>
        <v>21432.6</v>
      </c>
      <c r="J68" s="43">
        <f>IFERROR(VLOOKUP(B68,'2021 Data'!B:C,2,0),"ND")</f>
        <v>20295.198</v>
      </c>
      <c r="K68" s="44">
        <f>IFERROR(VLOOKUP(B68,'2022 Data'!B:C,2,0),"ND")</f>
        <v>20272.971600000001</v>
      </c>
      <c r="L68" s="44">
        <f>IFERROR(VLOOKUP(B68,'2023 Data'!B:C,2,0),"ND")</f>
        <v>24172.824816</v>
      </c>
      <c r="M68" s="44">
        <f>IFERROR(VLOOKUP($B68,'2024 Data'!$B:$C,2,0),"ND")</f>
        <v>23200.043328</v>
      </c>
    </row>
    <row r="69" spans="1:13" x14ac:dyDescent="0.25">
      <c r="A69" s="51" t="s">
        <v>200</v>
      </c>
      <c r="B69" s="52" t="s">
        <v>201</v>
      </c>
      <c r="C69" s="51" t="s">
        <v>202</v>
      </c>
      <c r="D69" s="51" t="s">
        <v>63</v>
      </c>
      <c r="F69" s="54"/>
      <c r="G69" s="43">
        <f>IFERROR(VLOOKUP(B69,'2018 Data'!B:C,2,0),0)</f>
        <v>15431.129532000003</v>
      </c>
      <c r="H69" s="43">
        <f>IFERROR(VLOOKUP(B69,'2019 Data'!B:C,2,0),0)</f>
        <v>21610.212613920008</v>
      </c>
      <c r="I69" s="43">
        <f>IFERROR(VLOOKUP(B69,'2020 Data'!B:C,2,0),0)</f>
        <v>19186.634617920005</v>
      </c>
      <c r="J69" s="43">
        <f>IFERROR(VLOOKUP(B69,'2021 Data'!B:C,2,0),"ND")</f>
        <v>21571.700068800004</v>
      </c>
      <c r="K69" s="44">
        <f>IFERROR(VLOOKUP(B69,'2022 Data'!B:C,2,0),"ND")</f>
        <v>22615.384044959999</v>
      </c>
      <c r="L69" s="44">
        <f>IFERROR(VLOOKUP(B69,'2023 Data'!B:C,2,0),"ND")</f>
        <v>20022.620654433602</v>
      </c>
      <c r="M69" s="44">
        <f>IFERROR(VLOOKUP($B69,'2024 Data'!$B:$C,2,0),"ND")</f>
        <v>23125.852512000001</v>
      </c>
    </row>
    <row r="70" spans="1:13" x14ac:dyDescent="0.25">
      <c r="A70" s="51" t="s">
        <v>198</v>
      </c>
      <c r="B70" s="52" t="s">
        <v>199</v>
      </c>
      <c r="C70" s="51" t="s">
        <v>54</v>
      </c>
      <c r="D70" s="51" t="s">
        <v>92</v>
      </c>
      <c r="F70" s="54"/>
      <c r="G70" s="43">
        <f>IFERROR(VLOOKUP(B70,'2018 Data'!B:C,2,0),0)</f>
        <v>27244.573261919992</v>
      </c>
      <c r="H70" s="43">
        <f>IFERROR(VLOOKUP(B70,'2019 Data'!B:C,2,0),0)</f>
        <v>29870.908824960006</v>
      </c>
      <c r="I70" s="43">
        <f>IFERROR(VLOOKUP(B70,'2020 Data'!B:C,2,0),0)</f>
        <v>23322.48593472</v>
      </c>
      <c r="J70" s="43">
        <f>IFERROR(VLOOKUP(B70,'2021 Data'!B:C,2,0),"ND")</f>
        <v>23519.886576479999</v>
      </c>
      <c r="K70" s="44">
        <f>IFERROR(VLOOKUP(B70,'2022 Data'!B:C,2,0),"ND")</f>
        <v>21376.903091039996</v>
      </c>
      <c r="L70" s="44">
        <f>IFERROR(VLOOKUP(B70,'2023 Data'!B:C,2,0),"ND")</f>
        <v>20232.851161723207</v>
      </c>
      <c r="M70" s="44">
        <f>IFERROR(VLOOKUP($B70,'2024 Data'!$B:$C,2,0),"ND")</f>
        <v>22385.395872000001</v>
      </c>
    </row>
    <row r="71" spans="1:13" x14ac:dyDescent="0.25">
      <c r="A71" s="51" t="s">
        <v>183</v>
      </c>
      <c r="B71" s="52" t="s">
        <v>184</v>
      </c>
      <c r="C71" s="51" t="s">
        <v>185</v>
      </c>
      <c r="D71" s="51" t="s">
        <v>100</v>
      </c>
      <c r="F71" s="54"/>
      <c r="G71" s="43">
        <f>IFERROR(VLOOKUP(B71,'2018 Data'!B:C,2,0),0)</f>
        <v>16271.023184640002</v>
      </c>
      <c r="H71" s="43" t="s">
        <v>186</v>
      </c>
      <c r="I71" s="43">
        <f>IFERROR(VLOOKUP(B71,'2020 Data'!B:C,2,0),0)</f>
        <v>15386.64924384</v>
      </c>
      <c r="J71" s="43">
        <f>IFERROR(VLOOKUP(B71,'2021 Data'!B:C,2,0),"ND")</f>
        <v>18371.765442240001</v>
      </c>
      <c r="K71" s="44">
        <f>IFERROR(VLOOKUP(B71,'2022 Data'!B:C,2,0),"ND")</f>
        <v>20655.641442240001</v>
      </c>
      <c r="L71" s="44">
        <f>IFERROR(VLOOKUP(B71,'2023 Data'!B:C,2,0),"ND")</f>
        <v>23061.570250521603</v>
      </c>
      <c r="M71" s="44">
        <f>IFERROR(VLOOKUP($B71,'2024 Data'!$B:$C,2,0),"ND")</f>
        <v>22069.889856000002</v>
      </c>
    </row>
    <row r="72" spans="1:13" x14ac:dyDescent="0.25">
      <c r="A72" s="51" t="s">
        <v>166</v>
      </c>
      <c r="B72" s="52" t="s">
        <v>167</v>
      </c>
      <c r="C72" s="51" t="s">
        <v>168</v>
      </c>
      <c r="D72" s="51" t="s">
        <v>82</v>
      </c>
      <c r="F72" s="54"/>
      <c r="G72" s="43">
        <f>IFERROR(VLOOKUP(B72,'2018 Data'!B:C,2,0),0)</f>
        <v>103834.15996464</v>
      </c>
      <c r="H72" s="43">
        <f>IFERROR(VLOOKUP(B72,'2019 Data'!B:C,2,0),0)</f>
        <v>134571.40460064</v>
      </c>
      <c r="I72" s="43">
        <f>IFERROR(VLOOKUP(B72,'2020 Data'!B:C,2,0),0)</f>
        <v>114255.031464</v>
      </c>
      <c r="J72" s="43">
        <f>IFERROR(VLOOKUP(B72,'2021 Data'!B:C,2,0),"ND")</f>
        <v>51281.561933280005</v>
      </c>
      <c r="K72" s="44">
        <f>IFERROR(VLOOKUP(B72,'2022 Data'!B:C,2,0),"ND")</f>
        <v>30568.130218080001</v>
      </c>
      <c r="L72" s="44">
        <f>IFERROR(VLOOKUP(B72,'2023 Data'!B:C,2,0),"ND")</f>
        <v>24507.5284259568</v>
      </c>
      <c r="M72" s="44">
        <f>IFERROR(VLOOKUP($B72,'2024 Data'!$B:$C,2,0),"ND")</f>
        <v>21983.678640000002</v>
      </c>
    </row>
    <row r="73" spans="1:13" x14ac:dyDescent="0.25">
      <c r="A73" s="51" t="s">
        <v>129</v>
      </c>
      <c r="B73" s="52" t="s">
        <v>130</v>
      </c>
      <c r="C73" s="51" t="s">
        <v>131</v>
      </c>
      <c r="D73" s="51" t="s">
        <v>100</v>
      </c>
      <c r="F73" s="54"/>
      <c r="G73" s="43">
        <f>IFERROR(VLOOKUP(B73,'2018 Data'!B:C,2,0),0)</f>
        <v>35617.537287359999</v>
      </c>
      <c r="H73" s="43">
        <f>IFERROR(VLOOKUP(B73,'2019 Data'!B:C,2,0),0)</f>
        <v>37971.396963360006</v>
      </c>
      <c r="I73" s="43">
        <f>IFERROR(VLOOKUP(B73,'2020 Data'!B:C,2,0),0)</f>
        <v>32102.218391039998</v>
      </c>
      <c r="J73" s="43">
        <f>IFERROR(VLOOKUP(B73,'2021 Data'!B:C,2,0),"ND")</f>
        <v>33350.390089833607</v>
      </c>
      <c r="K73" s="44">
        <f>IFERROR(VLOOKUP(B73,'2022 Data'!B:C,2,0),"ND")</f>
        <v>43001.9874808272</v>
      </c>
      <c r="L73" s="44">
        <f>IFERROR(VLOOKUP(B73,'2023 Data'!B:C,2,0),"ND")</f>
        <v>38767.693662129604</v>
      </c>
      <c r="M73" s="44">
        <f>IFERROR(VLOOKUP($B73,'2024 Data'!$B:$C,2,0),"ND")</f>
        <v>20973.039696</v>
      </c>
    </row>
    <row r="74" spans="1:13" x14ac:dyDescent="0.25">
      <c r="A74" s="51" t="s">
        <v>502</v>
      </c>
      <c r="B74" s="52" t="s">
        <v>503</v>
      </c>
      <c r="C74" s="51" t="s">
        <v>150</v>
      </c>
      <c r="D74" s="51" t="s">
        <v>13</v>
      </c>
      <c r="F74" s="54"/>
      <c r="G74" s="43">
        <f>IFERROR(VLOOKUP(B74,'2018 Data'!B:C,2,0),0)</f>
        <v>7434.1082793600008</v>
      </c>
      <c r="H74" s="43">
        <f>IFERROR(VLOOKUP(B74,'2019 Data'!B:C,2,0),0)</f>
        <v>9342.8208820799991</v>
      </c>
      <c r="I74" s="43">
        <f>IFERROR(VLOOKUP(B74,'2020 Data'!B:C,2,0),0)</f>
        <v>7569.8015399999995</v>
      </c>
      <c r="J74" s="43">
        <f>IFERROR(VLOOKUP(B74,'2021 Data'!B:C,2,0),"ND")</f>
        <v>7271.2920067199993</v>
      </c>
      <c r="K74" s="44">
        <f>IFERROR(VLOOKUP(B74,'2022 Data'!B:C,2,0),"ND")</f>
        <v>6627.03548976</v>
      </c>
      <c r="L74" s="44">
        <f>IFERROR(VLOOKUP(B74,'2023 Data'!B:C,2,0),"ND")</f>
        <v>4194.4917513744003</v>
      </c>
      <c r="M74" s="44">
        <f>IFERROR(VLOOKUP($B74,'2024 Data'!$B:$C,2,0),"ND")</f>
        <v>20555.346672</v>
      </c>
    </row>
    <row r="75" spans="1:13" x14ac:dyDescent="0.25">
      <c r="A75" s="51" t="s">
        <v>190</v>
      </c>
      <c r="B75" s="52" t="s">
        <v>191</v>
      </c>
      <c r="C75" s="51" t="s">
        <v>192</v>
      </c>
      <c r="D75" s="51" t="s">
        <v>63</v>
      </c>
      <c r="F75" s="54"/>
      <c r="G75" s="43">
        <f>IFERROR(VLOOKUP(B75,'2018 Data'!B:C,2,0),0)</f>
        <v>22225.021781759988</v>
      </c>
      <c r="H75" s="43">
        <f>IFERROR(VLOOKUP(B75,'2019 Data'!B:C,2,0),0)</f>
        <v>28732.804470720002</v>
      </c>
      <c r="I75" s="43">
        <f>IFERROR(VLOOKUP(B75,'2020 Data'!B:C,2,0),0)</f>
        <v>22353.738492959994</v>
      </c>
      <c r="J75" s="43">
        <f>IFERROR(VLOOKUP(B75,'2021 Data'!B:C,2,0),"ND")</f>
        <v>21766.155485759999</v>
      </c>
      <c r="K75" s="44">
        <f>IFERROR(VLOOKUP(B75,'2022 Data'!B:C,2,0),"ND")</f>
        <v>21560.578250399987</v>
      </c>
      <c r="L75" s="44">
        <f>IFERROR(VLOOKUP(B75,'2023 Data'!B:C,2,0),"ND")</f>
        <v>20877.945075993597</v>
      </c>
      <c r="M75" s="44">
        <f>IFERROR(VLOOKUP($B75,'2024 Data'!$B:$C,2,0),"ND")</f>
        <v>20269.941552</v>
      </c>
    </row>
    <row r="76" spans="1:13" x14ac:dyDescent="0.25">
      <c r="A76" s="51" t="s">
        <v>195</v>
      </c>
      <c r="B76" s="52" t="s">
        <v>196</v>
      </c>
      <c r="C76" s="51" t="s">
        <v>197</v>
      </c>
      <c r="D76" s="51" t="s">
        <v>100</v>
      </c>
      <c r="F76" s="54"/>
      <c r="G76" s="43">
        <f>IFERROR(VLOOKUP(B76,'2018 Data'!B:C,2,0),0)</f>
        <v>22411.74975984</v>
      </c>
      <c r="H76" s="43">
        <f>IFERROR(VLOOKUP(B76,'2019 Data'!B:C,2,0),0)</f>
        <v>20240.164344959994</v>
      </c>
      <c r="I76" s="43">
        <f>IFERROR(VLOOKUP(B76,'2020 Data'!B:C,2,0),0)</f>
        <v>20194.011905759999</v>
      </c>
      <c r="J76" s="43">
        <f>IFERROR(VLOOKUP(B76,'2021 Data'!B:C,2,0),"ND")</f>
        <v>20657.541844799995</v>
      </c>
      <c r="K76" s="44">
        <f>IFERROR(VLOOKUP(B76,'2022 Data'!B:C,2,0),"ND")</f>
        <v>19538.640918720008</v>
      </c>
      <c r="L76" s="44">
        <f>IFERROR(VLOOKUP(B76,'2023 Data'!B:C,2,0),"ND")</f>
        <v>20597.473206172803</v>
      </c>
      <c r="M76" s="44">
        <f>IFERROR(VLOOKUP($B76,'2024 Data'!$B:$C,2,0),"ND")</f>
        <v>20187.921600000001</v>
      </c>
    </row>
    <row r="77" spans="1:13" x14ac:dyDescent="0.25">
      <c r="A77" s="51" t="s">
        <v>203</v>
      </c>
      <c r="B77" s="52" t="s">
        <v>204</v>
      </c>
      <c r="C77" s="51" t="s">
        <v>57</v>
      </c>
      <c r="D77" s="51" t="s">
        <v>63</v>
      </c>
      <c r="F77" s="54"/>
      <c r="G77" s="43">
        <f>IFERROR(VLOOKUP(B77,'2018 Data'!B:C,2,0),0)</f>
        <v>12987.331408800001</v>
      </c>
      <c r="H77" s="43">
        <f>IFERROR(VLOOKUP(B77,'2019 Data'!B:C,2,0),0)</f>
        <v>21692.360208959995</v>
      </c>
      <c r="I77" s="43">
        <f>IFERROR(VLOOKUP(B77,'2020 Data'!B:C,2,0),0)</f>
        <v>20285.798591520001</v>
      </c>
      <c r="J77" s="43">
        <f>IFERROR(VLOOKUP(B77,'2021 Data'!B:C,2,0),"ND")</f>
        <v>22076.664009119999</v>
      </c>
      <c r="K77" s="44">
        <f>IFERROR(VLOOKUP(B77,'2022 Data'!B:C,2,0),"ND")</f>
        <v>21226.394437920004</v>
      </c>
      <c r="L77" s="44">
        <f>IFERROR(VLOOKUP(B77,'2023 Data'!B:C,2,0),"ND")</f>
        <v>19926.373844159996</v>
      </c>
      <c r="M77" s="44">
        <f>IFERROR(VLOOKUP($B77,'2024 Data'!$B:$C,2,0),"ND")</f>
        <v>19420.221744000002</v>
      </c>
    </row>
    <row r="78" spans="1:13" x14ac:dyDescent="0.25">
      <c r="A78" s="51" t="s">
        <v>205</v>
      </c>
      <c r="B78" s="52" t="s">
        <v>206</v>
      </c>
      <c r="C78" s="51" t="s">
        <v>163</v>
      </c>
      <c r="D78" s="51" t="s">
        <v>63</v>
      </c>
      <c r="F78" s="54"/>
      <c r="G78" s="43">
        <f>IFERROR(VLOOKUP(B78,'2018 Data'!B:C,2,0),0)</f>
        <v>18966.57221088</v>
      </c>
      <c r="H78" s="43">
        <f>IFERROR(VLOOKUP(B78,'2019 Data'!B:C,2,0),0)</f>
        <v>17315.379033119996</v>
      </c>
      <c r="I78" s="43">
        <f>IFERROR(VLOOKUP(B78,'2020 Data'!B:C,2,0),0)</f>
        <v>13353.592906079999</v>
      </c>
      <c r="J78" s="43">
        <f>IFERROR(VLOOKUP(B78,'2021 Data'!B:C,2,0),"ND")</f>
        <v>17942.039952479998</v>
      </c>
      <c r="K78" s="44">
        <f>IFERROR(VLOOKUP(B78,'2022 Data'!B:C,2,0),"ND")</f>
        <v>18625.524341759996</v>
      </c>
      <c r="L78" s="44">
        <f>IFERROR(VLOOKUP(B78,'2023 Data'!B:C,2,0),"ND")</f>
        <v>19238.306915520003</v>
      </c>
      <c r="M78" s="44">
        <f>IFERROR(VLOOKUP($B78,'2024 Data'!$B:$C,2,0),"ND")</f>
        <v>18645.917472000001</v>
      </c>
    </row>
    <row r="79" spans="1:13" x14ac:dyDescent="0.25">
      <c r="A79" s="51" t="s">
        <v>210</v>
      </c>
      <c r="B79" s="52" t="s">
        <v>211</v>
      </c>
      <c r="C79" s="51" t="s">
        <v>212</v>
      </c>
      <c r="D79" s="51" t="s">
        <v>100</v>
      </c>
      <c r="F79" s="54"/>
      <c r="G79" s="43">
        <f>IFERROR(VLOOKUP(B79,'2018 Data'!B:C,2,0),0)</f>
        <v>0</v>
      </c>
      <c r="H79" s="43">
        <f>IFERROR(VLOOKUP(B79,'2019 Data'!B:C,2,0),0)</f>
        <v>0</v>
      </c>
      <c r="I79" s="43">
        <f>IFERROR(VLOOKUP(B79,'2020 Data'!B:C,2,0),0)</f>
        <v>0</v>
      </c>
      <c r="J79" s="43">
        <v>0</v>
      </c>
      <c r="K79" s="44">
        <f>IFERROR(VLOOKUP(B79,'2022 Data'!B:C,2,0),"ND")</f>
        <v>14599.061386559997</v>
      </c>
      <c r="L79" s="44">
        <f>IFERROR(VLOOKUP(B79,'2023 Data'!B:C,2,0),"ND")</f>
        <v>18061.848413279997</v>
      </c>
      <c r="M79" s="44">
        <f>IFERROR(VLOOKUP($B79,'2024 Data'!$B:$C,2,0),"ND")</f>
        <v>18470.945808</v>
      </c>
    </row>
    <row r="80" spans="1:13" x14ac:dyDescent="0.25">
      <c r="A80" s="51" t="s">
        <v>273</v>
      </c>
      <c r="B80" s="52" t="s">
        <v>274</v>
      </c>
      <c r="C80" s="51" t="s">
        <v>85</v>
      </c>
      <c r="D80" s="51" t="s">
        <v>63</v>
      </c>
      <c r="F80" s="54"/>
      <c r="G80" s="43">
        <f>IFERROR(VLOOKUP(B80,'2018 Data'!B:C,2,0),0)</f>
        <v>7223.5718352000013</v>
      </c>
      <c r="H80" s="43">
        <f>IFERROR(VLOOKUP(B80,'2019 Data'!B:C,2,0),0)</f>
        <v>12977.299137599999</v>
      </c>
      <c r="I80" s="43">
        <f>IFERROR(VLOOKUP(B80,'2020 Data'!B:C,2,0),0)</f>
        <v>12224.438987039999</v>
      </c>
      <c r="J80" s="43">
        <f>IFERROR(VLOOKUP(B80,'2021 Data'!B:C,2,0),"ND")</f>
        <v>14274.389293920001</v>
      </c>
      <c r="K80" s="44">
        <f>IFERROR(VLOOKUP(B80,'2022 Data'!B:C,2,0),"ND")</f>
        <v>14536.261555199999</v>
      </c>
      <c r="L80" s="44">
        <f>IFERROR(VLOOKUP(B80,'2023 Data'!B:C,2,0),"ND")</f>
        <v>11712.850362057603</v>
      </c>
      <c r="M80" s="44">
        <f>IFERROR(VLOOKUP($B80,'2024 Data'!$B:$C,2,0),"ND")</f>
        <v>17473.379615999998</v>
      </c>
    </row>
    <row r="81" spans="1:13" x14ac:dyDescent="0.25">
      <c r="A81" s="51" t="s">
        <v>226</v>
      </c>
      <c r="B81" s="52" t="s">
        <v>227</v>
      </c>
      <c r="C81" s="51" t="s">
        <v>228</v>
      </c>
      <c r="D81" s="51" t="s">
        <v>100</v>
      </c>
      <c r="F81" s="54"/>
      <c r="G81" s="43">
        <f>IFERROR(VLOOKUP(B81,'2018 Data'!B:C,2,0),0)</f>
        <v>12264.38391024</v>
      </c>
      <c r="H81" s="43">
        <f>IFERROR(VLOOKUP(B81,'2019 Data'!B:C,2,0),0)</f>
        <v>14187.987293760005</v>
      </c>
      <c r="I81" s="43">
        <f>IFERROR(VLOOKUP(B81,'2020 Data'!B:C,2,0),0)</f>
        <v>13604.616869760001</v>
      </c>
      <c r="J81" s="43">
        <f>IFERROR(VLOOKUP(B81,'2021 Data'!B:C,2,0),"ND")</f>
        <v>14666.67264384</v>
      </c>
      <c r="K81" s="44">
        <f>IFERROR(VLOOKUP(B81,'2022 Data'!B:C,2,0),"ND")</f>
        <v>14636.092927679996</v>
      </c>
      <c r="L81" s="44">
        <f>IFERROR(VLOOKUP(B81,'2023 Data'!B:C,2,0),"ND")</f>
        <v>14889.732241910402</v>
      </c>
      <c r="M81" s="44">
        <f>IFERROR(VLOOKUP($B81,'2024 Data'!$B:$C,2,0),"ND")</f>
        <v>17451.634032000002</v>
      </c>
    </row>
    <row r="82" spans="1:13" x14ac:dyDescent="0.25">
      <c r="A82" s="51" t="s">
        <v>224</v>
      </c>
      <c r="B82" s="52" t="s">
        <v>225</v>
      </c>
      <c r="C82" s="51" t="s">
        <v>115</v>
      </c>
      <c r="D82" s="51" t="s">
        <v>107</v>
      </c>
      <c r="F82" s="54"/>
      <c r="G82" s="43">
        <f>IFERROR(VLOOKUP(B82,'2018 Data'!B:C,2,0),0)</f>
        <v>16518.184381439998</v>
      </c>
      <c r="H82" s="43">
        <f>IFERROR(VLOOKUP(B82,'2019 Data'!B:C,2,0),0)</f>
        <v>16398.67774608</v>
      </c>
      <c r="I82" s="43">
        <f>IFERROR(VLOOKUP(B82,'2020 Data'!B:C,2,0),0)</f>
        <v>15332.781794400002</v>
      </c>
      <c r="J82" s="43">
        <f>IFERROR(VLOOKUP(B82,'2021 Data'!B:C,2,0),"ND")</f>
        <v>15092.151258239999</v>
      </c>
      <c r="K82" s="44">
        <f>IFERROR(VLOOKUP(B82,'2022 Data'!B:C,2,0),"ND")</f>
        <v>15052.557602880001</v>
      </c>
      <c r="L82" s="44">
        <f>IFERROR(VLOOKUP(B82,'2023 Data'!B:C,2,0),"ND")</f>
        <v>14892.6362508</v>
      </c>
      <c r="M82" s="44">
        <f>IFERROR(VLOOKUP($B82,'2024 Data'!$B:$C,2,0),"ND")</f>
        <v>16212.299040000002</v>
      </c>
    </row>
    <row r="83" spans="1:13" x14ac:dyDescent="0.25">
      <c r="A83" s="51" t="s">
        <v>241</v>
      </c>
      <c r="B83" s="52" t="s">
        <v>242</v>
      </c>
      <c r="C83" s="51" t="s">
        <v>243</v>
      </c>
      <c r="D83" s="51" t="s">
        <v>42</v>
      </c>
      <c r="F83" s="54"/>
      <c r="G83" s="43">
        <f>IFERROR(VLOOKUP(B83,'2018 Data'!B:C,2,0),0)</f>
        <v>16350.061714560004</v>
      </c>
      <c r="H83" s="43">
        <f>IFERROR(VLOOKUP(B83,'2019 Data'!B:C,2,0),0)</f>
        <v>15099.40985616</v>
      </c>
      <c r="I83" s="43">
        <f>IFERROR(VLOOKUP(B83,'2020 Data'!B:C,2,0),0)</f>
        <v>13142.992232159995</v>
      </c>
      <c r="J83" s="43">
        <f>IFERROR(VLOOKUP(B83,'2021 Data'!B:C,2,0),"ND")</f>
        <v>15176.902335839997</v>
      </c>
      <c r="K83" s="44">
        <f>IFERROR(VLOOKUP(B83,'2022 Data'!B:C,2,0),"ND")</f>
        <v>22273.263411840002</v>
      </c>
      <c r="L83" s="44">
        <f>IFERROR(VLOOKUP(B83,'2023 Data'!B:C,2,0),"ND")</f>
        <v>14080.615824643195</v>
      </c>
      <c r="M83" s="44">
        <f>IFERROR(VLOOKUP($B83,'2024 Data'!$B:$C,2,0),"ND")</f>
        <v>16099.207488</v>
      </c>
    </row>
    <row r="84" spans="1:13" x14ac:dyDescent="0.25">
      <c r="A84" s="51" t="s">
        <v>234</v>
      </c>
      <c r="B84" s="52" t="s">
        <v>235</v>
      </c>
      <c r="C84" s="51" t="s">
        <v>54</v>
      </c>
      <c r="D84" s="51" t="s">
        <v>63</v>
      </c>
      <c r="F84" s="54"/>
      <c r="G84" s="43">
        <f>IFERROR(VLOOKUP(B84,'2018 Data'!B:C,2,0),0)</f>
        <v>0</v>
      </c>
      <c r="H84" s="43">
        <f>IFERROR(VLOOKUP(B84,'2019 Data'!B:C,2,0),0)</f>
        <v>0</v>
      </c>
      <c r="I84" s="43">
        <f>IFERROR(VLOOKUP(B84,'2020 Data'!B:C,2,0),0)</f>
        <v>0</v>
      </c>
      <c r="J84" s="43">
        <v>0</v>
      </c>
      <c r="K84" s="44">
        <v>0</v>
      </c>
      <c r="L84" s="44">
        <f>IFERROR(VLOOKUP(B84,'2023 Data'!B:C,2,0),"ND")</f>
        <v>14683.983017759998</v>
      </c>
      <c r="M84" s="44">
        <f>IFERROR(VLOOKUP($B84,'2024 Data'!$B:$C,2,0),"ND")</f>
        <v>15664.477247999999</v>
      </c>
    </row>
    <row r="85" spans="1:13" x14ac:dyDescent="0.25">
      <c r="A85" s="51" t="s">
        <v>219</v>
      </c>
      <c r="B85" s="52" t="s">
        <v>220</v>
      </c>
      <c r="C85" s="51" t="s">
        <v>221</v>
      </c>
      <c r="D85" s="51" t="s">
        <v>63</v>
      </c>
      <c r="F85" s="54"/>
      <c r="G85" s="43">
        <f>IFERROR(VLOOKUP(B85,'2018 Data'!B:C,2,0),0)</f>
        <v>17646.241858560003</v>
      </c>
      <c r="H85" s="43">
        <f>IFERROR(VLOOKUP(B85,'2019 Data'!B:C,2,0),0)</f>
        <v>16833.255939360002</v>
      </c>
      <c r="I85" s="43">
        <f>IFERROR(VLOOKUP(B85,'2020 Data'!B:C,2,0),0)</f>
        <v>15977.186910720004</v>
      </c>
      <c r="J85" s="43">
        <f>IFERROR(VLOOKUP(B85,'2021 Data'!B:C,2,0),"ND")</f>
        <v>18254.94947136</v>
      </c>
      <c r="K85" s="44">
        <f>IFERROR(VLOOKUP(B85,'2022 Data'!B:C,2,0),"ND")</f>
        <v>17013.326974560005</v>
      </c>
      <c r="L85" s="44">
        <f>IFERROR(VLOOKUP(B85,'2023 Data'!B:C,2,0),"ND")</f>
        <v>16036.875666604799</v>
      </c>
      <c r="M85" s="44">
        <f>IFERROR(VLOOKUP($B85,'2024 Data'!$B:$C,2,0),"ND")</f>
        <v>15404.537231999999</v>
      </c>
    </row>
    <row r="86" spans="1:13" x14ac:dyDescent="0.25">
      <c r="A86" s="51" t="s">
        <v>290</v>
      </c>
      <c r="B86" s="52" t="s">
        <v>291</v>
      </c>
      <c r="C86" s="51" t="s">
        <v>292</v>
      </c>
      <c r="D86" s="51" t="s">
        <v>13</v>
      </c>
      <c r="F86" s="54"/>
      <c r="G86" s="43">
        <f>IFERROR(VLOOKUP(B86,'2018 Data'!B:C,2,0),0)</f>
        <v>59992.715240639998</v>
      </c>
      <c r="H86" s="43">
        <f>IFERROR(VLOOKUP(B86,'2019 Data'!B:C,2,0),0)</f>
        <v>40427.999942400005</v>
      </c>
      <c r="I86" s="43">
        <f>IFERROR(VLOOKUP(B86,'2020 Data'!B:C,2,0),0)</f>
        <v>18562.443369119996</v>
      </c>
      <c r="J86" s="43">
        <f>IFERROR(VLOOKUP(B86,'2021 Data'!B:C,2,0),"ND")</f>
        <v>32443.739999999998</v>
      </c>
      <c r="K86" s="44">
        <f>IFERROR(VLOOKUP(B86,'2022 Data'!B:C,2,0),"ND")</f>
        <v>29603.331727199999</v>
      </c>
      <c r="L86" s="44">
        <f>IFERROR(VLOOKUP(B86,'2023 Data'!B:C,2,0),"ND")</f>
        <v>10632.183780959998</v>
      </c>
      <c r="M86" s="44">
        <f>IFERROR(VLOOKUP($B86,'2024 Data'!$B:$C,2,0),"ND")</f>
        <v>14967.529920000001</v>
      </c>
    </row>
    <row r="87" spans="1:13" x14ac:dyDescent="0.25">
      <c r="A87" s="61" t="s">
        <v>249</v>
      </c>
      <c r="B87" s="52" t="s">
        <v>250</v>
      </c>
      <c r="C87" s="51" t="s">
        <v>251</v>
      </c>
      <c r="D87" s="51" t="s">
        <v>42</v>
      </c>
      <c r="F87" s="54"/>
      <c r="G87" s="43">
        <f>IFERROR(VLOOKUP(B87,'2018 Data'!B:C,2,0),0)</f>
        <v>15797.287789920001</v>
      </c>
      <c r="H87" s="43">
        <f>IFERROR(VLOOKUP(B87,'2019 Data'!B:C,2,0),0)</f>
        <v>11740.816110240003</v>
      </c>
      <c r="I87" s="43">
        <f>IFERROR(VLOOKUP(B87,'2020 Data'!B:C,2,0),0)</f>
        <v>6185.1561508799996</v>
      </c>
      <c r="J87" s="43">
        <f>IFERROR(VLOOKUP(B87,'2021 Data'!B:C,2,0),"ND")</f>
        <v>11379.078093600001</v>
      </c>
      <c r="K87" s="44">
        <f>IFERROR(VLOOKUP(B87,'2022 Data'!B:C,2,0),"ND")</f>
        <v>15521.707736639999</v>
      </c>
      <c r="L87" s="44">
        <f>IFERROR(VLOOKUP(B87,'2023 Data'!B:C,2,0),"ND")</f>
        <v>13517.873671680001</v>
      </c>
      <c r="M87" s="44">
        <f>IFERROR(VLOOKUP($B87,'2024 Data'!$B:$C,2,0),"ND")</f>
        <v>14825.752704</v>
      </c>
    </row>
    <row r="88" spans="1:13" x14ac:dyDescent="0.25">
      <c r="A88" s="51" t="s">
        <v>193</v>
      </c>
      <c r="B88" s="52" t="s">
        <v>194</v>
      </c>
      <c r="C88" s="51" t="s">
        <v>123</v>
      </c>
      <c r="D88" s="51" t="s">
        <v>82</v>
      </c>
      <c r="F88" s="54"/>
      <c r="G88" s="43">
        <f>IFERROR(VLOOKUP(B88,'2018 Data'!B:C,2,0),0)</f>
        <v>10140.22972368</v>
      </c>
      <c r="H88" s="43">
        <f>IFERROR(VLOOKUP(B88,'2019 Data'!B:C,2,0),0)</f>
        <v>11083.9713768</v>
      </c>
      <c r="I88" s="43">
        <f>IFERROR(VLOOKUP(B88,'2020 Data'!B:C,2,0),0)</f>
        <v>7710.2517945599993</v>
      </c>
      <c r="J88" s="43">
        <f>IFERROR(VLOOKUP(B88,'2021 Data'!B:C,2,0),"ND")</f>
        <v>7091.8383211200007</v>
      </c>
      <c r="K88" s="44">
        <f>IFERROR(VLOOKUP(B88,'2022 Data'!B:C,2,0),"ND")</f>
        <v>22129.761699360002</v>
      </c>
      <c r="L88" s="44">
        <f>IFERROR(VLOOKUP(B88,'2023 Data'!B:C,2,0),"ND")</f>
        <v>20765.289535200001</v>
      </c>
      <c r="M88" s="44">
        <f>IFERROR(VLOOKUP($B88,'2024 Data'!$B:$C,2,0),"ND")</f>
        <v>14173.376112000002</v>
      </c>
    </row>
    <row r="89" spans="1:13" x14ac:dyDescent="0.25">
      <c r="A89" s="51" t="s">
        <v>244</v>
      </c>
      <c r="B89" s="52" t="s">
        <v>245</v>
      </c>
      <c r="C89" s="51" t="s">
        <v>246</v>
      </c>
      <c r="D89" s="51" t="s">
        <v>100</v>
      </c>
      <c r="F89" s="54"/>
      <c r="G89" s="43">
        <f>IFERROR(VLOOKUP(B89,'2018 Data'!B:C,2,0),0)</f>
        <v>14979.17265264</v>
      </c>
      <c r="H89" s="43">
        <f>IFERROR(VLOOKUP(B89,'2019 Data'!B:C,2,0),0)</f>
        <v>14900.438125440001</v>
      </c>
      <c r="I89" s="43">
        <f>IFERROR(VLOOKUP(B89,'2020 Data'!B:C,2,0),0)</f>
        <v>15096.283372800001</v>
      </c>
      <c r="J89" s="43">
        <f>IFERROR(VLOOKUP(B89,'2021 Data'!B:C,2,0),"ND")</f>
        <v>15715.125044640001</v>
      </c>
      <c r="K89" s="44">
        <f>IFERROR(VLOOKUP(B89,'2022 Data'!B:C,2,0),"ND")</f>
        <v>14329.96636176</v>
      </c>
      <c r="L89" s="44">
        <f>IFERROR(VLOOKUP(B89,'2023 Data'!B:C,2,0),"ND")</f>
        <v>13872.076461532801</v>
      </c>
      <c r="M89" s="44">
        <f>IFERROR(VLOOKUP($B89,'2024 Data'!$B:$C,2,0),"ND")</f>
        <v>14087.772720000001</v>
      </c>
    </row>
    <row r="90" spans="1:13" x14ac:dyDescent="0.25">
      <c r="A90" s="51" t="s">
        <v>232</v>
      </c>
      <c r="B90" s="52" t="s">
        <v>233</v>
      </c>
      <c r="C90" s="51" t="s">
        <v>215</v>
      </c>
      <c r="D90" s="51" t="s">
        <v>82</v>
      </c>
      <c r="F90" s="54"/>
      <c r="G90" s="43">
        <f>IFERROR(VLOOKUP(B90,'2018 Data'!B:C,2,0),0)</f>
        <v>10532.778701759999</v>
      </c>
      <c r="H90" s="43">
        <f>IFERROR(VLOOKUP(B90,'2019 Data'!B:C,2,0),0)</f>
        <v>10529.990150400001</v>
      </c>
      <c r="I90" s="43">
        <f>IFERROR(VLOOKUP(B90,'2020 Data'!B:C,2,0),0)</f>
        <v>11825.67423744</v>
      </c>
      <c r="J90" s="43">
        <f>IFERROR(VLOOKUP(B90,'2021 Data'!B:C,2,0),"ND")</f>
        <v>12067.506632160001</v>
      </c>
      <c r="K90" s="44">
        <f>IFERROR(VLOOKUP(B90,'2022 Data'!B:C,2,0),"ND")</f>
        <v>15462.196958880004</v>
      </c>
      <c r="L90" s="44">
        <f>IFERROR(VLOOKUP(B90,'2023 Data'!B:C,2,0),"ND")</f>
        <v>14694.591597739201</v>
      </c>
      <c r="M90" s="44">
        <f>IFERROR(VLOOKUP($B90,'2024 Data'!$B:$C,2,0),"ND")</f>
        <v>13760.545679999999</v>
      </c>
    </row>
    <row r="91" spans="1:13" x14ac:dyDescent="0.25">
      <c r="A91" s="51" t="s">
        <v>270</v>
      </c>
      <c r="B91" s="52" t="s">
        <v>271</v>
      </c>
      <c r="C91" s="51" t="s">
        <v>272</v>
      </c>
      <c r="D91" s="51" t="s">
        <v>100</v>
      </c>
      <c r="F91" s="54"/>
      <c r="G91" s="43">
        <f>IFERROR(VLOOKUP(B91,'2018 Data'!B:C,2,0),0)</f>
        <v>12987.176640479998</v>
      </c>
      <c r="H91" s="43">
        <f>IFERROR(VLOOKUP(B91,'2019 Data'!B:C,2,0),0)</f>
        <v>12437.911221120001</v>
      </c>
      <c r="I91" s="43">
        <f>IFERROR(VLOOKUP(B91,'2020 Data'!B:C,2,0),0)</f>
        <v>11925.487284479999</v>
      </c>
      <c r="J91" s="43">
        <f>IFERROR(VLOOKUP(B91,'2021 Data'!B:C,2,0),"ND")</f>
        <v>12733.729636320002</v>
      </c>
      <c r="K91" s="44">
        <f>IFERROR(VLOOKUP(B91,'2022 Data'!B:C,2,0),"ND")</f>
        <v>12879.77758704</v>
      </c>
      <c r="L91" s="44">
        <f>IFERROR(VLOOKUP(B91,'2023 Data'!B:C,2,0),"ND")</f>
        <v>11862.562803839999</v>
      </c>
      <c r="M91" s="44">
        <f>IFERROR(VLOOKUP($B91,'2024 Data'!$B:$C,2,0),"ND")</f>
        <v>13650.293664000003</v>
      </c>
    </row>
    <row r="92" spans="1:13" x14ac:dyDescent="0.25">
      <c r="A92" s="51" t="s">
        <v>334</v>
      </c>
      <c r="B92" s="52" t="s">
        <v>335</v>
      </c>
      <c r="C92" s="51" t="s">
        <v>85</v>
      </c>
      <c r="D92" s="51" t="s">
        <v>63</v>
      </c>
      <c r="F92" s="54"/>
      <c r="G92" s="43">
        <f>IFERROR(VLOOKUP(B92,'2018 Data'!B:C,2,0),0)</f>
        <v>9438.4363147199983</v>
      </c>
      <c r="H92" s="43">
        <f>IFERROR(VLOOKUP(B92,'2019 Data'!B:C,2,0),0)</f>
        <v>8907.5612001599984</v>
      </c>
      <c r="I92" s="43">
        <f>IFERROR(VLOOKUP(B92,'2020 Data'!B:C,2,0),0)</f>
        <v>7115.9917953600007</v>
      </c>
      <c r="J92" s="43">
        <f>IFERROR(VLOOKUP(B92,'2021 Data'!B:C,2,0),"ND")</f>
        <v>6374.5421342399995</v>
      </c>
      <c r="K92" s="44">
        <f>IFERROR(VLOOKUP(B92,'2022 Data'!B:C,2,0),"ND")</f>
        <v>8247.4942737600013</v>
      </c>
      <c r="L92" s="44">
        <f>IFERROR(VLOOKUP(B92,'2023 Data'!B:C,2,0),"ND")</f>
        <v>8421.3157895999993</v>
      </c>
      <c r="M92" s="44">
        <f>IFERROR(VLOOKUP($B92,'2024 Data'!$B:$C,2,0),"ND")</f>
        <v>13415.918543999998</v>
      </c>
    </row>
    <row r="93" spans="1:13" x14ac:dyDescent="0.25">
      <c r="A93" s="51" t="s">
        <v>207</v>
      </c>
      <c r="B93" s="52" t="s">
        <v>208</v>
      </c>
      <c r="C93" s="51" t="s">
        <v>209</v>
      </c>
      <c r="D93" s="51" t="s">
        <v>13</v>
      </c>
      <c r="F93" s="54"/>
      <c r="G93" s="43">
        <f>IFERROR(VLOOKUP(B93,'2018 Data'!B:C,2,0),0)</f>
        <v>27346.324269599994</v>
      </c>
      <c r="H93" s="43">
        <f>IFERROR(VLOOKUP(B93,'2019 Data'!B:C,2,0),0)</f>
        <v>9200.4115291200014</v>
      </c>
      <c r="I93" s="43">
        <f>IFERROR(VLOOKUP(B93,'2020 Data'!B:C,2,0),0)</f>
        <v>11515.41900432</v>
      </c>
      <c r="J93" s="43">
        <f>IFERROR(VLOOKUP(B93,'2021 Data'!B:C,2,0),"ND")</f>
        <v>13613.78920608</v>
      </c>
      <c r="K93" s="44">
        <f>IFERROR(VLOOKUP(B93,'2022 Data'!B:C,2,0),"ND")</f>
        <v>21002.076174239999</v>
      </c>
      <c r="L93" s="44">
        <f>IFERROR(VLOOKUP(B93,'2023 Data'!B:C,2,0),"ND")</f>
        <v>18348.483242880004</v>
      </c>
      <c r="M93" s="44">
        <f>IFERROR(VLOOKUP($B93,'2024 Data'!$B:$C,2,0),"ND")</f>
        <v>13387.586688000001</v>
      </c>
    </row>
    <row r="94" spans="1:13" x14ac:dyDescent="0.25">
      <c r="A94" s="51" t="s">
        <v>407</v>
      </c>
      <c r="B94" s="52" t="s">
        <v>408</v>
      </c>
      <c r="C94" s="51" t="s">
        <v>160</v>
      </c>
      <c r="D94" s="51" t="s">
        <v>107</v>
      </c>
      <c r="F94" s="54"/>
      <c r="G94" s="43">
        <f>IFERROR(VLOOKUP(B94,'2018 Data'!B:C,2,0),0)</f>
        <v>8162.5705560000006</v>
      </c>
      <c r="H94" s="43">
        <f>IFERROR(VLOOKUP(B94,'2019 Data'!B:C,2,0),0)</f>
        <v>9136.3038782399981</v>
      </c>
      <c r="I94" s="43">
        <f>IFERROR(VLOOKUP(B94,'2020 Data'!B:C,2,0),0)</f>
        <v>7468.1467862400004</v>
      </c>
      <c r="J94" s="43">
        <f>IFERROR(VLOOKUP(B94,'2021 Data'!B:C,2,0),"ND")</f>
        <v>8237.1850979040009</v>
      </c>
      <c r="K94" s="44">
        <f>IFERROR(VLOOKUP(B94,'2022 Data'!B:C,2,0),"ND")</f>
        <v>6993.8598139199976</v>
      </c>
      <c r="L94" s="44">
        <f>IFERROR(VLOOKUP(B94,'2023 Data'!B:C,2,0),"ND")</f>
        <v>6342.976926719999</v>
      </c>
      <c r="M94" s="44">
        <f>IFERROR(VLOOKUP($B94,'2024 Data'!$B:$C,2,0),"ND")</f>
        <v>13184.580911040001</v>
      </c>
    </row>
    <row r="95" spans="1:13" x14ac:dyDescent="0.25">
      <c r="A95" s="51" t="s">
        <v>280</v>
      </c>
      <c r="B95" s="52" t="s">
        <v>281</v>
      </c>
      <c r="C95" s="51" t="s">
        <v>282</v>
      </c>
      <c r="D95" s="51" t="s">
        <v>82</v>
      </c>
      <c r="F95" s="54"/>
      <c r="G95" s="43">
        <f>IFERROR(VLOOKUP(B95,'2018 Data'!B:C,2,0),0)</f>
        <v>18243.472665600002</v>
      </c>
      <c r="H95" s="43">
        <f>IFERROR(VLOOKUP(B95,'2019 Data'!B:C,2,0),0)</f>
        <v>17470.650939840001</v>
      </c>
      <c r="I95" s="43">
        <f>IFERROR(VLOOKUP(B95,'2020 Data'!B:C,2,0),0)</f>
        <v>16610.966265600004</v>
      </c>
      <c r="J95" s="43">
        <f>IFERROR(VLOOKUP(B95,'2021 Data'!B:C,2,0),"ND")</f>
        <v>13733.63740224</v>
      </c>
      <c r="K95" s="44">
        <f>IFERROR(VLOOKUP(B95,'2022 Data'!B:C,2,0),"ND")</f>
        <v>13019.778233280002</v>
      </c>
      <c r="L95" s="44">
        <f>IFERROR(VLOOKUP(B95,'2023 Data'!B:C,2,0),"ND")</f>
        <v>11097.946339200002</v>
      </c>
      <c r="M95" s="44">
        <f>IFERROR(VLOOKUP($B95,'2024 Data'!$B:$C,2,0),"ND")</f>
        <v>13113.458064</v>
      </c>
    </row>
    <row r="96" spans="1:13" x14ac:dyDescent="0.25">
      <c r="A96" s="51" t="s">
        <v>301</v>
      </c>
      <c r="B96" s="52" t="s">
        <v>302</v>
      </c>
      <c r="C96" s="51" t="s">
        <v>303</v>
      </c>
      <c r="D96" s="51" t="s">
        <v>100</v>
      </c>
      <c r="F96" s="54"/>
      <c r="G96" s="43">
        <f>IFERROR(VLOOKUP(B96,'2018 Data'!B:C,2,0),0)</f>
        <v>10213.0870464</v>
      </c>
      <c r="H96" s="43">
        <f>IFERROR(VLOOKUP(B96,'2019 Data'!B:C,2,0),0)</f>
        <v>10331.904663359999</v>
      </c>
      <c r="I96" s="43">
        <f>IFERROR(VLOOKUP(B96,'2020 Data'!B:C,2,0),0)</f>
        <v>8755.2130175999991</v>
      </c>
      <c r="J96" s="43">
        <f>IFERROR(VLOOKUP(B96,'2021 Data'!B:C,2,0),"ND")</f>
        <v>11794.14713232</v>
      </c>
      <c r="K96" s="44">
        <f>IFERROR(VLOOKUP(B96,'2022 Data'!B:C,2,0),"ND")</f>
        <v>9318.8137392000008</v>
      </c>
      <c r="L96" s="44">
        <f>IFERROR(VLOOKUP(B96,'2023 Data'!B:C,2,0),"ND")</f>
        <v>10294.477877880001</v>
      </c>
      <c r="M96" s="44">
        <f>IFERROR(VLOOKUP($B96,'2024 Data'!$B:$C,2,0),"ND")</f>
        <v>12584.506031999999</v>
      </c>
    </row>
    <row r="97" spans="1:13" x14ac:dyDescent="0.25">
      <c r="A97" s="51" t="s">
        <v>229</v>
      </c>
      <c r="B97" s="52" t="s">
        <v>230</v>
      </c>
      <c r="C97" s="51" t="s">
        <v>231</v>
      </c>
      <c r="D97" s="51" t="s">
        <v>100</v>
      </c>
      <c r="F97" s="54"/>
      <c r="G97" s="43">
        <f>IFERROR(VLOOKUP(B97,'2018 Data'!B:C,2,0),0)</f>
        <v>12356.542003679999</v>
      </c>
      <c r="H97" s="43">
        <f>IFERROR(VLOOKUP(B97,'2019 Data'!B:C,2,0),0)</f>
        <v>11072.990628000001</v>
      </c>
      <c r="I97" s="43">
        <f>IFERROR(VLOOKUP(B97,'2020 Data'!B:C,2,0),0)</f>
        <v>11044.602162719999</v>
      </c>
      <c r="J97" s="43">
        <f>IFERROR(VLOOKUP(B97,'2021 Data'!B:C,2,0),"ND")</f>
        <v>14334.61830192</v>
      </c>
      <c r="K97" s="44">
        <f>IFERROR(VLOOKUP(B97,'2022 Data'!B:C,2,0),"ND")</f>
        <v>12427.837387459202</v>
      </c>
      <c r="L97" s="44">
        <f>IFERROR(VLOOKUP(B97,'2023 Data'!B:C,2,0),"ND")</f>
        <v>14762.282080795201</v>
      </c>
      <c r="M97" s="44">
        <f>IFERROR(VLOOKUP($B97,'2024 Data'!$B:$C,2,0),"ND")</f>
        <v>12450.875472000002</v>
      </c>
    </row>
    <row r="98" spans="1:13" x14ac:dyDescent="0.25">
      <c r="A98" s="51" t="s">
        <v>254</v>
      </c>
      <c r="B98" s="52" t="s">
        <v>255</v>
      </c>
      <c r="C98" s="51" t="s">
        <v>97</v>
      </c>
      <c r="D98" s="51" t="s">
        <v>100</v>
      </c>
      <c r="F98" s="54"/>
      <c r="G98" s="43">
        <f>IFERROR(VLOOKUP(B98,'2018 Data'!B:C,2,0),0)</f>
        <v>14181.603508799997</v>
      </c>
      <c r="H98" s="43">
        <f>IFERROR(VLOOKUP(B98,'2019 Data'!B:C,2,0),0)</f>
        <v>13345.405426079999</v>
      </c>
      <c r="I98" s="43">
        <f>IFERROR(VLOOKUP(B98,'2020 Data'!B:C,2,0),0)</f>
        <v>13708.021793760003</v>
      </c>
      <c r="J98" s="43">
        <f>IFERROR(VLOOKUP(B98,'2021 Data'!B:C,2,0),"ND")</f>
        <v>16335.49435056</v>
      </c>
      <c r="K98" s="44">
        <f>IFERROR(VLOOKUP(B98,'2022 Data'!B:C,2,0),"ND")</f>
        <v>13984.896512160001</v>
      </c>
      <c r="L98" s="44">
        <f>IFERROR(VLOOKUP(B98,'2023 Data'!B:C,2,0),"ND")</f>
        <v>12892.698292319996</v>
      </c>
      <c r="M98" s="44">
        <f>IFERROR(VLOOKUP($B98,'2024 Data'!$B:$C,2,0),"ND")</f>
        <v>12154.329936000002</v>
      </c>
    </row>
    <row r="99" spans="1:13" x14ac:dyDescent="0.25">
      <c r="A99" s="51" t="s">
        <v>236</v>
      </c>
      <c r="B99" s="52" t="s">
        <v>237</v>
      </c>
      <c r="C99" s="51" t="s">
        <v>48</v>
      </c>
      <c r="D99" s="51" t="s">
        <v>63</v>
      </c>
      <c r="F99" s="54"/>
      <c r="G99" s="43">
        <v>0</v>
      </c>
      <c r="H99" s="43">
        <f>IFERROR(VLOOKUP(B99,'2019 Data'!B:C,2,0),0)</f>
        <v>9349.8843412800015</v>
      </c>
      <c r="I99" s="43">
        <f>IFERROR(VLOOKUP(B99,'2020 Data'!B:C,2,0),0)</f>
        <v>12136.116081599999</v>
      </c>
      <c r="J99" s="43">
        <f>IFERROR(VLOOKUP(B99,'2021 Data'!B:C,2,0),"ND")</f>
        <v>13746.802597919997</v>
      </c>
      <c r="K99" s="44">
        <f>IFERROR(VLOOKUP(B99,'2022 Data'!B:C,2,0),"ND")</f>
        <v>13991.132604959999</v>
      </c>
      <c r="L99" s="44">
        <f>IFERROR(VLOOKUP(B99,'2023 Data'!B:C,2,0),"ND")</f>
        <v>14662.950268881603</v>
      </c>
      <c r="M99" s="44">
        <f>IFERROR(VLOOKUP($B99,'2024 Data'!$B:$C,2,0),"ND")</f>
        <v>12082.035168</v>
      </c>
    </row>
    <row r="100" spans="1:13" x14ac:dyDescent="0.25">
      <c r="A100" s="51" t="s">
        <v>263</v>
      </c>
      <c r="B100" s="52" t="s">
        <v>264</v>
      </c>
      <c r="C100" s="51" t="s">
        <v>41</v>
      </c>
      <c r="D100" s="51" t="s">
        <v>63</v>
      </c>
      <c r="F100" s="54"/>
      <c r="G100" s="43">
        <f>IFERROR(VLOOKUP(B100,'2018 Data'!B:C,2,0),0)</f>
        <v>12957.321051359997</v>
      </c>
      <c r="H100" s="43">
        <f>IFERROR(VLOOKUP(B100,'2019 Data'!B:C,2,0),0)</f>
        <v>12877.224544799994</v>
      </c>
      <c r="I100" s="43">
        <f>IFERROR(VLOOKUP(B100,'2020 Data'!B:C,2,0),0)</f>
        <v>12105.379964160002</v>
      </c>
      <c r="J100" s="43">
        <f>IFERROR(VLOOKUP(B100,'2021 Data'!B:C,2,0),"ND")</f>
        <v>13890.334247999985</v>
      </c>
      <c r="K100" s="44">
        <f>IFERROR(VLOOKUP(B100,'2022 Data'!B:C,2,0),"ND")</f>
        <v>13439.956713119998</v>
      </c>
      <c r="L100" s="44">
        <f>IFERROR(VLOOKUP(B100,'2023 Data'!B:C,2,0),"ND")</f>
        <v>12166.763286182402</v>
      </c>
      <c r="M100" s="44">
        <f>IFERROR(VLOOKUP($B100,'2024 Data'!$B:$C,2,0),"ND")</f>
        <v>11882.786832000002</v>
      </c>
    </row>
    <row r="101" spans="1:13" x14ac:dyDescent="0.25">
      <c r="A101" s="51" t="s">
        <v>267</v>
      </c>
      <c r="B101" s="52" t="s">
        <v>268</v>
      </c>
      <c r="C101" s="51" t="s">
        <v>269</v>
      </c>
      <c r="D101" s="51" t="s">
        <v>63</v>
      </c>
      <c r="F101" s="54"/>
      <c r="G101" s="43">
        <f>IFERROR(VLOOKUP(B101,'2018 Data'!B:C,2,0),0)</f>
        <v>13483.510205759998</v>
      </c>
      <c r="H101" s="43">
        <f>IFERROR(VLOOKUP(B101,'2019 Data'!B:C,2,0),0)</f>
        <v>12567.524608799999</v>
      </c>
      <c r="I101" s="43">
        <f>IFERROR(VLOOKUP(B101,'2020 Data'!B:C,2,0),0)</f>
        <v>11302.77132432</v>
      </c>
      <c r="J101" s="43">
        <f>IFERROR(VLOOKUP(B101,'2021 Data'!B:C,2,0),"ND")</f>
        <v>12104.48900304</v>
      </c>
      <c r="K101" s="44">
        <f>IFERROR(VLOOKUP(B101,'2022 Data'!B:C,2,0),"ND")</f>
        <v>12485.340362879999</v>
      </c>
      <c r="L101" s="44">
        <f>IFERROR(VLOOKUP(B101,'2023 Data'!B:C,2,0),"ND")</f>
        <v>11968.748567999999</v>
      </c>
      <c r="M101" s="44">
        <f>IFERROR(VLOOKUP($B101,'2024 Data'!$B:$C,2,0),"ND")</f>
        <v>11763.725903999999</v>
      </c>
    </row>
    <row r="102" spans="1:13" x14ac:dyDescent="0.25">
      <c r="A102" s="51" t="s">
        <v>247</v>
      </c>
      <c r="B102" s="52" t="s">
        <v>248</v>
      </c>
      <c r="C102" s="51" t="s">
        <v>126</v>
      </c>
      <c r="D102" s="51" t="s">
        <v>100</v>
      </c>
      <c r="F102" s="54"/>
      <c r="G102" s="43">
        <f>IFERROR(VLOOKUP(B102,'2018 Data'!B:C,2,0),0)</f>
        <v>18114.031101600001</v>
      </c>
      <c r="H102" s="43">
        <f>IFERROR(VLOOKUP(B102,'2019 Data'!B:C,2,0),0)</f>
        <v>19501.823567520005</v>
      </c>
      <c r="I102" s="43">
        <f>IFERROR(VLOOKUP(B102,'2020 Data'!B:C,2,0),0)</f>
        <v>18753.651100800002</v>
      </c>
      <c r="J102" s="43">
        <f>IFERROR(VLOOKUP(B102,'2021 Data'!B:C,2,0),"ND")</f>
        <v>15738.2926582896</v>
      </c>
      <c r="K102" s="44">
        <f>IFERROR(VLOOKUP(B102,'2022 Data'!B:C,2,0),"ND")</f>
        <v>13167.985739126398</v>
      </c>
      <c r="L102" s="44">
        <f>IFERROR(VLOOKUP(B102,'2023 Data'!B:C,2,0),"ND")</f>
        <v>13794.663983284801</v>
      </c>
      <c r="M102" s="44">
        <f>IFERROR(VLOOKUP($B102,'2024 Data'!$B:$C,2,0),"ND")</f>
        <v>11725.741439999998</v>
      </c>
    </row>
    <row r="103" spans="1:13" x14ac:dyDescent="0.25">
      <c r="A103" s="51" t="s">
        <v>370</v>
      </c>
      <c r="B103" s="52" t="s">
        <v>371</v>
      </c>
      <c r="C103" s="51" t="s">
        <v>372</v>
      </c>
      <c r="D103" s="51" t="s">
        <v>100</v>
      </c>
      <c r="F103" s="54"/>
      <c r="G103" s="43">
        <f>IFERROR(VLOOKUP(B103,'2018 Data'!B:C,2,0),0)</f>
        <v>9574.481478239999</v>
      </c>
      <c r="H103" s="43">
        <f>IFERROR(VLOOKUP(B103,'2019 Data'!B:C,2,0),0)</f>
        <v>9698.934440160001</v>
      </c>
      <c r="I103" s="43">
        <f>IFERROR(VLOOKUP(B103,'2020 Data'!B:C,2,0),0)</f>
        <v>7525.6296998400003</v>
      </c>
      <c r="J103" s="43">
        <f>IFERROR(VLOOKUP(B103,'2021 Data'!B:C,2,0),"ND")</f>
        <v>8049.159125279999</v>
      </c>
      <c r="K103" s="44">
        <f>IFERROR(VLOOKUP(B103,'2022 Data'!B:C,2,0),"ND")</f>
        <v>8630.5768012799999</v>
      </c>
      <c r="L103" s="44">
        <f>IFERROR(VLOOKUP(B103,'2023 Data'!B:C,2,0),"ND")</f>
        <v>7320.2183006400001</v>
      </c>
      <c r="M103" s="44">
        <f>IFERROR(VLOOKUP($B103,'2024 Data'!$B:$C,2,0),"ND")</f>
        <v>11618.935418664001</v>
      </c>
    </row>
    <row r="104" spans="1:13" x14ac:dyDescent="0.25">
      <c r="A104" s="51" t="s">
        <v>277</v>
      </c>
      <c r="B104" s="52" t="s">
        <v>278</v>
      </c>
      <c r="C104" s="51" t="s">
        <v>279</v>
      </c>
      <c r="D104" s="51" t="s">
        <v>63</v>
      </c>
      <c r="F104" s="54"/>
      <c r="G104" s="43">
        <v>0</v>
      </c>
      <c r="H104" s="43">
        <v>0</v>
      </c>
      <c r="I104" s="43">
        <v>0</v>
      </c>
      <c r="J104" s="43">
        <f>IFERROR(VLOOKUP(B104,'2021 Data'!B:C,2,0),"ND")</f>
        <v>11530.725282720003</v>
      </c>
      <c r="K104" s="44">
        <f>IFERROR(VLOOKUP(B104,'2022 Data'!B:C,2,0),"ND")</f>
        <v>9857.2058222399992</v>
      </c>
      <c r="L104" s="44">
        <f>IFERROR(VLOOKUP(B104,'2023 Data'!B:C,2,0),"ND")</f>
        <v>11127.738787199998</v>
      </c>
      <c r="M104" s="44">
        <f>IFERROR(VLOOKUP($B104,'2024 Data'!$B:$C,2,0),"ND")</f>
        <v>11410.053984000002</v>
      </c>
    </row>
    <row r="105" spans="1:13" x14ac:dyDescent="0.25">
      <c r="A105" s="51" t="s">
        <v>256</v>
      </c>
      <c r="B105" s="52" t="s">
        <v>257</v>
      </c>
      <c r="C105" s="51" t="s">
        <v>23</v>
      </c>
      <c r="D105" s="51" t="s">
        <v>42</v>
      </c>
      <c r="F105" s="54"/>
      <c r="G105" s="43">
        <f>IFERROR(VLOOKUP(B105,'2018 Data'!B:C,2,0),0)</f>
        <v>0</v>
      </c>
      <c r="H105" s="43">
        <f>IFERROR(VLOOKUP(B105,'2019 Data'!B:C,2,0),0)</f>
        <v>0</v>
      </c>
      <c r="I105" s="43">
        <f>IFERROR(VLOOKUP(B105,'2020 Data'!B:C,2,0),0)</f>
        <v>0</v>
      </c>
      <c r="J105" s="43">
        <v>0</v>
      </c>
      <c r="K105" s="44">
        <f>IFERROR(VLOOKUP(B105,'2022 Data'!B:C,2,0),"ND")</f>
        <v>9102.5274614399987</v>
      </c>
      <c r="L105" s="44">
        <f>IFERROR(VLOOKUP(B105,'2023 Data'!B:C,2,0),"ND")</f>
        <v>12847.574436479999</v>
      </c>
      <c r="M105" s="44">
        <f>IFERROR(VLOOKUP($B105,'2024 Data'!$B:$C,2,0),"ND")</f>
        <v>11340.762048000001</v>
      </c>
    </row>
    <row r="106" spans="1:13" x14ac:dyDescent="0.25">
      <c r="A106" s="51" t="s">
        <v>265</v>
      </c>
      <c r="B106" s="52" t="s">
        <v>266</v>
      </c>
      <c r="C106" s="51" t="s">
        <v>215</v>
      </c>
      <c r="D106" s="51" t="s">
        <v>100</v>
      </c>
      <c r="F106" s="54"/>
      <c r="G106" s="43">
        <f>IFERROR(VLOOKUP(B106,'2018 Data'!B:C,2,0),0)</f>
        <v>11854.728406079999</v>
      </c>
      <c r="H106" s="43">
        <f>IFERROR(VLOOKUP(B106,'2019 Data'!B:C,2,0),0)</f>
        <v>11833.507909440001</v>
      </c>
      <c r="I106" s="43">
        <f>IFERROR(VLOOKUP(B106,'2020 Data'!B:C,2,0),0)</f>
        <v>7963.6911782400002</v>
      </c>
      <c r="J106" s="43">
        <f>IFERROR(VLOOKUP(B106,'2021 Data'!B:C,2,0),"ND")</f>
        <v>10489.023538559999</v>
      </c>
      <c r="K106" s="44">
        <f>IFERROR(VLOOKUP(B106,'2022 Data'!B:C,2,0),"ND")</f>
        <v>12362.603551200003</v>
      </c>
      <c r="L106" s="44">
        <f>IFERROR(VLOOKUP(B106,'2023 Data'!B:C,2,0),"ND")</f>
        <v>12102.723648993599</v>
      </c>
      <c r="M106" s="44">
        <f>IFERROR(VLOOKUP($B106,'2024 Data'!$B:$C,2,0),"ND")</f>
        <v>11316.376511999999</v>
      </c>
    </row>
    <row r="107" spans="1:13" x14ac:dyDescent="0.25">
      <c r="A107" s="51" t="s">
        <v>283</v>
      </c>
      <c r="B107" s="52" t="s">
        <v>284</v>
      </c>
      <c r="C107" s="51" t="s">
        <v>51</v>
      </c>
      <c r="D107" s="51" t="s">
        <v>63</v>
      </c>
      <c r="F107" s="54"/>
      <c r="G107" s="43">
        <f>IFERROR(VLOOKUP(B107,'2018 Data'!B:C,2,0),0)</f>
        <v>7185.210520319999</v>
      </c>
      <c r="H107" s="43">
        <f>IFERROR(VLOOKUP(B107,'2019 Data'!B:C,2,0),0)</f>
        <v>7818.4734062400003</v>
      </c>
      <c r="I107" s="43">
        <f>IFERROR(VLOOKUP(B107,'2020 Data'!B:C,2,0),0)</f>
        <v>8450.8393435200014</v>
      </c>
      <c r="J107" s="43">
        <f>IFERROR(VLOOKUP(B107,'2021 Data'!B:C,2,0),"ND")</f>
        <v>8010.162679680001</v>
      </c>
      <c r="K107" s="44">
        <f>IFERROR(VLOOKUP(B107,'2022 Data'!B:C,2,0),"ND")</f>
        <v>8343.2884248000009</v>
      </c>
      <c r="L107" s="44">
        <f>IFERROR(VLOOKUP(B107,'2023 Data'!B:C,2,0),"ND")</f>
        <v>11042.387661211198</v>
      </c>
      <c r="M107" s="44">
        <f>IFERROR(VLOOKUP($B107,'2024 Data'!$B:$C,2,0),"ND")</f>
        <v>11258.188704000002</v>
      </c>
    </row>
    <row r="108" spans="1:13" x14ac:dyDescent="0.25">
      <c r="A108" s="51" t="s">
        <v>295</v>
      </c>
      <c r="B108" s="52" t="s">
        <v>296</v>
      </c>
      <c r="C108" s="51" t="s">
        <v>297</v>
      </c>
      <c r="D108" s="51" t="s">
        <v>100</v>
      </c>
      <c r="F108" s="54"/>
      <c r="G108" s="43">
        <f>IFERROR(VLOOKUP(B108,'2018 Data'!B:C,2,0),0)</f>
        <v>12582.437162400001</v>
      </c>
      <c r="H108" s="43">
        <f>IFERROR(VLOOKUP(B108,'2019 Data'!B:C,2,0),0)</f>
        <v>11449.4391648</v>
      </c>
      <c r="I108" s="43">
        <f>IFERROR(VLOOKUP(B108,'2020 Data'!B:C,2,0),0)</f>
        <v>12114.151680960002</v>
      </c>
      <c r="J108" s="43">
        <f>IFERROR(VLOOKUP(B108,'2021 Data'!B:C,2,0),"ND")</f>
        <v>11299.2739776</v>
      </c>
      <c r="K108" s="44">
        <f>IFERROR(VLOOKUP(B108,'2022 Data'!B:C,2,0),"ND")</f>
        <v>9318.7792656000001</v>
      </c>
      <c r="L108" s="44">
        <f>IFERROR(VLOOKUP(B108,'2023 Data'!B:C,2,0),"ND")</f>
        <v>10534.0350930192</v>
      </c>
      <c r="M108" s="44">
        <f>IFERROR(VLOOKUP($B108,'2024 Data'!$B:$C,2,0),"ND")</f>
        <v>11182.473791999999</v>
      </c>
    </row>
    <row r="109" spans="1:13" x14ac:dyDescent="0.25">
      <c r="A109" s="51" t="s">
        <v>138</v>
      </c>
      <c r="B109" s="52" t="s">
        <v>139</v>
      </c>
      <c r="C109" s="51" t="s">
        <v>35</v>
      </c>
      <c r="D109" s="51" t="s">
        <v>107</v>
      </c>
      <c r="F109" s="54"/>
      <c r="G109" s="43">
        <f>IFERROR(VLOOKUP(B109,'2018 Data'!B:C,2,0),0)</f>
        <v>35483.046066720002</v>
      </c>
      <c r="H109" s="43">
        <f>IFERROR(VLOOKUP(B109,'2019 Data'!B:C,2,0),0)</f>
        <v>36845.785932479994</v>
      </c>
      <c r="I109" s="43">
        <f>IFERROR(VLOOKUP(B109,'2020 Data'!B:C,2,0),0)</f>
        <v>36846.123410879991</v>
      </c>
      <c r="J109" s="43">
        <f>IFERROR(VLOOKUP(B109,'2021 Data'!B:C,2,0),"ND")</f>
        <v>36985.144008960007</v>
      </c>
      <c r="K109" s="44">
        <f>IFERROR(VLOOKUP(B109,'2022 Data'!B:C,2,0),"ND")</f>
        <v>36981.082837440001</v>
      </c>
      <c r="L109" s="44">
        <f>IFERROR(VLOOKUP(B109,'2023 Data'!B:C,2,0),"ND")</f>
        <v>36198.960587999994</v>
      </c>
      <c r="M109" s="44">
        <f>IFERROR(VLOOKUP($B109,'2024 Data'!$B:$C,2,0),"ND")</f>
        <v>11135.662272</v>
      </c>
    </row>
    <row r="110" spans="1:13" x14ac:dyDescent="0.25">
      <c r="A110" s="51" t="s">
        <v>384</v>
      </c>
      <c r="B110" s="52" t="s">
        <v>385</v>
      </c>
      <c r="C110" s="51" t="s">
        <v>386</v>
      </c>
      <c r="D110" s="51" t="s">
        <v>100</v>
      </c>
      <c r="F110" s="54"/>
      <c r="G110" s="43">
        <f>IFERROR(VLOOKUP(B110,'2018 Data'!B:C,2,0),0)</f>
        <v>7843.648115519999</v>
      </c>
      <c r="H110" s="43">
        <f>IFERROR(VLOOKUP(B110,'2019 Data'!B:C,2,0),0)</f>
        <v>7899.8470689600008</v>
      </c>
      <c r="I110" s="43">
        <f>IFERROR(VLOOKUP(B110,'2020 Data'!B:C,2,0),0)</f>
        <v>7365.0000513599998</v>
      </c>
      <c r="J110" s="43">
        <f>IFERROR(VLOOKUP(B110,'2021 Data'!B:C,2,0),"ND")</f>
        <v>7658.7141254399994</v>
      </c>
      <c r="K110" s="44">
        <f>IFERROR(VLOOKUP(B110,'2022 Data'!B:C,2,0),"ND")</f>
        <v>7766.0383348800005</v>
      </c>
      <c r="L110" s="44">
        <f>IFERROR(VLOOKUP(B110,'2023 Data'!B:C,2,0),"ND")</f>
        <v>6893.837022239999</v>
      </c>
      <c r="M110" s="44">
        <f>IFERROR(VLOOKUP($B110,'2024 Data'!$B:$C,2,0),"ND")</f>
        <v>11102.2449285888</v>
      </c>
    </row>
    <row r="111" spans="1:13" x14ac:dyDescent="0.25">
      <c r="A111" s="51" t="s">
        <v>288</v>
      </c>
      <c r="B111" s="52" t="s">
        <v>289</v>
      </c>
      <c r="C111" s="51" t="s">
        <v>131</v>
      </c>
      <c r="D111" s="51" t="s">
        <v>100</v>
      </c>
      <c r="F111" s="54"/>
      <c r="G111" s="43">
        <f>IFERROR(VLOOKUP(B111,'2018 Data'!B:C,2,0),0)</f>
        <v>85.37414256000001</v>
      </c>
      <c r="H111" s="43">
        <f>IFERROR(VLOOKUP(B111,'2019 Data'!B:C,2,0),0)</f>
        <v>9255.0261484800012</v>
      </c>
      <c r="I111" s="43">
        <f>IFERROR(VLOOKUP(B111,'2020 Data'!B:C,2,0),0)</f>
        <v>8348.8634409599999</v>
      </c>
      <c r="J111" s="43">
        <f>IFERROR(VLOOKUP(B111,'2021 Data'!B:C,2,0),"ND")</f>
        <v>10631.007324000002</v>
      </c>
      <c r="K111" s="44">
        <f>IFERROR(VLOOKUP(B111,'2022 Data'!B:C,2,0),"ND")</f>
        <v>10673.762299199998</v>
      </c>
      <c r="L111" s="44">
        <f>IFERROR(VLOOKUP(B111,'2023 Data'!B:C,2,0),"ND")</f>
        <v>10807.058810015998</v>
      </c>
      <c r="M111" s="44">
        <f>IFERROR(VLOOKUP($B111,'2024 Data'!$B:$C,2,0),"ND")</f>
        <v>10736.645230080001</v>
      </c>
    </row>
    <row r="112" spans="1:13" x14ac:dyDescent="0.25">
      <c r="A112" s="51" t="s">
        <v>293</v>
      </c>
      <c r="B112" s="52" t="s">
        <v>294</v>
      </c>
      <c r="C112" s="51" t="s">
        <v>260</v>
      </c>
      <c r="D112" s="51" t="s">
        <v>63</v>
      </c>
      <c r="F112" s="54"/>
      <c r="G112" s="43">
        <f>IFERROR(VLOOKUP(B112,'2018 Data'!B:C,2,0),0)</f>
        <v>14061.3500664</v>
      </c>
      <c r="H112" s="43">
        <f>IFERROR(VLOOKUP(B112,'2019 Data'!B:C,2,0),0)</f>
        <v>13732.577520480001</v>
      </c>
      <c r="I112" s="43">
        <f>IFERROR(VLOOKUP(B112,'2020 Data'!B:C,2,0),0)</f>
        <v>11223.512707679998</v>
      </c>
      <c r="J112" s="43">
        <f>IFERROR(VLOOKUP(B112,'2021 Data'!B:C,2,0),"ND")</f>
        <v>11907.551486880002</v>
      </c>
      <c r="K112" s="44">
        <f>IFERROR(VLOOKUP(B112,'2022 Data'!B:C,2,0),"ND")</f>
        <v>12198.013339679999</v>
      </c>
      <c r="L112" s="44">
        <f>IFERROR(VLOOKUP(B112,'2023 Data'!B:C,2,0),"ND")</f>
        <v>10551.3424196544</v>
      </c>
      <c r="M112" s="44">
        <f>IFERROR(VLOOKUP($B112,'2024 Data'!$B:$C,2,0),"ND")</f>
        <v>10725.517151999999</v>
      </c>
    </row>
    <row r="113" spans="1:13" x14ac:dyDescent="0.25">
      <c r="A113" s="51" t="s">
        <v>298</v>
      </c>
      <c r="B113" s="52" t="s">
        <v>299</v>
      </c>
      <c r="C113" s="51" t="s">
        <v>300</v>
      </c>
      <c r="D113" s="51" t="s">
        <v>100</v>
      </c>
      <c r="F113" s="54"/>
      <c r="G113" s="43">
        <f>IFERROR(VLOOKUP(B113,'2018 Data'!B:C,2,0),0)</f>
        <v>11429.410184639999</v>
      </c>
      <c r="H113" s="43">
        <f>IFERROR(VLOOKUP(B113,'2019 Data'!B:C,2,0),0)</f>
        <v>11786.328791999998</v>
      </c>
      <c r="I113" s="43">
        <f>IFERROR(VLOOKUP(B113,'2020 Data'!B:C,2,0),0)</f>
        <v>11035.189962719998</v>
      </c>
      <c r="J113" s="43">
        <f>IFERROR(VLOOKUP(B113,'2021 Data'!B:C,2,0),"ND")</f>
        <v>10331.957280960001</v>
      </c>
      <c r="K113" s="44">
        <f>IFERROR(VLOOKUP(B113,'2022 Data'!B:C,2,0),"ND")</f>
        <v>10292.788376640001</v>
      </c>
      <c r="L113" s="44">
        <f>IFERROR(VLOOKUP(B113,'2023 Data'!B:C,2,0),"ND")</f>
        <v>10349.348479142403</v>
      </c>
      <c r="M113" s="44">
        <f>IFERROR(VLOOKUP($B113,'2024 Data'!$B:$C,2,0),"ND")</f>
        <v>10528.627536</v>
      </c>
    </row>
    <row r="114" spans="1:13" x14ac:dyDescent="0.25">
      <c r="A114" s="51" t="s">
        <v>320</v>
      </c>
      <c r="B114" s="52" t="s">
        <v>321</v>
      </c>
      <c r="C114" s="51" t="s">
        <v>54</v>
      </c>
      <c r="D114" s="51" t="s">
        <v>63</v>
      </c>
      <c r="F114" s="54"/>
      <c r="G114" s="43">
        <f>IFERROR(VLOOKUP(B114,'2018 Data'!B:C,2,0),0)</f>
        <v>8373.6700084800013</v>
      </c>
      <c r="H114" s="43">
        <f>IFERROR(VLOOKUP(B114,'2019 Data'!B:C,2,0),0)</f>
        <v>9338.9305363200001</v>
      </c>
      <c r="I114" s="43">
        <f>IFERROR(VLOOKUP(B114,'2020 Data'!B:C,2,0),0)</f>
        <v>8803.9018065599994</v>
      </c>
      <c r="J114" s="43">
        <f>IFERROR(VLOOKUP(B114,'2021 Data'!B:C,2,0),"ND")</f>
        <v>8684.8647379200011</v>
      </c>
      <c r="K114" s="44">
        <f>IFERROR(VLOOKUP(B114,'2022 Data'!B:C,2,0),"ND")</f>
        <v>8608.68279936</v>
      </c>
      <c r="L114" s="44">
        <f>IFERROR(VLOOKUP(B114,'2023 Data'!B:C,2,0),"ND")</f>
        <v>9277.292201284803</v>
      </c>
      <c r="M114" s="44">
        <f>IFERROR(VLOOKUP($B114,'2024 Data'!$B:$C,2,0),"ND")</f>
        <v>9364.52664</v>
      </c>
    </row>
    <row r="115" spans="1:13" x14ac:dyDescent="0.25">
      <c r="A115" s="51" t="s">
        <v>318</v>
      </c>
      <c r="B115" s="52" t="s">
        <v>319</v>
      </c>
      <c r="C115" s="51" t="s">
        <v>54</v>
      </c>
      <c r="D115" s="51" t="s">
        <v>63</v>
      </c>
      <c r="F115" s="54"/>
      <c r="G115" s="43">
        <f>IFERROR(VLOOKUP(B115,'2018 Data'!B:C,2,0),0)</f>
        <v>11126.27991888</v>
      </c>
      <c r="H115" s="43">
        <f>IFERROR(VLOOKUP(B115,'2019 Data'!B:C,2,0),0)</f>
        <v>11202.366147839999</v>
      </c>
      <c r="I115" s="43">
        <f>IFERROR(VLOOKUP(B115,'2020 Data'!B:C,2,0),0)</f>
        <v>9783.197716319999</v>
      </c>
      <c r="J115" s="43">
        <f>IFERROR(VLOOKUP(B115,'2021 Data'!B:C,2,0),"ND")</f>
        <v>10249.648839359999</v>
      </c>
      <c r="K115" s="44">
        <f>IFERROR(VLOOKUP(B115,'2022 Data'!B:C,2,0),"ND")</f>
        <v>9967.7087697600018</v>
      </c>
      <c r="L115" s="44">
        <f>IFERROR(VLOOKUP(B115,'2023 Data'!B:C,2,0),"ND")</f>
        <v>9460.3835874239976</v>
      </c>
      <c r="M115" s="44">
        <f>IFERROR(VLOOKUP($B115,'2024 Data'!$B:$C,2,0),"ND")</f>
        <v>9353.0687039999993</v>
      </c>
    </row>
    <row r="116" spans="1:13" x14ac:dyDescent="0.25">
      <c r="A116" s="51" t="s">
        <v>310</v>
      </c>
      <c r="B116" s="52" t="s">
        <v>311</v>
      </c>
      <c r="C116" s="51" t="s">
        <v>312</v>
      </c>
      <c r="D116" s="51" t="s">
        <v>100</v>
      </c>
      <c r="F116" s="54"/>
      <c r="G116" s="43">
        <f>IFERROR(VLOOKUP(B116,'2018 Data'!B:C,2,0),0)</f>
        <v>9391.8648398399982</v>
      </c>
      <c r="H116" s="43">
        <f>IFERROR(VLOOKUP(B116,'2019 Data'!B:C,2,0),0)</f>
        <v>8194.1393016000002</v>
      </c>
      <c r="I116" s="43">
        <f>IFERROR(VLOOKUP(B116,'2020 Data'!B:C,2,0),0)</f>
        <v>3663.54294768</v>
      </c>
      <c r="J116" s="43">
        <f>IFERROR(VLOOKUP(B116,'2021 Data'!B:C,2,0),"ND")</f>
        <v>9782.7736910399999</v>
      </c>
      <c r="K116" s="44">
        <f>IFERROR(VLOOKUP(B116,'2022 Data'!B:C,2,0),"ND")</f>
        <v>8934.9736996799984</v>
      </c>
      <c r="L116" s="44">
        <f>IFERROR(VLOOKUP(B116,'2023 Data'!B:C,2,0),"ND")</f>
        <v>9765.4729334399999</v>
      </c>
      <c r="M116" s="44">
        <f>IFERROR(VLOOKUP($B116,'2024 Data'!$B:$C,2,0),"ND")</f>
        <v>9264.5894879999996</v>
      </c>
    </row>
    <row r="117" spans="1:13" x14ac:dyDescent="0.25">
      <c r="A117" s="51" t="s">
        <v>336</v>
      </c>
      <c r="B117" s="52" t="s">
        <v>337</v>
      </c>
      <c r="C117" s="51" t="s">
        <v>338</v>
      </c>
      <c r="D117" s="51" t="s">
        <v>100</v>
      </c>
      <c r="F117" s="54"/>
      <c r="G117" s="43">
        <f>IFERROR(VLOOKUP(B117,'2018 Data'!B:C,2,0),0)</f>
        <v>6987.6253540799989</v>
      </c>
      <c r="H117" s="43">
        <f>IFERROR(VLOOKUP(B117,'2019 Data'!B:C,2,0),0)</f>
        <v>9213.8029804800008</v>
      </c>
      <c r="I117" s="43">
        <f>IFERROR(VLOOKUP(B117,'2020 Data'!B:C,2,0),0)</f>
        <v>7332.1521537600001</v>
      </c>
      <c r="J117" s="43">
        <f>IFERROR(VLOOKUP(B117,'2021 Data'!B:C,2,0),"ND")</f>
        <v>2289.3502262400002</v>
      </c>
      <c r="K117" s="44">
        <f>IFERROR(VLOOKUP(B117,'2022 Data'!B:C,2,0),"ND")</f>
        <v>9805.6956367439998</v>
      </c>
      <c r="L117" s="44">
        <f>IFERROR(VLOOKUP(B117,'2023 Data'!B:C,2,0),"ND")</f>
        <v>8240.7761837855996</v>
      </c>
      <c r="M117" s="44">
        <f>IFERROR(VLOOKUP($B117,'2024 Data'!$B:$C,2,0),"ND")</f>
        <v>9114.2029440000006</v>
      </c>
    </row>
    <row r="118" spans="1:13" x14ac:dyDescent="0.25">
      <c r="A118" s="51" t="s">
        <v>285</v>
      </c>
      <c r="B118" s="52" t="s">
        <v>286</v>
      </c>
      <c r="C118" s="51" t="s">
        <v>287</v>
      </c>
      <c r="D118" s="51" t="s">
        <v>13</v>
      </c>
      <c r="F118" s="54"/>
      <c r="G118" s="43">
        <f>IFERROR(VLOOKUP(B118,'2018 Data'!B:C,2,0),0)</f>
        <v>27949.619617919994</v>
      </c>
      <c r="H118" s="43">
        <f>IFERROR(VLOOKUP(B118,'2019 Data'!B:C,2,0),0)</f>
        <v>25157.148972480001</v>
      </c>
      <c r="I118" s="43">
        <f>IFERROR(VLOOKUP(B118,'2020 Data'!B:C,2,0),0)</f>
        <v>20041.990587359996</v>
      </c>
      <c r="J118" s="43">
        <f>IFERROR(VLOOKUP(B118,'2021 Data'!B:C,2,0),"ND")</f>
        <v>16836.78041136</v>
      </c>
      <c r="K118" s="44">
        <f>IFERROR(VLOOKUP(B118,'2022 Data'!B:C,2,0),"ND")</f>
        <v>13239.48048192</v>
      </c>
      <c r="L118" s="44">
        <f>IFERROR(VLOOKUP(B118,'2023 Data'!B:C,2,0),"ND")</f>
        <v>10951.884780480001</v>
      </c>
      <c r="M118" s="44">
        <f>IFERROR(VLOOKUP($B118,'2024 Data'!$B:$C,2,0),"ND")</f>
        <v>9093.609504</v>
      </c>
    </row>
    <row r="119" spans="1:13" x14ac:dyDescent="0.25">
      <c r="A119" s="51" t="s">
        <v>313</v>
      </c>
      <c r="B119" s="52" t="s">
        <v>314</v>
      </c>
      <c r="C119" s="51" t="s">
        <v>197</v>
      </c>
      <c r="D119" s="51" t="s">
        <v>82</v>
      </c>
      <c r="F119" s="54"/>
      <c r="G119" s="43">
        <f>IFERROR(VLOOKUP(B119,'2018 Data'!B:C,2,0),0)</f>
        <v>39517.604693280002</v>
      </c>
      <c r="H119" s="43">
        <f>IFERROR(VLOOKUP(B119,'2019 Data'!B:C,2,0),0)</f>
        <v>25489.626251040001</v>
      </c>
      <c r="I119" s="43">
        <f>IFERROR(VLOOKUP(B119,'2020 Data'!B:C,2,0),0)</f>
        <v>28652.342544000003</v>
      </c>
      <c r="J119" s="43">
        <f>IFERROR(VLOOKUP(B119,'2021 Data'!B:C,2,0),"ND")</f>
        <v>14297.442969599999</v>
      </c>
      <c r="K119" s="44">
        <f>IFERROR(VLOOKUP(B119,'2022 Data'!B:C,2,0),"ND")</f>
        <v>12886.597463039998</v>
      </c>
      <c r="L119" s="44">
        <f>IFERROR(VLOOKUP(B119,'2023 Data'!B:C,2,0),"ND")</f>
        <v>9745.3896564528004</v>
      </c>
      <c r="M119" s="44">
        <f>IFERROR(VLOOKUP($B119,'2024 Data'!$B:$C,2,0),"ND")</f>
        <v>9029.470464</v>
      </c>
    </row>
    <row r="120" spans="1:13" x14ac:dyDescent="0.25">
      <c r="A120" s="51" t="s">
        <v>315</v>
      </c>
      <c r="B120" s="52" t="s">
        <v>316</v>
      </c>
      <c r="C120" s="51" t="s">
        <v>317</v>
      </c>
      <c r="D120" s="51" t="s">
        <v>63</v>
      </c>
      <c r="F120" s="54"/>
      <c r="G120" s="43">
        <f>IFERROR(VLOOKUP(B120,'2018 Data'!B:C,2,0),0)</f>
        <v>9110.7975873600008</v>
      </c>
      <c r="H120" s="43">
        <f>IFERROR(VLOOKUP(B120,'2019 Data'!B:C,2,0),0)</f>
        <v>8980.0125508800011</v>
      </c>
      <c r="I120" s="43">
        <f>IFERROR(VLOOKUP(B120,'2020 Data'!B:C,2,0),0)</f>
        <v>4739.8053830400004</v>
      </c>
      <c r="J120" s="43">
        <f>IFERROR(VLOOKUP(B120,'2021 Data'!B:C,2,0),"ND")</f>
        <v>6172.4992593599991</v>
      </c>
      <c r="K120" s="44">
        <f>IFERROR(VLOOKUP(B120,'2022 Data'!B:C,2,0),"ND")</f>
        <v>8239.7630246399985</v>
      </c>
      <c r="L120" s="44">
        <f>IFERROR(VLOOKUP(B120,'2023 Data'!B:C,2,0),"ND")</f>
        <v>9519.8687948448023</v>
      </c>
      <c r="M120" s="44">
        <f>IFERROR(VLOOKUP($B120,'2024 Data'!$B:$C,2,0),"ND")</f>
        <v>9029.3978879999995</v>
      </c>
    </row>
    <row r="121" spans="1:13" x14ac:dyDescent="0.25">
      <c r="A121" s="51" t="s">
        <v>378</v>
      </c>
      <c r="B121" s="52" t="s">
        <v>379</v>
      </c>
      <c r="C121" s="51" t="s">
        <v>380</v>
      </c>
      <c r="D121" s="51" t="s">
        <v>100</v>
      </c>
      <c r="F121" s="54"/>
      <c r="G121" s="43">
        <f>IFERROR(VLOOKUP(B121,'2018 Data'!B:C,2,0),0)</f>
        <v>4657.7484172799996</v>
      </c>
      <c r="H121" s="43">
        <f>IFERROR(VLOOKUP(B121,'2019 Data'!B:C,2,0),0)</f>
        <v>11111.596524</v>
      </c>
      <c r="I121" s="43">
        <f>IFERROR(VLOOKUP(B121,'2020 Data'!B:C,2,0),0)</f>
        <v>7531.1178062400013</v>
      </c>
      <c r="J121" s="43">
        <f>IFERROR(VLOOKUP(B121,'2021 Data'!B:C,2,0),"ND")</f>
        <v>5915.0381673599995</v>
      </c>
      <c r="K121" s="44">
        <f>IFERROR(VLOOKUP(B121,'2022 Data'!B:C,2,0),"ND")</f>
        <v>6876.4407364799999</v>
      </c>
      <c r="L121" s="44">
        <f>IFERROR(VLOOKUP(B121,'2023 Data'!B:C,2,0),"ND")</f>
        <v>6933.0614644367988</v>
      </c>
      <c r="M121" s="44">
        <f>IFERROR(VLOOKUP($B121,'2024 Data'!$B:$C,2,0),"ND")</f>
        <v>8887.4483040000014</v>
      </c>
    </row>
    <row r="122" spans="1:13" x14ac:dyDescent="0.25">
      <c r="A122" s="51" t="s">
        <v>521</v>
      </c>
      <c r="B122" s="52" t="s">
        <v>522</v>
      </c>
      <c r="C122" s="51" t="s">
        <v>54</v>
      </c>
      <c r="D122" s="51" t="s">
        <v>63</v>
      </c>
      <c r="F122" s="54"/>
      <c r="G122" s="43">
        <f>IFERROR(VLOOKUP(B122,'2018 Data'!B:C,2,0),0)</f>
        <v>3163.10285088</v>
      </c>
      <c r="H122" s="43">
        <f>IFERROR(VLOOKUP(B122,'2019 Data'!B:C,2,0),0)</f>
        <v>4027.88072736</v>
      </c>
      <c r="I122" s="43">
        <f>IFERROR(VLOOKUP(B122,'2020 Data'!B:C,2,0),0)</f>
        <v>3868.4113876799997</v>
      </c>
      <c r="J122" s="43">
        <f>IFERROR(VLOOKUP(B122,'2021 Data'!B:C,2,0),"ND")</f>
        <v>4661.3584382400004</v>
      </c>
      <c r="K122" s="44">
        <f>IFERROR(VLOOKUP(B122,'2022 Data'!B:C,2,0),"ND")</f>
        <v>5454.2942395199998</v>
      </c>
      <c r="L122" s="44">
        <f>IFERROR(VLOOKUP(B122,'2023 Data'!B:C,2,0),"ND")</f>
        <v>3882.5838085103996</v>
      </c>
      <c r="M122" s="44">
        <f>IFERROR(VLOOKUP($B122,'2024 Data'!$B:$C,2,0),"ND")</f>
        <v>8816.9252068800015</v>
      </c>
    </row>
    <row r="123" spans="1:13" x14ac:dyDescent="0.25">
      <c r="A123" s="51" t="s">
        <v>517</v>
      </c>
      <c r="B123" s="52" t="s">
        <v>518</v>
      </c>
      <c r="C123" s="51" t="s">
        <v>97</v>
      </c>
      <c r="D123" s="51" t="s">
        <v>63</v>
      </c>
      <c r="F123" s="54"/>
      <c r="G123" s="43">
        <f>IFERROR(VLOOKUP(B123,'2018 Data'!B:C,2,0),0)</f>
        <v>2375.7554015999999</v>
      </c>
      <c r="H123" s="43">
        <f>IFERROR(VLOOKUP(B123,'2019 Data'!B:C,2,0),0)</f>
        <v>4880.0035267200001</v>
      </c>
      <c r="I123" s="43">
        <f>IFERROR(VLOOKUP(B123,'2020 Data'!B:C,2,0),0)</f>
        <v>4256.6807404799993</v>
      </c>
      <c r="J123" s="43">
        <f>IFERROR(VLOOKUP(B123,'2021 Data'!B:C,2,0),"ND")</f>
        <v>4714.7967820800004</v>
      </c>
      <c r="K123" s="44">
        <f>IFERROR(VLOOKUP(B123,'2022 Data'!B:C,2,0),"ND")</f>
        <v>4822.713574559999</v>
      </c>
      <c r="L123" s="44">
        <f>IFERROR(VLOOKUP(B123,'2023 Data'!B:C,2,0),"ND")</f>
        <v>3917.2606049807996</v>
      </c>
      <c r="M123" s="44">
        <f>IFERROR(VLOOKUP($B123,'2024 Data'!$B:$C,2,0),"ND")</f>
        <v>8815.7706061823992</v>
      </c>
    </row>
    <row r="124" spans="1:13" x14ac:dyDescent="0.25">
      <c r="A124" s="51" t="s">
        <v>343</v>
      </c>
      <c r="B124" s="52" t="s">
        <v>344</v>
      </c>
      <c r="C124" s="51" t="s">
        <v>345</v>
      </c>
      <c r="D124" s="51" t="s">
        <v>100</v>
      </c>
      <c r="F124" s="54"/>
      <c r="G124" s="43">
        <f>IFERROR(VLOOKUP(B124,'2018 Data'!B:C,2,0),0)</f>
        <v>9957.5757086400008</v>
      </c>
      <c r="H124" s="43">
        <f>IFERROR(VLOOKUP(B124,'2019 Data'!B:C,2,0),0)</f>
        <v>9514.3088073599993</v>
      </c>
      <c r="I124" s="43">
        <f>IFERROR(VLOOKUP(B124,'2020 Data'!B:C,2,0),0)</f>
        <v>8224.0193851199983</v>
      </c>
      <c r="J124" s="43">
        <f>IFERROR(VLOOKUP(B124,'2021 Data'!B:C,2,0),"ND")</f>
        <v>9221.0702875200022</v>
      </c>
      <c r="K124" s="44">
        <f>IFERROR(VLOOKUP(B124,'2022 Data'!B:C,2,0),"ND")</f>
        <v>9549.5562489599997</v>
      </c>
      <c r="L124" s="44">
        <f>IFERROR(VLOOKUP(B124,'2023 Data'!B:C,2,0),"ND")</f>
        <v>8089.9481073600018</v>
      </c>
      <c r="M124" s="44">
        <f>IFERROR(VLOOKUP($B124,'2024 Data'!$B:$C,2,0),"ND")</f>
        <v>8743.3577280000009</v>
      </c>
    </row>
    <row r="125" spans="1:13" x14ac:dyDescent="0.25">
      <c r="A125" s="51" t="s">
        <v>419</v>
      </c>
      <c r="B125" s="52" t="s">
        <v>420</v>
      </c>
      <c r="C125" s="51" t="s">
        <v>287</v>
      </c>
      <c r="D125" s="51" t="s">
        <v>82</v>
      </c>
      <c r="F125" s="54"/>
      <c r="G125" s="43">
        <f>IFERROR(VLOOKUP(B125,'2018 Data'!B:C,2,0),0)</f>
        <v>27195.878394720003</v>
      </c>
      <c r="H125" s="43">
        <f>IFERROR(VLOOKUP(B125,'2019 Data'!B:C,2,0),0)</f>
        <v>13049.002955520002</v>
      </c>
      <c r="I125" s="43">
        <f>IFERROR(VLOOKUP(B125,'2020 Data'!B:C,2,0),0)</f>
        <v>6337.9294473600003</v>
      </c>
      <c r="J125" s="43">
        <f>IFERROR(VLOOKUP(B125,'2021 Data'!B:C,2,0),"ND")</f>
        <v>6332.7302841599994</v>
      </c>
      <c r="K125" s="44">
        <f>IFERROR(VLOOKUP(B125,'2022 Data'!B:C,2,0),"ND")</f>
        <v>5515.6318459200002</v>
      </c>
      <c r="L125" s="44">
        <f>IFERROR(VLOOKUP(B125,'2023 Data'!B:C,2,0),"ND")</f>
        <v>6110.2801267200002</v>
      </c>
      <c r="M125" s="44">
        <f>IFERROR(VLOOKUP($B125,'2024 Data'!$B:$C,2,0),"ND")</f>
        <v>8693.4526559999995</v>
      </c>
    </row>
    <row r="126" spans="1:13" x14ac:dyDescent="0.25">
      <c r="A126" s="51" t="s">
        <v>448</v>
      </c>
      <c r="B126" s="52" t="s">
        <v>449</v>
      </c>
      <c r="C126" s="51" t="s">
        <v>450</v>
      </c>
      <c r="D126" s="51" t="s">
        <v>63</v>
      </c>
      <c r="F126" s="54"/>
      <c r="G126" s="43">
        <f>IFERROR(VLOOKUP(B126,'2018 Data'!B:C,2,0),0)</f>
        <v>6130.3533782399991</v>
      </c>
      <c r="H126" s="43">
        <f>IFERROR(VLOOKUP(B126,'2019 Data'!B:C,2,0),0)</f>
        <v>6051.5527161600003</v>
      </c>
      <c r="I126" s="43">
        <f>IFERROR(VLOOKUP(B126,'2020 Data'!B:C,2,0),0)</f>
        <v>5953.8477297599993</v>
      </c>
      <c r="J126" s="43">
        <f>IFERROR(VLOOKUP(B126,'2021 Data'!B:C,2,0),"ND")</f>
        <v>5785.2976809599977</v>
      </c>
      <c r="K126" s="44">
        <f>IFERROR(VLOOKUP(B126,'2022 Data'!B:C,2,0),"ND")</f>
        <v>5606.5861756799986</v>
      </c>
      <c r="L126" s="44">
        <f>IFERROR(VLOOKUP(B126,'2023 Data'!B:C,2,0),"ND")</f>
        <v>5494.2213362399989</v>
      </c>
      <c r="M126" s="44">
        <f>IFERROR(VLOOKUP($B126,'2024 Data'!$B:$C,2,0),"ND")</f>
        <v>8689.1763565151996</v>
      </c>
    </row>
    <row r="127" spans="1:13" x14ac:dyDescent="0.25">
      <c r="A127" s="51" t="s">
        <v>348</v>
      </c>
      <c r="B127" s="52" t="s">
        <v>349</v>
      </c>
      <c r="C127" s="51" t="s">
        <v>350</v>
      </c>
      <c r="D127" s="51" t="s">
        <v>82</v>
      </c>
      <c r="F127" s="54"/>
      <c r="G127" s="43">
        <f>IFERROR(VLOOKUP(B127,'2018 Data'!B:C,2,0),0)</f>
        <v>11031.17533056</v>
      </c>
      <c r="H127" s="43">
        <f>IFERROR(VLOOKUP(B127,'2019 Data'!B:C,2,0),0)</f>
        <v>9186.0459264000001</v>
      </c>
      <c r="I127" s="43">
        <f>IFERROR(VLOOKUP(B127,'2020 Data'!B:C,2,0),0)</f>
        <v>7521.1493111999998</v>
      </c>
      <c r="J127" s="43">
        <f>IFERROR(VLOOKUP(B127,'2021 Data'!B:C,2,0),"ND")</f>
        <v>6763.2360566400002</v>
      </c>
      <c r="K127" s="44">
        <f>IFERROR(VLOOKUP(B127,'2022 Data'!B:C,2,0),"ND")</f>
        <v>6361.4651183999995</v>
      </c>
      <c r="L127" s="44">
        <f>IFERROR(VLOOKUP(B127,'2023 Data'!B:C,2,0),"ND")</f>
        <v>7877.5260479999988</v>
      </c>
      <c r="M127" s="44">
        <f>IFERROR(VLOOKUP($B127,'2024 Data'!$B:$C,2,0),"ND")</f>
        <v>8659.3600800000004</v>
      </c>
    </row>
    <row r="128" spans="1:13" x14ac:dyDescent="0.25">
      <c r="A128" s="51" t="s">
        <v>402</v>
      </c>
      <c r="B128" s="52" t="s">
        <v>403</v>
      </c>
      <c r="C128" s="51" t="s">
        <v>404</v>
      </c>
      <c r="D128" s="51" t="s">
        <v>63</v>
      </c>
      <c r="F128" s="54"/>
      <c r="G128" s="43">
        <f>IFERROR(VLOOKUP(B128,'2018 Data'!B:C,2,0),0)</f>
        <v>7579.820203199999</v>
      </c>
      <c r="H128" s="43">
        <f>IFERROR(VLOOKUP(B128,'2019 Data'!B:C,2,0),0)</f>
        <v>7497.8678375999998</v>
      </c>
      <c r="I128" s="43">
        <f>IFERROR(VLOOKUP(B128,'2020 Data'!B:C,2,0),0)</f>
        <v>6949.2710246399993</v>
      </c>
      <c r="J128" s="43">
        <f>IFERROR(VLOOKUP(B128,'2021 Data'!B:C,2,0),"ND")</f>
        <v>7265.2408012799997</v>
      </c>
      <c r="K128" s="44">
        <f>IFERROR(VLOOKUP(B128,'2022 Data'!B:C,2,0),"ND")</f>
        <v>7274.775836159999</v>
      </c>
      <c r="L128" s="44">
        <f>IFERROR(VLOOKUP(B128,'2023 Data'!B:C,2,0),"ND")</f>
        <v>6419.2855866048003</v>
      </c>
      <c r="M128" s="44">
        <f>IFERROR(VLOOKUP($B128,'2024 Data'!$B:$C,2,0),"ND")</f>
        <v>8462.0168640000011</v>
      </c>
    </row>
    <row r="129" spans="1:13" x14ac:dyDescent="0.25">
      <c r="A129" s="51" t="s">
        <v>304</v>
      </c>
      <c r="B129" s="52" t="s">
        <v>305</v>
      </c>
      <c r="C129" s="51" t="s">
        <v>306</v>
      </c>
      <c r="D129" s="51" t="s">
        <v>100</v>
      </c>
      <c r="F129" s="54"/>
      <c r="G129" s="43">
        <f>IFERROR(VLOOKUP(B129,'2018 Data'!B:C,2,0),0)</f>
        <v>18487.948913280001</v>
      </c>
      <c r="H129" s="43">
        <f>IFERROR(VLOOKUP(B129,'2019 Data'!B:C,2,0),0)</f>
        <v>17115.554897280002</v>
      </c>
      <c r="I129" s="43">
        <f>IFERROR(VLOOKUP(B129,'2020 Data'!B:C,2,0),0)</f>
        <v>9565.0309036800008</v>
      </c>
      <c r="J129" s="43">
        <f>IFERROR(VLOOKUP(B129,'2021 Data'!B:C,2,0),"ND")</f>
        <v>8377.5618964799978</v>
      </c>
      <c r="K129" s="44">
        <f>IFERROR(VLOOKUP(B129,'2022 Data'!B:C,2,0),"ND")</f>
        <v>9884.98492128</v>
      </c>
      <c r="L129" s="44">
        <f>IFERROR(VLOOKUP(B129,'2023 Data'!B:C,2,0),"ND")</f>
        <v>9953.3873821535981</v>
      </c>
      <c r="M129" s="44">
        <f>IFERROR(VLOOKUP($B129,'2024 Data'!$B:$C,2,0),"ND")</f>
        <v>8232.2049599999991</v>
      </c>
    </row>
    <row r="130" spans="1:13" x14ac:dyDescent="0.25">
      <c r="A130" s="51" t="s">
        <v>341</v>
      </c>
      <c r="B130" s="52" t="s">
        <v>342</v>
      </c>
      <c r="C130" s="51" t="s">
        <v>272</v>
      </c>
      <c r="D130" s="51" t="s">
        <v>100</v>
      </c>
      <c r="F130" s="54"/>
      <c r="G130" s="43">
        <f>IFERROR(VLOOKUP(B130,'2018 Data'!B:C,2,0),0)</f>
        <v>0</v>
      </c>
      <c r="H130" s="43">
        <f>IFERROR(VLOOKUP(B130,'2019 Data'!B:C,2,0),0)</f>
        <v>0</v>
      </c>
      <c r="I130" s="43">
        <f>IFERROR(VLOOKUP(B130,'2020 Data'!B:C,2,0),0)</f>
        <v>0</v>
      </c>
      <c r="J130" s="43" t="s">
        <v>186</v>
      </c>
      <c r="K130" s="44">
        <f>IFERROR(VLOOKUP(B130,'2022 Data'!B:C,2,0),"ND")</f>
        <v>7528.9840718399983</v>
      </c>
      <c r="L130" s="44">
        <f>IFERROR(VLOOKUP(B130,'2023 Data'!B:C,2,0),"ND")</f>
        <v>8131.7447237376</v>
      </c>
      <c r="M130" s="44">
        <f>IFERROR(VLOOKUP($B130,'2024 Data'!$B:$C,2,0),"ND")</f>
        <v>8209.2981600000003</v>
      </c>
    </row>
    <row r="131" spans="1:13" x14ac:dyDescent="0.25">
      <c r="A131" s="51" t="s">
        <v>327</v>
      </c>
      <c r="B131" s="52" t="s">
        <v>328</v>
      </c>
      <c r="C131" s="51" t="s">
        <v>329</v>
      </c>
      <c r="D131" s="51" t="s">
        <v>63</v>
      </c>
      <c r="F131" s="54"/>
      <c r="G131" s="43">
        <f>IFERROR(VLOOKUP(B131,'2018 Data'!B:C,2,0),0)</f>
        <v>9417.512653920001</v>
      </c>
      <c r="H131" s="43">
        <f>IFERROR(VLOOKUP(B131,'2019 Data'!B:C,2,0),0)</f>
        <v>10007.547369120002</v>
      </c>
      <c r="I131" s="43">
        <f>IFERROR(VLOOKUP(B131,'2020 Data'!B:C,2,0),0)</f>
        <v>9028.9719575999989</v>
      </c>
      <c r="J131" s="43">
        <f>IFERROR(VLOOKUP(B131,'2021 Data'!B:C,2,0),"ND")</f>
        <v>7761.4825579199987</v>
      </c>
      <c r="K131" s="44">
        <f>IFERROR(VLOOKUP(B131,'2022 Data'!B:C,2,0),"ND")</f>
        <v>8028.2792822400006</v>
      </c>
      <c r="L131" s="44">
        <f>IFERROR(VLOOKUP(B131,'2023 Data'!B:C,2,0),"ND")</f>
        <v>8767.3805064719982</v>
      </c>
      <c r="M131" s="44">
        <f>IFERROR(VLOOKUP($B131,'2024 Data'!$B:$C,2,0),"ND")</f>
        <v>8167.2131520000012</v>
      </c>
    </row>
    <row r="132" spans="1:13" x14ac:dyDescent="0.25">
      <c r="A132" s="51" t="s">
        <v>358</v>
      </c>
      <c r="B132" s="52" t="s">
        <v>359</v>
      </c>
      <c r="C132" s="51" t="s">
        <v>85</v>
      </c>
      <c r="D132" s="51" t="s">
        <v>63</v>
      </c>
      <c r="F132" s="54"/>
      <c r="G132" s="43">
        <f>IFERROR(VLOOKUP(B132,'2018 Data'!B:C,2,0),0)</f>
        <v>11886.9989616</v>
      </c>
      <c r="H132" s="43">
        <f>IFERROR(VLOOKUP(B132,'2019 Data'!B:C,2,0),0)</f>
        <v>12261.837672000001</v>
      </c>
      <c r="I132" s="43">
        <f>IFERROR(VLOOKUP(B132,'2020 Data'!B:C,2,0),0)</f>
        <v>7979.3651447999982</v>
      </c>
      <c r="J132" s="43">
        <f>IFERROR(VLOOKUP(B132,'2021 Data'!B:C,2,0),"ND")</f>
        <v>8485.4620872000014</v>
      </c>
      <c r="K132" s="44">
        <f>IFERROR(VLOOKUP(B132,'2022 Data'!B:C,2,0),"ND")</f>
        <v>8078.3520048000009</v>
      </c>
      <c r="L132" s="44">
        <f>IFERROR(VLOOKUP(B132,'2023 Data'!B:C,2,0),"ND")</f>
        <v>7578.693460800001</v>
      </c>
      <c r="M132" s="44">
        <f>IFERROR(VLOOKUP($B132,'2024 Data'!$B:$C,2,0),"ND")</f>
        <v>8162.6952959999999</v>
      </c>
    </row>
    <row r="133" spans="1:13" x14ac:dyDescent="0.25">
      <c r="A133" s="51" t="s">
        <v>339</v>
      </c>
      <c r="B133" s="52" t="s">
        <v>340</v>
      </c>
      <c r="C133" s="51" t="s">
        <v>192</v>
      </c>
      <c r="D133" s="51" t="s">
        <v>63</v>
      </c>
      <c r="F133" s="54"/>
      <c r="G133" s="43">
        <f>IFERROR(VLOOKUP(B133,'2018 Data'!B:C,2,0),0)</f>
        <v>3421.1073556799997</v>
      </c>
      <c r="H133" s="43">
        <f>IFERROR(VLOOKUP(B133,'2019 Data'!B:C,2,0),0)</f>
        <v>6479.3873289599996</v>
      </c>
      <c r="I133" s="43">
        <f>IFERROR(VLOOKUP(B133,'2020 Data'!B:C,2,0),0)</f>
        <v>7976.8316073599999</v>
      </c>
      <c r="J133" s="43">
        <f>IFERROR(VLOOKUP(B133,'2021 Data'!B:C,2,0),"ND")</f>
        <v>8754.1254662399988</v>
      </c>
      <c r="K133" s="44">
        <f>IFERROR(VLOOKUP(B133,'2022 Data'!B:C,2,0),"ND")</f>
        <v>8495.3788718399992</v>
      </c>
      <c r="L133" s="44">
        <f>IFERROR(VLOOKUP(B133,'2023 Data'!B:C,2,0),"ND")</f>
        <v>8183.0688452351997</v>
      </c>
      <c r="M133" s="44">
        <f>IFERROR(VLOOKUP($B133,'2024 Data'!$B:$C,2,0),"ND")</f>
        <v>8024.2656479999996</v>
      </c>
    </row>
    <row r="134" spans="1:13" x14ac:dyDescent="0.25">
      <c r="A134" s="51" t="s">
        <v>519</v>
      </c>
      <c r="B134" s="52" t="s">
        <v>520</v>
      </c>
      <c r="C134" s="51" t="s">
        <v>38</v>
      </c>
      <c r="D134" s="51" t="s">
        <v>63</v>
      </c>
      <c r="F134" s="54"/>
      <c r="G134" s="43">
        <f>IFERROR(VLOOKUP(B134,'2018 Data'!B:C,2,0),0)</f>
        <v>4283.0324510399987</v>
      </c>
      <c r="H134" s="43">
        <f>IFERROR(VLOOKUP(B134,'2019 Data'!B:C,2,0),0)</f>
        <v>4488.2778326400003</v>
      </c>
      <c r="I134" s="43">
        <f>IFERROR(VLOOKUP(B134,'2020 Data'!B:C,2,0),0)</f>
        <v>3384.3138638399992</v>
      </c>
      <c r="J134" s="43">
        <f>IFERROR(VLOOKUP(B134,'2021 Data'!B:C,2,0),"ND")</f>
        <v>4490.1292573600003</v>
      </c>
      <c r="K134" s="44">
        <f>IFERROR(VLOOKUP(B134,'2022 Data'!B:C,2,0),"ND")</f>
        <v>3311.2340956800003</v>
      </c>
      <c r="L134" s="44">
        <f>IFERROR(VLOOKUP(B134,'2023 Data'!B:C,2,0),"ND")</f>
        <v>3889.7420755535995</v>
      </c>
      <c r="M134" s="44">
        <f>IFERROR(VLOOKUP($B134,'2024 Data'!$B:$C,2,0),"ND")</f>
        <v>8001.249984</v>
      </c>
    </row>
    <row r="135" spans="1:13" x14ac:dyDescent="0.25">
      <c r="A135" s="51" t="s">
        <v>365</v>
      </c>
      <c r="B135" s="52" t="s">
        <v>366</v>
      </c>
      <c r="C135" s="51" t="s">
        <v>303</v>
      </c>
      <c r="D135" s="51" t="s">
        <v>100</v>
      </c>
      <c r="F135" s="54"/>
      <c r="G135" s="43">
        <f>IFERROR(VLOOKUP(B135,'2018 Data'!B:C,2,0),0)</f>
        <v>4915.9737345600006</v>
      </c>
      <c r="H135" s="43">
        <f>IFERROR(VLOOKUP(B135,'2019 Data'!B:C,2,0),0)</f>
        <v>7716.3636916799996</v>
      </c>
      <c r="I135" s="43">
        <f>IFERROR(VLOOKUP(B135,'2020 Data'!B:C,2,0),0)</f>
        <v>7036.1411399999997</v>
      </c>
      <c r="J135" s="43">
        <f>IFERROR(VLOOKUP(B135,'2021 Data'!B:C,2,0),"ND")</f>
        <v>7283.3459731199991</v>
      </c>
      <c r="K135" s="44">
        <f>IFERROR(VLOOKUP(B135,'2022 Data'!B:C,2,0),"ND")</f>
        <v>6438.7229054400004</v>
      </c>
      <c r="L135" s="44">
        <f>IFERROR(VLOOKUP(B135,'2023 Data'!B:C,2,0),"ND")</f>
        <v>7359.4217348063994</v>
      </c>
      <c r="M135" s="44">
        <f>IFERROR(VLOOKUP($B135,'2024 Data'!$B:$C,2,0),"ND")</f>
        <v>7986.9797280000003</v>
      </c>
    </row>
    <row r="136" spans="1:13" x14ac:dyDescent="0.25">
      <c r="A136" s="51" t="s">
        <v>322</v>
      </c>
      <c r="B136" s="52" t="s">
        <v>323</v>
      </c>
      <c r="C136" s="51" t="s">
        <v>324</v>
      </c>
      <c r="D136" s="51" t="s">
        <v>100</v>
      </c>
      <c r="F136" s="54"/>
      <c r="G136" s="43">
        <f>IFERROR(VLOOKUP(B136,'2018 Data'!B:C,2,0),0)</f>
        <v>9727.8573369600017</v>
      </c>
      <c r="H136" s="43">
        <f>IFERROR(VLOOKUP(B136,'2019 Data'!B:C,2,0),0)</f>
        <v>9185.7177921600014</v>
      </c>
      <c r="I136" s="43">
        <f>IFERROR(VLOOKUP(B136,'2020 Data'!B:C,2,0),0)</f>
        <v>8357.8103380800003</v>
      </c>
      <c r="J136" s="43">
        <f>IFERROR(VLOOKUP(B136,'2021 Data'!B:C,2,0),"ND")</f>
        <v>8895.600131039997</v>
      </c>
      <c r="K136" s="44">
        <f>IFERROR(VLOOKUP(B136,'2022 Data'!B:C,2,0),"ND")</f>
        <v>9130.242421439998</v>
      </c>
      <c r="L136" s="44">
        <f>IFERROR(VLOOKUP(B136,'2023 Data'!B:C,2,0),"ND")</f>
        <v>9203.1152237135975</v>
      </c>
      <c r="M136" s="44">
        <f>IFERROR(VLOOKUP($B136,'2024 Data'!$B:$C,2,0),"ND")</f>
        <v>7942.7718719999993</v>
      </c>
    </row>
    <row r="137" spans="1:13" x14ac:dyDescent="0.25">
      <c r="A137" s="51" t="s">
        <v>351</v>
      </c>
      <c r="B137" s="52" t="s">
        <v>352</v>
      </c>
      <c r="C137" s="51" t="s">
        <v>353</v>
      </c>
      <c r="D137" s="51" t="s">
        <v>63</v>
      </c>
      <c r="F137" s="54"/>
      <c r="G137" s="43">
        <f>IFERROR(VLOOKUP(B137,'2018 Data'!B:C,2,0),0)</f>
        <v>0</v>
      </c>
      <c r="H137" s="43">
        <f>IFERROR(VLOOKUP(B137,'2019 Data'!B:C,2,0),0)</f>
        <v>0</v>
      </c>
      <c r="I137" s="43">
        <f>IFERROR(VLOOKUP(B137,'2020 Data'!B:C,2,0),0)</f>
        <v>0</v>
      </c>
      <c r="J137" s="43" t="s">
        <v>186</v>
      </c>
      <c r="K137" s="44">
        <f>IFERROR(VLOOKUP(B137,'2022 Data'!B:C,2,0),"ND")</f>
        <v>7895.4903316799991</v>
      </c>
      <c r="L137" s="44">
        <f>IFERROR(VLOOKUP(B137,'2023 Data'!B:C,2,0),"ND")</f>
        <v>7803.2816228303991</v>
      </c>
      <c r="M137" s="44">
        <f>IFERROR(VLOOKUP($B137,'2024 Data'!$B:$C,2,0),"ND")</f>
        <v>7856.0616959999998</v>
      </c>
    </row>
    <row r="138" spans="1:13" x14ac:dyDescent="0.25">
      <c r="A138" s="51" t="s">
        <v>367</v>
      </c>
      <c r="B138" s="52" t="s">
        <v>368</v>
      </c>
      <c r="C138" s="51" t="s">
        <v>369</v>
      </c>
      <c r="D138" s="51" t="s">
        <v>63</v>
      </c>
      <c r="F138" s="54"/>
      <c r="G138" s="43">
        <f>IFERROR(VLOOKUP(B138,'2018 Data'!B:C,2,0),0)</f>
        <v>9728.433681120001</v>
      </c>
      <c r="H138" s="43">
        <f>IFERROR(VLOOKUP(B138,'2019 Data'!B:C,2,0),0)</f>
        <v>9935.3677248000004</v>
      </c>
      <c r="I138" s="43">
        <f>IFERROR(VLOOKUP(B138,'2020 Data'!B:C,2,0),0)</f>
        <v>8178.6525811200027</v>
      </c>
      <c r="J138" s="43">
        <f>IFERROR(VLOOKUP(B138,'2021 Data'!B:C,2,0),"ND")</f>
        <v>8064.5882385600016</v>
      </c>
      <c r="K138" s="44">
        <f>IFERROR(VLOOKUP(B138,'2022 Data'!B:C,2,0),"ND")</f>
        <v>8358.11</v>
      </c>
      <c r="L138" s="44">
        <f>IFERROR(VLOOKUP(B138,'2023 Data'!B:C,2,0),"ND")</f>
        <v>7333.4003693327986</v>
      </c>
      <c r="M138" s="44">
        <f>IFERROR(VLOOKUP($B138,'2024 Data'!$B:$C,2,0),"ND")</f>
        <v>7815.5915039999991</v>
      </c>
    </row>
    <row r="139" spans="1:13" x14ac:dyDescent="0.25">
      <c r="A139" s="51" t="s">
        <v>360</v>
      </c>
      <c r="B139" s="52" t="s">
        <v>361</v>
      </c>
      <c r="C139" s="51" t="s">
        <v>126</v>
      </c>
      <c r="D139" s="51" t="s">
        <v>63</v>
      </c>
      <c r="F139" s="54"/>
      <c r="G139" s="43">
        <f>IFERROR(VLOOKUP(B139,'2018 Data'!B:C,2,0),0)</f>
        <v>8731.9433375999979</v>
      </c>
      <c r="H139" s="43">
        <f>IFERROR(VLOOKUP(B139,'2019 Data'!B:C,2,0),0)</f>
        <v>8323.2715104000017</v>
      </c>
      <c r="I139" s="43">
        <f>IFERROR(VLOOKUP(B139,'2020 Data'!B:C,2,0),0)</f>
        <v>7627.9327387200001</v>
      </c>
      <c r="J139" s="43">
        <f>IFERROR(VLOOKUP(B139,'2021 Data'!B:C,2,0),"ND")</f>
        <v>7588.58711184</v>
      </c>
      <c r="K139" s="44">
        <f>IFERROR(VLOOKUP(B139,'2022 Data'!B:C,2,0),"ND")</f>
        <v>7711.0689095999996</v>
      </c>
      <c r="L139" s="44">
        <f>IFERROR(VLOOKUP(B139,'2023 Data'!B:C,2,0),"ND")</f>
        <v>7511.0534933616009</v>
      </c>
      <c r="M139" s="44">
        <f>IFERROR(VLOOKUP($B139,'2024 Data'!$B:$C,2,0),"ND")</f>
        <v>7715.6089919999986</v>
      </c>
    </row>
    <row r="140" spans="1:13" x14ac:dyDescent="0.25">
      <c r="A140" s="51" t="s">
        <v>762</v>
      </c>
      <c r="B140" s="52" t="s">
        <v>763</v>
      </c>
      <c r="C140" s="51" t="s">
        <v>297</v>
      </c>
      <c r="D140" s="51" t="s">
        <v>63</v>
      </c>
      <c r="F140" s="54"/>
      <c r="G140" s="43">
        <f>IFERROR(VLOOKUP(B140,'2018 Data'!B:C,2,0),0)</f>
        <v>6615.0150897600006</v>
      </c>
      <c r="H140" s="43">
        <f>IFERROR(VLOOKUP(B140,'2019 Data'!B:C,2,0),0)</f>
        <v>9007.2691934400027</v>
      </c>
      <c r="I140" s="43">
        <f>IFERROR(VLOOKUP(B140,'2020 Data'!B:C,2,0),0)</f>
        <v>8302.7023833599997</v>
      </c>
      <c r="J140" s="43">
        <f>IFERROR(VLOOKUP(B140,'2021 Data'!B:C,2,0),"ND")</f>
        <v>7829.0873740799998</v>
      </c>
      <c r="K140" s="44">
        <f>IFERROR(VLOOKUP(B140,'2022 Data'!B:C,2,0),"ND")</f>
        <v>7969.1258505600008</v>
      </c>
      <c r="L140" s="43" t="s">
        <v>186</v>
      </c>
      <c r="M140" s="44">
        <f>IFERROR(VLOOKUP($B140,'2024 Data'!$B:$C,2,0),"ND")</f>
        <v>7697.2563359999995</v>
      </c>
    </row>
    <row r="141" spans="1:13" x14ac:dyDescent="0.25">
      <c r="A141" s="51" t="s">
        <v>332</v>
      </c>
      <c r="B141" s="52" t="s">
        <v>333</v>
      </c>
      <c r="C141" s="51" t="s">
        <v>85</v>
      </c>
      <c r="D141" s="51" t="s">
        <v>100</v>
      </c>
      <c r="F141" s="54"/>
      <c r="G141" s="43">
        <f>IFERROR(VLOOKUP(B141,'2018 Data'!B:C,2,0),0)</f>
        <v>9021.5722900799992</v>
      </c>
      <c r="H141" s="43">
        <f>IFERROR(VLOOKUP(B141,'2019 Data'!B:C,2,0),0)</f>
        <v>9244.86251472</v>
      </c>
      <c r="I141" s="43">
        <f>IFERROR(VLOOKUP(B141,'2020 Data'!B:C,2,0),0)</f>
        <v>8512.8620673600017</v>
      </c>
      <c r="J141" s="43">
        <f>IFERROR(VLOOKUP(B141,'2021 Data'!B:C,2,0),"ND")</f>
        <v>7385.0760244799994</v>
      </c>
      <c r="K141" s="44">
        <f>IFERROR(VLOOKUP(B141,'2022 Data'!B:C,2,0),"ND")</f>
        <v>7962.5615327999994</v>
      </c>
      <c r="L141" s="44">
        <f>IFERROR(VLOOKUP(B141,'2023 Data'!B:C,2,0),"ND")</f>
        <v>8430.0250202784009</v>
      </c>
      <c r="M141" s="44">
        <f>IFERROR(VLOOKUP($B141,'2024 Data'!$B:$C,2,0),"ND")</f>
        <v>7227.8891999999996</v>
      </c>
    </row>
    <row r="142" spans="1:13" x14ac:dyDescent="0.25">
      <c r="A142" s="51" t="s">
        <v>393</v>
      </c>
      <c r="B142" s="52" t="s">
        <v>394</v>
      </c>
      <c r="C142" s="51" t="s">
        <v>395</v>
      </c>
      <c r="D142" s="51" t="s">
        <v>63</v>
      </c>
      <c r="F142" s="54"/>
      <c r="G142" s="43">
        <f>IFERROR(VLOOKUP(B142,'2018 Data'!B:C,2,0),0)</f>
        <v>7267.8722256000019</v>
      </c>
      <c r="H142" s="43">
        <f>IFERROR(VLOOKUP(B142,'2019 Data'!B:C,2,0),0)</f>
        <v>7193.4023548800023</v>
      </c>
      <c r="I142" s="43">
        <f>IFERROR(VLOOKUP(B142,'2020 Data'!B:C,2,0),0)</f>
        <v>7489.4445763199983</v>
      </c>
      <c r="J142" s="43">
        <f>IFERROR(VLOOKUP(B142,'2021 Data'!B:C,2,0),"ND")</f>
        <v>7875.6656529600023</v>
      </c>
      <c r="K142" s="44">
        <f>IFERROR(VLOOKUP(B142,'2022 Data'!B:C,2,0),"ND")</f>
        <v>7303.6950134399985</v>
      </c>
      <c r="L142" s="44">
        <f>IFERROR(VLOOKUP(B142,'2023 Data'!B:C,2,0),"ND")</f>
        <v>6736.2770083391997</v>
      </c>
      <c r="M142" s="44">
        <f>IFERROR(VLOOKUP($B142,'2024 Data'!$B:$C,2,0),"ND")</f>
        <v>7148.0102400000005</v>
      </c>
    </row>
    <row r="143" spans="1:13" x14ac:dyDescent="0.25">
      <c r="A143" s="51" t="s">
        <v>362</v>
      </c>
      <c r="B143" s="52" t="s">
        <v>363</v>
      </c>
      <c r="C143" s="51" t="s">
        <v>364</v>
      </c>
      <c r="D143" s="51" t="s">
        <v>100</v>
      </c>
      <c r="F143" s="54"/>
      <c r="G143" s="43">
        <f>IFERROR(VLOOKUP(B143,'2018 Data'!B:C,2,0),0)</f>
        <v>19805.650835039996</v>
      </c>
      <c r="H143" s="43">
        <f>IFERROR(VLOOKUP(B143,'2019 Data'!B:C,2,0),0)</f>
        <v>8521.1220326399998</v>
      </c>
      <c r="I143" s="43">
        <f>IFERROR(VLOOKUP(B143,'2020 Data'!B:C,2,0),0)</f>
        <v>9808.6456742399987</v>
      </c>
      <c r="J143" s="43">
        <f>IFERROR(VLOOKUP(B143,'2021 Data'!B:C,2,0),"ND")</f>
        <v>9655.6838616000005</v>
      </c>
      <c r="K143" s="44">
        <f>IFERROR(VLOOKUP(B143,'2022 Data'!B:C,2,0),"ND")</f>
        <v>6711.7009049999997</v>
      </c>
      <c r="L143" s="44">
        <f>IFERROR(VLOOKUP(B143,'2023 Data'!B:C,2,0),"ND")</f>
        <v>7366.7401280927998</v>
      </c>
      <c r="M143" s="44">
        <f>IFERROR(VLOOKUP($B143,'2024 Data'!$B:$C,2,0),"ND")</f>
        <v>7134.1482240000005</v>
      </c>
    </row>
    <row r="144" spans="1:13" x14ac:dyDescent="0.25">
      <c r="A144" s="51" t="s">
        <v>354</v>
      </c>
      <c r="B144" s="52" t="s">
        <v>355</v>
      </c>
      <c r="C144" s="51" t="s">
        <v>26</v>
      </c>
      <c r="D144" s="51" t="s">
        <v>63</v>
      </c>
      <c r="F144" s="54"/>
      <c r="G144" s="43">
        <f>IFERROR(VLOOKUP(B144,'2018 Data'!B:C,2,0),0)</f>
        <v>15255.062877599996</v>
      </c>
      <c r="H144" s="43">
        <f>IFERROR(VLOOKUP(B144,'2019 Data'!B:C,2,0),0)</f>
        <v>5253.9772219200013</v>
      </c>
      <c r="I144" s="43">
        <f>IFERROR(VLOOKUP(B144,'2020 Data'!B:C,2,0),0)</f>
        <v>12034.791095040002</v>
      </c>
      <c r="J144" s="43">
        <f>IFERROR(VLOOKUP(B144,'2021 Data'!B:C,2,0),"ND")</f>
        <v>12661.15563216</v>
      </c>
      <c r="K144" s="44">
        <f>IFERROR(VLOOKUP(B144,'2022 Data'!B:C,2,0),"ND")</f>
        <v>9279.3108945600015</v>
      </c>
      <c r="L144" s="44">
        <f>IFERROR(VLOOKUP(B144,'2023 Data'!B:C,2,0),"ND")</f>
        <v>7785.7234245503969</v>
      </c>
      <c r="M144" s="44">
        <f>IFERROR(VLOOKUP($B144,'2024 Data'!$B:$C,2,0),"ND")</f>
        <v>7102.4688000000006</v>
      </c>
    </row>
    <row r="145" spans="1:13" x14ac:dyDescent="0.25">
      <c r="A145" s="51" t="s">
        <v>376</v>
      </c>
      <c r="B145" s="52" t="s">
        <v>377</v>
      </c>
      <c r="C145" s="51" t="s">
        <v>32</v>
      </c>
      <c r="D145" s="51" t="s">
        <v>63</v>
      </c>
      <c r="F145" s="54"/>
      <c r="G145" s="43">
        <f>IFERROR(VLOOKUP(B145,'2018 Data'!B:C,2,0),0)</f>
        <v>8129.3012639999997</v>
      </c>
      <c r="H145" s="43">
        <f>IFERROR(VLOOKUP(B145,'2019 Data'!B:C,2,0),0)</f>
        <v>7666.8048979199993</v>
      </c>
      <c r="I145" s="43">
        <f>IFERROR(VLOOKUP(B145,'2020 Data'!B:C,2,0),0)</f>
        <v>7589.2498214400002</v>
      </c>
      <c r="J145" s="43">
        <f>IFERROR(VLOOKUP(B145,'2021 Data'!B:C,2,0),"ND")</f>
        <v>7379.3430647999994</v>
      </c>
      <c r="K145" s="44">
        <f>IFERROR(VLOOKUP(B145,'2022 Data'!B:C,2,0),"ND")</f>
        <v>7600.0869604799991</v>
      </c>
      <c r="L145" s="44">
        <f>IFERROR(VLOOKUP(B145,'2023 Data'!B:C,2,0),"ND")</f>
        <v>7213.5509947199998</v>
      </c>
      <c r="M145" s="44">
        <f>IFERROR(VLOOKUP($B145,'2024 Data'!$B:$C,2,0),"ND")</f>
        <v>7010.9867519999989</v>
      </c>
    </row>
    <row r="146" spans="1:13" x14ac:dyDescent="0.25">
      <c r="A146" s="51" t="s">
        <v>398</v>
      </c>
      <c r="B146" s="52" t="s">
        <v>399</v>
      </c>
      <c r="C146" s="51" t="s">
        <v>26</v>
      </c>
      <c r="D146" s="51" t="s">
        <v>63</v>
      </c>
      <c r="F146" s="54"/>
      <c r="G146" s="43">
        <f>IFERROR(VLOOKUP(B146,'2018 Data'!B:C,2,0),0)</f>
        <v>0</v>
      </c>
      <c r="H146" s="43">
        <f>IFERROR(VLOOKUP(B146,'2019 Data'!B:C,2,0),0)</f>
        <v>0</v>
      </c>
      <c r="I146" s="43">
        <f>IFERROR(VLOOKUP(B146,'2020 Data'!B:C,2,0),0)</f>
        <v>0</v>
      </c>
      <c r="J146" s="43" t="s">
        <v>186</v>
      </c>
      <c r="K146" s="44">
        <f>IFERROR(VLOOKUP(B146,'2022 Data'!B:C,2,0),"ND")</f>
        <v>7098.356462400001</v>
      </c>
      <c r="L146" s="44">
        <f>IFERROR(VLOOKUP(B146,'2023 Data'!B:C,2,0),"ND")</f>
        <v>6537.5685325439999</v>
      </c>
      <c r="M146" s="44">
        <f>IFERROR(VLOOKUP($B146,'2024 Data'!$B:$C,2,0),"ND")</f>
        <v>6974.2814399999997</v>
      </c>
    </row>
    <row r="147" spans="1:13" x14ac:dyDescent="0.25">
      <c r="A147" s="51" t="s">
        <v>330</v>
      </c>
      <c r="B147" s="52" t="s">
        <v>331</v>
      </c>
      <c r="C147" s="51" t="s">
        <v>85</v>
      </c>
      <c r="D147" s="51" t="s">
        <v>63</v>
      </c>
      <c r="F147" s="54"/>
      <c r="G147" s="43">
        <f>IFERROR(VLOOKUP(B147,'2018 Data'!B:C,2,0),0)</f>
        <v>8241.0979694399994</v>
      </c>
      <c r="H147" s="43">
        <f>IFERROR(VLOOKUP(B147,'2019 Data'!B:C,2,0),0)</f>
        <v>9834.5490465599996</v>
      </c>
      <c r="I147" s="43">
        <f>IFERROR(VLOOKUP(B147,'2020 Data'!B:C,2,0),0)</f>
        <v>9213.2114860800011</v>
      </c>
      <c r="J147" s="43">
        <f>IFERROR(VLOOKUP(B147,'2021 Data'!B:C,2,0),"ND")</f>
        <v>8238.3945134399983</v>
      </c>
      <c r="K147" s="44">
        <f>IFERROR(VLOOKUP(B147,'2022 Data'!B:C,2,0),"ND")</f>
        <v>8692.2877204800006</v>
      </c>
      <c r="L147" s="44">
        <f>IFERROR(VLOOKUP(B147,'2023 Data'!B:C,2,0),"ND")</f>
        <v>8702.3857999680022</v>
      </c>
      <c r="M147" s="44">
        <f>IFERROR(VLOOKUP($B147,'2024 Data'!$B:$C,2,0),"ND")</f>
        <v>6903.6831359999987</v>
      </c>
    </row>
    <row r="148" spans="1:13" x14ac:dyDescent="0.25">
      <c r="A148" s="51" t="s">
        <v>261</v>
      </c>
      <c r="B148" s="52" t="s">
        <v>262</v>
      </c>
      <c r="C148" s="51" t="s">
        <v>26</v>
      </c>
      <c r="D148" s="51" t="s">
        <v>63</v>
      </c>
      <c r="F148" s="54"/>
      <c r="G148" s="43">
        <f>IFERROR(VLOOKUP(B148,'2018 Data'!B:C,2,0),0)</f>
        <v>9529.5728102400008</v>
      </c>
      <c r="H148" s="43">
        <f>IFERROR(VLOOKUP(B148,'2019 Data'!B:C,2,0),0)</f>
        <v>11373.1291296</v>
      </c>
      <c r="I148" s="43">
        <f>IFERROR(VLOOKUP(B148,'2020 Data'!B:C,2,0),0)</f>
        <v>11185.332469920002</v>
      </c>
      <c r="J148" s="43">
        <f>IFERROR(VLOOKUP(B148,'2021 Data'!B:C,2,0),"ND")</f>
        <v>9088.2502199999999</v>
      </c>
      <c r="K148" s="44">
        <f>IFERROR(VLOOKUP(B148,'2022 Data'!B:C,2,0),"ND")</f>
        <v>10899.286775999995</v>
      </c>
      <c r="L148" s="44">
        <f>IFERROR(VLOOKUP(B148,'2023 Data'!B:C,2,0),"ND")</f>
        <v>12244.425056639999</v>
      </c>
      <c r="M148" s="44">
        <f>IFERROR(VLOOKUP($B148,'2024 Data'!$B:$C,2,0),"ND")</f>
        <v>6901.0341119999994</v>
      </c>
    </row>
    <row r="149" spans="1:13" x14ac:dyDescent="0.25">
      <c r="A149" s="51" t="s">
        <v>400</v>
      </c>
      <c r="B149" s="52" t="s">
        <v>401</v>
      </c>
      <c r="C149" s="51" t="s">
        <v>85</v>
      </c>
      <c r="D149" s="51" t="s">
        <v>63</v>
      </c>
      <c r="F149" s="54"/>
      <c r="G149" s="43">
        <f>IFERROR(VLOOKUP(B149,'2018 Data'!B:C,2,0),0)</f>
        <v>6742.9904371199991</v>
      </c>
      <c r="H149" s="43">
        <f>IFERROR(VLOOKUP(B149,'2019 Data'!B:C,2,0),0)</f>
        <v>6822.3897604800004</v>
      </c>
      <c r="I149" s="43">
        <f>IFERROR(VLOOKUP(B149,'2020 Data'!B:C,2,0),0)</f>
        <v>6375.1764484799996</v>
      </c>
      <c r="J149" s="43">
        <f>IFERROR(VLOOKUP(B149,'2021 Data'!B:C,2,0),"ND")</f>
        <v>6908.8643366400001</v>
      </c>
      <c r="K149" s="44">
        <f>IFERROR(VLOOKUP(B149,'2022 Data'!B:C,2,0),"ND")</f>
        <v>6704.66912976</v>
      </c>
      <c r="L149" s="44">
        <f>IFERROR(VLOOKUP(B149,'2023 Data'!B:C,2,0),"ND")</f>
        <v>6495.4473943968005</v>
      </c>
      <c r="M149" s="44">
        <f>IFERROR(VLOOKUP($B149,'2024 Data'!$B:$C,2,0),"ND")</f>
        <v>6900.7347360000003</v>
      </c>
    </row>
    <row r="150" spans="1:13" x14ac:dyDescent="0.25">
      <c r="A150" s="51" t="s">
        <v>387</v>
      </c>
      <c r="B150" s="52" t="s">
        <v>388</v>
      </c>
      <c r="C150" s="51" t="s">
        <v>389</v>
      </c>
      <c r="D150" s="51" t="s">
        <v>100</v>
      </c>
      <c r="F150" s="54"/>
      <c r="G150" s="43">
        <f>IFERROR(VLOOKUP(B150,'2018 Data'!B:C,2,0),0)</f>
        <v>7622.9319801599986</v>
      </c>
      <c r="H150" s="43">
        <f>IFERROR(VLOOKUP(B150,'2019 Data'!B:C,2,0),0)</f>
        <v>7045.209692639999</v>
      </c>
      <c r="I150" s="43">
        <f>IFERROR(VLOOKUP(B150,'2020 Data'!B:C,2,0),0)</f>
        <v>9818.7969700799986</v>
      </c>
      <c r="J150" s="43">
        <f>IFERROR(VLOOKUP(B150,'2021 Data'!B:C,2,0),"ND")</f>
        <v>7544.5582464000017</v>
      </c>
      <c r="K150" s="44">
        <f>IFERROR(VLOOKUP(B150,'2022 Data'!B:C,2,0),"ND")</f>
        <v>7136.7664032000002</v>
      </c>
      <c r="L150" s="44">
        <f>IFERROR(VLOOKUP(B150,'2023 Data'!B:C,2,0),"ND")</f>
        <v>6838.7969324303995</v>
      </c>
      <c r="M150" s="44">
        <f>IFERROR(VLOOKUP($B150,'2024 Data'!$B:$C,2,0),"ND")</f>
        <v>6886.5461280000009</v>
      </c>
    </row>
    <row r="151" spans="1:13" x14ac:dyDescent="0.25">
      <c r="A151" s="51" t="s">
        <v>409</v>
      </c>
      <c r="B151" s="52" t="s">
        <v>410</v>
      </c>
      <c r="C151" s="51" t="s">
        <v>411</v>
      </c>
      <c r="D151" s="51" t="s">
        <v>63</v>
      </c>
      <c r="F151" s="54"/>
      <c r="G151" s="43">
        <f>IFERROR(VLOOKUP(B151,'2018 Data'!B:C,2,0),0)</f>
        <v>5901.0380755199994</v>
      </c>
      <c r="H151" s="43">
        <f>IFERROR(VLOOKUP(B151,'2019 Data'!B:C,2,0),0)</f>
        <v>6328.8248788799992</v>
      </c>
      <c r="I151" s="43">
        <f>IFERROR(VLOOKUP(B151,'2020 Data'!B:C,2,0),0)</f>
        <v>6663.8532945600009</v>
      </c>
      <c r="J151" s="43">
        <f>IFERROR(VLOOKUP(B151,'2021 Data'!B:C,2,0),"ND")</f>
        <v>6627.4464513599987</v>
      </c>
      <c r="K151" s="44">
        <f>IFERROR(VLOOKUP(B151,'2022 Data'!B:C,2,0),"ND")</f>
        <v>7070.2500456000007</v>
      </c>
      <c r="L151" s="44">
        <f>IFERROR(VLOOKUP(B151,'2023 Data'!B:C,2,0),"ND")</f>
        <v>6298.7239747151998</v>
      </c>
      <c r="M151" s="44">
        <f>IFERROR(VLOOKUP($B151,'2024 Data'!$B:$C,2,0),"ND")</f>
        <v>6805.2791520000001</v>
      </c>
    </row>
    <row r="152" spans="1:13" x14ac:dyDescent="0.25">
      <c r="A152" s="51" t="s">
        <v>373</v>
      </c>
      <c r="B152" s="52" t="s">
        <v>374</v>
      </c>
      <c r="C152" s="51" t="s">
        <v>375</v>
      </c>
      <c r="D152" s="51" t="s">
        <v>63</v>
      </c>
      <c r="F152" s="54"/>
      <c r="G152" s="43">
        <f>IFERROR(VLOOKUP(B152,'2018 Data'!B:C,2,0),0)</f>
        <v>0</v>
      </c>
      <c r="H152" s="43">
        <f>IFERROR(VLOOKUP(B152,'2019 Data'!B:C,2,0),0)</f>
        <v>0</v>
      </c>
      <c r="I152" s="43">
        <f>IFERROR(VLOOKUP(B152,'2020 Data'!B:C,2,0),0)</f>
        <v>0</v>
      </c>
      <c r="J152" s="43" t="s">
        <v>186</v>
      </c>
      <c r="K152" s="44">
        <f>IFERROR(VLOOKUP(B152,'2022 Data'!B:C,2,0),"ND")</f>
        <v>7170.870863520001</v>
      </c>
      <c r="L152" s="44">
        <f>IFERROR(VLOOKUP(B152,'2023 Data'!B:C,2,0),"ND")</f>
        <v>7313.5896106896007</v>
      </c>
      <c r="M152" s="44">
        <f>IFERROR(VLOOKUP($B152,'2024 Data'!$B:$C,2,0),"ND")</f>
        <v>6750.366336000001</v>
      </c>
    </row>
    <row r="153" spans="1:13" x14ac:dyDescent="0.25">
      <c r="A153" s="51" t="s">
        <v>435</v>
      </c>
      <c r="B153" s="52" t="s">
        <v>436</v>
      </c>
      <c r="C153" s="51" t="s">
        <v>23</v>
      </c>
      <c r="D153" s="51" t="s">
        <v>63</v>
      </c>
      <c r="F153" s="54"/>
      <c r="G153" s="43">
        <f>IFERROR(VLOOKUP(B153,'2018 Data'!B:C,2,0),0)</f>
        <v>7109.7493521600009</v>
      </c>
      <c r="H153" s="43">
        <f>IFERROR(VLOOKUP(B153,'2019 Data'!B:C,2,0),0)</f>
        <v>7012.2344241600013</v>
      </c>
      <c r="I153" s="43">
        <f>IFERROR(VLOOKUP(B153,'2020 Data'!B:C,2,0),0)</f>
        <v>5537.3586508799999</v>
      </c>
      <c r="J153" s="43">
        <f>IFERROR(VLOOKUP(B153,'2021 Data'!B:C,2,0),"ND")</f>
        <v>6256.3962081600002</v>
      </c>
      <c r="K153" s="44">
        <f>IFERROR(VLOOKUP(B153,'2022 Data'!B:C,2,0),"ND")</f>
        <v>6032.7805708799997</v>
      </c>
      <c r="L153" s="44">
        <f>IFERROR(VLOOKUP(B153,'2023 Data'!B:C,2,0),"ND")</f>
        <v>5921.5602921552018</v>
      </c>
      <c r="M153" s="44">
        <f>IFERROR(VLOOKUP($B153,'2024 Data'!$B:$C,2,0),"ND")</f>
        <v>6741.884016</v>
      </c>
    </row>
    <row r="154" spans="1:13" x14ac:dyDescent="0.25">
      <c r="A154" s="51" t="s">
        <v>90</v>
      </c>
      <c r="B154" s="52" t="s">
        <v>489</v>
      </c>
      <c r="C154" s="51" t="s">
        <v>54</v>
      </c>
      <c r="D154" s="51" t="s">
        <v>92</v>
      </c>
      <c r="F154" s="54"/>
      <c r="G154" s="43">
        <f>IFERROR(VLOOKUP(B154,'2018 Data'!B:C,2,0),0)</f>
        <v>4540.0906555199999</v>
      </c>
      <c r="H154" s="43">
        <f>IFERROR(VLOOKUP(B154,'2019 Data'!B:C,2,0),0)</f>
        <v>6095.0476944000002</v>
      </c>
      <c r="I154" s="43">
        <f>IFERROR(VLOOKUP(B154,'2020 Data'!B:C,2,0),0)</f>
        <v>5206.0845916800008</v>
      </c>
      <c r="J154" s="43">
        <f>IFERROR(VLOOKUP(B154,'2021 Data'!B:C,2,0),"ND")</f>
        <v>6991.9927055999997</v>
      </c>
      <c r="K154" s="44">
        <f>IFERROR(VLOOKUP(B154,'2022 Data'!B:C,2,0),"ND")</f>
        <v>6396.6749111999998</v>
      </c>
      <c r="L154" s="44">
        <f>IFERROR(VLOOKUP(B154,'2023 Data'!B:C,2,0),"ND")</f>
        <v>4416.5523326399998</v>
      </c>
      <c r="M154" s="44">
        <f>IFERROR(VLOOKUP($B154,'2024 Data'!$B:$C,2,0),"ND")</f>
        <v>6739.262208000001</v>
      </c>
    </row>
    <row r="155" spans="1:13" x14ac:dyDescent="0.25">
      <c r="A155" s="51" t="s">
        <v>396</v>
      </c>
      <c r="B155" s="52" t="s">
        <v>397</v>
      </c>
      <c r="C155" s="51" t="s">
        <v>292</v>
      </c>
      <c r="D155" s="51" t="s">
        <v>63</v>
      </c>
      <c r="F155" s="54"/>
      <c r="G155" s="43">
        <f>IFERROR(VLOOKUP(B155,'2018 Data'!B:C,2,0),0)</f>
        <v>4372.8048806400002</v>
      </c>
      <c r="H155" s="43">
        <f>IFERROR(VLOOKUP(B155,'2019 Data'!B:C,2,0),0)</f>
        <v>7093.6005571200003</v>
      </c>
      <c r="I155" s="43">
        <f>IFERROR(VLOOKUP(B155,'2020 Data'!B:C,2,0),0)</f>
        <v>7222.8783715199988</v>
      </c>
      <c r="J155" s="43">
        <f>IFERROR(VLOOKUP(B155,'2021 Data'!B:C,2,0),"ND")</f>
        <v>5783.0884675199995</v>
      </c>
      <c r="K155" s="44">
        <f>IFERROR(VLOOKUP(B155,'2022 Data'!B:C,2,0),"ND")</f>
        <v>6098.7977870400009</v>
      </c>
      <c r="L155" s="44">
        <f>IFERROR(VLOOKUP(B155,'2023 Data'!B:C,2,0),"ND")</f>
        <v>6701.1226010063992</v>
      </c>
      <c r="M155" s="44">
        <f>IFERROR(VLOOKUP($B155,'2024 Data'!$B:$C,2,0),"ND")</f>
        <v>6738.8448959999996</v>
      </c>
    </row>
    <row r="156" spans="1:13" x14ac:dyDescent="0.25">
      <c r="A156" s="51" t="s">
        <v>412</v>
      </c>
      <c r="B156" s="52" t="s">
        <v>413</v>
      </c>
      <c r="C156" s="51" t="s">
        <v>414</v>
      </c>
      <c r="D156" s="51" t="s">
        <v>63</v>
      </c>
      <c r="F156" s="54"/>
      <c r="G156" s="43">
        <f>IFERROR(VLOOKUP(B156,'2018 Data'!B:C,2,0),0)</f>
        <v>7177.1419742399994</v>
      </c>
      <c r="H156" s="43">
        <f>IFERROR(VLOOKUP(B156,'2019 Data'!B:C,2,0),0)</f>
        <v>7420.6749153600003</v>
      </c>
      <c r="I156" s="43">
        <f>IFERROR(VLOOKUP(B156,'2020 Data'!B:C,2,0),0)</f>
        <v>6457.3977988799998</v>
      </c>
      <c r="J156" s="43">
        <f>IFERROR(VLOOKUP(B156,'2021 Data'!B:C,2,0),"ND")</f>
        <v>7262.0504510399996</v>
      </c>
      <c r="K156" s="44">
        <f>IFERROR(VLOOKUP(B156,'2022 Data'!B:C,2,0),"ND")</f>
        <v>7470.3254270400012</v>
      </c>
      <c r="L156" s="44">
        <f>IFERROR(VLOOKUP(B156,'2023 Data'!B:C,2,0),"ND")</f>
        <v>6241.2161448671995</v>
      </c>
      <c r="M156" s="44">
        <f>IFERROR(VLOOKUP($B156,'2024 Data'!$B:$C,2,0),"ND")</f>
        <v>6718.3149599999997</v>
      </c>
    </row>
    <row r="157" spans="1:13" x14ac:dyDescent="0.25">
      <c r="A157" s="51" t="s">
        <v>564</v>
      </c>
      <c r="B157" s="52" t="s">
        <v>565</v>
      </c>
      <c r="C157" s="51" t="s">
        <v>566</v>
      </c>
      <c r="D157" s="51" t="s">
        <v>100</v>
      </c>
      <c r="F157" s="54"/>
      <c r="G157" s="43">
        <f>IFERROR(VLOOKUP(B157,'2018 Data'!B:C,2,0),0)</f>
        <v>1677.5864380800001</v>
      </c>
      <c r="H157" s="43">
        <f>IFERROR(VLOOKUP(B157,'2019 Data'!B:C,2,0),0)</f>
        <v>1330.4648649599999</v>
      </c>
      <c r="I157" s="43">
        <f>IFERROR(VLOOKUP(B157,'2020 Data'!B:C,2,0),0)</f>
        <v>1476.79695072</v>
      </c>
      <c r="J157" s="43">
        <f>IFERROR(VLOOKUP(B157,'2021 Data'!B:C,2,0),"ND")</f>
        <v>1135.4108774400001</v>
      </c>
      <c r="K157" s="44">
        <f>IFERROR(VLOOKUP(B157,'2022 Data'!B:C,2,0),"ND")</f>
        <v>1208.9949580800001</v>
      </c>
      <c r="L157" s="44">
        <f>IFERROR(VLOOKUP(B157,'2023 Data'!B:C,2,0),"ND")</f>
        <v>2977.0989218207997</v>
      </c>
      <c r="M157" s="44">
        <f>IFERROR(VLOOKUP($B157,'2024 Data'!$B:$C,2,0),"ND")</f>
        <v>6472.14624</v>
      </c>
    </row>
    <row r="158" spans="1:13" x14ac:dyDescent="0.25">
      <c r="A158" s="51" t="s">
        <v>381</v>
      </c>
      <c r="B158" s="52" t="s">
        <v>382</v>
      </c>
      <c r="C158" s="51" t="s">
        <v>383</v>
      </c>
      <c r="D158" s="51" t="s">
        <v>100</v>
      </c>
      <c r="F158" s="54"/>
      <c r="G158" s="43">
        <f>IFERROR(VLOOKUP(B158,'2018 Data'!B:C,2,0),0)</f>
        <v>4415.493448799999</v>
      </c>
      <c r="H158" s="43">
        <f>IFERROR(VLOOKUP(B158,'2019 Data'!B:C,2,0),0)</f>
        <v>2968.0731763200001</v>
      </c>
      <c r="I158" s="43">
        <f>IFERROR(VLOOKUP(B158,'2020 Data'!B:C,2,0),0)</f>
        <v>3491.2452556800008</v>
      </c>
      <c r="J158" s="43">
        <f>IFERROR(VLOOKUP(B158,'2021 Data'!B:C,2,0),"ND")</f>
        <v>3806.6641804799992</v>
      </c>
      <c r="K158" s="44">
        <f>IFERROR(VLOOKUP(B158,'2022 Data'!B:C,2,0),"ND")</f>
        <v>6186.2715532800003</v>
      </c>
      <c r="L158" s="44">
        <f>IFERROR(VLOOKUP(B158,'2023 Data'!B:C,2,0),"ND")</f>
        <v>6916.4902108511978</v>
      </c>
      <c r="M158" s="44">
        <f>IFERROR(VLOOKUP($B158,'2024 Data'!$B:$C,2,0),"ND")</f>
        <v>6327.683712</v>
      </c>
    </row>
    <row r="159" spans="1:13" x14ac:dyDescent="0.25">
      <c r="A159" s="51" t="s">
        <v>423</v>
      </c>
      <c r="B159" s="52" t="s">
        <v>424</v>
      </c>
      <c r="C159" s="51" t="s">
        <v>179</v>
      </c>
      <c r="D159" s="51" t="s">
        <v>63</v>
      </c>
      <c r="F159" s="54"/>
      <c r="G159" s="43">
        <f>IFERROR(VLOOKUP(B159,'2018 Data'!B:C,2,0),0)</f>
        <v>6611.4633110400018</v>
      </c>
      <c r="H159" s="43">
        <f>IFERROR(VLOOKUP(B159,'2019 Data'!B:C,2,0),0)</f>
        <v>7181.7265094399991</v>
      </c>
      <c r="I159" s="43">
        <f>IFERROR(VLOOKUP(B159,'2020 Data'!B:C,2,0),0)</f>
        <v>6029.2730635200014</v>
      </c>
      <c r="J159" s="43">
        <f>IFERROR(VLOOKUP(B159,'2021 Data'!B:C,2,0),"ND")</f>
        <v>6624.4897958399988</v>
      </c>
      <c r="K159" s="44">
        <f>IFERROR(VLOOKUP(B159,'2022 Data'!B:C,2,0),"ND")</f>
        <v>6505.034235840003</v>
      </c>
      <c r="L159" s="44">
        <f>IFERROR(VLOOKUP(B159,'2023 Data'!B:C,2,0),"ND")</f>
        <v>6097.1656843439996</v>
      </c>
      <c r="M159" s="44">
        <f>IFERROR(VLOOKUP($B159,'2024 Data'!$B:$C,2,0),"ND")</f>
        <v>6279.3934559999998</v>
      </c>
    </row>
    <row r="160" spans="1:13" x14ac:dyDescent="0.25">
      <c r="A160" s="51" t="s">
        <v>252</v>
      </c>
      <c r="B160" s="52" t="s">
        <v>253</v>
      </c>
      <c r="C160" s="51" t="s">
        <v>163</v>
      </c>
      <c r="D160" s="51" t="s">
        <v>100</v>
      </c>
      <c r="F160" s="54"/>
      <c r="G160" s="43">
        <f>IFERROR(VLOOKUP(B160,'2018 Data'!B:C,2,0),0)</f>
        <v>16916.396011200002</v>
      </c>
      <c r="H160" s="43">
        <f>IFERROR(VLOOKUP(B160,'2019 Data'!B:C,2,0),0)</f>
        <v>16814.294915039998</v>
      </c>
      <c r="I160" s="43">
        <f>IFERROR(VLOOKUP(B160,'2020 Data'!B:C,2,0),0)</f>
        <v>16342.460859110399</v>
      </c>
      <c r="J160" s="43">
        <f>IFERROR(VLOOKUP(B160,'2021 Data'!B:C,2,0),"ND")</f>
        <v>16265.81313504</v>
      </c>
      <c r="K160" s="44">
        <f>IFERROR(VLOOKUP(B160,'2022 Data'!B:C,2,0),"ND")</f>
        <v>16344.993823199997</v>
      </c>
      <c r="L160" s="44">
        <f>IFERROR(VLOOKUP(B160,'2023 Data'!B:C,2,0),"ND")</f>
        <v>13082.574836822399</v>
      </c>
      <c r="M160" s="44">
        <f>IFERROR(VLOOKUP($B160,'2024 Data'!$B:$C,2,0),"ND")</f>
        <v>6130.2407039999998</v>
      </c>
    </row>
    <row r="161" spans="1:13" x14ac:dyDescent="0.25">
      <c r="A161" s="51" t="s">
        <v>405</v>
      </c>
      <c r="B161" s="52" t="s">
        <v>406</v>
      </c>
      <c r="C161" s="51" t="s">
        <v>57</v>
      </c>
      <c r="D161" s="51" t="s">
        <v>63</v>
      </c>
      <c r="F161" s="54"/>
      <c r="G161" s="43">
        <f>IFERROR(VLOOKUP(B161,'2018 Data'!B:C,2,0),0)</f>
        <v>5633.1990691200008</v>
      </c>
      <c r="H161" s="43">
        <f>IFERROR(VLOOKUP(B161,'2019 Data'!B:C,2,0),0)</f>
        <v>5409.1878019199994</v>
      </c>
      <c r="I161" s="43">
        <f>IFERROR(VLOOKUP(B161,'2020 Data'!B:C,2,0),0)</f>
        <v>6231.5548041599995</v>
      </c>
      <c r="J161" s="43">
        <f>IFERROR(VLOOKUP(B161,'2021 Data'!B:C,2,0),"ND")</f>
        <v>5999.0005252800001</v>
      </c>
      <c r="K161" s="44">
        <f>IFERROR(VLOOKUP(B161,'2022 Data'!B:C,2,0),"ND")</f>
        <v>6651.9888422400018</v>
      </c>
      <c r="L161" s="44">
        <f>IFERROR(VLOOKUP(B161,'2023 Data'!B:C,2,0),"ND")</f>
        <v>6390.95492448</v>
      </c>
      <c r="M161" s="44">
        <f>IFERROR(VLOOKUP($B161,'2024 Data'!$B:$C,2,0),"ND")</f>
        <v>6004.8293760000006</v>
      </c>
    </row>
    <row r="162" spans="1:13" x14ac:dyDescent="0.25">
      <c r="A162" s="51" t="s">
        <v>451</v>
      </c>
      <c r="B162" s="52" t="s">
        <v>452</v>
      </c>
      <c r="C162" s="51" t="s">
        <v>453</v>
      </c>
      <c r="D162" s="51" t="s">
        <v>63</v>
      </c>
      <c r="F162" s="54"/>
      <c r="G162" s="43">
        <f>IFERROR(VLOOKUP(B162,'2018 Data'!B:C,2,0),0)</f>
        <v>10426.51373904</v>
      </c>
      <c r="H162" s="43">
        <f>IFERROR(VLOOKUP(B162,'2019 Data'!B:C,2,0),0)</f>
        <v>8658.0517161600001</v>
      </c>
      <c r="I162" s="43">
        <f>IFERROR(VLOOKUP(B162,'2020 Data'!B:C,2,0),0)</f>
        <v>5825.9026828799979</v>
      </c>
      <c r="J162" s="43">
        <f>IFERROR(VLOOKUP(B162,'2021 Data'!B:C,2,0),"ND")</f>
        <v>5619.107168640001</v>
      </c>
      <c r="K162" s="44">
        <f>IFERROR(VLOOKUP(B162,'2022 Data'!B:C,2,0),"ND")</f>
        <v>5860.63819152</v>
      </c>
      <c r="L162" s="44">
        <f>IFERROR(VLOOKUP(B162,'2023 Data'!B:C,2,0),"ND")</f>
        <v>5465.5630569792011</v>
      </c>
      <c r="M162" s="44">
        <f>IFERROR(VLOOKUP($B162,'2024 Data'!$B:$C,2,0),"ND")</f>
        <v>5976.2616480000006</v>
      </c>
    </row>
    <row r="163" spans="1:13" x14ac:dyDescent="0.25">
      <c r="A163" s="51" t="s">
        <v>465</v>
      </c>
      <c r="B163" s="52" t="s">
        <v>466</v>
      </c>
      <c r="C163" s="51" t="s">
        <v>467</v>
      </c>
      <c r="D163" s="51" t="s">
        <v>63</v>
      </c>
      <c r="F163" s="54"/>
      <c r="G163" s="43">
        <f>IFERROR(VLOOKUP(B163,'2018 Data'!B:C,2,0),0)</f>
        <v>6946.4489068800003</v>
      </c>
      <c r="H163" s="43">
        <f>IFERROR(VLOOKUP(B163,'2019 Data'!B:C,2,0),0)</f>
        <v>6414.9831144</v>
      </c>
      <c r="I163" s="43">
        <f>IFERROR(VLOOKUP(B163,'2020 Data'!B:C,2,0),0)</f>
        <v>6196.0395571199988</v>
      </c>
      <c r="J163" s="43">
        <f>IFERROR(VLOOKUP(B163,'2021 Data'!B:C,2,0),"ND")</f>
        <v>5014.7072135999997</v>
      </c>
      <c r="K163" s="44">
        <f>IFERROR(VLOOKUP(B163,'2022 Data'!B:C,2,0),"ND")</f>
        <v>6136.6624099199989</v>
      </c>
      <c r="L163" s="44">
        <f>IFERROR(VLOOKUP(B163,'2023 Data'!B:C,2,0),"ND")</f>
        <v>5150.9637202464</v>
      </c>
      <c r="M163" s="44">
        <f>IFERROR(VLOOKUP($B163,'2024 Data'!$B:$C,2,0),"ND")</f>
        <v>5884.815888000001</v>
      </c>
    </row>
    <row r="164" spans="1:13" x14ac:dyDescent="0.25">
      <c r="A164" s="51" t="s">
        <v>504</v>
      </c>
      <c r="B164" s="52" t="s">
        <v>505</v>
      </c>
      <c r="C164" s="51" t="s">
        <v>389</v>
      </c>
      <c r="D164" s="51" t="s">
        <v>100</v>
      </c>
      <c r="F164" s="54"/>
      <c r="G164" s="43">
        <f>IFERROR(VLOOKUP(B164,'2018 Data'!B:C,2,0),0)</f>
        <v>4364.3645640000004</v>
      </c>
      <c r="H164" s="43">
        <f>IFERROR(VLOOKUP(B164,'2019 Data'!B:C,2,0),0)</f>
        <v>3926.9213424</v>
      </c>
      <c r="I164" s="43">
        <f>IFERROR(VLOOKUP(B164,'2020 Data'!B:C,2,0),0)</f>
        <v>3298.9153176</v>
      </c>
      <c r="J164" s="43">
        <f>IFERROR(VLOOKUP(B164,'2021 Data'!B:C,2,0),"ND")</f>
        <v>4652.9878852800011</v>
      </c>
      <c r="K164" s="44">
        <f>IFERROR(VLOOKUP(B164,'2022 Data'!B:C,2,0),"ND")</f>
        <v>4590.6662390399997</v>
      </c>
      <c r="L164" s="44">
        <f>IFERROR(VLOOKUP(B164,'2023 Data'!B:C,2,0),"ND")</f>
        <v>4171.259328264</v>
      </c>
      <c r="M164" s="44">
        <f>IFERROR(VLOOKUP($B164,'2024 Data'!$B:$C,2,0),"ND")</f>
        <v>5838.3400320000001</v>
      </c>
    </row>
    <row r="165" spans="1:13" x14ac:dyDescent="0.25">
      <c r="A165" s="51" t="s">
        <v>662</v>
      </c>
      <c r="B165" s="52" t="s">
        <v>663</v>
      </c>
      <c r="C165" s="51" t="s">
        <v>300</v>
      </c>
      <c r="D165" s="51" t="s">
        <v>100</v>
      </c>
      <c r="F165" s="54"/>
      <c r="G165" s="43">
        <f>IFERROR(VLOOKUP(B165,'2018 Data'!B:C,2,0),0)</f>
        <v>227.03959151999999</v>
      </c>
      <c r="H165" s="43">
        <f>IFERROR(VLOOKUP(B165,'2019 Data'!B:C,2,0),0)</f>
        <v>203.96985840000002</v>
      </c>
      <c r="I165" s="43" t="s">
        <v>186</v>
      </c>
      <c r="J165" s="43">
        <f>IFERROR(VLOOKUP(B165,'2021 Data'!B:C,2,0),"ND")</f>
        <v>258.17387903999997</v>
      </c>
      <c r="K165" s="44">
        <f>IFERROR(VLOOKUP(B165,'2022 Data'!B:C,2,0),"ND")</f>
        <v>174.01801535999999</v>
      </c>
      <c r="L165" s="44">
        <f>IFERROR(VLOOKUP(B165,'2023 Data'!B:C,2,0),"ND")</f>
        <v>284.15705774399999</v>
      </c>
      <c r="M165" s="44">
        <f>IFERROR(VLOOKUP($B165,'2024 Data'!$B:$C,2,0),"ND")</f>
        <v>5779.9163519999993</v>
      </c>
    </row>
    <row r="166" spans="1:13" x14ac:dyDescent="0.25">
      <c r="A166" s="51" t="s">
        <v>460</v>
      </c>
      <c r="B166" s="52" t="s">
        <v>461</v>
      </c>
      <c r="C166" s="51" t="s">
        <v>369</v>
      </c>
      <c r="D166" s="51" t="s">
        <v>82</v>
      </c>
      <c r="F166" s="54"/>
      <c r="G166" s="43">
        <f>IFERROR(VLOOKUP(B166,'2018 Data'!B:C,2,0),0)</f>
        <v>6821.2289073600004</v>
      </c>
      <c r="H166" s="43">
        <f>IFERROR(VLOOKUP(B166,'2019 Data'!B:C,2,0),0)</f>
        <v>6464.4538190399999</v>
      </c>
      <c r="I166" s="43">
        <f>IFERROR(VLOOKUP(B166,'2020 Data'!B:C,2,0),0)</f>
        <v>5426.2610337600008</v>
      </c>
      <c r="J166" s="43">
        <f>IFERROR(VLOOKUP(B166,'2021 Data'!B:C,2,0),"ND")</f>
        <v>4471.4585260800004</v>
      </c>
      <c r="K166" s="44">
        <f>IFERROR(VLOOKUP(B166,'2022 Data'!B:C,2,0),"ND")</f>
        <v>4407.9405551999998</v>
      </c>
      <c r="L166" s="44">
        <f>IFERROR(VLOOKUP(B166,'2023 Data'!B:C,2,0),"ND")</f>
        <v>5301.6691795200004</v>
      </c>
      <c r="M166" s="44">
        <f>IFERROR(VLOOKUP($B166,'2024 Data'!$B:$C,2,0),"ND")</f>
        <v>5701.0171679999994</v>
      </c>
    </row>
    <row r="167" spans="1:13" x14ac:dyDescent="0.25">
      <c r="A167" s="51" t="s">
        <v>766</v>
      </c>
      <c r="B167" s="52" t="s">
        <v>767</v>
      </c>
      <c r="C167" s="51" t="s">
        <v>26</v>
      </c>
      <c r="D167" s="51" t="s">
        <v>63</v>
      </c>
      <c r="F167" s="54"/>
      <c r="G167" s="43">
        <f>IFERROR(VLOOKUP(B167,'2018 Data'!B:C,2,0),0)</f>
        <v>7131.7127548800008</v>
      </c>
      <c r="H167" s="43">
        <f>IFERROR(VLOOKUP(B167,'2019 Data'!B:C,2,0),0)</f>
        <v>6775.5726158400012</v>
      </c>
      <c r="I167" s="43">
        <f>IFERROR(VLOOKUP(B167,'2020 Data'!B:C,2,0),0)</f>
        <v>5692.6716537600023</v>
      </c>
      <c r="J167" s="43">
        <f>IFERROR(VLOOKUP(B167,'2021 Data'!B:C,2,0),"ND")</f>
        <v>5714.2886875200002</v>
      </c>
      <c r="K167" s="44">
        <f>IFERROR(VLOOKUP(B167,'2022 Data'!B:C,2,0),"ND")</f>
        <v>6132.4085491200012</v>
      </c>
      <c r="L167" s="43" t="s">
        <v>186</v>
      </c>
      <c r="M167" s="44">
        <f>IFERROR(VLOOKUP($B167,'2024 Data'!$B:$C,2,0),"ND")</f>
        <v>5647.9278239999994</v>
      </c>
    </row>
    <row r="168" spans="1:13" x14ac:dyDescent="0.25">
      <c r="A168" s="51" t="s">
        <v>462</v>
      </c>
      <c r="B168" s="52" t="s">
        <v>463</v>
      </c>
      <c r="C168" s="51" t="s">
        <v>464</v>
      </c>
      <c r="D168" s="51" t="s">
        <v>100</v>
      </c>
      <c r="F168" s="54"/>
      <c r="G168" s="43">
        <f>IFERROR(VLOOKUP(B168,'2018 Data'!B:C,2,0),0)</f>
        <v>6745.1462164799996</v>
      </c>
      <c r="H168" s="43">
        <f>IFERROR(VLOOKUP(B168,'2019 Data'!B:C,2,0),0)</f>
        <v>8395.1300059200021</v>
      </c>
      <c r="I168" s="43">
        <f>IFERROR(VLOOKUP(B168,'2020 Data'!B:C,2,0),0)</f>
        <v>4300.6805755200003</v>
      </c>
      <c r="J168" s="43">
        <f>IFERROR(VLOOKUP(B168,'2021 Data'!B:C,2,0),"ND")</f>
        <v>5379.0010848000002</v>
      </c>
      <c r="K168" s="44">
        <f>IFERROR(VLOOKUP(B168,'2022 Data'!B:C,2,0),"ND")</f>
        <v>5434.0926191999997</v>
      </c>
      <c r="L168" s="44">
        <f>IFERROR(VLOOKUP(B168,'2023 Data'!B:C,2,0),"ND")</f>
        <v>5268.6765898703998</v>
      </c>
      <c r="M168" s="44">
        <f>IFERROR(VLOOKUP($B168,'2024 Data'!$B:$C,2,0),"ND")</f>
        <v>5629.8836159999992</v>
      </c>
    </row>
    <row r="169" spans="1:13" x14ac:dyDescent="0.25">
      <c r="A169" s="51" t="s">
        <v>458</v>
      </c>
      <c r="B169" s="51" t="s">
        <v>459</v>
      </c>
      <c r="C169" s="51" t="s">
        <v>317</v>
      </c>
      <c r="D169" s="51" t="s">
        <v>100</v>
      </c>
      <c r="F169" s="54"/>
      <c r="G169" s="43">
        <f>IFERROR(VLOOKUP(B169,'2018 Data'!B:C,2,0),0)</f>
        <v>0</v>
      </c>
      <c r="H169" s="43">
        <f>IFERROR(VLOOKUP(B169,'2019 Data'!B:C,2,0),0)</f>
        <v>0</v>
      </c>
      <c r="I169" s="43">
        <f>IFERROR(VLOOKUP(B169,'2020 Data'!B:C,2,0),0)</f>
        <v>0</v>
      </c>
      <c r="J169" s="43">
        <v>0</v>
      </c>
      <c r="K169" s="44">
        <v>0</v>
      </c>
      <c r="L169" s="44">
        <f>IFERROR(VLOOKUP(B169,'2023 Data'!B:C,2,0),"ND")</f>
        <v>5312.2489776719995</v>
      </c>
      <c r="M169" s="44">
        <f>IFERROR(VLOOKUP($B169,'2024 Data'!$B:$C,2,0),"ND")</f>
        <v>5580.8766719999994</v>
      </c>
    </row>
    <row r="170" spans="1:13" x14ac:dyDescent="0.25">
      <c r="A170" s="51" t="s">
        <v>307</v>
      </c>
      <c r="B170" s="52" t="s">
        <v>308</v>
      </c>
      <c r="C170" s="51" t="s">
        <v>309</v>
      </c>
      <c r="D170" s="51" t="s">
        <v>100</v>
      </c>
      <c r="F170" s="54"/>
      <c r="G170" s="43">
        <f>IFERROR(VLOOKUP(B170,'2018 Data'!B:C,2,0),0)</f>
        <v>275.70914783999996</v>
      </c>
      <c r="H170" s="43">
        <f>IFERROR(VLOOKUP(B170,'2019 Data'!B:C,2,0),0)</f>
        <v>293.69012400000003</v>
      </c>
      <c r="I170" s="43">
        <f>IFERROR(VLOOKUP(B170,'2020 Data'!B:C,2,0),0)</f>
        <v>4306.8014870000006</v>
      </c>
      <c r="J170" s="43">
        <f>IFERROR(VLOOKUP(B170,'2021 Data'!B:C,2,0),"ND")</f>
        <v>3082.8269620000001</v>
      </c>
      <c r="K170" s="44">
        <f>IFERROR(VLOOKUP(B170,'2022 Data'!B:C,2,0),"ND")</f>
        <v>4762.9314442079994</v>
      </c>
      <c r="L170" s="44">
        <f>IFERROR(VLOOKUP(B170,'2023 Data'!B:C,2,0),"ND")</f>
        <v>9938.2227838992003</v>
      </c>
      <c r="M170" s="44">
        <f>IFERROR(VLOOKUP($B170,'2024 Data'!$B:$C,2,0),"ND")</f>
        <v>5476.793615999999</v>
      </c>
    </row>
    <row r="171" spans="1:13" x14ac:dyDescent="0.25">
      <c r="A171" s="51" t="s">
        <v>325</v>
      </c>
      <c r="B171" s="52" t="s">
        <v>326</v>
      </c>
      <c r="C171" s="51" t="s">
        <v>246</v>
      </c>
      <c r="D171" s="51" t="s">
        <v>42</v>
      </c>
      <c r="F171" s="54"/>
      <c r="G171" s="43">
        <f>IFERROR(VLOOKUP(B171,'2018 Data'!B:C,2,0),0)</f>
        <v>10624.236981119997</v>
      </c>
      <c r="H171" s="43">
        <f>IFERROR(VLOOKUP(B171,'2019 Data'!B:C,2,0),0)</f>
        <v>10329.963255360002</v>
      </c>
      <c r="I171" s="43">
        <f>IFERROR(VLOOKUP(B171,'2020 Data'!B:C,2,0),0)</f>
        <v>10073.966112000002</v>
      </c>
      <c r="J171" s="43">
        <f>IFERROR(VLOOKUP(B171,'2021 Data'!B:C,2,0),"ND")</f>
        <v>9727.8670439999987</v>
      </c>
      <c r="K171" s="44">
        <f>IFERROR(VLOOKUP(B171,'2022 Data'!B:C,2,0),"ND")</f>
        <v>9466.9086052799994</v>
      </c>
      <c r="L171" s="44">
        <f>IFERROR(VLOOKUP(B171,'2023 Data'!B:C,2,0),"ND")</f>
        <v>8986.0811745600004</v>
      </c>
      <c r="M171" s="44">
        <f>IFERROR(VLOOKUP($B171,'2024 Data'!$B:$C,2,0),"ND")</f>
        <v>5404.2992640000002</v>
      </c>
    </row>
    <row r="172" spans="1:13" x14ac:dyDescent="0.25">
      <c r="A172" s="51" t="s">
        <v>443</v>
      </c>
      <c r="B172" s="52" t="s">
        <v>444</v>
      </c>
      <c r="C172" s="51" t="s">
        <v>231</v>
      </c>
      <c r="D172" s="51" t="s">
        <v>63</v>
      </c>
      <c r="F172" s="54"/>
      <c r="G172" s="43">
        <f>IFERROR(VLOOKUP(B172,'2018 Data'!B:C,2,0),0)</f>
        <v>4216.2999984000016</v>
      </c>
      <c r="H172" s="43">
        <f>IFERROR(VLOOKUP(B172,'2019 Data'!B:C,2,0),0)</f>
        <v>6017.7314836800006</v>
      </c>
      <c r="I172" s="43">
        <f>IFERROR(VLOOKUP(B172,'2020 Data'!B:C,2,0),0)</f>
        <v>5591.0791339199995</v>
      </c>
      <c r="J172" s="43">
        <f>IFERROR(VLOOKUP(B172,'2021 Data'!B:C,2,0),"ND")</f>
        <v>5442.8715935999999</v>
      </c>
      <c r="K172" s="44">
        <f>IFERROR(VLOOKUP(B172,'2022 Data'!B:C,2,0),"ND")</f>
        <v>5520.6866736000011</v>
      </c>
      <c r="L172" s="44">
        <f>IFERROR(VLOOKUP(B172,'2023 Data'!B:C,2,0),"ND")</f>
        <v>5586.4516881600011</v>
      </c>
      <c r="M172" s="44">
        <f>IFERROR(VLOOKUP($B172,'2024 Data'!$B:$C,2,0),"ND")</f>
        <v>5368.7823840000001</v>
      </c>
    </row>
    <row r="173" spans="1:13" x14ac:dyDescent="0.25">
      <c r="A173" s="51" t="s">
        <v>180</v>
      </c>
      <c r="B173" s="52" t="s">
        <v>181</v>
      </c>
      <c r="C173" s="51" t="s">
        <v>182</v>
      </c>
      <c r="D173" s="51" t="s">
        <v>100</v>
      </c>
      <c r="F173" s="54"/>
      <c r="G173" s="43">
        <f>IFERROR(VLOOKUP(B173,'2018 Data'!B:C,2,0),0)</f>
        <v>33726.3897096</v>
      </c>
      <c r="H173" s="43">
        <f>IFERROR(VLOOKUP(B173,'2019 Data'!B:C,2,0),0)</f>
        <v>31359.358333296001</v>
      </c>
      <c r="I173" s="43">
        <f>IFERROR(VLOOKUP(B173,'2020 Data'!B:C,2,0),0)</f>
        <v>30849.623854560003</v>
      </c>
      <c r="J173" s="43">
        <f>IFERROR(VLOOKUP(B173,'2021 Data'!B:C,2,0),"ND")</f>
        <v>58581.837522960006</v>
      </c>
      <c r="K173" s="44">
        <f>IFERROR(VLOOKUP(B173,'2022 Data'!B:C,2,0),"ND")</f>
        <v>35583.634316159994</v>
      </c>
      <c r="L173" s="44">
        <f>IFERROR(VLOOKUP(B173,'2023 Data'!B:C,2,0),"ND")</f>
        <v>23784.511010400005</v>
      </c>
      <c r="M173" s="44">
        <f>IFERROR(VLOOKUP($B173,'2024 Data'!$B:$C,2,0),"ND")</f>
        <v>5312.9532960000006</v>
      </c>
    </row>
    <row r="174" spans="1:13" x14ac:dyDescent="0.25">
      <c r="A174" s="51" t="s">
        <v>425</v>
      </c>
      <c r="B174" s="52" t="s">
        <v>426</v>
      </c>
      <c r="C174" s="51" t="s">
        <v>212</v>
      </c>
      <c r="D174" s="51" t="s">
        <v>100</v>
      </c>
      <c r="F174" s="54"/>
      <c r="G174" s="43">
        <f>IFERROR(VLOOKUP(B174,'2018 Data'!B:C,2,0),0)</f>
        <v>5746.8397492799986</v>
      </c>
      <c r="H174" s="43">
        <f>IFERROR(VLOOKUP(B174,'2019 Data'!B:C,2,0),0)</f>
        <v>5749.0842527999994</v>
      </c>
      <c r="I174" s="43">
        <f>IFERROR(VLOOKUP(B174,'2020 Data'!B:C,2,0),0)</f>
        <v>5391.7863451199992</v>
      </c>
      <c r="J174" s="43">
        <f>IFERROR(VLOOKUP(B174,'2021 Data'!B:C,2,0),"ND")</f>
        <v>5845.5308620799997</v>
      </c>
      <c r="K174" s="44">
        <f>IFERROR(VLOOKUP(B174,'2022 Data'!B:C,2,0),"ND")</f>
        <v>6121.9894478400001</v>
      </c>
      <c r="L174" s="44">
        <f>IFERROR(VLOOKUP(B174,'2023 Data'!B:C,2,0),"ND")</f>
        <v>6035.1686841600012</v>
      </c>
      <c r="M174" s="44">
        <f>IFERROR(VLOOKUP($B174,'2024 Data'!$B:$C,2,0),"ND")</f>
        <v>5270.2695360000007</v>
      </c>
    </row>
    <row r="175" spans="1:13" x14ac:dyDescent="0.25">
      <c r="A175" s="51" t="s">
        <v>441</v>
      </c>
      <c r="B175" s="52" t="s">
        <v>442</v>
      </c>
      <c r="C175" s="51" t="s">
        <v>215</v>
      </c>
      <c r="D175" s="51" t="s">
        <v>63</v>
      </c>
      <c r="F175" s="54"/>
      <c r="G175" s="43">
        <f>IFERROR(VLOOKUP(B175,'2018 Data'!B:C,2,0),0)</f>
        <v>16242.934367519996</v>
      </c>
      <c r="H175" s="43">
        <f>IFERROR(VLOOKUP(B175,'2019 Data'!B:C,2,0),0)</f>
        <v>17146.711411200002</v>
      </c>
      <c r="I175" s="43">
        <f>IFERROR(VLOOKUP(B175,'2020 Data'!B:C,2,0),0)</f>
        <v>15016.72456368</v>
      </c>
      <c r="J175" s="43">
        <f>IFERROR(VLOOKUP(B175,'2021 Data'!B:C,2,0),"ND")</f>
        <v>13566.478272479999</v>
      </c>
      <c r="K175" s="44">
        <f>IFERROR(VLOOKUP(B175,'2022 Data'!B:C,2,0),"ND")</f>
        <v>14924.77</v>
      </c>
      <c r="L175" s="44">
        <f>IFERROR(VLOOKUP(B175,'2023 Data'!B:C,2,0),"ND")</f>
        <v>5662.5177509712012</v>
      </c>
      <c r="M175" s="44">
        <f>IFERROR(VLOOKUP($B175,'2024 Data'!$B:$C,2,0),"ND")</f>
        <v>5233.50072</v>
      </c>
    </row>
    <row r="176" spans="1:13" x14ac:dyDescent="0.25">
      <c r="A176" s="51" t="s">
        <v>439</v>
      </c>
      <c r="B176" s="52" t="s">
        <v>440</v>
      </c>
      <c r="C176" s="51" t="s">
        <v>26</v>
      </c>
      <c r="D176" s="51" t="s">
        <v>63</v>
      </c>
      <c r="F176" s="54"/>
      <c r="G176" s="43">
        <f>IFERROR(VLOOKUP(B176,'2018 Data'!B:C,2,0),0)</f>
        <v>0</v>
      </c>
      <c r="H176" s="43">
        <f>IFERROR(VLOOKUP(B176,'2019 Data'!B:C,2,0),0)</f>
        <v>0</v>
      </c>
      <c r="I176" s="43">
        <f>IFERROR(VLOOKUP(B176,'2020 Data'!B:C,2,0),0)</f>
        <v>0</v>
      </c>
      <c r="J176" s="43">
        <v>0</v>
      </c>
      <c r="K176" s="44">
        <f>IFERROR(VLOOKUP(B176,'2022 Data'!B:C,2,0),"ND")</f>
        <v>5019.3496281599992</v>
      </c>
      <c r="L176" s="44">
        <f>IFERROR(VLOOKUP(B176,'2023 Data'!B:C,2,0),"ND")</f>
        <v>5673.0053839536013</v>
      </c>
      <c r="M176" s="44">
        <f>IFERROR(VLOOKUP($B176,'2024 Data'!$B:$C,2,0),"ND")</f>
        <v>5220.3009599999996</v>
      </c>
    </row>
    <row r="177" spans="1:13" x14ac:dyDescent="0.25">
      <c r="A177" s="51" t="s">
        <v>429</v>
      </c>
      <c r="B177" s="52" t="s">
        <v>430</v>
      </c>
      <c r="C177" s="51" t="s">
        <v>431</v>
      </c>
      <c r="D177" s="51" t="s">
        <v>82</v>
      </c>
      <c r="F177" s="54"/>
      <c r="G177" s="43">
        <f>IFERROR(VLOOKUP(B177,'2018 Data'!B:C,2,0),0)</f>
        <v>8228.5328865600004</v>
      </c>
      <c r="H177" s="43">
        <f>IFERROR(VLOOKUP(B177,'2019 Data'!B:C,2,0),0)</f>
        <v>8320.1642596799993</v>
      </c>
      <c r="I177" s="43">
        <f>IFERROR(VLOOKUP(B177,'2020 Data'!B:C,2,0),0)</f>
        <v>7238.5224912000003</v>
      </c>
      <c r="J177" s="43">
        <f>IFERROR(VLOOKUP(B177,'2021 Data'!B:C,2,0),"ND")</f>
        <v>6148.28346048</v>
      </c>
      <c r="K177" s="44">
        <f>IFERROR(VLOOKUP(B177,'2022 Data'!B:C,2,0),"ND")</f>
        <v>5813.2738238399997</v>
      </c>
      <c r="L177" s="44">
        <f>IFERROR(VLOOKUP(B177,'2023 Data'!B:C,2,0),"ND")</f>
        <v>5935.9479543504003</v>
      </c>
      <c r="M177" s="44">
        <f>IFERROR(VLOOKUP($B177,'2024 Data'!$B:$C,2,0),"ND")</f>
        <v>5112.2806559999999</v>
      </c>
    </row>
    <row r="178" spans="1:13" x14ac:dyDescent="0.25">
      <c r="A178" s="51" t="s">
        <v>475</v>
      </c>
      <c r="B178" s="52" t="s">
        <v>476</v>
      </c>
      <c r="C178" s="51" t="s">
        <v>260</v>
      </c>
      <c r="D178" s="51" t="s">
        <v>63</v>
      </c>
      <c r="F178" s="54"/>
      <c r="G178" s="43">
        <f>IFERROR(VLOOKUP(B178,'2018 Data'!B:C,2,0),0)</f>
        <v>5411.2817102399995</v>
      </c>
      <c r="H178" s="43">
        <f>IFERROR(VLOOKUP(B178,'2019 Data'!B:C,2,0),0)</f>
        <v>5704.4109124799998</v>
      </c>
      <c r="I178" s="43">
        <f>IFERROR(VLOOKUP(B178,'2020 Data'!B:C,2,0),0)</f>
        <v>5236.1557315200007</v>
      </c>
      <c r="J178" s="43">
        <f>IFERROR(VLOOKUP(B178,'2021 Data'!B:C,2,0),"ND")</f>
        <v>5162.6788819200001</v>
      </c>
      <c r="K178" s="44">
        <f>IFERROR(VLOOKUP(B178,'2022 Data'!B:C,2,0),"ND")</f>
        <v>4756.3007284800005</v>
      </c>
      <c r="L178" s="44">
        <f>IFERROR(VLOOKUP(B178,'2023 Data'!B:C,2,0),"ND")</f>
        <v>4929.1873148448003</v>
      </c>
      <c r="M178" s="44">
        <f>IFERROR(VLOOKUP($B178,'2024 Data'!$B:$C,2,0),"ND")</f>
        <v>5056.1794079999991</v>
      </c>
    </row>
    <row r="179" spans="1:13" x14ac:dyDescent="0.25">
      <c r="A179" s="51" t="s">
        <v>445</v>
      </c>
      <c r="B179" s="52" t="s">
        <v>446</v>
      </c>
      <c r="C179" s="51" t="s">
        <v>447</v>
      </c>
      <c r="D179" s="51" t="s">
        <v>63</v>
      </c>
      <c r="F179" s="54"/>
      <c r="G179" s="43">
        <f>IFERROR(VLOOKUP(B179,'2018 Data'!B:C,2,0),0)</f>
        <v>4958.5252248000015</v>
      </c>
      <c r="H179" s="43">
        <f>IFERROR(VLOOKUP(B179,'2019 Data'!B:C,2,0),0)</f>
        <v>6275.1997425600002</v>
      </c>
      <c r="I179" s="43">
        <f>IFERROR(VLOOKUP(B179,'2020 Data'!B:C,2,0),0)</f>
        <v>4737.8964527999988</v>
      </c>
      <c r="J179" s="43">
        <f>IFERROR(VLOOKUP(B179,'2021 Data'!B:C,2,0),"ND")</f>
        <v>5007.6555480000006</v>
      </c>
      <c r="K179" s="44">
        <f>IFERROR(VLOOKUP(B179,'2022 Data'!B:C,2,0),"ND")</f>
        <v>4594.6429502399997</v>
      </c>
      <c r="L179" s="44">
        <f>IFERROR(VLOOKUP(B179,'2023 Data'!B:C,2,0),"ND")</f>
        <v>5539.0326408143992</v>
      </c>
      <c r="M179" s="44">
        <f>IFERROR(VLOOKUP($B179,'2024 Data'!$B:$C,2,0),"ND")</f>
        <v>4919.9996159999992</v>
      </c>
    </row>
    <row r="180" spans="1:13" x14ac:dyDescent="0.25">
      <c r="A180" s="51" t="s">
        <v>473</v>
      </c>
      <c r="B180" s="52" t="s">
        <v>474</v>
      </c>
      <c r="C180" s="51" t="s">
        <v>338</v>
      </c>
      <c r="D180" s="51" t="s">
        <v>100</v>
      </c>
      <c r="F180" s="54"/>
      <c r="G180" s="43">
        <f>IFERROR(VLOOKUP(B180,'2018 Data'!B:C,2,0),0)</f>
        <v>11859.626378879995</v>
      </c>
      <c r="H180" s="43">
        <f>IFERROR(VLOOKUP(B180,'2019 Data'!B:C,2,0),0)</f>
        <v>10604.968053120003</v>
      </c>
      <c r="I180" s="43">
        <f>IFERROR(VLOOKUP(B180,'2020 Data'!B:C,2,0),0)</f>
        <v>12116.802972960002</v>
      </c>
      <c r="J180" s="43">
        <f>IFERROR(VLOOKUP(B180,'2021 Data'!B:C,2,0),"ND")</f>
        <v>5139.0434188799991</v>
      </c>
      <c r="K180" s="44">
        <f>IFERROR(VLOOKUP(B180,'2022 Data'!B:C,2,0),"ND")</f>
        <v>5287.9472352000003</v>
      </c>
      <c r="L180" s="44">
        <f>IFERROR(VLOOKUP(B180,'2023 Data'!B:C,2,0),"ND")</f>
        <v>4963.5733528080018</v>
      </c>
      <c r="M180" s="44">
        <f>IFERROR(VLOOKUP($B180,'2024 Data'!$B:$C,2,0),"ND")</f>
        <v>4916.9604959999997</v>
      </c>
    </row>
    <row r="181" spans="1:13" x14ac:dyDescent="0.25">
      <c r="A181" s="16" t="s">
        <v>1263</v>
      </c>
      <c r="B181" s="52" t="s">
        <v>1262</v>
      </c>
      <c r="C181" s="51" t="s">
        <v>26</v>
      </c>
      <c r="D181" s="51" t="s">
        <v>63</v>
      </c>
      <c r="F181" s="54"/>
      <c r="G181" s="16">
        <v>0</v>
      </c>
      <c r="H181" s="16">
        <v>0</v>
      </c>
      <c r="I181" s="16">
        <v>0</v>
      </c>
      <c r="J181" s="43">
        <v>0</v>
      </c>
      <c r="K181" s="44">
        <f>IFERROR(VLOOKUP(B181,'2022 Data'!B:C,2,0),"ND")</f>
        <v>3400.1590290191998</v>
      </c>
      <c r="L181" s="44">
        <f>IFERROR(VLOOKUP(B181,'2023 Data'!B:C,2,0),"ND")</f>
        <v>4481.5601917295999</v>
      </c>
      <c r="M181" s="44">
        <f>IFERROR(VLOOKUP($B181,'2024 Data'!$B:$C,2,0),"ND")</f>
        <v>4872.7435679999999</v>
      </c>
    </row>
    <row r="182" spans="1:13" x14ac:dyDescent="0.25">
      <c r="A182" s="51" t="s">
        <v>471</v>
      </c>
      <c r="B182" s="52" t="s">
        <v>472</v>
      </c>
      <c r="C182" s="51" t="s">
        <v>51</v>
      </c>
      <c r="D182" s="51" t="s">
        <v>107</v>
      </c>
      <c r="F182" s="54"/>
      <c r="G182" s="43">
        <f>IFERROR(VLOOKUP(B182,'2018 Data'!B:C,2,0),0)</f>
        <v>0</v>
      </c>
      <c r="H182" s="43">
        <f>IFERROR(VLOOKUP(B182,'2019 Data'!B:C,2,0),0)</f>
        <v>0</v>
      </c>
      <c r="I182" s="43">
        <f>IFERROR(VLOOKUP(B182,'2020 Data'!B:C,2,0),0)</f>
        <v>0</v>
      </c>
      <c r="J182" s="43" t="s">
        <v>186</v>
      </c>
      <c r="K182" s="44">
        <f>IFERROR(VLOOKUP(B182,'2022 Data'!B:C,2,0),"ND")</f>
        <v>4581.5256547199979</v>
      </c>
      <c r="L182" s="44">
        <f>IFERROR(VLOOKUP(B182,'2023 Data'!B:C,2,0),"ND")</f>
        <v>5096.7028118160015</v>
      </c>
      <c r="M182" s="44">
        <f>IFERROR(VLOOKUP($B182,'2024 Data'!$B:$C,2,0),"ND")</f>
        <v>4781.3975999999993</v>
      </c>
    </row>
    <row r="183" spans="1:13" x14ac:dyDescent="0.25">
      <c r="A183" s="51" t="s">
        <v>490</v>
      </c>
      <c r="B183" s="52" t="s">
        <v>491</v>
      </c>
      <c r="C183" s="51" t="s">
        <v>492</v>
      </c>
      <c r="D183" s="51" t="s">
        <v>100</v>
      </c>
      <c r="F183" s="54"/>
      <c r="G183" s="43">
        <f>IFERROR(VLOOKUP(B183,'2018 Data'!B:C,2,0),0)</f>
        <v>5694.4206446400003</v>
      </c>
      <c r="H183" s="43">
        <f>IFERROR(VLOOKUP(B183,'2019 Data'!B:C,2,0),0)</f>
        <v>4496.61409344</v>
      </c>
      <c r="I183" s="43">
        <f>IFERROR(VLOOKUP(B183,'2020 Data'!B:C,2,0),0)</f>
        <v>4736.1020112000006</v>
      </c>
      <c r="J183" s="43">
        <f>IFERROR(VLOOKUP(B183,'2021 Data'!B:C,2,0),"ND")</f>
        <v>4996.6737105599996</v>
      </c>
      <c r="K183" s="44">
        <f>IFERROR(VLOOKUP(B183,'2022 Data'!B:C,2,0),"ND")</f>
        <v>4975.5055593599991</v>
      </c>
      <c r="L183" s="44">
        <f>IFERROR(VLOOKUP(B183,'2023 Data'!B:C,2,0),"ND")</f>
        <v>4371.3773388431991</v>
      </c>
      <c r="M183" s="44">
        <f>IFERROR(VLOOKUP($B183,'2024 Data'!$B:$C,2,0),"ND")</f>
        <v>4727.3738400000002</v>
      </c>
    </row>
    <row r="184" spans="1:13" x14ac:dyDescent="0.25">
      <c r="A184" s="51" t="s">
        <v>437</v>
      </c>
      <c r="B184" s="52" t="s">
        <v>438</v>
      </c>
      <c r="C184" s="51" t="s">
        <v>297</v>
      </c>
      <c r="D184" s="51" t="s">
        <v>92</v>
      </c>
      <c r="F184" s="54"/>
      <c r="G184" s="43">
        <f>IFERROR(VLOOKUP(B184,'2018 Data'!B:C,2,0),0)</f>
        <v>5136.5056175999998</v>
      </c>
      <c r="H184" s="43">
        <f>IFERROR(VLOOKUP(B184,'2019 Data'!B:C,2,0),0)</f>
        <v>5634.0560102399995</v>
      </c>
      <c r="I184" s="43">
        <f>IFERROR(VLOOKUP(B184,'2020 Data'!B:C,2,0),0)</f>
        <v>4537.7204140800004</v>
      </c>
      <c r="J184" s="43">
        <f>IFERROR(VLOOKUP(B184,'2021 Data'!B:C,2,0),"ND")</f>
        <v>5162.0374915199991</v>
      </c>
      <c r="K184" s="44">
        <f>IFERROR(VLOOKUP(B184,'2022 Data'!B:C,2,0),"ND")</f>
        <v>5363.1169199999995</v>
      </c>
      <c r="L184" s="44">
        <f>IFERROR(VLOOKUP(B184,'2023 Data'!B:C,2,0),"ND")</f>
        <v>5683.3322991983996</v>
      </c>
      <c r="M184" s="44">
        <f>IFERROR(VLOOKUP($B184,'2024 Data'!$B:$C,2,0),"ND")</f>
        <v>4701.237408</v>
      </c>
    </row>
    <row r="185" spans="1:13" x14ac:dyDescent="0.25">
      <c r="A185" s="51" t="s">
        <v>468</v>
      </c>
      <c r="B185" s="52" t="s">
        <v>469</v>
      </c>
      <c r="C185" s="51" t="s">
        <v>470</v>
      </c>
      <c r="D185" s="51" t="s">
        <v>13</v>
      </c>
      <c r="F185" s="54"/>
      <c r="G185" s="43">
        <f>IFERROR(VLOOKUP(B185,'2018 Data'!B:C,2,0),0)</f>
        <v>3710.2027838400004</v>
      </c>
      <c r="H185" s="43">
        <f>IFERROR(VLOOKUP(B185,'2019 Data'!B:C,2,0),0)</f>
        <v>3342.6531532800004</v>
      </c>
      <c r="I185" s="43">
        <f>IFERROR(VLOOKUP(B185,'2020 Data'!B:C,2,0),0)</f>
        <v>2952.81026208</v>
      </c>
      <c r="J185" s="43">
        <f>IFERROR(VLOOKUP(B185,'2021 Data'!B:C,2,0),"ND")</f>
        <v>6229.135309924799</v>
      </c>
      <c r="K185" s="44">
        <f>IFERROR(VLOOKUP(B185,'2022 Data'!B:C,2,0),"ND")</f>
        <v>5395.639223520001</v>
      </c>
      <c r="L185" s="44">
        <f>IFERROR(VLOOKUP(B185,'2023 Data'!B:C,2,0),"ND")</f>
        <v>5145.2860553135997</v>
      </c>
      <c r="M185" s="44">
        <f>IFERROR(VLOOKUP($B185,'2024 Data'!$B:$C,2,0),"ND")</f>
        <v>4690.0334879999991</v>
      </c>
    </row>
    <row r="186" spans="1:13" x14ac:dyDescent="0.25">
      <c r="A186" s="51" t="s">
        <v>496</v>
      </c>
      <c r="B186" s="52" t="s">
        <v>497</v>
      </c>
      <c r="C186" s="51" t="s">
        <v>498</v>
      </c>
      <c r="D186" s="51" t="s">
        <v>100</v>
      </c>
      <c r="F186" s="54"/>
      <c r="G186" s="43">
        <f>IFERROR(VLOOKUP(B186,'2018 Data'!B:C,2,0),0)</f>
        <v>6431.8843411200014</v>
      </c>
      <c r="H186" s="43">
        <f>IFERROR(VLOOKUP(B186,'2019 Data'!B:C,2,0),0)</f>
        <v>6615.2119521600007</v>
      </c>
      <c r="I186" s="43">
        <f>IFERROR(VLOOKUP(B186,'2020 Data'!B:C,2,0),0)</f>
        <v>5990.6173622400001</v>
      </c>
      <c r="J186" s="43">
        <f>IFERROR(VLOOKUP(B186,'2021 Data'!B:C,2,0),"ND")</f>
        <v>5043.8295129600001</v>
      </c>
      <c r="K186" s="44">
        <f>IFERROR(VLOOKUP(B186,'2022 Data'!B:C,2,0),"ND")</f>
        <v>5125.0594752000006</v>
      </c>
      <c r="L186" s="44">
        <f>IFERROR(VLOOKUP(B186,'2023 Data'!B:C,2,0),"ND")</f>
        <v>4206.1257885023997</v>
      </c>
      <c r="M186" s="44">
        <f>IFERROR(VLOOKUP($B186,'2024 Data'!$B:$C,2,0),"ND")</f>
        <v>4686.6949920000006</v>
      </c>
    </row>
    <row r="187" spans="1:13" x14ac:dyDescent="0.25">
      <c r="A187" s="51" t="s">
        <v>482</v>
      </c>
      <c r="B187" s="52" t="s">
        <v>483</v>
      </c>
      <c r="C187" s="51" t="s">
        <v>317</v>
      </c>
      <c r="D187" s="51" t="s">
        <v>92</v>
      </c>
      <c r="F187" s="54"/>
      <c r="G187" s="43">
        <f>IFERROR(VLOOKUP(B187,'2018 Data'!B:C,2,0),0)</f>
        <v>5944.3080681600004</v>
      </c>
      <c r="H187" s="43">
        <f>IFERROR(VLOOKUP(B187,'2019 Data'!B:C,2,0),0)</f>
        <v>3740.5697616000002</v>
      </c>
      <c r="I187" s="43">
        <f>IFERROR(VLOOKUP(B187,'2020 Data'!B:C,2,0),0)</f>
        <v>3655.6681795200002</v>
      </c>
      <c r="J187" s="43">
        <f>IFERROR(VLOOKUP(B187,'2021 Data'!B:C,2,0),"ND")</f>
        <v>3308.4237715200002</v>
      </c>
      <c r="K187" s="44">
        <f>IFERROR(VLOOKUP(B187,'2022 Data'!B:C,2,0),"ND")</f>
        <v>4270.3586855999993</v>
      </c>
      <c r="L187" s="44">
        <f>IFERROR(VLOOKUP(B187,'2023 Data'!B:C,2,0),"ND")</f>
        <v>4664.3024201760009</v>
      </c>
      <c r="M187" s="44">
        <f>IFERROR(VLOOKUP($B187,'2024 Data'!$B:$C,2,0),"ND")</f>
        <v>4664.27808</v>
      </c>
    </row>
    <row r="188" spans="1:13" x14ac:dyDescent="0.25">
      <c r="A188" s="51" t="s">
        <v>484</v>
      </c>
      <c r="B188" s="52" t="s">
        <v>485</v>
      </c>
      <c r="C188" s="51" t="s">
        <v>123</v>
      </c>
      <c r="D188" s="51" t="s">
        <v>63</v>
      </c>
      <c r="F188" s="54"/>
      <c r="G188" s="43">
        <f>IFERROR(VLOOKUP(B188,'2018 Data'!B:C,2,0),0)</f>
        <v>4531.7025936</v>
      </c>
      <c r="H188" s="43">
        <f>IFERROR(VLOOKUP(B188,'2019 Data'!B:C,2,0),0)</f>
        <v>4570.76363184</v>
      </c>
      <c r="I188" s="43">
        <f>IFERROR(VLOOKUP(B188,'2020 Data'!B:C,2,0),0)</f>
        <v>4613.3362598399999</v>
      </c>
      <c r="J188" s="43">
        <f>IFERROR(VLOOKUP(B188,'2021 Data'!B:C,2,0),"ND")</f>
        <v>4600.3621204799992</v>
      </c>
      <c r="K188" s="44">
        <f>IFERROR(VLOOKUP(B188,'2022 Data'!B:C,2,0),"ND")</f>
        <v>4487.8551681599993</v>
      </c>
      <c r="L188" s="44">
        <f>IFERROR(VLOOKUP(B188,'2023 Data'!B:C,2,0),"ND")</f>
        <v>4580.8126227360017</v>
      </c>
      <c r="M188" s="44">
        <f>IFERROR(VLOOKUP($B188,'2024 Data'!$B:$C,2,0),"ND")</f>
        <v>4633.0641992879991</v>
      </c>
    </row>
    <row r="189" spans="1:13" x14ac:dyDescent="0.25">
      <c r="A189" s="51" t="s">
        <v>477</v>
      </c>
      <c r="B189" s="52" t="s">
        <v>478</v>
      </c>
      <c r="C189" s="51" t="s">
        <v>479</v>
      </c>
      <c r="D189" s="51" t="s">
        <v>63</v>
      </c>
      <c r="F189" s="54"/>
      <c r="G189" s="43">
        <f>IFERROR(VLOOKUP(B189,'2018 Data'!B:C,2,0),0)</f>
        <v>5225.443967520001</v>
      </c>
      <c r="H189" s="43">
        <f>IFERROR(VLOOKUP(B189,'2019 Data'!B:C,2,0),0)</f>
        <v>5604.4873684799995</v>
      </c>
      <c r="I189" s="43">
        <f>IFERROR(VLOOKUP(B189,'2020 Data'!B:C,2,0),0)</f>
        <v>6199.38086544</v>
      </c>
      <c r="J189" s="43" t="s">
        <v>186</v>
      </c>
      <c r="K189" s="44">
        <f>IFERROR(VLOOKUP(B189,'2022 Data'!B:C,2,0),"ND")</f>
        <v>5338.5874113599994</v>
      </c>
      <c r="L189" s="44">
        <f>IFERROR(VLOOKUP(B189,'2023 Data'!B:C,2,0),"ND")</f>
        <v>4769.3495630591997</v>
      </c>
      <c r="M189" s="44">
        <f>IFERROR(VLOOKUP($B189,'2024 Data'!$B:$C,2,0),"ND")</f>
        <v>4558.2908638176004</v>
      </c>
    </row>
    <row r="190" spans="1:13" x14ac:dyDescent="0.25">
      <c r="A190" s="51" t="s">
        <v>633</v>
      </c>
      <c r="B190" s="52" t="s">
        <v>634</v>
      </c>
      <c r="C190" s="51" t="s">
        <v>635</v>
      </c>
      <c r="D190" s="51" t="s">
        <v>63</v>
      </c>
      <c r="F190" s="54"/>
      <c r="G190" s="43">
        <f>IFERROR(VLOOKUP(B190,'2018 Data'!B:C,2,0),0)</f>
        <v>23.000695200000003</v>
      </c>
      <c r="H190" s="43">
        <f>IFERROR(VLOOKUP(B190,'2019 Data'!B:C,2,0),0)</f>
        <v>9.2272219200000016</v>
      </c>
      <c r="I190" s="43">
        <f>IFERROR(VLOOKUP(B190,'2020 Data'!B:C,2,0),0)</f>
        <v>3047.4571679999999</v>
      </c>
      <c r="J190" s="43">
        <f>IFERROR(VLOOKUP(B190,'2021 Data'!B:C,2,0),"ND")</f>
        <v>813.6201427200001</v>
      </c>
      <c r="K190" s="44">
        <f>IFERROR(VLOOKUP(B190,'2022 Data'!B:C,2,0),"ND")</f>
        <v>1408.0289943888001</v>
      </c>
      <c r="L190" s="44">
        <f>IFERROR(VLOOKUP(B190,'2023 Data'!B:C,2,0),"ND")</f>
        <v>956.98163111040003</v>
      </c>
      <c r="M190" s="44">
        <f>IFERROR(VLOOKUP($B190,'2024 Data'!$B:$C,2,0),"ND")</f>
        <v>4521.8023199999998</v>
      </c>
    </row>
    <row r="191" spans="1:13" x14ac:dyDescent="0.25">
      <c r="A191" s="51" t="s">
        <v>486</v>
      </c>
      <c r="B191" s="52" t="s">
        <v>487</v>
      </c>
      <c r="C191" s="51" t="s">
        <v>488</v>
      </c>
      <c r="D191" s="51" t="s">
        <v>100</v>
      </c>
      <c r="E191" s="53">
        <f>VLOOKUP(B191,'Closed and Exempted Facilities'!B:C,2,0)</f>
        <v>46066.640532407408</v>
      </c>
      <c r="F191" s="54"/>
      <c r="G191" s="43">
        <f>IFERROR(VLOOKUP(B191,'2018 Data'!B:C,2,0),0)</f>
        <v>3702.4478568000004</v>
      </c>
      <c r="H191" s="43">
        <f>IFERROR(VLOOKUP(B191,'2019 Data'!B:C,2,0),0)</f>
        <v>3740.5928044800003</v>
      </c>
      <c r="I191" s="43">
        <f>IFERROR(VLOOKUP(B191,'2020 Data'!B:C,2,0),0)</f>
        <v>4030.4982715200003</v>
      </c>
      <c r="J191" s="43">
        <f>IFERROR(VLOOKUP(B191,'2021 Data'!B:C,2,0),"ND")</f>
        <v>4149.8221060799997</v>
      </c>
      <c r="K191" s="44">
        <f>IFERROR(VLOOKUP(B191,'2022 Data'!B:C,2,0),"ND")</f>
        <v>4432.1570798399998</v>
      </c>
      <c r="L191" s="44">
        <f>IFERROR(VLOOKUP(B191,'2023 Data'!B:C,2,0),"ND")</f>
        <v>4515.2629874351996</v>
      </c>
      <c r="M191" s="44">
        <f>IFERROR(VLOOKUP($B191,'2024 Data'!$B:$C,2,0),"ND")</f>
        <v>4430.7647999999999</v>
      </c>
    </row>
    <row r="192" spans="1:13" x14ac:dyDescent="0.25">
      <c r="A192" s="51" t="s">
        <v>525</v>
      </c>
      <c r="B192" s="52" t="s">
        <v>526</v>
      </c>
      <c r="C192" s="51" t="s">
        <v>228</v>
      </c>
      <c r="D192" s="51" t="s">
        <v>100</v>
      </c>
      <c r="F192" s="54"/>
      <c r="G192" s="43">
        <f>IFERROR(VLOOKUP(B192,'2018 Data'!B:C,2,0),0)</f>
        <v>4939.1222126399998</v>
      </c>
      <c r="H192" s="43">
        <f>IFERROR(VLOOKUP(B192,'2019 Data'!B:C,2,0),0)</f>
        <v>4297.0911479999995</v>
      </c>
      <c r="I192" s="43">
        <f>IFERROR(VLOOKUP(B192,'2020 Data'!B:C,2,0),0)</f>
        <v>3801.3839135999997</v>
      </c>
      <c r="J192" s="43">
        <f>IFERROR(VLOOKUP(B192,'2021 Data'!B:C,2,0),"ND")</f>
        <v>4181.8973414400007</v>
      </c>
      <c r="K192" s="44">
        <f>IFERROR(VLOOKUP(B192,'2022 Data'!B:C,2,0),"ND")</f>
        <v>4585.3791681599996</v>
      </c>
      <c r="L192" s="44">
        <f>IFERROR(VLOOKUP(B192,'2023 Data'!B:C,2,0),"ND")</f>
        <v>3839.3480563200005</v>
      </c>
      <c r="M192" s="44">
        <f>IFERROR(VLOOKUP($B192,'2024 Data'!$B:$C,2,0),"ND")</f>
        <v>4421.0305440000002</v>
      </c>
    </row>
    <row r="193" spans="1:13" x14ac:dyDescent="0.25">
      <c r="A193" s="51" t="s">
        <v>493</v>
      </c>
      <c r="B193" s="52" t="s">
        <v>494</v>
      </c>
      <c r="C193" s="51" t="s">
        <v>495</v>
      </c>
      <c r="D193" s="51" t="s">
        <v>63</v>
      </c>
      <c r="F193" s="54"/>
      <c r="G193" s="43">
        <f>IFERROR(VLOOKUP(B193,'2018 Data'!B:C,2,0),0)</f>
        <v>4161.1857839999993</v>
      </c>
      <c r="H193" s="43">
        <f>IFERROR(VLOOKUP(B193,'2019 Data'!B:C,2,0),0)</f>
        <v>3753.3881347200004</v>
      </c>
      <c r="I193" s="43">
        <f>IFERROR(VLOOKUP(B193,'2020 Data'!B:C,2,0),0)</f>
        <v>4169.7659908799988</v>
      </c>
      <c r="J193" s="43">
        <f>IFERROR(VLOOKUP(B193,'2021 Data'!B:C,2,0),"ND")</f>
        <v>4408.5111840000009</v>
      </c>
      <c r="K193" s="44">
        <f>IFERROR(VLOOKUP(B193,'2022 Data'!B:C,2,0),"ND")</f>
        <v>4428.5076863999984</v>
      </c>
      <c r="L193" s="44">
        <f>IFERROR(VLOOKUP(B193,'2023 Data'!B:C,2,0),"ND")</f>
        <v>4228.8356644128007</v>
      </c>
      <c r="M193" s="44">
        <f>IFERROR(VLOOKUP($B193,'2024 Data'!$B:$C,2,0),"ND")</f>
        <v>4408.8740639999996</v>
      </c>
    </row>
    <row r="194" spans="1:13" x14ac:dyDescent="0.25">
      <c r="A194" s="51" t="s">
        <v>513</v>
      </c>
      <c r="B194" s="52" t="s">
        <v>514</v>
      </c>
      <c r="C194" s="51" t="s">
        <v>303</v>
      </c>
      <c r="D194" s="51" t="s">
        <v>63</v>
      </c>
      <c r="F194" s="54"/>
      <c r="G194" s="43">
        <f>IFERROR(VLOOKUP(B194,'2018 Data'!B:C,2,0),0)</f>
        <v>3732.8984784000008</v>
      </c>
      <c r="H194" s="43">
        <f>IFERROR(VLOOKUP(B194,'2019 Data'!B:C,2,0),0)</f>
        <v>3498.23931408</v>
      </c>
      <c r="I194" s="43">
        <f>IFERROR(VLOOKUP(B194,'2020 Data'!B:C,2,0),0)</f>
        <v>3206.2756824000007</v>
      </c>
      <c r="J194" s="43">
        <f>IFERROR(VLOOKUP(B194,'2021 Data'!B:C,2,0),"ND")</f>
        <v>3749.0580691200007</v>
      </c>
      <c r="K194" s="44">
        <f>IFERROR(VLOOKUP(B194,'2022 Data'!B:C,2,0),"ND")</f>
        <v>3461.6877724799997</v>
      </c>
      <c r="L194" s="44">
        <f>IFERROR(VLOOKUP(B194,'2023 Data'!B:C,2,0),"ND")</f>
        <v>3978.4219551216011</v>
      </c>
      <c r="M194" s="44">
        <f>IFERROR(VLOOKUP($B194,'2024 Data'!$B:$C,2,0),"ND")</f>
        <v>4340.7070560000002</v>
      </c>
    </row>
    <row r="195" spans="1:13" x14ac:dyDescent="0.25">
      <c r="A195" s="51" t="s">
        <v>480</v>
      </c>
      <c r="B195" s="52" t="s">
        <v>481</v>
      </c>
      <c r="C195" s="51" t="s">
        <v>168</v>
      </c>
      <c r="D195" s="51" t="s">
        <v>13</v>
      </c>
      <c r="F195" s="54"/>
      <c r="G195" s="43">
        <f>IFERROR(VLOOKUP(B195,'2018 Data'!B:C,2,0),0)</f>
        <v>4612.1115398400007</v>
      </c>
      <c r="H195" s="43">
        <f>IFERROR(VLOOKUP(B195,'2019 Data'!B:C,2,0),0)</f>
        <v>5588.1263793600001</v>
      </c>
      <c r="I195" s="43">
        <f>IFERROR(VLOOKUP(B195,'2020 Data'!B:C,2,0),0)</f>
        <v>4528.6226496000008</v>
      </c>
      <c r="J195" s="43">
        <f>IFERROR(VLOOKUP(B195,'2021 Data'!B:C,2,0),"ND")</f>
        <v>4997.3001321599986</v>
      </c>
      <c r="K195" s="44">
        <f>IFERROR(VLOOKUP(B195,'2022 Data'!B:C,2,0),"ND")</f>
        <v>5163.6494952000003</v>
      </c>
      <c r="L195" s="44">
        <f>IFERROR(VLOOKUP(B195,'2023 Data'!B:C,2,0),"ND")</f>
        <v>4687.601425416</v>
      </c>
      <c r="M195" s="44">
        <f>IFERROR(VLOOKUP($B195,'2024 Data'!$B:$C,2,0),"ND")</f>
        <v>4318.9977600000002</v>
      </c>
    </row>
    <row r="196" spans="1:13" x14ac:dyDescent="0.25">
      <c r="A196" s="51" t="s">
        <v>511</v>
      </c>
      <c r="B196" s="52" t="s">
        <v>512</v>
      </c>
      <c r="C196" s="51" t="s">
        <v>54</v>
      </c>
      <c r="D196" s="51" t="s">
        <v>92</v>
      </c>
      <c r="F196" s="54"/>
      <c r="G196" s="43">
        <f>IFERROR(VLOOKUP(B196,'2018 Data'!B:C,2,0),0)</f>
        <v>4881.4648444800005</v>
      </c>
      <c r="H196" s="43">
        <f>IFERROR(VLOOKUP(B196,'2019 Data'!B:C,2,0),0)</f>
        <v>4906.7291851199998</v>
      </c>
      <c r="I196" s="43">
        <f>IFERROR(VLOOKUP(B196,'2020 Data'!B:C,2,0),0)</f>
        <v>3864.8953526399991</v>
      </c>
      <c r="J196" s="43">
        <f>IFERROR(VLOOKUP(B196,'2021 Data'!B:C,2,0),"ND")</f>
        <v>4092.1929518400007</v>
      </c>
      <c r="K196" s="44">
        <f>IFERROR(VLOOKUP(B196,'2022 Data'!B:C,2,0),"ND")</f>
        <v>4327.1390635200005</v>
      </c>
      <c r="L196" s="44">
        <f>IFERROR(VLOOKUP(B196,'2023 Data'!B:C,2,0),"ND")</f>
        <v>4063.3530638399993</v>
      </c>
      <c r="M196" s="44">
        <f>IFERROR(VLOOKUP($B196,'2024 Data'!$B:$C,2,0),"ND")</f>
        <v>4316.7841920000001</v>
      </c>
    </row>
    <row r="197" spans="1:13" x14ac:dyDescent="0.25">
      <c r="A197" s="51" t="s">
        <v>509</v>
      </c>
      <c r="B197" s="52" t="s">
        <v>510</v>
      </c>
      <c r="C197" s="51" t="s">
        <v>69</v>
      </c>
      <c r="D197" s="51" t="s">
        <v>63</v>
      </c>
      <c r="F197" s="54"/>
      <c r="G197" s="43">
        <f>IFERROR(VLOOKUP(B197,'2018 Data'!B:C,2,0),0)</f>
        <v>5198.3017228800009</v>
      </c>
      <c r="H197" s="43">
        <f>IFERROR(VLOOKUP(B197,'2019 Data'!B:C,2,0),0)</f>
        <v>5593.9073299200008</v>
      </c>
      <c r="I197" s="43">
        <f>IFERROR(VLOOKUP(B197,'2020 Data'!B:C,2,0),0)</f>
        <v>5154.6524299200019</v>
      </c>
      <c r="J197" s="43">
        <f>IFERROR(VLOOKUP(B197,'2021 Data'!B:C,2,0),"ND")</f>
        <v>4448.9600568000005</v>
      </c>
      <c r="K197" s="44">
        <f>IFERROR(VLOOKUP(B197,'2022 Data'!B:C,2,0),"ND")</f>
        <v>4291.7461977600005</v>
      </c>
      <c r="L197" s="44">
        <f>IFERROR(VLOOKUP(B197,'2023 Data'!B:C,2,0),"ND")</f>
        <v>4080.225406219201</v>
      </c>
      <c r="M197" s="44">
        <f>IFERROR(VLOOKUP($B197,'2024 Data'!$B:$C,2,0),"ND")</f>
        <v>4235.0091839999995</v>
      </c>
    </row>
    <row r="198" spans="1:13" x14ac:dyDescent="0.25">
      <c r="A198" s="51" t="s">
        <v>515</v>
      </c>
      <c r="B198" s="52" t="s">
        <v>516</v>
      </c>
      <c r="C198" s="51" t="s">
        <v>85</v>
      </c>
      <c r="D198" s="51" t="s">
        <v>63</v>
      </c>
      <c r="F198" s="54"/>
      <c r="G198" s="43">
        <f>IFERROR(VLOOKUP(B198,'2018 Data'!B:C,2,0),0)</f>
        <v>3617.4225326400001</v>
      </c>
      <c r="H198" s="43">
        <f>IFERROR(VLOOKUP(B198,'2019 Data'!B:C,2,0),0)</f>
        <v>3400.64446176</v>
      </c>
      <c r="I198" s="43">
        <f>IFERROR(VLOOKUP(B198,'2020 Data'!B:C,2,0),0)</f>
        <v>3848.4304891200004</v>
      </c>
      <c r="J198" s="43">
        <f>IFERROR(VLOOKUP(B198,'2021 Data'!B:C,2,0),"ND")</f>
        <v>3768.4175356800006</v>
      </c>
      <c r="K198" s="44">
        <f>IFERROR(VLOOKUP(B198,'2022 Data'!B:C,2,0),"ND")</f>
        <v>3819.4415481600004</v>
      </c>
      <c r="L198" s="44">
        <f>IFERROR(VLOOKUP(B198,'2023 Data'!B:C,2,0),"ND")</f>
        <v>3954.2759317151995</v>
      </c>
      <c r="M198" s="44">
        <f>IFERROR(VLOOKUP($B198,'2024 Data'!$B:$C,2,0),"ND")</f>
        <v>4186.5193440000003</v>
      </c>
    </row>
    <row r="199" spans="1:13" x14ac:dyDescent="0.25">
      <c r="A199" s="51" t="s">
        <v>499</v>
      </c>
      <c r="B199" s="52" t="s">
        <v>500</v>
      </c>
      <c r="C199" s="51" t="s">
        <v>501</v>
      </c>
      <c r="D199" s="51" t="s">
        <v>100</v>
      </c>
      <c r="F199" s="54"/>
      <c r="G199" s="43">
        <f>IFERROR(VLOOKUP(B199,'2018 Data'!B:C,2,0),0)</f>
        <v>3160.7548358399999</v>
      </c>
      <c r="H199" s="43">
        <f>IFERROR(VLOOKUP(B199,'2019 Data'!B:C,2,0),0)</f>
        <v>3515.8156790400003</v>
      </c>
      <c r="I199" s="43">
        <f>IFERROR(VLOOKUP(B199,'2020 Data'!B:C,2,0),0)</f>
        <v>3839.6924294399996</v>
      </c>
      <c r="J199" s="43">
        <f>IFERROR(VLOOKUP(B199,'2021 Data'!B:C,2,0),"ND")</f>
        <v>4781.4663657599995</v>
      </c>
      <c r="K199" s="44">
        <f>IFERROR(VLOOKUP(B199,'2022 Data'!B:C,2,0),"ND")</f>
        <v>4567.135739039999</v>
      </c>
      <c r="L199" s="44">
        <f>IFERROR(VLOOKUP(B199,'2023 Data'!B:C,2,0),"ND")</f>
        <v>4198.7238938064002</v>
      </c>
      <c r="M199" s="44">
        <f>IFERROR(VLOOKUP($B199,'2024 Data'!$B:$C,2,0),"ND")</f>
        <v>4082.08248</v>
      </c>
    </row>
    <row r="200" spans="1:13" x14ac:dyDescent="0.25">
      <c r="A200" s="51" t="s">
        <v>535</v>
      </c>
      <c r="B200" s="52" t="s">
        <v>536</v>
      </c>
      <c r="C200" s="51" t="s">
        <v>537</v>
      </c>
      <c r="D200" s="51" t="s">
        <v>100</v>
      </c>
      <c r="F200" s="54"/>
      <c r="G200" s="43">
        <f>IFERROR(VLOOKUP(B200,'2018 Data'!B:C,2,0),0)</f>
        <v>4566.9611030400001</v>
      </c>
      <c r="H200" s="43">
        <f>IFERROR(VLOOKUP(B200,'2019 Data'!B:C,2,0),0)</f>
        <v>5239.1172859199996</v>
      </c>
      <c r="I200" s="43">
        <f>IFERROR(VLOOKUP(B200,'2020 Data'!B:C,2,0),0)</f>
        <v>3965.2098998399997</v>
      </c>
      <c r="J200" s="43">
        <f>IFERROR(VLOOKUP(B200,'2021 Data'!B:C,2,0),"ND")</f>
        <v>3470.9438432800002</v>
      </c>
      <c r="K200" s="44">
        <f>IFERROR(VLOOKUP(B200,'2022 Data'!B:C,2,0),"ND")</f>
        <v>1881.6589008000003</v>
      </c>
      <c r="L200" s="44">
        <f>IFERROR(VLOOKUP(B200,'2023 Data'!B:C,2,0),"ND")</f>
        <v>3744.0622919952002</v>
      </c>
      <c r="M200" s="44">
        <f>IFERROR(VLOOKUP($B200,'2024 Data'!$B:$C,2,0),"ND")</f>
        <v>4068.5561280000002</v>
      </c>
    </row>
    <row r="201" spans="1:13" x14ac:dyDescent="0.25">
      <c r="A201" s="51" t="s">
        <v>506</v>
      </c>
      <c r="B201" s="52" t="s">
        <v>507</v>
      </c>
      <c r="C201" s="51" t="s">
        <v>508</v>
      </c>
      <c r="D201" s="51" t="s">
        <v>100</v>
      </c>
      <c r="F201" s="54"/>
      <c r="G201" s="43">
        <f>IFERROR(VLOOKUP(B201,'2018 Data'!B:C,2,0),0)</f>
        <v>5197.0652092799992</v>
      </c>
      <c r="H201" s="43">
        <f>IFERROR(VLOOKUP(B201,'2019 Data'!B:C,2,0),0)</f>
        <v>4322.7237211199999</v>
      </c>
      <c r="I201" s="43">
        <f>IFERROR(VLOOKUP(B201,'2020 Data'!B:C,2,0),0)</f>
        <v>4308.9116011199985</v>
      </c>
      <c r="J201" s="43">
        <f>IFERROR(VLOOKUP(B201,'2021 Data'!B:C,2,0),"ND")</f>
        <v>4626.5805633599985</v>
      </c>
      <c r="K201" s="44">
        <f>IFERROR(VLOOKUP(B201,'2022 Data'!B:C,2,0),"ND")</f>
        <v>4666.5166867199996</v>
      </c>
      <c r="L201" s="44">
        <f>IFERROR(VLOOKUP(B201,'2023 Data'!B:C,2,0),"ND")</f>
        <v>4098.1257286704003</v>
      </c>
      <c r="M201" s="44">
        <f>IFERROR(VLOOKUP($B201,'2024 Data'!$B:$C,2,0),"ND")</f>
        <v>4065.4262880000001</v>
      </c>
    </row>
    <row r="202" spans="1:13" x14ac:dyDescent="0.25">
      <c r="A202" s="51" t="s">
        <v>346</v>
      </c>
      <c r="B202" s="52" t="s">
        <v>347</v>
      </c>
      <c r="C202" s="51" t="s">
        <v>41</v>
      </c>
      <c r="D202" s="51" t="s">
        <v>63</v>
      </c>
      <c r="F202" s="54"/>
      <c r="G202" s="43">
        <f>IFERROR(VLOOKUP(B202,'2018 Data'!B:C,2,0),0)</f>
        <v>9012.6556934399996</v>
      </c>
      <c r="H202" s="43">
        <f>IFERROR(VLOOKUP(B202,'2019 Data'!B:C,2,0),0)</f>
        <v>9289.8193550399992</v>
      </c>
      <c r="I202" s="43">
        <f>IFERROR(VLOOKUP(B202,'2020 Data'!B:C,2,0),0)</f>
        <v>7825.5797760000005</v>
      </c>
      <c r="J202" s="43">
        <f>IFERROR(VLOOKUP(B202,'2021 Data'!B:C,2,0),"ND")</f>
        <v>7803.1265759999987</v>
      </c>
      <c r="K202" s="44">
        <f>IFERROR(VLOOKUP(B202,'2022 Data'!B:C,2,0),"ND")</f>
        <v>8090.3472753599999</v>
      </c>
      <c r="L202" s="44">
        <f>IFERROR(VLOOKUP(B202,'2023 Data'!B:C,2,0),"ND")</f>
        <v>8027.8319555280013</v>
      </c>
      <c r="M202" s="44">
        <f>IFERROR(VLOOKUP($B202,'2024 Data'!$B:$C,2,0),"ND")</f>
        <v>4035.9332160000004</v>
      </c>
    </row>
    <row r="203" spans="1:13" x14ac:dyDescent="0.25">
      <c r="A203" s="51" t="s">
        <v>671</v>
      </c>
      <c r="B203" s="52" t="s">
        <v>672</v>
      </c>
      <c r="C203" s="51" t="s">
        <v>182</v>
      </c>
      <c r="D203" s="51" t="s">
        <v>100</v>
      </c>
      <c r="F203" s="54"/>
      <c r="G203" s="43">
        <v>0</v>
      </c>
      <c r="H203" s="43">
        <v>0</v>
      </c>
      <c r="I203" s="43">
        <v>0</v>
      </c>
      <c r="J203" s="43">
        <f>IFERROR(VLOOKUP(B203,'2021 Data'!B:C,2,0),"ND")</f>
        <v>7266.4703294400006</v>
      </c>
      <c r="K203" s="44">
        <f>IFERROR(VLOOKUP(B203,'2022 Data'!B:C,2,0),"ND")</f>
        <v>5273.7711656111996</v>
      </c>
      <c r="L203" s="44">
        <f>IFERROR(VLOOKUP(B203,'2023 Data'!B:C,2,0),"ND")</f>
        <v>170.95352369759999</v>
      </c>
      <c r="M203" s="44">
        <f>IFERROR(VLOOKUP($B203,'2024 Data'!$B:$C,2,0),"ND")</f>
        <v>3958.6034880000002</v>
      </c>
    </row>
    <row r="204" spans="1:13" x14ac:dyDescent="0.25">
      <c r="A204" s="51" t="s">
        <v>552</v>
      </c>
      <c r="B204" s="52" t="s">
        <v>553</v>
      </c>
      <c r="C204" s="51" t="s">
        <v>69</v>
      </c>
      <c r="D204" s="51" t="s">
        <v>100</v>
      </c>
      <c r="F204" s="54"/>
      <c r="G204" s="43">
        <f>IFERROR(VLOOKUP(B204,'2018 Data'!B:C,2,0),0)</f>
        <v>3278.77892496</v>
      </c>
      <c r="H204" s="43">
        <f>IFERROR(VLOOKUP(B204,'2019 Data'!B:C,2,0),0)</f>
        <v>3462.6789792</v>
      </c>
      <c r="I204" s="43">
        <f>IFERROR(VLOOKUP(B204,'2020 Data'!B:C,2,0),0)</f>
        <v>3646.9312992</v>
      </c>
      <c r="J204" s="43">
        <f>IFERROR(VLOOKUP(B204,'2021 Data'!B:C,2,0),"ND")</f>
        <v>3740.63226768</v>
      </c>
      <c r="K204" s="44">
        <f>IFERROR(VLOOKUP(B204,'2022 Data'!B:C,2,0),"ND")</f>
        <v>3661.6109745599997</v>
      </c>
      <c r="L204" s="44">
        <f>IFERROR(VLOOKUP(B204,'2023 Data'!B:C,2,0),"ND")</f>
        <v>3447.6213552480003</v>
      </c>
      <c r="M204" s="44">
        <f>IFERROR(VLOOKUP($B204,'2024 Data'!$B:$C,2,0),"ND")</f>
        <v>3951.0465119999994</v>
      </c>
    </row>
    <row r="205" spans="1:13" x14ac:dyDescent="0.25">
      <c r="A205" s="51" t="s">
        <v>546</v>
      </c>
      <c r="B205" s="52" t="s">
        <v>547</v>
      </c>
      <c r="C205" s="51" t="s">
        <v>548</v>
      </c>
      <c r="D205" s="51" t="s">
        <v>100</v>
      </c>
      <c r="F205" s="54"/>
      <c r="G205" s="43">
        <f>IFERROR(VLOOKUP(B205,'2018 Data'!B:C,2,0),0)</f>
        <v>7362.110075040001</v>
      </c>
      <c r="H205" s="43">
        <f>IFERROR(VLOOKUP(B205,'2019 Data'!B:C,2,0),0)</f>
        <v>3690.4075891199996</v>
      </c>
      <c r="I205" s="43">
        <f>IFERROR(VLOOKUP(B205,'2020 Data'!B:C,2,0),0)</f>
        <v>4134.0745655999999</v>
      </c>
      <c r="J205" s="43">
        <f>IFERROR(VLOOKUP(B205,'2021 Data'!B:C,2,0),"ND")</f>
        <v>4768.0289193600001</v>
      </c>
      <c r="K205" s="44">
        <f>IFERROR(VLOOKUP(B205,'2022 Data'!B:C,2,0),"ND")</f>
        <v>4377.78731376</v>
      </c>
      <c r="L205" s="44">
        <f>IFERROR(VLOOKUP(B205,'2023 Data'!B:C,2,0),"ND")</f>
        <v>3509.9530587072004</v>
      </c>
      <c r="M205" s="44">
        <f>IFERROR(VLOOKUP($B205,'2024 Data'!$B:$C,2,0),"ND")</f>
        <v>3896.7052320000003</v>
      </c>
    </row>
    <row r="206" spans="1:13" x14ac:dyDescent="0.25">
      <c r="A206" s="51" t="s">
        <v>540</v>
      </c>
      <c r="B206" s="52" t="s">
        <v>541</v>
      </c>
      <c r="C206" s="51" t="s">
        <v>57</v>
      </c>
      <c r="D206" s="51" t="s">
        <v>100</v>
      </c>
      <c r="F206" s="54"/>
      <c r="G206" s="43">
        <f>IFERROR(VLOOKUP(B206,'2018 Data'!B:C,2,0),0)</f>
        <v>3764.3564548799995</v>
      </c>
      <c r="H206" s="43">
        <f>IFERROR(VLOOKUP(B206,'2019 Data'!B:C,2,0),0)</f>
        <v>3737.2170225600007</v>
      </c>
      <c r="I206" s="43">
        <f>IFERROR(VLOOKUP(B206,'2020 Data'!B:C,2,0),0)</f>
        <v>3732.3449049599999</v>
      </c>
      <c r="J206" s="43">
        <f>IFERROR(VLOOKUP(B206,'2021 Data'!B:C,2,0),"ND")</f>
        <v>3746.1033187200005</v>
      </c>
      <c r="K206" s="44">
        <f>IFERROR(VLOOKUP(B206,'2022 Data'!B:C,2,0),"ND")</f>
        <v>3765.9532176000002</v>
      </c>
      <c r="L206" s="44">
        <f>IFERROR(VLOOKUP(B206,'2023 Data'!B:C,2,0),"ND")</f>
        <v>3712.4917918704</v>
      </c>
      <c r="M206" s="44">
        <f>IFERROR(VLOOKUP($B206,'2024 Data'!$B:$C,2,0),"ND")</f>
        <v>3805.1324639999998</v>
      </c>
    </row>
    <row r="207" spans="1:13" x14ac:dyDescent="0.25">
      <c r="A207" s="51" t="s">
        <v>533</v>
      </c>
      <c r="B207" s="52" t="s">
        <v>534</v>
      </c>
      <c r="C207" s="51" t="s">
        <v>54</v>
      </c>
      <c r="D207" s="51" t="s">
        <v>63</v>
      </c>
      <c r="F207" s="54"/>
      <c r="G207" s="43">
        <f>IFERROR(VLOOKUP(B207,'2018 Data'!B:C,2,0),0)</f>
        <v>5028.2248564800002</v>
      </c>
      <c r="H207" s="43">
        <f>IFERROR(VLOOKUP(B207,'2019 Data'!B:C,2,0),0)</f>
        <v>4233.315713760001</v>
      </c>
      <c r="I207" s="43">
        <f>IFERROR(VLOOKUP(B207,'2020 Data'!B:C,2,0),0)</f>
        <v>3814.9886476800002</v>
      </c>
      <c r="J207" s="43">
        <f>IFERROR(VLOOKUP(B207,'2021 Data'!B:C,2,0),"ND")</f>
        <v>3792.3666177600003</v>
      </c>
      <c r="K207" s="44">
        <f>IFERROR(VLOOKUP(B207,'2022 Data'!B:C,2,0),"ND")</f>
        <v>3828.9218788800003</v>
      </c>
      <c r="L207" s="44">
        <f>IFERROR(VLOOKUP(B207,'2023 Data'!B:C,2,0),"ND")</f>
        <v>3804.6326702831998</v>
      </c>
      <c r="M207" s="44">
        <f>IFERROR(VLOOKUP($B207,'2024 Data'!$B:$C,2,0),"ND")</f>
        <v>3733.0191359999999</v>
      </c>
    </row>
    <row r="208" spans="1:13" x14ac:dyDescent="0.25">
      <c r="A208" s="51" t="s">
        <v>562</v>
      </c>
      <c r="B208" s="52" t="s">
        <v>563</v>
      </c>
      <c r="C208" s="51" t="s">
        <v>123</v>
      </c>
      <c r="D208" s="51" t="s">
        <v>100</v>
      </c>
      <c r="F208" s="54"/>
      <c r="G208" s="43">
        <f>IFERROR(VLOOKUP(B208,'2018 Data'!B:C,2,0),0)</f>
        <v>1946.6136043200004</v>
      </c>
      <c r="H208" s="43">
        <f>IFERROR(VLOOKUP(B208,'2019 Data'!B:C,2,0),0)</f>
        <v>3280.3101878400003</v>
      </c>
      <c r="I208" s="43">
        <f>IFERROR(VLOOKUP(B208,'2020 Data'!B:C,2,0),0)</f>
        <v>3551.1840503999993</v>
      </c>
      <c r="J208" s="43">
        <f>IFERROR(VLOOKUP(B208,'2021 Data'!B:C,2,0),"ND")</f>
        <v>3044.8183953600001</v>
      </c>
      <c r="K208" s="44">
        <f>IFERROR(VLOOKUP(B208,'2022 Data'!B:C,2,0),"ND")</f>
        <v>3472.7938055999994</v>
      </c>
      <c r="L208" s="44">
        <f>IFERROR(VLOOKUP(B208,'2023 Data'!B:C,2,0),"ND")</f>
        <v>3138.6580747200001</v>
      </c>
      <c r="M208" s="44">
        <f>IFERROR(VLOOKUP($B208,'2024 Data'!$B:$C,2,0),"ND")</f>
        <v>3675.8836799999999</v>
      </c>
    </row>
    <row r="209" spans="1:13" x14ac:dyDescent="0.25">
      <c r="A209" s="51" t="s">
        <v>538</v>
      </c>
      <c r="B209" s="52" t="s">
        <v>539</v>
      </c>
      <c r="C209" s="51" t="s">
        <v>97</v>
      </c>
      <c r="D209" s="51" t="s">
        <v>63</v>
      </c>
      <c r="F209" s="54"/>
      <c r="G209" s="43">
        <f>IFERROR(VLOOKUP(B209,'2018 Data'!B:C,2,0),0)</f>
        <v>5459.4826070400022</v>
      </c>
      <c r="H209" s="43">
        <f>IFERROR(VLOOKUP(B209,'2019 Data'!B:C,2,0),0)</f>
        <v>5712.0677712000015</v>
      </c>
      <c r="I209" s="43">
        <f>IFERROR(VLOOKUP(B209,'2020 Data'!B:C,2,0),0)</f>
        <v>6179.6102558400007</v>
      </c>
      <c r="J209" s="43">
        <f>IFERROR(VLOOKUP(B209,'2021 Data'!B:C,2,0),"ND")</f>
        <v>5250.2921755200014</v>
      </c>
      <c r="K209" s="44">
        <f>IFERROR(VLOOKUP(B209,'2022 Data'!B:C,2,0),"ND")</f>
        <v>4013.4165120000011</v>
      </c>
      <c r="L209" s="44">
        <f>IFERROR(VLOOKUP(B209,'2023 Data'!B:C,2,0),"ND")</f>
        <v>3720.8577571199999</v>
      </c>
      <c r="M209" s="44">
        <f>IFERROR(VLOOKUP($B209,'2024 Data'!$B:$C,2,0),"ND")</f>
        <v>3495.8770559999998</v>
      </c>
    </row>
    <row r="210" spans="1:13" x14ac:dyDescent="0.25">
      <c r="A210" s="51" t="s">
        <v>544</v>
      </c>
      <c r="B210" s="52" t="s">
        <v>545</v>
      </c>
      <c r="C210" s="51" t="s">
        <v>54</v>
      </c>
      <c r="D210" s="51" t="s">
        <v>63</v>
      </c>
      <c r="F210" s="54"/>
      <c r="G210" s="43">
        <f>IFERROR(VLOOKUP(B210,'2018 Data'!B:C,2,0),0)</f>
        <v>4046.7779755200004</v>
      </c>
      <c r="H210" s="43">
        <f>IFERROR(VLOOKUP(B210,'2019 Data'!B:C,2,0),0)</f>
        <v>4260.8222899199991</v>
      </c>
      <c r="I210" s="43">
        <f>IFERROR(VLOOKUP(B210,'2020 Data'!B:C,2,0),0)</f>
        <v>3491.7704337599998</v>
      </c>
      <c r="J210" s="43">
        <f>IFERROR(VLOOKUP(B210,'2021 Data'!B:C,2,0),"ND")</f>
        <v>3346.53896304</v>
      </c>
      <c r="K210" s="44">
        <f>IFERROR(VLOOKUP(B210,'2022 Data'!B:C,2,0),"ND")</f>
        <v>3346.53896304</v>
      </c>
      <c r="L210" s="44">
        <f>IFERROR(VLOOKUP(B210,'2023 Data'!B:C,2,0),"ND")</f>
        <v>3569.2721786736001</v>
      </c>
      <c r="M210" s="44">
        <f>IFERROR(VLOOKUP($B210,'2024 Data'!$B:$C,2,0),"ND")</f>
        <v>3492.2664000000004</v>
      </c>
    </row>
    <row r="211" spans="1:13" x14ac:dyDescent="0.25">
      <c r="A211" s="51" t="s">
        <v>549</v>
      </c>
      <c r="B211" s="52" t="s">
        <v>550</v>
      </c>
      <c r="C211" s="51" t="s">
        <v>551</v>
      </c>
      <c r="D211" s="51" t="s">
        <v>100</v>
      </c>
      <c r="F211" s="54"/>
      <c r="G211" s="43">
        <f>IFERROR(VLOOKUP(B211,'2018 Data'!B:C,2,0),0)</f>
        <v>3069.6769454400001</v>
      </c>
      <c r="H211" s="43">
        <f>IFERROR(VLOOKUP(B211,'2019 Data'!B:C,2,0),0)</f>
        <v>2964.1718534400002</v>
      </c>
      <c r="I211" s="43">
        <f>IFERROR(VLOOKUP(B211,'2020 Data'!B:C,2,0),0)</f>
        <v>2813.2189444800001</v>
      </c>
      <c r="J211" s="43">
        <f>IFERROR(VLOOKUP(B211,'2021 Data'!B:C,2,0),"ND")</f>
        <v>3726.5447217599994</v>
      </c>
      <c r="K211" s="44">
        <f>IFERROR(VLOOKUP(B211,'2022 Data'!B:C,2,0),"ND")</f>
        <v>3191.7147595199995</v>
      </c>
      <c r="L211" s="44">
        <f>IFERROR(VLOOKUP(B211,'2023 Data'!B:C,2,0),"ND")</f>
        <v>3493.4250567888002</v>
      </c>
      <c r="M211" s="44">
        <f>IFERROR(VLOOKUP($B211,'2024 Data'!$B:$C,2,0),"ND")</f>
        <v>3448.0494720000002</v>
      </c>
    </row>
    <row r="212" spans="1:13" x14ac:dyDescent="0.25">
      <c r="A212" s="51" t="s">
        <v>571</v>
      </c>
      <c r="B212" s="52" t="s">
        <v>572</v>
      </c>
      <c r="C212" s="51" t="s">
        <v>231</v>
      </c>
      <c r="D212" s="51" t="s">
        <v>100</v>
      </c>
      <c r="F212" s="54"/>
      <c r="G212" s="43">
        <f>IFERROR(VLOOKUP(B212,'2018 Data'!B:C,2,0),0)</f>
        <v>3306.3365764800001</v>
      </c>
      <c r="H212" s="43">
        <f>IFERROR(VLOOKUP(B212,'2019 Data'!B:C,2,0),0)</f>
        <v>3073.6337889600004</v>
      </c>
      <c r="I212" s="43">
        <f>IFERROR(VLOOKUP(B212,'2020 Data'!B:C,2,0),0)</f>
        <v>3794.5983297600001</v>
      </c>
      <c r="J212" s="43">
        <f>IFERROR(VLOOKUP(B212,'2021 Data'!B:C,2,0),"ND")</f>
        <v>3368.0847815999996</v>
      </c>
      <c r="K212" s="44">
        <f>IFERROR(VLOOKUP(B212,'2022 Data'!B:C,2,0),"ND")</f>
        <v>3000.62496384</v>
      </c>
      <c r="L212" s="44">
        <f>IFERROR(VLOOKUP(B212,'2023 Data'!B:C,2,0),"ND")</f>
        <v>2809.7446478975999</v>
      </c>
      <c r="M212" s="44">
        <f>IFERROR(VLOOKUP($B212,'2024 Data'!$B:$C,2,0),"ND")</f>
        <v>3397.2553439999997</v>
      </c>
    </row>
    <row r="213" spans="1:13" x14ac:dyDescent="0.25">
      <c r="A213" s="51" t="s">
        <v>557</v>
      </c>
      <c r="B213" s="52" t="s">
        <v>558</v>
      </c>
      <c r="C213" s="51" t="s">
        <v>559</v>
      </c>
      <c r="D213" s="51" t="s">
        <v>63</v>
      </c>
      <c r="F213" s="54"/>
      <c r="G213" s="43">
        <f>IFERROR(VLOOKUP(B213,'2018 Data'!B:C,2,0),0)</f>
        <v>3794.8121567999997</v>
      </c>
      <c r="H213" s="43">
        <f>IFERROR(VLOOKUP(B213,'2019 Data'!B:C,2,0),0)</f>
        <v>3729.1313303999996</v>
      </c>
      <c r="I213" s="43">
        <f>IFERROR(VLOOKUP(B213,'2020 Data'!B:C,2,0),0)</f>
        <v>3543.0429283200015</v>
      </c>
      <c r="J213" s="43">
        <f>IFERROR(VLOOKUP(B213,'2021 Data'!B:C,2,0),"ND")</f>
        <v>3377.7513604800006</v>
      </c>
      <c r="K213" s="44">
        <f>IFERROR(VLOOKUP(B213,'2022 Data'!B:C,2,0),"ND")</f>
        <v>3305.26127232</v>
      </c>
      <c r="L213" s="44">
        <f>IFERROR(VLOOKUP(B213,'2023 Data'!B:C,2,0),"ND")</f>
        <v>3182.9293739375989</v>
      </c>
      <c r="M213" s="44">
        <f>IFERROR(VLOOKUP($B213,'2024 Data'!$B:$C,2,0),"ND")</f>
        <v>3324.1350240000002</v>
      </c>
    </row>
    <row r="214" spans="1:13" x14ac:dyDescent="0.25">
      <c r="A214" s="51" t="s">
        <v>530</v>
      </c>
      <c r="B214" s="52" t="s">
        <v>531</v>
      </c>
      <c r="C214" s="51" t="s">
        <v>532</v>
      </c>
      <c r="D214" s="51" t="s">
        <v>63</v>
      </c>
      <c r="E214" s="53">
        <f>VLOOKUP(B214,'Closed and Exempted Facilities'!B:C,2,0)</f>
        <v>45917.584918981483</v>
      </c>
      <c r="F214" s="54"/>
      <c r="G214" s="43">
        <f>IFERROR(VLOOKUP(B214,'2018 Data'!B:C,2,0),0)</f>
        <v>3795.1209676799999</v>
      </c>
      <c r="H214" s="43">
        <f>IFERROR(VLOOKUP(B214,'2019 Data'!B:C,2,0),0)</f>
        <v>3784.3366276799993</v>
      </c>
      <c r="I214" s="43">
        <f>IFERROR(VLOOKUP(B214,'2020 Data'!B:C,2,0),0)</f>
        <v>3536.5748644800001</v>
      </c>
      <c r="J214" s="43">
        <f>IFERROR(VLOOKUP(B214,'2021 Data'!B:C,2,0),"ND")</f>
        <v>3712.4872041600001</v>
      </c>
      <c r="K214" s="44">
        <f>IFERROR(VLOOKUP(B214,'2022 Data'!B:C,2,0),"ND")</f>
        <v>3648.25109376</v>
      </c>
      <c r="L214" s="44">
        <f>IFERROR(VLOOKUP(B214,'2023 Data'!B:C,2,0),"ND")</f>
        <v>3808.5825483215999</v>
      </c>
      <c r="M214" s="44">
        <f>IFERROR(VLOOKUP($B214,'2024 Data'!$B:$C,2,0),"ND")</f>
        <v>3318.3380159999997</v>
      </c>
    </row>
    <row r="215" spans="1:13" x14ac:dyDescent="0.25">
      <c r="A215" s="51" t="s">
        <v>116</v>
      </c>
      <c r="B215" s="52" t="s">
        <v>556</v>
      </c>
      <c r="C215" s="51" t="s">
        <v>126</v>
      </c>
      <c r="D215" s="51" t="s">
        <v>100</v>
      </c>
      <c r="F215" s="54"/>
      <c r="G215" s="43">
        <f>IFERROR(VLOOKUP(B215,'2018 Data'!B:C,2,0),0)</f>
        <v>3990.6592185600007</v>
      </c>
      <c r="H215" s="43">
        <f>IFERROR(VLOOKUP(B215,'2019 Data'!B:C,2,0),0)</f>
        <v>4020.6522484800003</v>
      </c>
      <c r="I215" s="43">
        <f>IFERROR(VLOOKUP(B215,'2020 Data'!B:C,2,0),0)</f>
        <v>3758.4212803200003</v>
      </c>
      <c r="J215" s="43">
        <f>IFERROR(VLOOKUP(B215,'2021 Data'!B:C,2,0),"ND")</f>
        <v>3763.6890278400001</v>
      </c>
      <c r="K215" s="44">
        <f>IFERROR(VLOOKUP(B215,'2022 Data'!B:C,2,0),"ND")</f>
        <v>3573.7546420799999</v>
      </c>
      <c r="L215" s="44">
        <f>IFERROR(VLOOKUP(B215,'2023 Data'!B:C,2,0),"ND")</f>
        <v>3208.0584038831994</v>
      </c>
      <c r="M215" s="44">
        <f>IFERROR(VLOOKUP($B215,'2024 Data'!$B:$C,2,0),"ND")</f>
        <v>3289.1533920000002</v>
      </c>
    </row>
    <row r="216" spans="1:13" x14ac:dyDescent="0.25">
      <c r="A216" s="51" t="s">
        <v>304</v>
      </c>
      <c r="B216" s="52" t="s">
        <v>542</v>
      </c>
      <c r="C216" s="51" t="s">
        <v>543</v>
      </c>
      <c r="D216" s="51" t="s">
        <v>100</v>
      </c>
      <c r="F216" s="54"/>
      <c r="G216" s="43">
        <f>IFERROR(VLOOKUP(B216,'2018 Data'!B:C,2,0),0)</f>
        <v>11326.8487752</v>
      </c>
      <c r="H216" s="43">
        <f>IFERROR(VLOOKUP(B216,'2019 Data'!B:C,2,0),0)</f>
        <v>10886.37015312</v>
      </c>
      <c r="I216" s="43">
        <f>IFERROR(VLOOKUP(B216,'2020 Data'!B:C,2,0),0)</f>
        <v>4870.17628272</v>
      </c>
      <c r="J216" s="43">
        <f>IFERROR(VLOOKUP(B216,'2021 Data'!B:C,2,0),"ND")</f>
        <v>2963.5504214399998</v>
      </c>
      <c r="K216" s="44">
        <f>IFERROR(VLOOKUP(B216,'2022 Data'!B:C,2,0),"ND")</f>
        <v>3196.3631616000002</v>
      </c>
      <c r="L216" s="44">
        <f>IFERROR(VLOOKUP(B216,'2023 Data'!B:C,2,0),"ND")</f>
        <v>3679.9617426768</v>
      </c>
      <c r="M216" s="44">
        <f>IFERROR(VLOOKUP($B216,'2024 Data'!$B:$C,2,0),"ND")</f>
        <v>3289.062672</v>
      </c>
    </row>
    <row r="217" spans="1:13" x14ac:dyDescent="0.25">
      <c r="A217" s="16" t="s">
        <v>1247</v>
      </c>
      <c r="B217" s="52" t="s">
        <v>1200</v>
      </c>
      <c r="C217" s="51" t="s">
        <v>548</v>
      </c>
      <c r="D217" s="51" t="s">
        <v>100</v>
      </c>
      <c r="G217" s="16">
        <v>0</v>
      </c>
      <c r="H217" s="16">
        <v>0</v>
      </c>
      <c r="I217" s="16">
        <v>0</v>
      </c>
      <c r="J217" s="43">
        <v>0</v>
      </c>
      <c r="K217" s="44">
        <f>IFERROR(VLOOKUP(B217,'2022 Data'!B:C,2,0),"ND")</f>
        <v>5107.8897698976007</v>
      </c>
      <c r="L217" s="44">
        <f>IFERROR(VLOOKUP(B217,'2023 Data'!B:C,2,0),"ND")</f>
        <v>4041.9667727711994</v>
      </c>
      <c r="M217" s="44">
        <f>IFERROR(VLOOKUP($B217,'2024 Data'!$B:$C,2,0),"ND")</f>
        <v>3217.303152</v>
      </c>
    </row>
    <row r="218" spans="1:13" x14ac:dyDescent="0.25">
      <c r="A218" s="51" t="s">
        <v>574</v>
      </c>
      <c r="B218" s="52" t="s">
        <v>575</v>
      </c>
      <c r="C218" s="51" t="s">
        <v>576</v>
      </c>
      <c r="D218" s="51" t="s">
        <v>13</v>
      </c>
      <c r="F218" s="54"/>
      <c r="G218" s="43">
        <f>IFERROR(VLOOKUP(B218,'2018 Data'!B:C,2,0),0)</f>
        <v>2783.9303553599998</v>
      </c>
      <c r="H218" s="43">
        <f>IFERROR(VLOOKUP(B218,'2019 Data'!B:C,2,0),0)</f>
        <v>1832.56604496</v>
      </c>
      <c r="I218" s="43">
        <f>IFERROR(VLOOKUP(B218,'2020 Data'!B:C,2,0),0)</f>
        <v>2184.8735361599997</v>
      </c>
      <c r="J218" s="43">
        <f>IFERROR(VLOOKUP(B218,'2021 Data'!B:C,2,0),"ND")</f>
        <v>5564.5504286399992</v>
      </c>
      <c r="K218" s="44">
        <f>IFERROR(VLOOKUP(B218,'2022 Data'!B:C,2,0),"ND")</f>
        <v>4596.1045401600004</v>
      </c>
      <c r="L218" s="44">
        <f>IFERROR(VLOOKUP(B218,'2023 Data'!B:C,2,0),"ND")</f>
        <v>2487.6200009807999</v>
      </c>
      <c r="M218" s="44">
        <f>IFERROR(VLOOKUP($B218,'2024 Data'!$B:$C,2,0),"ND")</f>
        <v>3011.876784</v>
      </c>
    </row>
    <row r="219" spans="1:13" x14ac:dyDescent="0.25">
      <c r="A219" s="51" t="s">
        <v>456</v>
      </c>
      <c r="B219" s="52" t="s">
        <v>457</v>
      </c>
      <c r="C219" s="51" t="s">
        <v>324</v>
      </c>
      <c r="D219" s="51" t="s">
        <v>63</v>
      </c>
      <c r="F219" s="54"/>
      <c r="G219" s="43">
        <f>IFERROR(VLOOKUP(B219,'2018 Data'!B:C,2,0),0)</f>
        <v>3586.45117824</v>
      </c>
      <c r="H219" s="43">
        <f>IFERROR(VLOOKUP(B219,'2019 Data'!B:C,2,0),0)</f>
        <v>3271.9081550400001</v>
      </c>
      <c r="I219" s="43">
        <f>IFERROR(VLOOKUP(B219,'2020 Data'!B:C,2,0),0)</f>
        <v>2712.22871472</v>
      </c>
      <c r="J219" s="43">
        <f>IFERROR(VLOOKUP(B219,'2021 Data'!B:C,2,0),"ND")</f>
        <v>2875.38473376</v>
      </c>
      <c r="K219" s="44">
        <f>IFERROR(VLOOKUP(B219,'2022 Data'!B:C,2,0),"ND")</f>
        <v>2648.3740819200002</v>
      </c>
      <c r="L219" s="44">
        <f>IFERROR(VLOOKUP(B219,'2023 Data'!B:C,2,0),"ND")</f>
        <v>5362.4051363231993</v>
      </c>
      <c r="M219" s="44">
        <f>IFERROR(VLOOKUP($B219,'2024 Data'!$B:$C,2,0),"ND")</f>
        <v>2894.430672</v>
      </c>
    </row>
    <row r="220" spans="1:13" x14ac:dyDescent="0.25">
      <c r="A220" s="51" t="s">
        <v>607</v>
      </c>
      <c r="B220" s="52" t="s">
        <v>608</v>
      </c>
      <c r="C220" s="51" t="s">
        <v>69</v>
      </c>
      <c r="D220" s="51" t="s">
        <v>100</v>
      </c>
      <c r="F220" s="54"/>
      <c r="G220" s="43">
        <f>IFERROR(VLOOKUP(B220,'2018 Data'!B:C,2,0),0)</f>
        <v>0</v>
      </c>
      <c r="H220" s="43">
        <f>IFERROR(VLOOKUP(B220,'2019 Data'!B:C,2,0),0)</f>
        <v>0</v>
      </c>
      <c r="I220" s="43">
        <f>IFERROR(VLOOKUP(B220,'2020 Data'!B:C,2,0),0)</f>
        <v>0</v>
      </c>
      <c r="J220" s="43" t="s">
        <v>186</v>
      </c>
      <c r="K220" s="44">
        <f>IFERROR(VLOOKUP(B220,'2022 Data'!B:C,2,0),"ND")</f>
        <v>4720.28942448</v>
      </c>
      <c r="L220" s="44">
        <f>IFERROR(VLOOKUP(B220,'2023 Data'!B:C,2,0),"ND")</f>
        <v>1609.8599827295998</v>
      </c>
      <c r="M220" s="44">
        <f>IFERROR(VLOOKUP($B220,'2024 Data'!$B:$C,2,0),"ND")</f>
        <v>2849.92344</v>
      </c>
    </row>
    <row r="221" spans="1:13" x14ac:dyDescent="0.25">
      <c r="A221" s="51" t="s">
        <v>304</v>
      </c>
      <c r="B221" s="52" t="s">
        <v>567</v>
      </c>
      <c r="C221" s="51" t="s">
        <v>45</v>
      </c>
      <c r="D221" s="51" t="s">
        <v>100</v>
      </c>
      <c r="F221" s="54"/>
      <c r="G221" s="43">
        <f>IFERROR(VLOOKUP(B221,'2018 Data'!B:C,2,0),0)</f>
        <v>12927.121089119999</v>
      </c>
      <c r="H221" s="43">
        <f>IFERROR(VLOOKUP(B221,'2019 Data'!B:C,2,0),0)</f>
        <v>11468.65493088</v>
      </c>
      <c r="I221" s="43">
        <f>IFERROR(VLOOKUP(B221,'2020 Data'!B:C,2,0),0)</f>
        <v>4377.4741483199996</v>
      </c>
      <c r="J221" s="43">
        <f>IFERROR(VLOOKUP(B221,'2021 Data'!B:C,2,0),"ND")</f>
        <v>4204.9643529600007</v>
      </c>
      <c r="K221" s="44">
        <f>IFERROR(VLOOKUP(B221,'2022 Data'!B:C,2,0),"ND")</f>
        <v>4309.3811678399989</v>
      </c>
      <c r="L221" s="44">
        <f>IFERROR(VLOOKUP(B221,'2023 Data'!B:C,2,0),"ND")</f>
        <v>2929.2942917952</v>
      </c>
      <c r="M221" s="44">
        <f>IFERROR(VLOOKUP($B221,'2024 Data'!$B:$C,2,0),"ND")</f>
        <v>2775.7326239999998</v>
      </c>
    </row>
    <row r="222" spans="1:13" x14ac:dyDescent="0.25">
      <c r="A222" s="51" t="s">
        <v>591</v>
      </c>
      <c r="B222" s="52" t="s">
        <v>592</v>
      </c>
      <c r="C222" s="51" t="s">
        <v>593</v>
      </c>
      <c r="D222" s="51" t="s">
        <v>42</v>
      </c>
      <c r="F222" s="54"/>
      <c r="G222" s="43">
        <f>IFERROR(VLOOKUP(B222,'2018 Data'!B:C,2,0),0)</f>
        <v>4938.1750051199997</v>
      </c>
      <c r="H222" s="43">
        <f>IFERROR(VLOOKUP(B222,'2019 Data'!B:C,2,0),0)</f>
        <v>8195.5539892800007</v>
      </c>
      <c r="I222" s="43">
        <f>IFERROR(VLOOKUP(B222,'2020 Data'!B:C,2,0),0)</f>
        <v>3146.326364160001</v>
      </c>
      <c r="J222" s="43">
        <f>IFERROR(VLOOKUP(B222,'2021 Data'!B:C,2,0),"ND")</f>
        <v>10245.894392160002</v>
      </c>
      <c r="K222" s="44">
        <f>IFERROR(VLOOKUP(B222,'2022 Data'!B:C,2,0),"ND")</f>
        <v>7365.22458336</v>
      </c>
      <c r="L222" s="44">
        <f>IFERROR(VLOOKUP(B222,'2023 Data'!B:C,2,0),"ND")</f>
        <v>1917.1038398400003</v>
      </c>
      <c r="M222" s="44">
        <f>IFERROR(VLOOKUP($B222,'2024 Data'!$B:$C,2,0),"ND")</f>
        <v>2673.1010879999999</v>
      </c>
    </row>
    <row r="223" spans="1:13" x14ac:dyDescent="0.25">
      <c r="A223" s="51" t="s">
        <v>612</v>
      </c>
      <c r="B223" s="52" t="s">
        <v>613</v>
      </c>
      <c r="C223" s="51" t="s">
        <v>614</v>
      </c>
      <c r="D223" s="51" t="s">
        <v>13</v>
      </c>
      <c r="F223" s="54"/>
      <c r="G223" s="43">
        <f>IFERROR(VLOOKUP(B223,'2018 Data'!B:C,2,0),0)</f>
        <v>680.44653935999986</v>
      </c>
      <c r="H223" s="43">
        <f>IFERROR(VLOOKUP(B223,'2019 Data'!B:C,2,0),0)</f>
        <v>536.68074095999998</v>
      </c>
      <c r="I223" s="43">
        <f>IFERROR(VLOOKUP(B223,'2020 Data'!B:C,2,0),0)</f>
        <v>961.54064496000012</v>
      </c>
      <c r="J223" s="43">
        <f>IFERROR(VLOOKUP(B223,'2021 Data'!B:C,2,0),"ND")</f>
        <v>1010.9717956799999</v>
      </c>
      <c r="K223" s="44">
        <f>IFERROR(VLOOKUP(B223,'2022 Data'!B:C,2,0),"ND")</f>
        <v>1334.5930785600003</v>
      </c>
      <c r="L223" s="44">
        <f>IFERROR(VLOOKUP(B223,'2023 Data'!B:C,2,0),"ND")</f>
        <v>1529.2480332528</v>
      </c>
      <c r="M223" s="44">
        <f>IFERROR(VLOOKUP($B223,'2024 Data'!$B:$C,2,0),"ND")</f>
        <v>2644.8690239999996</v>
      </c>
    </row>
    <row r="224" spans="1:13" x14ac:dyDescent="0.25">
      <c r="A224" s="51" t="s">
        <v>580</v>
      </c>
      <c r="B224" s="52" t="s">
        <v>581</v>
      </c>
      <c r="C224" s="51" t="s">
        <v>582</v>
      </c>
      <c r="D224" s="51" t="s">
        <v>100</v>
      </c>
      <c r="F224" s="54"/>
      <c r="G224" s="43">
        <f>IFERROR(VLOOKUP(B224,'2018 Data'!B:C,2,0),0)</f>
        <v>2694.8363299200005</v>
      </c>
      <c r="H224" s="43">
        <f>IFERROR(VLOOKUP(B224,'2019 Data'!B:C,2,0),0)</f>
        <v>2652.4151136</v>
      </c>
      <c r="I224" s="43">
        <f>IFERROR(VLOOKUP(B224,'2020 Data'!B:C,2,0),0)</f>
        <v>2292.8373215999995</v>
      </c>
      <c r="J224" s="43">
        <f>IFERROR(VLOOKUP(B224,'2021 Data'!B:C,2,0),"ND")</f>
        <v>2488.1517662399997</v>
      </c>
      <c r="K224" s="44">
        <f>IFERROR(VLOOKUP(B224,'2022 Data'!B:C,2,0),"ND")</f>
        <v>2373.0620155199999</v>
      </c>
      <c r="L224" s="44">
        <f>IFERROR(VLOOKUP(B224,'2023 Data'!B:C,2,0),"ND")</f>
        <v>2360.9412792000003</v>
      </c>
      <c r="M224" s="44">
        <f>IFERROR(VLOOKUP($B224,'2024 Data'!$B:$C,2,0),"ND")</f>
        <v>2500.3157760000004</v>
      </c>
    </row>
    <row r="225" spans="1:13" x14ac:dyDescent="0.25">
      <c r="A225" s="51" t="s">
        <v>577</v>
      </c>
      <c r="B225" s="52" t="s">
        <v>578</v>
      </c>
      <c r="C225" s="51" t="s">
        <v>579</v>
      </c>
      <c r="D225" s="51" t="s">
        <v>100</v>
      </c>
      <c r="F225" s="54"/>
      <c r="G225" s="43">
        <f>IFERROR(VLOOKUP(B225,'2018 Data'!B:C,2,0),0)</f>
        <v>21892.94666496</v>
      </c>
      <c r="H225" s="43">
        <f>IFERROR(VLOOKUP(B225,'2019 Data'!B:C,2,0),0)</f>
        <v>16605.480245760002</v>
      </c>
      <c r="I225" s="43">
        <f>IFERROR(VLOOKUP(B225,'2020 Data'!B:C,2,0),0)</f>
        <v>4024.6472851200001</v>
      </c>
      <c r="J225" s="43">
        <f>IFERROR(VLOOKUP(B225,'2021 Data'!B:C,2,0),"ND")</f>
        <v>4237.9672910399995</v>
      </c>
      <c r="K225" s="44">
        <f>IFERROR(VLOOKUP(B225,'2022 Data'!B:C,2,0),"ND")</f>
        <v>2953.3066819200003</v>
      </c>
      <c r="L225" s="44">
        <f>IFERROR(VLOOKUP(B225,'2023 Data'!B:C,2,0),"ND")</f>
        <v>2478.2924980799999</v>
      </c>
      <c r="M225" s="44">
        <f>IFERROR(VLOOKUP($B225,'2024 Data'!$B:$C,2,0),"ND")</f>
        <v>2475.6127200000001</v>
      </c>
    </row>
    <row r="226" spans="1:13" x14ac:dyDescent="0.25">
      <c r="A226" s="51" t="s">
        <v>462</v>
      </c>
      <c r="B226" s="52" t="s">
        <v>573</v>
      </c>
      <c r="C226" s="51" t="s">
        <v>392</v>
      </c>
      <c r="D226" s="51" t="s">
        <v>100</v>
      </c>
      <c r="F226" s="54"/>
      <c r="G226" s="43">
        <f>IFERROR(VLOOKUP(B226,'2018 Data'!B:C,2,0),0)</f>
        <v>2698.2368784</v>
      </c>
      <c r="H226" s="43">
        <f>IFERROR(VLOOKUP(B226,'2019 Data'!B:C,2,0),0)</f>
        <v>4855.5655545599993</v>
      </c>
      <c r="I226" s="43">
        <f>IFERROR(VLOOKUP(B226,'2020 Data'!B:C,2,0),0)</f>
        <v>2493.7304112000002</v>
      </c>
      <c r="J226" s="43">
        <f>IFERROR(VLOOKUP(B226,'2021 Data'!B:C,2,0),"ND")</f>
        <v>2447.7822734399997</v>
      </c>
      <c r="K226" s="44">
        <f>IFERROR(VLOOKUP(B226,'2022 Data'!B:C,2,0),"ND")</f>
        <v>2513.7906897599996</v>
      </c>
      <c r="L226" s="44">
        <f>IFERROR(VLOOKUP(B226,'2023 Data'!B:C,2,0),"ND")</f>
        <v>2614.9797151631997</v>
      </c>
      <c r="M226" s="44">
        <f>IFERROR(VLOOKUP($B226,'2024 Data'!$B:$C,2,0),"ND")</f>
        <v>2290.0268160000001</v>
      </c>
    </row>
    <row r="227" spans="1:13" x14ac:dyDescent="0.25">
      <c r="A227" s="51" t="s">
        <v>417</v>
      </c>
      <c r="B227" s="52" t="s">
        <v>418</v>
      </c>
      <c r="C227" s="51" t="s">
        <v>85</v>
      </c>
      <c r="D227" s="51" t="s">
        <v>42</v>
      </c>
      <c r="F227" s="54"/>
      <c r="G227" s="43">
        <f>IFERROR(VLOOKUP(B227,'2018 Data'!B:C,2,0),0)</f>
        <v>6590.808</v>
      </c>
      <c r="H227" s="43">
        <f>IFERROR(VLOOKUP(B227,'2019 Data'!B:C,2,0),0)</f>
        <v>66346.020185760004</v>
      </c>
      <c r="I227" s="43">
        <f>IFERROR(VLOOKUP(B227,'2020 Data'!B:C,2,0),0)</f>
        <v>3258.6478847999997</v>
      </c>
      <c r="J227" s="43">
        <f>IFERROR(VLOOKUP(B227,'2021 Data'!B:C,2,0),"ND")</f>
        <v>2153.1018499199999</v>
      </c>
      <c r="K227" s="44">
        <f>IFERROR(VLOOKUP(B227,'2022 Data'!B:C,2,0),"ND")</f>
        <v>2760.5903673599996</v>
      </c>
      <c r="L227" s="44">
        <f>IFERROR(VLOOKUP(B227,'2023 Data'!B:C,2,0),"ND")</f>
        <v>6119.35258032</v>
      </c>
      <c r="M227" s="44">
        <f>IFERROR(VLOOKUP($B227,'2024 Data'!$B:$C,2,0),"ND")</f>
        <v>2282.3700480000002</v>
      </c>
    </row>
    <row r="228" spans="1:13" x14ac:dyDescent="0.25">
      <c r="A228" s="51" t="s">
        <v>585</v>
      </c>
      <c r="B228" s="52" t="s">
        <v>586</v>
      </c>
      <c r="C228" s="51" t="s">
        <v>246</v>
      </c>
      <c r="D228" s="51" t="s">
        <v>100</v>
      </c>
      <c r="F228" s="54"/>
      <c r="G228" s="43">
        <f>IFERROR(VLOOKUP(B228,'2018 Data'!B:C,2,0),0)</f>
        <v>2538.4591814400001</v>
      </c>
      <c r="H228" s="43">
        <f>IFERROR(VLOOKUP(B228,'2019 Data'!B:C,2,0),0)</f>
        <v>2448.9479347199999</v>
      </c>
      <c r="I228" s="43">
        <f>IFERROR(VLOOKUP(B228,'2020 Data'!B:C,2,0),0)</f>
        <v>2251.5365879999999</v>
      </c>
      <c r="J228" s="43">
        <f>IFERROR(VLOOKUP(B228,'2021 Data'!B:C,2,0),"ND")</f>
        <v>2379.4313759999995</v>
      </c>
      <c r="K228" s="44">
        <f>IFERROR(VLOOKUP(B228,'2022 Data'!B:C,2,0),"ND")</f>
        <v>2353.369788</v>
      </c>
      <c r="L228" s="44">
        <f>IFERROR(VLOOKUP(B228,'2023 Data'!B:C,2,0),"ND")</f>
        <v>2245.5285834240003</v>
      </c>
      <c r="M228" s="44">
        <f>IFERROR(VLOOKUP($B228,'2024 Data'!$B:$C,2,0),"ND")</f>
        <v>2178.5954399999996</v>
      </c>
    </row>
    <row r="229" spans="1:13" x14ac:dyDescent="0.25">
      <c r="A229" s="51" t="s">
        <v>589</v>
      </c>
      <c r="B229" s="52" t="s">
        <v>590</v>
      </c>
      <c r="C229" s="51" t="s">
        <v>434</v>
      </c>
      <c r="D229" s="51" t="s">
        <v>100</v>
      </c>
      <c r="F229" s="54"/>
      <c r="G229" s="43">
        <f>IFERROR(VLOOKUP(B229,'2018 Data'!B:C,2,0),0)</f>
        <v>2960.6155387200001</v>
      </c>
      <c r="H229" s="43">
        <f>IFERROR(VLOOKUP(B229,'2019 Data'!B:C,2,0),0)</f>
        <v>2817.1574625599997</v>
      </c>
      <c r="I229" s="43">
        <f>IFERROR(VLOOKUP(B229,'2020 Data'!B:C,2,0),0)</f>
        <v>2156.1857856000001</v>
      </c>
      <c r="J229" s="43">
        <f>IFERROR(VLOOKUP(B229,'2021 Data'!B:C,2,0),"ND")</f>
        <v>2509.9972547328007</v>
      </c>
      <c r="K229" s="44">
        <f>IFERROR(VLOOKUP(B229,'2022 Data'!B:C,2,0),"ND")</f>
        <v>2276.5320436319998</v>
      </c>
      <c r="L229" s="44">
        <f>IFERROR(VLOOKUP(B229,'2023 Data'!B:C,2,0),"ND")</f>
        <v>1980.0121206096001</v>
      </c>
      <c r="M229" s="44">
        <f>IFERROR(VLOOKUP($B229,'2024 Data'!$B:$C,2,0),"ND")</f>
        <v>2111.4626400000002</v>
      </c>
    </row>
    <row r="230" spans="1:13" x14ac:dyDescent="0.25">
      <c r="A230" s="51" t="s">
        <v>631</v>
      </c>
      <c r="B230" s="52" t="s">
        <v>632</v>
      </c>
      <c r="C230" s="51" t="s">
        <v>287</v>
      </c>
      <c r="D230" s="51" t="s">
        <v>100</v>
      </c>
      <c r="F230" s="54"/>
      <c r="G230" s="43">
        <f>IFERROR(VLOOKUP(B230,'2018 Data'!B:C,2,0),0)</f>
        <v>2452.1769316800005</v>
      </c>
      <c r="H230" s="43">
        <f>IFERROR(VLOOKUP(B230,'2019 Data'!B:C,2,0),0)</f>
        <v>1420.1617248000002</v>
      </c>
      <c r="I230" s="43">
        <f>IFERROR(VLOOKUP(B230,'2020 Data'!B:C,2,0),0)</f>
        <v>3039.5796782399998</v>
      </c>
      <c r="J230" s="43">
        <f>IFERROR(VLOOKUP(B230,'2021 Data'!B:C,2,0),"ND")</f>
        <v>1378.4154652799998</v>
      </c>
      <c r="K230" s="44">
        <f>IFERROR(VLOOKUP(B230,'2022 Data'!B:C,2,0),"ND")</f>
        <v>1225.9752926400001</v>
      </c>
      <c r="L230" s="44">
        <f>IFERROR(VLOOKUP(B230,'2023 Data'!B:C,2,0),"ND")</f>
        <v>992.75512895999998</v>
      </c>
      <c r="M230" s="44">
        <f>IFERROR(VLOOKUP($B230,'2024 Data'!$B:$C,2,0),"ND")</f>
        <v>1976.8106635200002</v>
      </c>
    </row>
    <row r="231" spans="1:13" x14ac:dyDescent="0.25">
      <c r="A231" s="51" t="s">
        <v>760</v>
      </c>
      <c r="B231" s="52" t="s">
        <v>761</v>
      </c>
      <c r="C231" s="51" t="s">
        <v>414</v>
      </c>
      <c r="D231" s="51" t="s">
        <v>63</v>
      </c>
      <c r="F231" s="54"/>
      <c r="G231" s="43">
        <f>IFERROR(VLOOKUP(B231,'2018 Data'!B:C,2,0),0)</f>
        <v>9837.6288091200004</v>
      </c>
      <c r="H231" s="43">
        <f>IFERROR(VLOOKUP(B231,'2019 Data'!B:C,2,0),0)</f>
        <v>10364.544721439999</v>
      </c>
      <c r="I231" s="43" t="s">
        <v>186</v>
      </c>
      <c r="J231" s="43" t="s">
        <v>186</v>
      </c>
      <c r="K231" s="44">
        <f>IFERROR(VLOOKUP(B231,'2022 Data'!B:C,2,0),"ND")</f>
        <v>10666.383584371199</v>
      </c>
      <c r="L231" s="43" t="s">
        <v>186</v>
      </c>
      <c r="M231" s="44">
        <f>IFERROR(VLOOKUP($B231,'2024 Data'!$B:$C,2,0),"ND")</f>
        <v>1939.6933919999999</v>
      </c>
    </row>
    <row r="232" spans="1:13" x14ac:dyDescent="0.25">
      <c r="A232" s="51" t="s">
        <v>623</v>
      </c>
      <c r="B232" s="52" t="s">
        <v>624</v>
      </c>
      <c r="C232" s="51" t="s">
        <v>625</v>
      </c>
      <c r="D232" s="51" t="s">
        <v>13</v>
      </c>
      <c r="F232" s="54"/>
      <c r="G232" s="43">
        <f>IFERROR(VLOOKUP(B232,'2018 Data'!B:C,2,0),0)</f>
        <v>1397.60455968</v>
      </c>
      <c r="H232" s="43">
        <f>IFERROR(VLOOKUP(B232,'2019 Data'!B:C,2,0),0)</f>
        <v>716.80602671999998</v>
      </c>
      <c r="I232" s="43">
        <f>IFERROR(VLOOKUP(B232,'2020 Data'!B:C,2,0),0)</f>
        <v>929.58515999999997</v>
      </c>
      <c r="J232" s="43">
        <f>IFERROR(VLOOKUP(B232,'2021 Data'!B:C,2,0),"ND")</f>
        <v>1813.3808515200003</v>
      </c>
      <c r="K232" s="44">
        <f>IFERROR(VLOOKUP(B232,'2022 Data'!B:C,2,0),"ND")</f>
        <v>1547.6836535999998</v>
      </c>
      <c r="L232" s="44">
        <f>IFERROR(VLOOKUP(B232,'2023 Data'!B:C,2,0),"ND")</f>
        <v>1106.3928053807999</v>
      </c>
      <c r="M232" s="44">
        <f>IFERROR(VLOOKUP($B232,'2024 Data'!$B:$C,2,0),"ND")</f>
        <v>1844.7911999999999</v>
      </c>
    </row>
    <row r="233" spans="1:13" x14ac:dyDescent="0.25">
      <c r="A233" s="51" t="s">
        <v>604</v>
      </c>
      <c r="B233" s="52" t="s">
        <v>605</v>
      </c>
      <c r="C233" s="51" t="s">
        <v>606</v>
      </c>
      <c r="D233" s="51" t="s">
        <v>100</v>
      </c>
      <c r="F233" s="54"/>
      <c r="G233" s="43">
        <f>IFERROR(VLOOKUP(B233,'2018 Data'!B:C,2,0),0)</f>
        <v>1803.8410992000001</v>
      </c>
      <c r="H233" s="43">
        <f>IFERROR(VLOOKUP(B233,'2019 Data'!B:C,2,0),0)</f>
        <v>1675.0428307200004</v>
      </c>
      <c r="I233" s="43">
        <f>IFERROR(VLOOKUP(B233,'2020 Data'!B:C,2,0),0)</f>
        <v>1760.7484641599997</v>
      </c>
      <c r="J233" s="43">
        <f>IFERROR(VLOOKUP(B233,'2021 Data'!B:C,2,0),"ND")</f>
        <v>1768.21644384</v>
      </c>
      <c r="K233" s="44">
        <f>IFERROR(VLOOKUP(B233,'2022 Data'!B:C,2,0),"ND")</f>
        <v>1751.1928358399998</v>
      </c>
      <c r="L233" s="44">
        <f>IFERROR(VLOOKUP(B233,'2023 Data'!B:C,2,0),"ND")</f>
        <v>1614.7542196800002</v>
      </c>
      <c r="M233" s="44">
        <f>IFERROR(VLOOKUP($B233,'2024 Data'!$B:$C,2,0),"ND")</f>
        <v>1718.9897759999999</v>
      </c>
    </row>
    <row r="234" spans="1:13" x14ac:dyDescent="0.25">
      <c r="A234" s="51" t="s">
        <v>615</v>
      </c>
      <c r="B234" s="52" t="s">
        <v>616</v>
      </c>
      <c r="C234" s="51" t="s">
        <v>617</v>
      </c>
      <c r="D234" s="51" t="s">
        <v>100</v>
      </c>
      <c r="F234" s="54"/>
      <c r="G234" s="43">
        <f>IFERROR(VLOOKUP(B234,'2018 Data'!B:C,2,0),0)</f>
        <v>1064.4829876799997</v>
      </c>
      <c r="H234" s="43">
        <f>IFERROR(VLOOKUP(B234,'2019 Data'!B:C,2,0),0)</f>
        <v>273.97567008000004</v>
      </c>
      <c r="I234" s="43">
        <f>IFERROR(VLOOKUP(B234,'2020 Data'!B:C,2,0),0)</f>
        <v>2311.2396921599993</v>
      </c>
      <c r="J234" s="43">
        <f>IFERROR(VLOOKUP(B234,'2021 Data'!B:C,2,0),"ND")</f>
        <v>2906.6474808000003</v>
      </c>
      <c r="K234" s="44">
        <f>IFERROR(VLOOKUP(B234,'2022 Data'!B:C,2,0),"ND")</f>
        <v>3114.1655798400002</v>
      </c>
      <c r="L234" s="44">
        <f>IFERROR(VLOOKUP(B234,'2023 Data'!B:C,2,0),"ND")</f>
        <v>1516.7783778336002</v>
      </c>
      <c r="M234" s="44">
        <f>IFERROR(VLOOKUP($B234,'2024 Data'!$B:$C,2,0),"ND")</f>
        <v>1712.8571039999997</v>
      </c>
    </row>
    <row r="235" spans="1:13" x14ac:dyDescent="0.25">
      <c r="A235" s="51" t="s">
        <v>609</v>
      </c>
      <c r="B235" s="52" t="s">
        <v>610</v>
      </c>
      <c r="C235" s="51" t="s">
        <v>611</v>
      </c>
      <c r="D235" s="51" t="s">
        <v>82</v>
      </c>
      <c r="F235" s="54"/>
      <c r="G235" s="43">
        <f>IFERROR(VLOOKUP(B235,'2018 Data'!B:C,2,0),0)</f>
        <v>6506.8920000000007</v>
      </c>
      <c r="H235" s="43">
        <f>IFERROR(VLOOKUP(B235,'2019 Data'!B:C,2,0),0)</f>
        <v>4902.0552000000007</v>
      </c>
      <c r="I235" s="43">
        <f>IFERROR(VLOOKUP(B235,'2020 Data'!B:C,2,0),0)</f>
        <v>4834.9224000000004</v>
      </c>
      <c r="J235" s="43">
        <f>IFERROR(VLOOKUP(B235,'2021 Data'!B:C,2,0),"ND")</f>
        <v>4398.1055999999999</v>
      </c>
      <c r="K235" s="44">
        <f>IFERROR(VLOOKUP(B235,'2022 Data'!B:C,2,0),"ND")</f>
        <v>3895.5167999999999</v>
      </c>
      <c r="L235" s="44">
        <f>IFERROR(VLOOKUP(B235,'2023 Data'!B:C,2,0),"ND")</f>
        <v>1572.8580000000002</v>
      </c>
      <c r="M235" s="44">
        <f>IFERROR(VLOOKUP($B235,'2024 Data'!$B:$C,2,0),"ND")</f>
        <v>1625.920128</v>
      </c>
    </row>
    <row r="236" spans="1:13" x14ac:dyDescent="0.25">
      <c r="A236" s="51" t="s">
        <v>258</v>
      </c>
      <c r="B236" s="52" t="s">
        <v>259</v>
      </c>
      <c r="C236" s="51" t="s">
        <v>260</v>
      </c>
      <c r="D236" s="51" t="s">
        <v>100</v>
      </c>
      <c r="F236" s="54"/>
      <c r="G236" s="43">
        <f>IFERROR(VLOOKUP(B236,'2018 Data'!B:C,2,0),0)</f>
        <v>8145.559648800001</v>
      </c>
      <c r="H236" s="43">
        <f>IFERROR(VLOOKUP(B236,'2019 Data'!B:C,2,0),0)</f>
        <v>9775.5675292800006</v>
      </c>
      <c r="I236" s="43">
        <f>IFERROR(VLOOKUP(B236,'2020 Data'!B:C,2,0),0)</f>
        <v>4725.6127833600012</v>
      </c>
      <c r="J236" s="43">
        <f>IFERROR(VLOOKUP(B236,'2021 Data'!B:C,2,0),"ND")</f>
        <v>10601.51125824</v>
      </c>
      <c r="K236" s="44">
        <f>IFERROR(VLOOKUP(B236,'2022 Data'!B:C,2,0),"ND")</f>
        <v>13472.36888256</v>
      </c>
      <c r="L236" s="44">
        <f>IFERROR(VLOOKUP(B236,'2023 Data'!B:C,2,0),"ND")</f>
        <v>12473.921617919999</v>
      </c>
      <c r="M236" s="44">
        <f>IFERROR(VLOOKUP($B236,'2024 Data'!$B:$C,2,0),"ND")</f>
        <v>1608.574464</v>
      </c>
    </row>
    <row r="237" spans="1:13" x14ac:dyDescent="0.25">
      <c r="A237" s="51" t="s">
        <v>628</v>
      </c>
      <c r="B237" s="52" t="s">
        <v>629</v>
      </c>
      <c r="C237" s="51" t="s">
        <v>630</v>
      </c>
      <c r="D237" s="51" t="s">
        <v>100</v>
      </c>
      <c r="F237" s="54"/>
      <c r="G237" s="43">
        <f>IFERROR(VLOOKUP(B237,'2018 Data'!B:C,2,0),0)</f>
        <v>1174.1534884799999</v>
      </c>
      <c r="H237" s="43">
        <f>IFERROR(VLOOKUP(B237,'2019 Data'!B:C,2,0),0)</f>
        <v>1096.5152217599998</v>
      </c>
      <c r="I237" s="43">
        <f>IFERROR(VLOOKUP(B237,'2020 Data'!B:C,2,0),0)</f>
        <v>957.77776080000012</v>
      </c>
      <c r="J237" s="43">
        <f>IFERROR(VLOOKUP(B237,'2021 Data'!B:C,2,0),"ND")</f>
        <v>1048.88767536</v>
      </c>
      <c r="K237" s="44">
        <f>IFERROR(VLOOKUP(B237,'2022 Data'!B:C,2,0),"ND")</f>
        <v>943.20413711999993</v>
      </c>
      <c r="L237" s="44">
        <f>IFERROR(VLOOKUP(B237,'2023 Data'!B:C,2,0),"ND")</f>
        <v>995.29256735999979</v>
      </c>
      <c r="M237" s="44">
        <f>IFERROR(VLOOKUP($B237,'2024 Data'!$B:$C,2,0),"ND")</f>
        <v>1517.33736</v>
      </c>
    </row>
    <row r="238" spans="1:13" x14ac:dyDescent="0.25">
      <c r="A238" s="51" t="s">
        <v>598</v>
      </c>
      <c r="B238" s="52" t="s">
        <v>599</v>
      </c>
      <c r="C238" s="51" t="s">
        <v>150</v>
      </c>
      <c r="D238" s="51" t="s">
        <v>82</v>
      </c>
      <c r="F238" s="54"/>
      <c r="G238" s="43">
        <f>IFERROR(VLOOKUP(B238,'2018 Data'!B:C,2,0),0)</f>
        <v>9274.0827916800008</v>
      </c>
      <c r="H238" s="43">
        <f>IFERROR(VLOOKUP(B238,'2019 Data'!B:C,2,0),0)</f>
        <v>9878.0219798399994</v>
      </c>
      <c r="I238" s="43">
        <f>IFERROR(VLOOKUP(B238,'2020 Data'!B:C,2,0),0)</f>
        <v>4979.2572849600001</v>
      </c>
      <c r="J238" s="43">
        <f>IFERROR(VLOOKUP(B238,'2021 Data'!B:C,2,0),"ND")</f>
        <v>4867.5964780800005</v>
      </c>
      <c r="K238" s="44">
        <f>IFERROR(VLOOKUP(B238,'2022 Data'!B:C,2,0),"ND")</f>
        <v>2679.2294036255998</v>
      </c>
      <c r="L238" s="44">
        <f>IFERROR(VLOOKUP(B238,'2023 Data'!B:C,2,0),"ND")</f>
        <v>1769.0161007232002</v>
      </c>
      <c r="M238" s="44">
        <f>IFERROR(VLOOKUP($B238,'2024 Data'!$B:$C,2,0),"ND")</f>
        <v>1488.8875680000001</v>
      </c>
    </row>
    <row r="239" spans="1:13" x14ac:dyDescent="0.25">
      <c r="A239" s="51" t="s">
        <v>596</v>
      </c>
      <c r="B239" s="52" t="s">
        <v>597</v>
      </c>
      <c r="C239" s="51" t="s">
        <v>306</v>
      </c>
      <c r="D239" s="51" t="s">
        <v>63</v>
      </c>
      <c r="F239" s="54"/>
      <c r="G239" s="43" t="s">
        <v>186</v>
      </c>
      <c r="H239" s="43">
        <f>IFERROR(VLOOKUP(B239,'2019 Data'!B:C,2,0),0)</f>
        <v>9707.4769075200002</v>
      </c>
      <c r="I239" s="43">
        <f>IFERROR(VLOOKUP(B239,'2020 Data'!B:C,2,0),0)</f>
        <v>6743.2467211199992</v>
      </c>
      <c r="J239" s="43">
        <f>IFERROR(VLOOKUP(B239,'2021 Data'!B:C,2,0),"ND")</f>
        <v>7050.6104356800006</v>
      </c>
      <c r="K239" s="44">
        <f>IFERROR(VLOOKUP(B239,'2022 Data'!B:C,2,0),"ND")</f>
        <v>4842.9869543999994</v>
      </c>
      <c r="L239" s="44">
        <f>IFERROR(VLOOKUP(B239,'2023 Data'!B:C,2,0),"ND")</f>
        <v>1855.5352603200001</v>
      </c>
      <c r="M239" s="44">
        <f>IFERROR(VLOOKUP($B239,'2024 Data'!$B:$C,2,0),"ND")</f>
        <v>1375.8232320000002</v>
      </c>
    </row>
    <row r="240" spans="1:13" x14ac:dyDescent="0.25">
      <c r="A240" s="51" t="s">
        <v>620</v>
      </c>
      <c r="B240" s="52" t="s">
        <v>621</v>
      </c>
      <c r="C240" s="51" t="s">
        <v>197</v>
      </c>
      <c r="D240" s="51" t="s">
        <v>42</v>
      </c>
      <c r="F240" s="54"/>
      <c r="G240" s="43">
        <f>IFERROR(VLOOKUP(B240,'2018 Data'!B:C,2,0),0)</f>
        <v>1453.81947984</v>
      </c>
      <c r="H240" s="43">
        <f>IFERROR(VLOOKUP(B240,'2019 Data'!B:C,2,0),0)</f>
        <v>1431.72707328</v>
      </c>
      <c r="I240" s="43">
        <f>IFERROR(VLOOKUP(B240,'2020 Data'!B:C,2,0),0)</f>
        <v>1436.2503724799999</v>
      </c>
      <c r="J240" s="43">
        <f>IFERROR(VLOOKUP(B240,'2021 Data'!B:C,2,0),"ND")</f>
        <v>1272.3288580799997</v>
      </c>
      <c r="K240" s="44">
        <f>IFERROR(VLOOKUP(B240,'2022 Data'!B:C,2,0),"ND")</f>
        <v>1201.7407147200001</v>
      </c>
      <c r="L240" s="44">
        <f>IFERROR(VLOOKUP(B240,'2023 Data'!B:C,2,0),"ND")</f>
        <v>1224.4342846175998</v>
      </c>
      <c r="M240" s="44">
        <f>IFERROR(VLOOKUP($B240,'2024 Data'!$B:$C,2,0),"ND")</f>
        <v>1294.3761767999997</v>
      </c>
    </row>
    <row r="241" spans="1:13" x14ac:dyDescent="0.25">
      <c r="A241" s="51" t="s">
        <v>618</v>
      </c>
      <c r="B241" s="52" t="s">
        <v>619</v>
      </c>
      <c r="C241" s="51" t="s">
        <v>576</v>
      </c>
      <c r="D241" s="51" t="s">
        <v>82</v>
      </c>
      <c r="F241" s="54"/>
      <c r="G241" s="43">
        <f>IFERROR(VLOOKUP(B241,'2018 Data'!B:C,2,0),0)</f>
        <v>2328.8366505600002</v>
      </c>
      <c r="H241" s="43">
        <f>IFERROR(VLOOKUP(B241,'2019 Data'!B:C,2,0),0)</f>
        <v>1420.3304639999999</v>
      </c>
      <c r="I241" s="43">
        <f>IFERROR(VLOOKUP(B241,'2020 Data'!B:C,2,0),0)</f>
        <v>2934.6831360000001</v>
      </c>
      <c r="J241" s="43">
        <f>IFERROR(VLOOKUP(B241,'2021 Data'!B:C,2,0),"ND")</f>
        <v>1589.1424214400001</v>
      </c>
      <c r="K241" s="44">
        <f>IFERROR(VLOOKUP(B241,'2022 Data'!B:C,2,0),"ND")</f>
        <v>4761.1368302399997</v>
      </c>
      <c r="L241" s="44">
        <f>IFERROR(VLOOKUP(B241,'2023 Data'!B:C,2,0),"ND")</f>
        <v>1230.1709112000001</v>
      </c>
      <c r="M241" s="44">
        <f>IFERROR(VLOOKUP($B241,'2024 Data'!$B:$C,2,0),"ND")</f>
        <v>1244.5876799999999</v>
      </c>
    </row>
    <row r="242" spans="1:13" x14ac:dyDescent="0.25">
      <c r="A242" s="51" t="s">
        <v>647</v>
      </c>
      <c r="B242" s="52" t="s">
        <v>648</v>
      </c>
      <c r="C242" s="51" t="s">
        <v>54</v>
      </c>
      <c r="D242" s="51" t="s">
        <v>92</v>
      </c>
      <c r="F242" s="54"/>
      <c r="G242" s="43">
        <f>IFERROR(VLOOKUP(B242,'2018 Data'!B:C,2,0),0)</f>
        <v>2224.1491272000003</v>
      </c>
      <c r="H242" s="43">
        <f>IFERROR(VLOOKUP(B242,'2019 Data'!B:C,2,0),0)</f>
        <v>482.92832448000007</v>
      </c>
      <c r="I242" s="43">
        <f>IFERROR(VLOOKUP(B242,'2020 Data'!B:C,2,0),0)</f>
        <v>438.69198240000003</v>
      </c>
      <c r="J242" s="43">
        <f>IFERROR(VLOOKUP(B242,'2021 Data'!B:C,2,0),"ND")</f>
        <v>437.51715840000003</v>
      </c>
      <c r="K242" s="44">
        <f>IFERROR(VLOOKUP(B242,'2022 Data'!B:C,2,0),"ND")</f>
        <v>440.36966735999999</v>
      </c>
      <c r="L242" s="44">
        <f>IFERROR(VLOOKUP(B242,'2023 Data'!B:C,2,0),"ND")</f>
        <v>559.03804992000005</v>
      </c>
      <c r="M242" s="44">
        <f>IFERROR(VLOOKUP($B242,'2024 Data'!$B:$C,2,0),"ND")</f>
        <v>1008.198576</v>
      </c>
    </row>
    <row r="243" spans="1:13" x14ac:dyDescent="0.25">
      <c r="A243" s="51" t="s">
        <v>638</v>
      </c>
      <c r="B243" s="52" t="s">
        <v>639</v>
      </c>
      <c r="C243" s="51" t="s">
        <v>640</v>
      </c>
      <c r="D243" s="51" t="s">
        <v>63</v>
      </c>
      <c r="F243" s="54"/>
      <c r="G243" s="43">
        <f>IFERROR(VLOOKUP(B243,'2018 Data'!B:C,2,0),0)</f>
        <v>722.43202752000002</v>
      </c>
      <c r="H243" s="43">
        <f>IFERROR(VLOOKUP(B243,'2019 Data'!B:C,2,0),0)</f>
        <v>958.39846704000001</v>
      </c>
      <c r="I243" s="43">
        <f>IFERROR(VLOOKUP(B243,'2020 Data'!B:C,2,0),0)</f>
        <v>796.21351488000005</v>
      </c>
      <c r="J243" s="43">
        <f>IFERROR(VLOOKUP(B243,'2021 Data'!B:C,2,0),"ND")</f>
        <v>693.62951615999998</v>
      </c>
      <c r="K243" s="44">
        <f>IFERROR(VLOOKUP(B243,'2022 Data'!B:C,2,0),"ND")</f>
        <v>68.373033119999988</v>
      </c>
      <c r="L243" s="44">
        <f>IFERROR(VLOOKUP(B243,'2023 Data'!B:C,2,0),"ND")</f>
        <v>781.7634781488</v>
      </c>
      <c r="M243" s="44">
        <f>IFERROR(VLOOKUP($B243,'2024 Data'!$B:$C,2,0),"ND")</f>
        <v>805.82040000000006</v>
      </c>
    </row>
    <row r="244" spans="1:13" x14ac:dyDescent="0.25">
      <c r="A244" s="51" t="s">
        <v>636</v>
      </c>
      <c r="B244" s="52" t="s">
        <v>637</v>
      </c>
      <c r="C244" s="51" t="s">
        <v>54</v>
      </c>
      <c r="D244" s="51" t="s">
        <v>63</v>
      </c>
      <c r="F244" s="54"/>
      <c r="G244" s="43">
        <f>IFERROR(VLOOKUP(B244,'2018 Data'!B:C,2,0),0)</f>
        <v>4114.702035360001</v>
      </c>
      <c r="H244" s="43">
        <f>IFERROR(VLOOKUP(B244,'2019 Data'!B:C,2,0),0)</f>
        <v>720.42085584000006</v>
      </c>
      <c r="I244" s="43">
        <f>IFERROR(VLOOKUP(B244,'2020 Data'!B:C,2,0),0)</f>
        <v>3266.4498955199992</v>
      </c>
      <c r="J244" s="43">
        <f>IFERROR(VLOOKUP(B244,'2021 Data'!B:C,2,0),"ND")</f>
        <v>1747.1803809600001</v>
      </c>
      <c r="K244" s="44">
        <f>IFERROR(VLOOKUP(B244,'2022 Data'!B:C,2,0),"ND")</f>
        <v>803.54840831999979</v>
      </c>
      <c r="L244" s="44">
        <f>IFERROR(VLOOKUP(B244,'2023 Data'!B:C,2,0),"ND")</f>
        <v>785.43915317280005</v>
      </c>
      <c r="M244" s="44">
        <f>IFERROR(VLOOKUP($B244,'2024 Data'!$B:$C,2,0),"ND")</f>
        <v>773.97768000000008</v>
      </c>
    </row>
    <row r="245" spans="1:13" x14ac:dyDescent="0.25">
      <c r="A245" s="51" t="s">
        <v>643</v>
      </c>
      <c r="B245" s="52" t="s">
        <v>644</v>
      </c>
      <c r="C245" s="51" t="s">
        <v>260</v>
      </c>
      <c r="D245" s="51" t="s">
        <v>100</v>
      </c>
      <c r="E245" s="53">
        <f>VLOOKUP(B245,'Closed and Exempted Facilities'!B:C,2,0)</f>
        <v>45825.714733796296</v>
      </c>
      <c r="F245" s="54"/>
      <c r="G245" s="43">
        <f>IFERROR(VLOOKUP(B245,'2018 Data'!B:C,2,0),0)</f>
        <v>635.51510064000001</v>
      </c>
      <c r="H245" s="43">
        <f>IFERROR(VLOOKUP(B245,'2019 Data'!B:C,2,0),0)</f>
        <v>912.48797807999995</v>
      </c>
      <c r="I245" s="43">
        <f>IFERROR(VLOOKUP(B245,'2020 Data'!B:C,2,0),0)</f>
        <v>554.42775024000002</v>
      </c>
      <c r="J245" s="43">
        <f>IFERROR(VLOOKUP(B245,'2021 Data'!B:C,2,0),"ND")</f>
        <v>632.98646208000014</v>
      </c>
      <c r="K245" s="44">
        <f>IFERROR(VLOOKUP(B245,'2022 Data'!B:C,2,0),"ND")</f>
        <v>692.48898431999999</v>
      </c>
      <c r="L245" s="44">
        <f>IFERROR(VLOOKUP(B245,'2023 Data'!B:C,2,0),"ND")</f>
        <v>660.94157969279991</v>
      </c>
      <c r="M245" s="44">
        <f>IFERROR(VLOOKUP($B245,'2024 Data'!$B:$C,2,0),"ND")</f>
        <v>715.626576</v>
      </c>
    </row>
    <row r="246" spans="1:13" x14ac:dyDescent="0.25">
      <c r="A246" s="51" t="s">
        <v>664</v>
      </c>
      <c r="B246" s="52" t="s">
        <v>665</v>
      </c>
      <c r="C246" s="51" t="s">
        <v>666</v>
      </c>
      <c r="D246" s="51" t="s">
        <v>13</v>
      </c>
      <c r="F246" s="54"/>
      <c r="G246" s="43">
        <f>IFERROR(VLOOKUP(B246,'2018 Data'!B:C,2,0),0)</f>
        <v>1055.8414540799997</v>
      </c>
      <c r="H246" s="43">
        <f>IFERROR(VLOOKUP(B246,'2019 Data'!B:C,2,0),0)</f>
        <v>98.025227999999998</v>
      </c>
      <c r="I246" s="43">
        <f>IFERROR(VLOOKUP(B246,'2020 Data'!B:C,2,0),0)</f>
        <v>25.707326400000003</v>
      </c>
      <c r="J246" s="43">
        <f>IFERROR(VLOOKUP(B246,'2021 Data'!B:C,2,0),"ND")</f>
        <v>88.710007680000004</v>
      </c>
      <c r="K246" s="44">
        <f>IFERROR(VLOOKUP(B246,'2022 Data'!B:C,2,0),"ND")</f>
        <v>650.15150256000004</v>
      </c>
      <c r="L246" s="44">
        <f>IFERROR(VLOOKUP(B246,'2023 Data'!B:C,2,0),"ND")</f>
        <v>230.86415257919998</v>
      </c>
      <c r="M246" s="44">
        <f>IFERROR(VLOOKUP($B246,'2024 Data'!$B:$C,2,0),"ND")</f>
        <v>693.24595199999999</v>
      </c>
    </row>
    <row r="247" spans="1:13" x14ac:dyDescent="0.25">
      <c r="A247" s="51" t="s">
        <v>645</v>
      </c>
      <c r="B247" s="52" t="s">
        <v>646</v>
      </c>
      <c r="C247" s="51" t="s">
        <v>123</v>
      </c>
      <c r="D247" s="51" t="s">
        <v>63</v>
      </c>
      <c r="F247" s="54"/>
      <c r="G247" s="43" t="s">
        <v>186</v>
      </c>
      <c r="H247" s="43">
        <f>IFERROR(VLOOKUP(B247,'2019 Data'!B:C,2,0),0)</f>
        <v>10946.04132384</v>
      </c>
      <c r="I247" s="43">
        <f>IFERROR(VLOOKUP(B247,'2020 Data'!B:C,2,0),0)</f>
        <v>873.76124303999995</v>
      </c>
      <c r="J247" s="43">
        <f>IFERROR(VLOOKUP(B247,'2021 Data'!B:C,2,0),"ND")</f>
        <v>7726.8060172799997</v>
      </c>
      <c r="K247" s="44">
        <f>IFERROR(VLOOKUP(B247,'2022 Data'!B:C,2,0),"ND")</f>
        <v>7754.7542183999994</v>
      </c>
      <c r="L247" s="44">
        <f>IFERROR(VLOOKUP(B247,'2023 Data'!B:C,2,0),"ND")</f>
        <v>584.5978656000002</v>
      </c>
      <c r="M247" s="44">
        <f>IFERROR(VLOOKUP($B247,'2024 Data'!$B:$C,2,0),"ND")</f>
        <v>643.97591999999997</v>
      </c>
    </row>
    <row r="248" spans="1:13" x14ac:dyDescent="0.25">
      <c r="A248" s="51" t="s">
        <v>655</v>
      </c>
      <c r="B248" s="52" t="s">
        <v>656</v>
      </c>
      <c r="C248" s="51" t="s">
        <v>287</v>
      </c>
      <c r="D248" s="51" t="s">
        <v>100</v>
      </c>
      <c r="F248" s="54"/>
      <c r="G248" s="43">
        <f>IFERROR(VLOOKUP(B248,'2018 Data'!B:C,2,0),0)</f>
        <v>10198.399841280001</v>
      </c>
      <c r="H248" s="43">
        <f>IFERROR(VLOOKUP(B248,'2019 Data'!B:C,2,0),0)</f>
        <v>18703.765352159997</v>
      </c>
      <c r="I248" s="43">
        <f>IFERROR(VLOOKUP(B248,'2020 Data'!B:C,2,0),0)</f>
        <v>588.83430811999995</v>
      </c>
      <c r="J248" s="43">
        <f>IFERROR(VLOOKUP(B248,'2021 Data'!B:C,2,0),"ND")</f>
        <v>618.80527497600008</v>
      </c>
      <c r="K248" s="44">
        <f>IFERROR(VLOOKUP(B248,'2022 Data'!B:C,2,0),"ND")</f>
        <v>474.86468181599997</v>
      </c>
      <c r="L248" s="44">
        <f>IFERROR(VLOOKUP(B248,'2023 Data'!B:C,2,0),"ND")</f>
        <v>398.94730091999998</v>
      </c>
      <c r="M248" s="44">
        <f>IFERROR(VLOOKUP($B248,'2024 Data'!$B:$C,2,0),"ND")</f>
        <v>451.94889599999999</v>
      </c>
    </row>
    <row r="249" spans="1:13" x14ac:dyDescent="0.25">
      <c r="A249" s="51" t="s">
        <v>653</v>
      </c>
      <c r="B249" s="52" t="s">
        <v>654</v>
      </c>
      <c r="C249" s="51" t="s">
        <v>287</v>
      </c>
      <c r="D249" s="51" t="s">
        <v>13</v>
      </c>
      <c r="F249" s="54"/>
      <c r="G249" s="43">
        <f>IFERROR(VLOOKUP(B249,'2018 Data'!B:C,2,0),0)</f>
        <v>737.87483952000002</v>
      </c>
      <c r="H249" s="43">
        <f>IFERROR(VLOOKUP(B249,'2019 Data'!B:C,2,0),0)</f>
        <v>130.8558888</v>
      </c>
      <c r="I249" s="43">
        <f>IFERROR(VLOOKUP(B249,'2020 Data'!B:C,2,0),0)</f>
        <v>311.16823919999996</v>
      </c>
      <c r="J249" s="43">
        <f>IFERROR(VLOOKUP(B249,'2021 Data'!B:C,2,0),"ND")</f>
        <v>398.88195984000009</v>
      </c>
      <c r="K249" s="44">
        <f>IFERROR(VLOOKUP(B249,'2022 Data'!B:C,2,0),"ND")</f>
        <v>1158.9919992</v>
      </c>
      <c r="L249" s="44">
        <f>IFERROR(VLOOKUP(B249,'2023 Data'!B:C,2,0),"ND")</f>
        <v>400.02485040000005</v>
      </c>
      <c r="M249" s="44">
        <f>IFERROR(VLOOKUP($B249,'2024 Data'!$B:$C,2,0),"ND")</f>
        <v>423.689616</v>
      </c>
    </row>
    <row r="250" spans="1:13" x14ac:dyDescent="0.25">
      <c r="A250" s="51" t="s">
        <v>626</v>
      </c>
      <c r="B250" s="52" t="s">
        <v>627</v>
      </c>
      <c r="C250" s="51" t="s">
        <v>97</v>
      </c>
      <c r="D250" s="51" t="s">
        <v>13</v>
      </c>
      <c r="F250" s="54"/>
      <c r="G250" s="43">
        <f>IFERROR(VLOOKUP(B250,'2018 Data'!B:C,2,0),0)</f>
        <v>777.52428768000004</v>
      </c>
      <c r="H250" s="43">
        <f>IFERROR(VLOOKUP(B250,'2019 Data'!B:C,2,0),0)</f>
        <v>435.48430463999995</v>
      </c>
      <c r="I250" s="43">
        <f>IFERROR(VLOOKUP(B250,'2020 Data'!B:C,2,0),0)</f>
        <v>1012.39183584</v>
      </c>
      <c r="J250" s="43">
        <f>IFERROR(VLOOKUP(B250,'2021 Data'!B:C,2,0),"ND")</f>
        <v>845.44571664</v>
      </c>
      <c r="K250" s="44">
        <f>IFERROR(VLOOKUP(B250,'2022 Data'!B:C,2,0),"ND")</f>
        <v>1269.62404128</v>
      </c>
      <c r="L250" s="44">
        <f>IFERROR(VLOOKUP(B250,'2023 Data'!B:C,2,0),"ND")</f>
        <v>1085.0298883200001</v>
      </c>
      <c r="M250" s="44">
        <f>IFERROR(VLOOKUP($B250,'2024 Data'!$B:$C,2,0),"ND")</f>
        <v>394.90415999999999</v>
      </c>
    </row>
    <row r="251" spans="1:13" x14ac:dyDescent="0.25">
      <c r="A251" s="51" t="s">
        <v>680</v>
      </c>
      <c r="B251" s="52" t="s">
        <v>681</v>
      </c>
      <c r="C251" s="51" t="s">
        <v>682</v>
      </c>
      <c r="D251" s="51" t="s">
        <v>13</v>
      </c>
      <c r="F251" s="54"/>
      <c r="G251" s="43">
        <f>IFERROR(VLOOKUP(B251,'2018 Data'!B:C,2,0),0)</f>
        <v>176.58947376</v>
      </c>
      <c r="H251" s="43">
        <f>IFERROR(VLOOKUP(B251,'2019 Data'!B:C,2,0),0)</f>
        <v>892.95968159999995</v>
      </c>
      <c r="I251" s="43">
        <f>IFERROR(VLOOKUP(B251,'2020 Data'!B:C,2,0),0)</f>
        <v>265.75144847999997</v>
      </c>
      <c r="J251" s="43">
        <f>IFERROR(VLOOKUP(B251,'2021 Data'!B:C,2,0),"ND")</f>
        <v>98.571634560000007</v>
      </c>
      <c r="K251" s="44">
        <f>IFERROR(VLOOKUP(B251,'2022 Data'!B:C,2,0),"ND")</f>
        <v>25.80149376</v>
      </c>
      <c r="L251" s="44">
        <f>IFERROR(VLOOKUP(B251,'2023 Data'!B:C,2,0),"ND")</f>
        <v>77.052034079999999</v>
      </c>
      <c r="M251" s="44">
        <f>IFERROR(VLOOKUP($B251,'2024 Data'!$B:$C,2,0),"ND")</f>
        <v>301.29926399999999</v>
      </c>
    </row>
    <row r="252" spans="1:13" x14ac:dyDescent="0.25">
      <c r="A252" s="51" t="s">
        <v>649</v>
      </c>
      <c r="B252" s="52" t="s">
        <v>650</v>
      </c>
      <c r="C252" s="51" t="s">
        <v>651</v>
      </c>
      <c r="D252" s="51" t="s">
        <v>652</v>
      </c>
      <c r="F252" s="54"/>
      <c r="G252" s="43">
        <f>IFERROR(VLOOKUP(B252,'2018 Data'!B:C,2,0),0)</f>
        <v>175.73099040000005</v>
      </c>
      <c r="H252" s="43">
        <f>IFERROR(VLOOKUP(B252,'2019 Data'!B:C,2,0),0)</f>
        <v>185.35710816000005</v>
      </c>
      <c r="I252" s="43">
        <f>IFERROR(VLOOKUP(B252,'2020 Data'!B:C,2,0),0)</f>
        <v>168.562296</v>
      </c>
      <c r="J252" s="43">
        <f>IFERROR(VLOOKUP(B252,'2021 Data'!B:C,2,0),"ND")</f>
        <v>142.63515504000006</v>
      </c>
      <c r="K252" s="44">
        <f>IFERROR(VLOOKUP(B252,'2022 Data'!B:C,2,0),"ND")</f>
        <v>149.18441328</v>
      </c>
      <c r="L252" s="44">
        <f>IFERROR(VLOOKUP(B252,'2023 Data'!B:C,2,0),"ND")</f>
        <v>419.56938575999999</v>
      </c>
      <c r="M252" s="44">
        <f>IFERROR(VLOOKUP($B252,'2024 Data'!$B:$C,2,0),"ND")</f>
        <v>264.54859199999999</v>
      </c>
    </row>
    <row r="253" spans="1:13" x14ac:dyDescent="0.25">
      <c r="A253" s="51" t="s">
        <v>667</v>
      </c>
      <c r="B253" s="52" t="s">
        <v>668</v>
      </c>
      <c r="C253" s="51" t="s">
        <v>395</v>
      </c>
      <c r="D253" s="51" t="s">
        <v>107</v>
      </c>
      <c r="F253" s="54"/>
      <c r="G253" s="43">
        <f>IFERROR(VLOOKUP(B253,'2018 Data'!B:C,2,0),0)</f>
        <v>380.28272687999998</v>
      </c>
      <c r="H253" s="43">
        <f>IFERROR(VLOOKUP(B253,'2019 Data'!B:C,2,0),0)</f>
        <v>186.58581984000006</v>
      </c>
      <c r="I253" s="43">
        <f>IFERROR(VLOOKUP(B253,'2020 Data'!B:C,2,0),0)</f>
        <v>256.83403535999997</v>
      </c>
      <c r="J253" s="43">
        <f>IFERROR(VLOOKUP(B253,'2021 Data'!B:C,2,0),"ND")</f>
        <v>318.8895998399999</v>
      </c>
      <c r="K253" s="44">
        <f>IFERROR(VLOOKUP(B253,'2022 Data'!B:C,2,0),"ND")</f>
        <v>231.18930576</v>
      </c>
      <c r="L253" s="44">
        <f>IFERROR(VLOOKUP(B253,'2023 Data'!B:C,2,0),"ND")</f>
        <v>220.11240646079997</v>
      </c>
      <c r="M253" s="44">
        <f>IFERROR(VLOOKUP($B253,'2024 Data'!$B:$C,2,0),"ND")</f>
        <v>262.42574400000001</v>
      </c>
    </row>
    <row r="254" spans="1:13" x14ac:dyDescent="0.25">
      <c r="A254" s="51" t="s">
        <v>669</v>
      </c>
      <c r="B254" s="52" t="s">
        <v>670</v>
      </c>
      <c r="C254" s="51" t="s">
        <v>543</v>
      </c>
      <c r="D254" s="51" t="s">
        <v>100</v>
      </c>
      <c r="F254" s="54"/>
      <c r="G254" s="43">
        <f>IFERROR(VLOOKUP(B254,'2018 Data'!B:C,2,0),0)</f>
        <v>2081.1606177599997</v>
      </c>
      <c r="H254" s="43">
        <f>IFERROR(VLOOKUP(B254,'2019 Data'!B:C,2,0),0)</f>
        <v>8067.4687800000002</v>
      </c>
      <c r="I254" s="43">
        <f>IFERROR(VLOOKUP(B254,'2020 Data'!B:C,2,0),0)</f>
        <v>233.00207280000004</v>
      </c>
      <c r="J254" s="43">
        <f>IFERROR(VLOOKUP(B254,'2021 Data'!B:C,2,0),"ND")</f>
        <v>2606.4473803199999</v>
      </c>
      <c r="K254" s="44">
        <f>IFERROR(VLOOKUP(B254,'2022 Data'!B:C,2,0),"ND")</f>
        <v>247.33447199999998</v>
      </c>
      <c r="L254" s="44">
        <f>IFERROR(VLOOKUP(B254,'2023 Data'!B:C,2,0),"ND")</f>
        <v>208.91092320000001</v>
      </c>
      <c r="M254" s="44">
        <f>IFERROR(VLOOKUP($B254,'2024 Data'!$B:$C,2,0),"ND")</f>
        <v>258.35241600000001</v>
      </c>
    </row>
    <row r="255" spans="1:13" x14ac:dyDescent="0.25">
      <c r="A255" s="51" t="s">
        <v>600</v>
      </c>
      <c r="B255" s="52" t="s">
        <v>601</v>
      </c>
      <c r="C255" s="51" t="s">
        <v>185</v>
      </c>
      <c r="D255" s="51" t="s">
        <v>100</v>
      </c>
      <c r="F255" s="54"/>
      <c r="G255" s="43">
        <f>IFERROR(VLOOKUP(B255,'2018 Data'!B:C,2,0),0)</f>
        <v>15315.507436320004</v>
      </c>
      <c r="H255" s="43">
        <f>IFERROR(VLOOKUP(B255,'2019 Data'!B:C,2,0),0)</f>
        <v>2714.4373838400002</v>
      </c>
      <c r="I255" s="43">
        <f>IFERROR(VLOOKUP(B255,'2020 Data'!B:C,2,0),0)</f>
        <v>2487.2018371200002</v>
      </c>
      <c r="J255" s="43">
        <f>IFERROR(VLOOKUP(B255,'2021 Data'!B:C,2,0),"ND")</f>
        <v>2595.5927323199994</v>
      </c>
      <c r="K255" s="44">
        <f>IFERROR(VLOOKUP(B255,'2022 Data'!B:C,2,0),"ND")</f>
        <v>1893.764818008</v>
      </c>
      <c r="L255" s="44">
        <f>IFERROR(VLOOKUP(B255,'2023 Data'!B:C,2,0),"ND")</f>
        <v>1764.7241865120002</v>
      </c>
      <c r="M255" s="44">
        <f>IFERROR(VLOOKUP($B255,'2024 Data'!$B:$C,2,0),"ND")</f>
        <v>178.700256</v>
      </c>
    </row>
    <row r="256" spans="1:13" x14ac:dyDescent="0.25">
      <c r="A256" s="51" t="s">
        <v>657</v>
      </c>
      <c r="B256" s="52" t="s">
        <v>658</v>
      </c>
      <c r="C256" s="51" t="s">
        <v>54</v>
      </c>
      <c r="D256" s="51" t="s">
        <v>100</v>
      </c>
      <c r="F256" s="54"/>
      <c r="G256" s="43">
        <f>IFERROR(VLOOKUP(B256,'2018 Data'!B:C,2,0),0)</f>
        <v>446.84435376000005</v>
      </c>
      <c r="H256" s="43">
        <f>IFERROR(VLOOKUP(B256,'2019 Data'!B:C,2,0),0)</f>
        <v>232.41883392000003</v>
      </c>
      <c r="I256" s="43">
        <f>IFERROR(VLOOKUP(B256,'2020 Data'!B:C,2,0),0)</f>
        <v>311.75546975999998</v>
      </c>
      <c r="J256" s="43">
        <f>IFERROR(VLOOKUP(B256,'2021 Data'!B:C,2,0),"ND")</f>
        <v>368.05983984000005</v>
      </c>
      <c r="K256" s="44">
        <f>IFERROR(VLOOKUP(B256,'2022 Data'!B:C,2,0),"ND")</f>
        <v>366.71509728000007</v>
      </c>
      <c r="L256" s="44">
        <f>IFERROR(VLOOKUP(B256,'2023 Data'!B:C,2,0),"ND")</f>
        <v>380.79656496000007</v>
      </c>
      <c r="M256" s="44">
        <f>IFERROR(VLOOKUP($B256,'2024 Data'!$B:$C,2,0),"ND")</f>
        <v>168.14044799999996</v>
      </c>
    </row>
    <row r="257" spans="1:13" x14ac:dyDescent="0.25">
      <c r="A257" s="51" t="s">
        <v>659</v>
      </c>
      <c r="B257" s="52" t="s">
        <v>660</v>
      </c>
      <c r="C257" s="51" t="s">
        <v>661</v>
      </c>
      <c r="D257" s="51" t="s">
        <v>13</v>
      </c>
      <c r="F257" s="54"/>
      <c r="G257" s="43">
        <f>IFERROR(VLOOKUP(B257,'2018 Data'!B:C,2,0),0)</f>
        <v>400.51573632000003</v>
      </c>
      <c r="H257" s="43">
        <f>IFERROR(VLOOKUP(B257,'2019 Data'!B:C,2,0),0)</f>
        <v>207.25482960000002</v>
      </c>
      <c r="I257" s="43">
        <f>IFERROR(VLOOKUP(B257,'2020 Data'!B:C,2,0),0)</f>
        <v>235.02821328000002</v>
      </c>
      <c r="J257" s="43">
        <f>IFERROR(VLOOKUP(B257,'2021 Data'!B:C,2,0),"ND")</f>
        <v>162.74923055999997</v>
      </c>
      <c r="K257" s="44">
        <f>IFERROR(VLOOKUP(B257,'2022 Data'!B:C,2,0),"ND")</f>
        <v>463.1524531199999</v>
      </c>
      <c r="L257" s="44">
        <f>IFERROR(VLOOKUP(B257,'2023 Data'!B:C,2,0),"ND")</f>
        <v>344.35390913280003</v>
      </c>
      <c r="M257" s="44">
        <f>IFERROR(VLOOKUP($B257,'2024 Data'!$B:$C,2,0),"ND")</f>
        <v>148.68100799999999</v>
      </c>
    </row>
    <row r="258" spans="1:13" x14ac:dyDescent="0.25">
      <c r="A258" s="51" t="s">
        <v>676</v>
      </c>
      <c r="B258" s="52" t="s">
        <v>677</v>
      </c>
      <c r="C258" s="51" t="s">
        <v>57</v>
      </c>
      <c r="D258" s="51" t="s">
        <v>63</v>
      </c>
      <c r="F258" s="54"/>
      <c r="G258" s="43">
        <v>0</v>
      </c>
      <c r="H258" s="43">
        <v>0</v>
      </c>
      <c r="I258" s="43">
        <f>IFERROR(VLOOKUP(B258,'2020 Data'!B:C,2,0),0)</f>
        <v>312.72435935999994</v>
      </c>
      <c r="J258" s="43">
        <f>IFERROR(VLOOKUP(B258,'2021 Data'!B:C,2,0),"ND")</f>
        <v>129.80535119999999</v>
      </c>
      <c r="K258" s="44">
        <f>IFERROR(VLOOKUP(B258,'2022 Data'!B:C,2,0),"ND")</f>
        <v>118.19718287999999</v>
      </c>
      <c r="L258" s="44">
        <f>IFERROR(VLOOKUP(B258,'2023 Data'!B:C,2,0),"ND")</f>
        <v>147.69633311999996</v>
      </c>
      <c r="M258" s="44">
        <f>IFERROR(VLOOKUP($B258,'2024 Data'!$B:$C,2,0),"ND")</f>
        <v>139.645296</v>
      </c>
    </row>
    <row r="259" spans="1:13" x14ac:dyDescent="0.25">
      <c r="A259" s="51" t="s">
        <v>673</v>
      </c>
      <c r="B259" s="52" t="s">
        <v>674</v>
      </c>
      <c r="C259" s="51" t="s">
        <v>675</v>
      </c>
      <c r="D259" s="51" t="s">
        <v>13</v>
      </c>
      <c r="F259" s="54"/>
      <c r="G259" s="43">
        <f>IFERROR(VLOOKUP(B259,'2018 Data'!B:C,2,0),0)</f>
        <v>192.08889504000001</v>
      </c>
      <c r="H259" s="43">
        <f>IFERROR(VLOOKUP(B259,'2019 Data'!B:C,2,0),0)</f>
        <v>8.8503710400000024</v>
      </c>
      <c r="I259" s="43">
        <f>IFERROR(VLOOKUP(B259,'2020 Data'!B:C,2,0),0)</f>
        <v>258.46599744000002</v>
      </c>
      <c r="J259" s="43">
        <f>IFERROR(VLOOKUP(B259,'2021 Data'!B:C,2,0),"ND")</f>
        <v>368.15899680000001</v>
      </c>
      <c r="K259" s="44">
        <f>IFERROR(VLOOKUP(B259,'2022 Data'!B:C,2,0),"ND")</f>
        <v>146.98690271999999</v>
      </c>
      <c r="L259" s="44">
        <f>IFERROR(VLOOKUP(B259,'2023 Data'!B:C,2,0),"ND")</f>
        <v>169.83263908800001</v>
      </c>
      <c r="M259" s="44">
        <f>IFERROR(VLOOKUP($B259,'2024 Data'!$B:$C,2,0),"ND")</f>
        <v>121.61923199999998</v>
      </c>
    </row>
    <row r="260" spans="1:13" x14ac:dyDescent="0.25">
      <c r="A260" s="51" t="s">
        <v>683</v>
      </c>
      <c r="B260" s="52" t="s">
        <v>684</v>
      </c>
      <c r="C260" s="51" t="s">
        <v>685</v>
      </c>
      <c r="D260" s="51" t="s">
        <v>652</v>
      </c>
      <c r="F260" s="54"/>
      <c r="G260" s="43">
        <f>IFERROR(VLOOKUP(B260,'2018 Data'!B:C,2,0),0)</f>
        <v>117.97038288</v>
      </c>
      <c r="H260" s="43">
        <f>IFERROR(VLOOKUP(B260,'2019 Data'!B:C,2,0),0)</f>
        <v>95.597470080000008</v>
      </c>
      <c r="I260" s="43">
        <f>IFERROR(VLOOKUP(B260,'2020 Data'!B:C,2,0),0)</f>
        <v>84.111501600000011</v>
      </c>
      <c r="J260" s="43">
        <f>IFERROR(VLOOKUP(B260,'2021 Data'!B:C,2,0),"ND")</f>
        <v>84.485721600000005</v>
      </c>
      <c r="K260" s="44">
        <f>IFERROR(VLOOKUP(B260,'2022 Data'!B:C,2,0),"ND")</f>
        <v>70.260009119999992</v>
      </c>
      <c r="L260" s="44">
        <f>IFERROR(VLOOKUP(B260,'2023 Data'!B:C,2,0),"ND")</f>
        <v>60.98334479999999</v>
      </c>
      <c r="M260" s="44">
        <f>IFERROR(VLOOKUP($B260,'2024 Data'!$B:$C,2,0),"ND")</f>
        <v>80.931312000000005</v>
      </c>
    </row>
    <row r="261" spans="1:13" x14ac:dyDescent="0.25">
      <c r="A261" s="51" t="s">
        <v>689</v>
      </c>
      <c r="B261" s="52" t="s">
        <v>690</v>
      </c>
      <c r="C261" s="51" t="s">
        <v>691</v>
      </c>
      <c r="D261" s="51" t="s">
        <v>13</v>
      </c>
      <c r="F261" s="54"/>
      <c r="G261" s="43">
        <f>IFERROR(VLOOKUP(B261,'2018 Data'!B:C,2,0),0)</f>
        <v>46.41171696</v>
      </c>
      <c r="H261" s="43">
        <f>IFERROR(VLOOKUP(B261,'2019 Data'!B:C,2,0),0)</f>
        <v>8.5783017600000022</v>
      </c>
      <c r="I261" s="43">
        <f>IFERROR(VLOOKUP(B261,'2020 Data'!B:C,2,0),0)</f>
        <v>23.750677440000004</v>
      </c>
      <c r="J261" s="43">
        <f>IFERROR(VLOOKUP(B261,'2021 Data'!B:C,2,0),"ND")</f>
        <v>27.262630080000001</v>
      </c>
      <c r="K261" s="44">
        <f>IFERROR(VLOOKUP(B261,'2022 Data'!B:C,2,0),"ND")</f>
        <v>90.534931200000003</v>
      </c>
      <c r="L261" s="44">
        <f>IFERROR(VLOOKUP(B261,'2023 Data'!B:C,2,0),"ND")</f>
        <v>53.051055624</v>
      </c>
      <c r="M261" s="44">
        <f>IFERROR(VLOOKUP($B261,'2024 Data'!$B:$C,2,0),"ND")</f>
        <v>76.495104000000012</v>
      </c>
    </row>
    <row r="262" spans="1:13" x14ac:dyDescent="0.25">
      <c r="A262" s="51" t="s">
        <v>692</v>
      </c>
      <c r="B262" s="52" t="s">
        <v>693</v>
      </c>
      <c r="C262" s="51" t="s">
        <v>57</v>
      </c>
      <c r="D262" s="51" t="s">
        <v>652</v>
      </c>
      <c r="F262" s="54"/>
      <c r="G262" s="43">
        <f>IFERROR(VLOOKUP(B262,'2018 Data'!B:C,2,0),0)</f>
        <v>43.663808159999995</v>
      </c>
      <c r="H262" s="43">
        <f>IFERROR(VLOOKUP(B262,'2019 Data'!B:C,2,0),0)</f>
        <v>49.176136799999995</v>
      </c>
      <c r="I262" s="43">
        <f>IFERROR(VLOOKUP(B262,'2020 Data'!B:C,2,0),0)</f>
        <v>36.48785616</v>
      </c>
      <c r="J262" s="43">
        <f>IFERROR(VLOOKUP(B262,'2021 Data'!B:C,2,0),"ND")</f>
        <v>35.405112960000004</v>
      </c>
      <c r="K262" s="44">
        <f>IFERROR(VLOOKUP(B262,'2022 Data'!B:C,2,0),"ND")</f>
        <v>45.698294880000006</v>
      </c>
      <c r="L262" s="44">
        <f>IFERROR(VLOOKUP(B262,'2023 Data'!B:C,2,0),"ND")</f>
        <v>37.975573440000005</v>
      </c>
      <c r="M262" s="44">
        <f>IFERROR(VLOOKUP($B262,'2024 Data'!$B:$C,2,0),"ND")</f>
        <v>40.542768000000002</v>
      </c>
    </row>
    <row r="263" spans="1:13" x14ac:dyDescent="0.25">
      <c r="A263" s="51" t="s">
        <v>686</v>
      </c>
      <c r="B263" s="52" t="s">
        <v>687</v>
      </c>
      <c r="C263" s="51" t="s">
        <v>688</v>
      </c>
      <c r="D263" s="51" t="s">
        <v>652</v>
      </c>
      <c r="F263" s="54"/>
      <c r="G263" s="43">
        <f>IFERROR(VLOOKUP(B263,'2018 Data'!B:C,2,0),0)</f>
        <v>76.057561439999986</v>
      </c>
      <c r="H263" s="43">
        <f>IFERROR(VLOOKUP(B263,'2019 Data'!B:C,2,0),0)</f>
        <v>91.964224800000011</v>
      </c>
      <c r="I263" s="43">
        <f>IFERROR(VLOOKUP(B263,'2020 Data'!B:C,2,0),0)</f>
        <v>38.340539999999997</v>
      </c>
      <c r="J263" s="43">
        <f>IFERROR(VLOOKUP(B263,'2021 Data'!B:C,2,0),"ND")</f>
        <v>145.19736</v>
      </c>
      <c r="K263" s="44">
        <f>IFERROR(VLOOKUP(B263,'2022 Data'!B:C,2,0),"ND")</f>
        <v>155.983968</v>
      </c>
      <c r="L263" s="44">
        <f>IFERROR(VLOOKUP(B263,'2023 Data'!B:C,2,0),"ND")</f>
        <v>59.675616000000005</v>
      </c>
      <c r="M263" s="44">
        <f>IFERROR(VLOOKUP($B263,'2024 Data'!$B:$C,2,0),"ND")</f>
        <v>37.279076019695999</v>
      </c>
    </row>
    <row r="264" spans="1:13" x14ac:dyDescent="0.25">
      <c r="A264" s="51" t="s">
        <v>696</v>
      </c>
      <c r="B264" s="52" t="s">
        <v>697</v>
      </c>
      <c r="C264" s="51" t="s">
        <v>651</v>
      </c>
      <c r="D264" s="51" t="s">
        <v>652</v>
      </c>
      <c r="F264" s="54"/>
      <c r="G264" s="43">
        <f>IFERROR(VLOOKUP(B264,'2018 Data'!B:C,2,0),0)</f>
        <v>30.712348800000004</v>
      </c>
      <c r="H264" s="43">
        <f>IFERROR(VLOOKUP(B264,'2019 Data'!B:C,2,0),0)</f>
        <v>33.345043199999999</v>
      </c>
      <c r="I264" s="43">
        <f>IFERROR(VLOOKUP(B264,'2020 Data'!B:C,2,0),0)</f>
        <v>40.592482560000008</v>
      </c>
      <c r="J264" s="43">
        <f>IFERROR(VLOOKUP(B264,'2021 Data'!B:C,2,0),"ND")</f>
        <v>48.944528640000001</v>
      </c>
      <c r="K264" s="44">
        <f>IFERROR(VLOOKUP(B264,'2022 Data'!B:C,2,0),"ND")</f>
        <v>49.4256168</v>
      </c>
      <c r="L264" s="44">
        <f>IFERROR(VLOOKUP(B264,'2023 Data'!B:C,2,0),"ND")</f>
        <v>13.375351281599999</v>
      </c>
      <c r="M264" s="44">
        <f>IFERROR(VLOOKUP($B264,'2024 Data'!$B:$C,2,0),"ND")</f>
        <v>26.571887999999998</v>
      </c>
    </row>
    <row r="265" spans="1:13" x14ac:dyDescent="0.25">
      <c r="A265" s="51" t="s">
        <v>694</v>
      </c>
      <c r="B265" s="52" t="s">
        <v>695</v>
      </c>
      <c r="C265" s="51" t="s">
        <v>292</v>
      </c>
      <c r="D265" s="51" t="s">
        <v>100</v>
      </c>
      <c r="F265" s="54"/>
      <c r="G265" s="43">
        <f>IFERROR(VLOOKUP(B265,'2018 Data'!B:C,2,0),0)</f>
        <v>21.042776159999999</v>
      </c>
      <c r="H265" s="43">
        <f>IFERROR(VLOOKUP(B265,'2019 Data'!B:C,2,0),0)</f>
        <v>16.396823519999998</v>
      </c>
      <c r="I265" s="43">
        <f>IFERROR(VLOOKUP(B265,'2020 Data'!B:C,2,0),0)</f>
        <v>10.253446560000002</v>
      </c>
      <c r="J265" s="43">
        <f>IFERROR(VLOOKUP(B265,'2021 Data'!B:C,2,0),"ND")</f>
        <v>12.125181599999999</v>
      </c>
      <c r="K265" s="44">
        <f>IFERROR(VLOOKUP(B265,'2022 Data'!B:C,2,0),"ND")</f>
        <v>11.704422240000001</v>
      </c>
      <c r="L265" s="44">
        <f>IFERROR(VLOOKUP(B265,'2023 Data'!B:C,2,0),"ND")</f>
        <v>14.0118201216</v>
      </c>
      <c r="M265" s="44">
        <f>IFERROR(VLOOKUP($B265,'2024 Data'!$B:$C,2,0),"ND")</f>
        <v>16.202591999999999</v>
      </c>
    </row>
    <row r="266" spans="1:13" x14ac:dyDescent="0.25">
      <c r="A266" s="51" t="s">
        <v>764</v>
      </c>
      <c r="B266" s="52" t="s">
        <v>765</v>
      </c>
      <c r="C266" s="51" t="s">
        <v>434</v>
      </c>
      <c r="D266" s="51" t="s">
        <v>13</v>
      </c>
      <c r="F266" s="54"/>
      <c r="G266" s="43" t="s">
        <v>186</v>
      </c>
      <c r="H266" s="43">
        <f>IFERROR(VLOOKUP(B266,'2019 Data'!B:C,2,0),0)</f>
        <v>1200.6281246400001</v>
      </c>
      <c r="I266" s="43">
        <f>IFERROR(VLOOKUP(B266,'2020 Data'!B:C,2,0),0)</f>
        <v>4461.0734447999994</v>
      </c>
      <c r="J266" s="43">
        <f>IFERROR(VLOOKUP(B266,'2021 Data'!B:C,2,0),"ND")</f>
        <v>5462.1807105600001</v>
      </c>
      <c r="K266" s="44">
        <f>IFERROR(VLOOKUP(B266,'2022 Data'!B:C,2,0),"ND")</f>
        <v>6920.9646609599995</v>
      </c>
      <c r="L266" s="44">
        <f>IFERROR(VLOOKUP(B266,'2023 Data'!B:C,2,0),"ND")</f>
        <v>0</v>
      </c>
      <c r="M266" s="44">
        <f>IFERROR(VLOOKUP($B266,'2024 Data'!$B:$C,2,0),"ND")</f>
        <v>0</v>
      </c>
    </row>
    <row r="267" spans="1:13" x14ac:dyDescent="0.25">
      <c r="A267" s="51" t="s">
        <v>362</v>
      </c>
      <c r="B267" s="52" t="s">
        <v>622</v>
      </c>
      <c r="C267" s="51" t="s">
        <v>312</v>
      </c>
      <c r="D267" s="51" t="s">
        <v>100</v>
      </c>
      <c r="F267" s="54"/>
      <c r="G267" s="43">
        <f>IFERROR(VLOOKUP(B267,'2018 Data'!B:C,2,0),0)</f>
        <v>1698.1644556799999</v>
      </c>
      <c r="H267" s="43">
        <f>IFERROR(VLOOKUP(B267,'2019 Data'!B:C,2,0),0)</f>
        <v>2111.30215632</v>
      </c>
      <c r="I267" s="43">
        <f>IFERROR(VLOOKUP(B267,'2020 Data'!B:C,2,0),0)</f>
        <v>2033.3150712000001</v>
      </c>
      <c r="J267" s="43">
        <f>IFERROR(VLOOKUP(B267,'2021 Data'!B:C,2,0),"ND")</f>
        <v>1889.5559860800001</v>
      </c>
      <c r="K267" s="44">
        <f>IFERROR(VLOOKUP(B267,'2022 Data'!B:C,2,0),"ND")</f>
        <v>2177.5426344000002</v>
      </c>
      <c r="L267" s="44">
        <f>IFERROR(VLOOKUP(B267,'2023 Data'!B:C,2,0),"ND")</f>
        <v>1142.2317967199999</v>
      </c>
      <c r="M267" s="44">
        <f>IFERROR(VLOOKUP($B267,'2024 Data'!$B:$C,2,0),"ND")</f>
        <v>0</v>
      </c>
    </row>
    <row r="268" spans="1:13" x14ac:dyDescent="0.25">
      <c r="A268" s="51" t="s">
        <v>703</v>
      </c>
      <c r="B268" s="52" t="s">
        <v>704</v>
      </c>
      <c r="C268" s="51" t="s">
        <v>48</v>
      </c>
      <c r="D268" s="51" t="s">
        <v>652</v>
      </c>
      <c r="F268" s="54"/>
      <c r="G268" s="43">
        <f>IFERROR(VLOOKUP(B268,'2018 Data'!B:C,2,0),0)</f>
        <v>5499.2875492799994</v>
      </c>
      <c r="H268" s="43">
        <f>IFERROR(VLOOKUP(B268,'2019 Data'!B:C,2,0),0)</f>
        <v>5422.9939343999995</v>
      </c>
      <c r="I268" s="43">
        <f>IFERROR(VLOOKUP(B268,'2020 Data'!B:C,2,0),0)</f>
        <v>5623.1860305599994</v>
      </c>
      <c r="J268" s="43">
        <f>IFERROR(VLOOKUP(B268,'2021 Data'!B:C,2,0),"ND")</f>
        <v>4735.0160928000005</v>
      </c>
      <c r="K268" s="44">
        <f>IFERROR(VLOOKUP(B268,'2022 Data'!B:C,2,0),"ND")</f>
        <v>424.70189879040004</v>
      </c>
      <c r="L268" s="44">
        <f>IFERROR(VLOOKUP(B268,'2023 Data'!B:C,2,0),"ND")</f>
        <v>0.12527887679999999</v>
      </c>
      <c r="M268" s="44">
        <f>IFERROR(VLOOKUP($B268,'2024 Data'!$B:$C,2,0),"ND")</f>
        <v>0</v>
      </c>
    </row>
    <row r="269" spans="1:13" x14ac:dyDescent="0.25">
      <c r="A269" s="51" t="s">
        <v>753</v>
      </c>
      <c r="B269" s="52" t="s">
        <v>754</v>
      </c>
      <c r="C269" s="51" t="s">
        <v>123</v>
      </c>
      <c r="D269" s="51" t="s">
        <v>13</v>
      </c>
      <c r="F269" s="54"/>
      <c r="G269" s="43">
        <f>IFERROR(VLOOKUP(B269,'2018 Data'!B:C,2,0),0)</f>
        <v>48.68552304</v>
      </c>
      <c r="H269" s="43">
        <f>IFERROR(VLOOKUP(B269,'2019 Data'!B:C,2,0),0)</f>
        <v>40.800684959999998</v>
      </c>
      <c r="I269" s="43">
        <f>IFERROR(VLOOKUP(B269,'2020 Data'!B:C,2,0),0)</f>
        <v>44.995849919999998</v>
      </c>
      <c r="J269" s="43">
        <f>IFERROR(VLOOKUP(B269,'2021 Data'!B:C,2,0),"ND")</f>
        <v>35.369732160000005</v>
      </c>
      <c r="K269" s="44">
        <f>IFERROR(VLOOKUP(B269,'2022 Data'!B:C,2,0),"ND")</f>
        <v>164.20283712</v>
      </c>
      <c r="L269" s="44">
        <f>IFERROR(VLOOKUP(B269,'2023 Data'!B:C,2,0),"ND")</f>
        <v>0</v>
      </c>
      <c r="M269" s="44">
        <f>IFERROR(VLOOKUP($B269,'2024 Data'!$B:$C,2,0),"ND")</f>
        <v>0</v>
      </c>
    </row>
    <row r="270" spans="1:13" x14ac:dyDescent="0.25">
      <c r="A270" s="51" t="s">
        <v>749</v>
      </c>
      <c r="B270" s="51" t="s">
        <v>750</v>
      </c>
      <c r="C270" s="51" t="s">
        <v>209</v>
      </c>
      <c r="D270" s="51" t="s">
        <v>652</v>
      </c>
      <c r="F270" s="54"/>
      <c r="G270" s="43">
        <f>IFERROR(VLOOKUP(B270,'2018 Data'!B:C,2,0),0)</f>
        <v>0</v>
      </c>
      <c r="H270" s="43">
        <f>IFERROR(VLOOKUP(B270,'2019 Data'!B:C,2,0),0)</f>
        <v>0</v>
      </c>
      <c r="I270" s="43">
        <f>IFERROR(VLOOKUP(B270,'2020 Data'!B:C,2,0),0)</f>
        <v>0</v>
      </c>
      <c r="J270" s="43">
        <v>0</v>
      </c>
      <c r="K270" s="43">
        <v>0</v>
      </c>
      <c r="L270" s="43">
        <v>0</v>
      </c>
      <c r="M270" s="44">
        <f>IFERROR(VLOOKUP($B270,'2024 Data'!$B:$C,2,0),"ND")</f>
        <v>0</v>
      </c>
    </row>
    <row r="271" spans="1:13" x14ac:dyDescent="0.25">
      <c r="A271" s="51" t="s">
        <v>751</v>
      </c>
      <c r="B271" s="51" t="s">
        <v>752</v>
      </c>
      <c r="C271" s="51" t="s">
        <v>57</v>
      </c>
      <c r="D271" s="51" t="s">
        <v>100</v>
      </c>
      <c r="F271" s="54"/>
      <c r="G271" s="43">
        <f>IFERROR(VLOOKUP(B271,'2018 Data'!B:C,2,0),0)</f>
        <v>0</v>
      </c>
      <c r="H271" s="43">
        <f>IFERROR(VLOOKUP(B271,'2019 Data'!B:C,2,0),0)</f>
        <v>0</v>
      </c>
      <c r="I271" s="43">
        <f>IFERROR(VLOOKUP(B271,'2020 Data'!B:C,2,0),0)</f>
        <v>0</v>
      </c>
      <c r="J271" s="43">
        <v>0</v>
      </c>
      <c r="K271" s="43">
        <v>0</v>
      </c>
      <c r="L271" s="43">
        <v>0</v>
      </c>
      <c r="M271" s="44">
        <f>IFERROR(VLOOKUP($B271,'2024 Data'!$B:$C,2,0),"ND")</f>
        <v>0</v>
      </c>
    </row>
    <row r="272" spans="1:13" x14ac:dyDescent="0.25">
      <c r="A272" s="51" t="s">
        <v>755</v>
      </c>
      <c r="B272" s="52" t="s">
        <v>756</v>
      </c>
      <c r="C272" s="51" t="s">
        <v>757</v>
      </c>
      <c r="D272" s="51" t="s">
        <v>100</v>
      </c>
      <c r="F272" s="54"/>
      <c r="G272" s="43">
        <f>IFERROR(VLOOKUP(B272,'2018 Data'!B:C,2,0),0)</f>
        <v>0</v>
      </c>
      <c r="H272" s="43">
        <f>IFERROR(VLOOKUP(B272,'2019 Data'!B:C,2,0),0)</f>
        <v>0</v>
      </c>
      <c r="I272" s="43">
        <f>IFERROR(VLOOKUP(B272,'2020 Data'!B:C,2,0),0)</f>
        <v>0</v>
      </c>
      <c r="J272" s="43">
        <v>0</v>
      </c>
      <c r="K272" s="44">
        <v>0</v>
      </c>
      <c r="L272" s="43">
        <v>0</v>
      </c>
      <c r="M272" s="44">
        <f>IFERROR(VLOOKUP($B272,'2024 Data'!$B:$C,2,0),"ND")</f>
        <v>0</v>
      </c>
    </row>
    <row r="273" spans="1:13" x14ac:dyDescent="0.25">
      <c r="A273" s="51" t="s">
        <v>527</v>
      </c>
      <c r="B273" s="52" t="s">
        <v>528</v>
      </c>
      <c r="C273" s="51" t="s">
        <v>529</v>
      </c>
      <c r="D273" s="51" t="s">
        <v>82</v>
      </c>
      <c r="E273" s="53">
        <f>VLOOKUP(B273,'Closed and Exempted Facilities'!B:C,2,0)</f>
        <v>45691.803749999999</v>
      </c>
      <c r="F273" s="54"/>
      <c r="G273" s="43">
        <f>IFERROR(VLOOKUP(B273,'2018 Data'!B:C,2,0),0)</f>
        <v>27272.570451840002</v>
      </c>
      <c r="H273" s="43">
        <f>IFERROR(VLOOKUP(B273,'2019 Data'!B:C,2,0),0)</f>
        <v>21163.222926720002</v>
      </c>
      <c r="I273" s="43">
        <f>IFERROR(VLOOKUP(B273,'2020 Data'!B:C,2,0),0)</f>
        <v>9919.7871091199995</v>
      </c>
      <c r="J273" s="43">
        <f>IFERROR(VLOOKUP(B273,'2021 Data'!B:C,2,0),"ND")</f>
        <v>4614.0008745600007</v>
      </c>
      <c r="K273" s="44">
        <f>IFERROR(VLOOKUP(B273,'2022 Data'!B:C,2,0),"ND")</f>
        <v>4088.8474703999996</v>
      </c>
      <c r="L273" s="44">
        <f>IFERROR(VLOOKUP(B273,'2023 Data'!B:C,2,0),"ND")</f>
        <v>3827.7195667199999</v>
      </c>
      <c r="M273" s="44">
        <v>0</v>
      </c>
    </row>
    <row r="274" spans="1:13" x14ac:dyDescent="0.25">
      <c r="A274" s="51" t="s">
        <v>587</v>
      </c>
      <c r="B274" s="52" t="s">
        <v>588</v>
      </c>
      <c r="C274" s="51" t="s">
        <v>495</v>
      </c>
      <c r="D274" s="51" t="s">
        <v>92</v>
      </c>
      <c r="E274" s="53">
        <f>VLOOKUP(B274,'Closed and Exempted Facilities'!B:C,2,0)</f>
        <v>45784.685995370368</v>
      </c>
      <c r="F274" s="54"/>
      <c r="G274" s="43">
        <f>IFERROR(VLOOKUP(B274,'2018 Data'!B:C,2,0),0)</f>
        <v>5622.726443040001</v>
      </c>
      <c r="H274" s="43">
        <f>IFERROR(VLOOKUP(B274,'2019 Data'!B:C,2,0),0)</f>
        <v>5762.7167472000001</v>
      </c>
      <c r="I274" s="43">
        <f>IFERROR(VLOOKUP(B274,'2020 Data'!B:C,2,0),0)</f>
        <v>5283.1978617599998</v>
      </c>
      <c r="J274" s="43">
        <f>IFERROR(VLOOKUP(B274,'2021 Data'!B:C,2,0),"ND")</f>
        <v>5006.8278187200003</v>
      </c>
      <c r="K274" s="44">
        <f>IFERROR(VLOOKUP(B274,'2022 Data'!B:C,2,0),"ND")</f>
        <v>4466.1515875200002</v>
      </c>
      <c r="L274" s="44">
        <f>IFERROR(VLOOKUP(B274,'2023 Data'!B:C,2,0),"ND")</f>
        <v>2000.735963352</v>
      </c>
      <c r="M274" s="44">
        <v>0</v>
      </c>
    </row>
    <row r="275" spans="1:13" x14ac:dyDescent="0.25">
      <c r="A275" s="51" t="s">
        <v>594</v>
      </c>
      <c r="B275" s="52" t="s">
        <v>595</v>
      </c>
      <c r="C275" s="51" t="s">
        <v>131</v>
      </c>
      <c r="D275" s="51" t="s">
        <v>100</v>
      </c>
      <c r="E275" s="53">
        <f>VLOOKUP(B275,'Closed and Exempted Facilities'!B:C,2,0)</f>
        <v>45735.541064814817</v>
      </c>
      <c r="F275" s="54"/>
      <c r="G275" s="43">
        <f>IFERROR(VLOOKUP(B275,'2018 Data'!B:C,2,0),0)</f>
        <v>3136.7905128000002</v>
      </c>
      <c r="H275" s="43">
        <f>IFERROR(VLOOKUP(B275,'2019 Data'!B:C,2,0),0)</f>
        <v>1874.8130788799999</v>
      </c>
      <c r="I275" s="43">
        <f>IFERROR(VLOOKUP(B275,'2020 Data'!B:C,2,0),0)</f>
        <v>2419.4563142399998</v>
      </c>
      <c r="J275" s="43">
        <f>IFERROR(VLOOKUP(B275,'2021 Data'!B:C,2,0),"ND")</f>
        <v>2400.9487991999999</v>
      </c>
      <c r="K275" s="44">
        <f>IFERROR(VLOOKUP(B275,'2022 Data'!B:C,2,0),"ND")</f>
        <v>2460.2721494399998</v>
      </c>
      <c r="L275" s="44">
        <f>IFERROR(VLOOKUP(B275,'2023 Data'!B:C,2,0),"ND")</f>
        <v>1869.9851791151998</v>
      </c>
      <c r="M275" s="44">
        <v>0</v>
      </c>
    </row>
    <row r="276" spans="1:13" x14ac:dyDescent="0.25">
      <c r="A276" s="51" t="s">
        <v>641</v>
      </c>
      <c r="B276" s="52" t="s">
        <v>642</v>
      </c>
      <c r="C276" s="51" t="s">
        <v>163</v>
      </c>
      <c r="D276" s="51" t="s">
        <v>82</v>
      </c>
      <c r="F276" s="54"/>
      <c r="G276" s="43">
        <f>IFERROR(VLOOKUP(B276,'2018 Data'!B:C,2,0),0)</f>
        <v>1651.2116846400002</v>
      </c>
      <c r="H276" s="43">
        <f>IFERROR(VLOOKUP(B276,'2019 Data'!B:C,2,0),0)</f>
        <v>1424.42393184</v>
      </c>
      <c r="I276" s="43">
        <f>IFERROR(VLOOKUP(B276,'2020 Data'!B:C,2,0),0)</f>
        <v>1190.4464376000001</v>
      </c>
      <c r="J276" s="43">
        <f>IFERROR(VLOOKUP(B276,'2021 Data'!B:C,2,0),"ND")</f>
        <v>1046.1947428799999</v>
      </c>
      <c r="K276" s="44">
        <f>IFERROR(VLOOKUP(B276,'2022 Data'!B:C,2,0),"ND")</f>
        <v>855.32031647999997</v>
      </c>
      <c r="L276" s="44">
        <f>IFERROR(VLOOKUP(B276,'2023 Data'!B:C,2,0),"ND")</f>
        <v>734.65400736000004</v>
      </c>
      <c r="M276" s="44">
        <v>0</v>
      </c>
    </row>
    <row r="277" spans="1:13" x14ac:dyDescent="0.25">
      <c r="A277" s="51" t="s">
        <v>678</v>
      </c>
      <c r="B277" s="52" t="s">
        <v>679</v>
      </c>
      <c r="C277" s="51" t="s">
        <v>260</v>
      </c>
      <c r="D277" s="51" t="s">
        <v>13</v>
      </c>
      <c r="E277" s="53">
        <f>VLOOKUP(B277,'Closed and Exempted Facilities'!B:C,2,0)</f>
        <v>45713.208333333336</v>
      </c>
      <c r="F277" s="54"/>
      <c r="G277" s="43">
        <f>IFERROR(VLOOKUP(B277,'2018 Data'!B:C,2,0),0)</f>
        <v>18768.294216000002</v>
      </c>
      <c r="H277" s="43">
        <f>IFERROR(VLOOKUP(B277,'2019 Data'!B:C,2,0),0)</f>
        <v>6887.6305041599999</v>
      </c>
      <c r="I277" s="43">
        <f>IFERROR(VLOOKUP(B277,'2020 Data'!B:C,2,0),0)</f>
        <v>10249.187346720002</v>
      </c>
      <c r="J277" s="43">
        <f>IFERROR(VLOOKUP(B277,'2021 Data'!B:C,2,0),"ND")</f>
        <v>12316.703948640001</v>
      </c>
      <c r="K277" s="44">
        <f>IFERROR(VLOOKUP(B277,'2022 Data'!B:C,2,0),"ND")</f>
        <v>11699.737912800001</v>
      </c>
      <c r="L277" s="44">
        <f>IFERROR(VLOOKUP(B277,'2023 Data'!B:C,2,0),"ND")</f>
        <v>96.842329919999997</v>
      </c>
      <c r="M277" s="44">
        <v>0</v>
      </c>
    </row>
    <row r="278" spans="1:13" x14ac:dyDescent="0.25">
      <c r="A278" s="51" t="s">
        <v>698</v>
      </c>
      <c r="B278" s="52" t="s">
        <v>699</v>
      </c>
      <c r="C278" s="51" t="s">
        <v>292</v>
      </c>
      <c r="D278" s="51" t="s">
        <v>42</v>
      </c>
      <c r="E278" s="53">
        <f>VLOOKUP(B278,'Closed and Exempted Facilities'!B:C,2,0)</f>
        <v>46035.699571759258</v>
      </c>
      <c r="F278" s="54"/>
      <c r="G278" s="43">
        <f>IFERROR(VLOOKUP(B278,'2018 Data'!B:C,2,0),0)</f>
        <v>13.666332959999998</v>
      </c>
      <c r="H278" s="43">
        <f>IFERROR(VLOOKUP(B278,'2019 Data'!B:C,2,0),0)</f>
        <v>123.44724000000001</v>
      </c>
      <c r="I278" s="43" t="s">
        <v>186</v>
      </c>
      <c r="J278" s="43">
        <f>IFERROR(VLOOKUP(B278,'2021 Data'!B:C,2,0),"ND")</f>
        <v>63.138529943999998</v>
      </c>
      <c r="K278" s="44">
        <f>IFERROR(VLOOKUP(B278,'2022 Data'!B:C,2,0),"ND")</f>
        <v>137.10069071999999</v>
      </c>
      <c r="L278" s="44">
        <f>IFERROR(VLOOKUP(B278,'2023 Data'!B:C,2,0),"ND")</f>
        <v>7.7982775919999998</v>
      </c>
      <c r="M278" s="44">
        <v>0</v>
      </c>
    </row>
    <row r="279" spans="1:13" x14ac:dyDescent="0.25">
      <c r="A279" s="51" t="s">
        <v>705</v>
      </c>
      <c r="B279" s="52" t="s">
        <v>706</v>
      </c>
      <c r="C279" s="51" t="s">
        <v>157</v>
      </c>
      <c r="D279" s="51" t="s">
        <v>17</v>
      </c>
      <c r="E279" s="53">
        <f>VLOOKUP(B279,'Closed and Exempted Facilities'!B:C,2,0)</f>
        <v>44680</v>
      </c>
      <c r="F279" s="54"/>
      <c r="G279" s="43">
        <f>IFERROR(VLOOKUP(B279,'2018 Data'!B:C,2,0),0)</f>
        <v>117292.19481504</v>
      </c>
      <c r="H279" s="43">
        <f>IFERROR(VLOOKUP(B279,'2019 Data'!B:C,2,0),0)</f>
        <v>104276.54152944</v>
      </c>
      <c r="I279" s="43">
        <f>IFERROR(VLOOKUP(B279,'2020 Data'!B:C,2,0),0)</f>
        <v>102615.36488784</v>
      </c>
      <c r="J279" s="43">
        <f>IFERROR(VLOOKUP(B279,'2021 Data'!B:C,2,0),"ND")</f>
        <v>93236.069523542406</v>
      </c>
      <c r="K279" s="44">
        <f>IFERROR(VLOOKUP(B279,'2022 Data'!B:C,2,0),"ND")</f>
        <v>23476.107577507202</v>
      </c>
      <c r="L279" s="44">
        <v>0</v>
      </c>
      <c r="M279" s="44">
        <v>0</v>
      </c>
    </row>
    <row r="280" spans="1:13" x14ac:dyDescent="0.25">
      <c r="A280" s="51" t="s">
        <v>707</v>
      </c>
      <c r="B280" s="52" t="s">
        <v>708</v>
      </c>
      <c r="C280" s="51" t="s">
        <v>292</v>
      </c>
      <c r="D280" s="51" t="s">
        <v>17</v>
      </c>
      <c r="E280" s="53">
        <f>VLOOKUP(B280,'Closed and Exempted Facilities'!B:C,2,0)</f>
        <v>44684</v>
      </c>
      <c r="F280" s="54"/>
      <c r="G280" s="43">
        <f>IFERROR(VLOOKUP(B280,'2018 Data'!B:C,2,0),0)</f>
        <v>74480.415922079992</v>
      </c>
      <c r="H280" s="43">
        <f>IFERROR(VLOOKUP(B280,'2019 Data'!B:C,2,0),0)</f>
        <v>66432.793593599999</v>
      </c>
      <c r="I280" s="43">
        <f>IFERROR(VLOOKUP(B280,'2020 Data'!B:C,2,0),0)</f>
        <v>60309.112671359995</v>
      </c>
      <c r="J280" s="43">
        <f>IFERROR(VLOOKUP(B280,'2021 Data'!B:C,2,0),"ND")</f>
        <v>60257.144333534394</v>
      </c>
      <c r="K280" s="44">
        <f>IFERROR(VLOOKUP(B280,'2022 Data'!B:C,2,0),"ND")</f>
        <v>17784.0111066912</v>
      </c>
      <c r="L280" s="44">
        <v>0</v>
      </c>
      <c r="M280" s="44">
        <v>0</v>
      </c>
    </row>
    <row r="281" spans="1:13" x14ac:dyDescent="0.25">
      <c r="A281" s="51" t="s">
        <v>709</v>
      </c>
      <c r="B281" s="52" t="s">
        <v>710</v>
      </c>
      <c r="C281" s="51" t="s">
        <v>711</v>
      </c>
      <c r="D281" s="51" t="s">
        <v>100</v>
      </c>
      <c r="E281" s="53">
        <f>VLOOKUP(B281,'Closed and Exempted Facilities'!B:C,2,0)</f>
        <v>45463</v>
      </c>
      <c r="F281" s="54"/>
      <c r="G281" s="43">
        <f>IFERROR(VLOOKUP(B281,'2018 Data'!B:C,2,0),0)</f>
        <v>9259.1220657600006</v>
      </c>
      <c r="H281" s="43">
        <f>IFERROR(VLOOKUP(B281,'2019 Data'!B:C,2,0),0)</f>
        <v>7737.103553760001</v>
      </c>
      <c r="I281" s="43">
        <f>IFERROR(VLOOKUP(B281,'2020 Data'!B:C,2,0),0)</f>
        <v>5914.90898208</v>
      </c>
      <c r="J281" s="43">
        <f>IFERROR(VLOOKUP(B281,'2021 Data'!B:C,2,0),"ND")</f>
        <v>4973.3852515200006</v>
      </c>
      <c r="K281" s="44">
        <f>IFERROR(VLOOKUP(B281,'2022 Data'!B:C,2,0),"ND")</f>
        <v>4996.0168977599997</v>
      </c>
      <c r="L281" s="44">
        <v>0</v>
      </c>
      <c r="M281" s="44">
        <v>0</v>
      </c>
    </row>
    <row r="282" spans="1:13" x14ac:dyDescent="0.25">
      <c r="A282" s="51" t="s">
        <v>712</v>
      </c>
      <c r="B282" s="52" t="s">
        <v>713</v>
      </c>
      <c r="C282" s="51" t="s">
        <v>35</v>
      </c>
      <c r="D282" s="51" t="s">
        <v>100</v>
      </c>
      <c r="E282" s="53">
        <f>VLOOKUP(B282,'Closed and Exempted Facilities'!B:C,2,0)</f>
        <v>45307</v>
      </c>
      <c r="F282" s="54"/>
      <c r="G282" s="43">
        <f>IFERROR(VLOOKUP(B282,'2018 Data'!B:C,2,0),0)</f>
        <v>1877.8212633599996</v>
      </c>
      <c r="H282" s="43">
        <f>IFERROR(VLOOKUP(B282,'2019 Data'!B:C,2,0),0)</f>
        <v>2082.03506784</v>
      </c>
      <c r="I282" s="43">
        <f>IFERROR(VLOOKUP(B282,'2020 Data'!B:C,2,0),0)</f>
        <v>1878.949548</v>
      </c>
      <c r="J282" s="43">
        <f>IFERROR(VLOOKUP(B282,'2021 Data'!B:C,2,0),"ND")</f>
        <v>1667.0357927999999</v>
      </c>
      <c r="K282" s="44">
        <f>IFERROR(VLOOKUP(B282,'2022 Data'!B:C,2,0),"ND")</f>
        <v>2230.5240216000007</v>
      </c>
      <c r="L282" s="44">
        <v>0</v>
      </c>
      <c r="M282" s="44">
        <v>0</v>
      </c>
    </row>
    <row r="283" spans="1:13" x14ac:dyDescent="0.25">
      <c r="A283" s="51" t="s">
        <v>714</v>
      </c>
      <c r="B283" s="52" t="s">
        <v>715</v>
      </c>
      <c r="C283" s="51" t="s">
        <v>279</v>
      </c>
      <c r="D283" s="51" t="s">
        <v>100</v>
      </c>
      <c r="E283" s="53">
        <f>VLOOKUP(B283,'Closed and Exempted Facilities'!B:C,2,0)</f>
        <v>45323</v>
      </c>
      <c r="F283" s="54"/>
      <c r="G283" s="43">
        <f>IFERROR(VLOOKUP(B283,'2018 Data'!B:C,2,0),0)</f>
        <v>3837.9173112000003</v>
      </c>
      <c r="H283" s="43">
        <f>IFERROR(VLOOKUP(B283,'2019 Data'!B:C,2,0),0)</f>
        <v>791.05871375999993</v>
      </c>
      <c r="I283" s="43">
        <f>IFERROR(VLOOKUP(B283,'2020 Data'!B:C,2,0),0)</f>
        <v>3295.1728454400004</v>
      </c>
      <c r="J283" s="43">
        <f>IFERROR(VLOOKUP(B283,'2021 Data'!B:C,2,0),"ND")</f>
        <v>3922.3497801600001</v>
      </c>
      <c r="K283" s="44">
        <f>IFERROR(VLOOKUP(B283,'2022 Data'!B:C,2,0),"ND")</f>
        <v>2141.0852701391996</v>
      </c>
      <c r="L283" s="44">
        <v>0</v>
      </c>
      <c r="M283" s="44">
        <v>0</v>
      </c>
    </row>
    <row r="284" spans="1:13" x14ac:dyDescent="0.25">
      <c r="A284" s="51" t="s">
        <v>768</v>
      </c>
      <c r="B284" s="52" t="s">
        <v>769</v>
      </c>
      <c r="C284" s="51" t="s">
        <v>185</v>
      </c>
      <c r="D284" s="51" t="s">
        <v>13</v>
      </c>
      <c r="E284" s="53">
        <f>VLOOKUP(B284,'Closed and Exempted Facilities'!B:C,2,0)</f>
        <v>44713.166666666664</v>
      </c>
      <c r="F284" s="54"/>
      <c r="G284" s="43">
        <f>IFERROR(VLOOKUP(B284,'2018 Data'!B:C,2,0),0)</f>
        <v>12616.06761072</v>
      </c>
      <c r="H284" s="43">
        <f>IFERROR(VLOOKUP(B284,'2019 Data'!B:C,2,0),0)</f>
        <v>2784.6240912000003</v>
      </c>
      <c r="I284" s="43">
        <f>IFERROR(VLOOKUP(B284,'2020 Data'!B:C,2,0),0)</f>
        <v>2450.3261529599999</v>
      </c>
      <c r="J284" s="43">
        <f>IFERROR(VLOOKUP(B284,'2021 Data'!B:C,2,0),"ND")</f>
        <v>5527.0774440000005</v>
      </c>
      <c r="K284" s="44">
        <f>IFERROR(VLOOKUP(B284,'2022 Data'!B:C,2,0),"ND")</f>
        <v>1322.7026803200001</v>
      </c>
      <c r="L284" s="43">
        <v>0</v>
      </c>
      <c r="M284" s="44">
        <v>0</v>
      </c>
    </row>
    <row r="285" spans="1:13" x14ac:dyDescent="0.25">
      <c r="A285" s="51" t="s">
        <v>716</v>
      </c>
      <c r="B285" s="52" t="s">
        <v>717</v>
      </c>
      <c r="C285" s="51" t="s">
        <v>718</v>
      </c>
      <c r="D285" s="51" t="s">
        <v>63</v>
      </c>
      <c r="E285" s="53">
        <f>VLOOKUP(B285,'Closed and Exempted Facilities'!B:C,2,0)</f>
        <v>45454</v>
      </c>
      <c r="F285" s="54"/>
      <c r="G285" s="43">
        <f>IFERROR(VLOOKUP(B285,'2018 Data'!B:C,2,0),0)</f>
        <v>1316.9754360000004</v>
      </c>
      <c r="H285" s="43">
        <f>IFERROR(VLOOKUP(B285,'2019 Data'!B:C,2,0),0)</f>
        <v>520.85953583999992</v>
      </c>
      <c r="I285" s="43">
        <f>IFERROR(VLOOKUP(B285,'2020 Data'!B:C,2,0),0)</f>
        <v>538.73518608000006</v>
      </c>
      <c r="J285" s="43">
        <f>IFERROR(VLOOKUP(B285,'2021 Data'!B:C,2,0),"ND")</f>
        <v>563.24890944000003</v>
      </c>
      <c r="K285" s="44">
        <f>IFERROR(VLOOKUP(B285,'2022 Data'!B:C,2,0),"ND")</f>
        <v>469.61634383999996</v>
      </c>
      <c r="L285" s="44">
        <v>0</v>
      </c>
      <c r="M285" s="44">
        <v>0</v>
      </c>
    </row>
    <row r="286" spans="1:13" x14ac:dyDescent="0.25">
      <c r="A286" s="51" t="s">
        <v>758</v>
      </c>
      <c r="B286" s="52" t="s">
        <v>759</v>
      </c>
      <c r="C286" s="51" t="s">
        <v>48</v>
      </c>
      <c r="D286" s="51" t="s">
        <v>652</v>
      </c>
      <c r="E286" s="53">
        <f>VLOOKUP(B286,'Closed and Exempted Facilities'!B:C,2,0)</f>
        <v>44985.208333333336</v>
      </c>
      <c r="F286" s="54"/>
      <c r="G286" s="43">
        <f>IFERROR(VLOOKUP(B286,'2018 Data'!B:C,2,0),0)</f>
        <v>132.32165183999999</v>
      </c>
      <c r="H286" s="43">
        <f>IFERROR(VLOOKUP(B286,'2019 Data'!B:C,2,0),0)</f>
        <v>118.45754927999998</v>
      </c>
      <c r="I286" s="43">
        <f>IFERROR(VLOOKUP(B286,'2020 Data'!B:C,2,0),0)</f>
        <v>72.154242719999999</v>
      </c>
      <c r="J286" s="43">
        <f>IFERROR(VLOOKUP(B286,'2021 Data'!B:C,2,0),"ND")</f>
        <v>55.64483568</v>
      </c>
      <c r="K286" s="44">
        <f>IFERROR(VLOOKUP(B286,'2022 Data'!B:C,2,0),"ND")</f>
        <v>194.07357648000001</v>
      </c>
      <c r="L286" s="44">
        <v>0</v>
      </c>
      <c r="M286" s="44">
        <v>0</v>
      </c>
    </row>
    <row r="287" spans="1:13" x14ac:dyDescent="0.25">
      <c r="A287" s="51" t="s">
        <v>721</v>
      </c>
      <c r="B287" s="52" t="s">
        <v>722</v>
      </c>
      <c r="C287" s="51" t="s">
        <v>54</v>
      </c>
      <c r="D287" s="51" t="s">
        <v>63</v>
      </c>
      <c r="E287" s="53">
        <f>VLOOKUP(B287,'Closed and Exempted Facilities'!B:C,2,0)</f>
        <v>44985.756562499999</v>
      </c>
      <c r="F287" s="54"/>
      <c r="G287" s="43">
        <f>IFERROR(VLOOKUP(B287,'2018 Data'!B:C,2,0),0)</f>
        <v>3550.9859179200016</v>
      </c>
      <c r="H287" s="43">
        <f>IFERROR(VLOOKUP(B287,'2019 Data'!B:C,2,0),0)</f>
        <v>3587.585904</v>
      </c>
      <c r="I287" s="43">
        <f>IFERROR(VLOOKUP(B287,'2020 Data'!B:C,2,0),0)</f>
        <v>4173.1878585599989</v>
      </c>
      <c r="J287" s="43">
        <f>IFERROR(VLOOKUP(B287,'2021 Data'!B:C,2,0),"ND")</f>
        <v>3898.6980782400001</v>
      </c>
      <c r="K287" s="44">
        <v>0</v>
      </c>
      <c r="L287" s="44">
        <v>0</v>
      </c>
      <c r="M287" s="44">
        <v>0</v>
      </c>
    </row>
    <row r="288" spans="1:13" x14ac:dyDescent="0.25">
      <c r="A288" s="51" t="s">
        <v>723</v>
      </c>
      <c r="B288" s="52" t="s">
        <v>724</v>
      </c>
      <c r="C288" s="51" t="s">
        <v>54</v>
      </c>
      <c r="D288" s="51" t="s">
        <v>63</v>
      </c>
      <c r="E288" s="53">
        <f>VLOOKUP(B288,'Closed and Exempted Facilities'!B:C,2,0)</f>
        <v>44985.756562499999</v>
      </c>
      <c r="F288" s="54"/>
      <c r="G288" s="43">
        <f>IFERROR(VLOOKUP(B288,'2018 Data'!B:C,2,0),0)</f>
        <v>4222.2400718399995</v>
      </c>
      <c r="H288" s="43">
        <f>IFERROR(VLOOKUP(B288,'2019 Data'!B:C,2,0),0)</f>
        <v>4196.6311766399986</v>
      </c>
      <c r="I288" s="43">
        <f>IFERROR(VLOOKUP(B288,'2020 Data'!B:C,2,0),0)</f>
        <v>3569.9937537600013</v>
      </c>
      <c r="J288" s="43">
        <f>IFERROR(VLOOKUP(B288,'2021 Data'!B:C,2,0),"ND")</f>
        <v>3242.5545196800003</v>
      </c>
      <c r="K288" s="44">
        <v>0</v>
      </c>
      <c r="L288" s="44">
        <v>0</v>
      </c>
      <c r="M288" s="44">
        <v>0</v>
      </c>
    </row>
    <row r="289" spans="1:13" x14ac:dyDescent="0.25">
      <c r="A289" s="51" t="s">
        <v>725</v>
      </c>
      <c r="B289" s="52" t="s">
        <v>726</v>
      </c>
      <c r="C289" s="51" t="s">
        <v>54</v>
      </c>
      <c r="D289" s="51" t="s">
        <v>63</v>
      </c>
      <c r="E289" s="53">
        <f>VLOOKUP(B289,'Closed and Exempted Facilities'!B:C,2,0)</f>
        <v>44985.756562499999</v>
      </c>
      <c r="F289" s="54"/>
      <c r="G289" s="43">
        <f>IFERROR(VLOOKUP(B289,'2018 Data'!B:C,2,0),0)</f>
        <v>1547.8334323200002</v>
      </c>
      <c r="H289" s="43">
        <f>IFERROR(VLOOKUP(B289,'2019 Data'!B:C,2,0),0)</f>
        <v>1819.9114214399999</v>
      </c>
      <c r="I289" s="43">
        <f>IFERROR(VLOOKUP(B289,'2020 Data'!B:C,2,0),0)</f>
        <v>1011.7729440000002</v>
      </c>
      <c r="J289" s="43">
        <f>IFERROR(VLOOKUP(B289,'2021 Data'!B:C,2,0),"ND")</f>
        <v>1109.3342299200001</v>
      </c>
      <c r="K289" s="44">
        <v>0</v>
      </c>
      <c r="L289" s="44">
        <v>0</v>
      </c>
      <c r="M289" s="44">
        <v>0</v>
      </c>
    </row>
    <row r="290" spans="1:13" x14ac:dyDescent="0.25">
      <c r="A290" s="51" t="s">
        <v>719</v>
      </c>
      <c r="B290" s="52" t="s">
        <v>720</v>
      </c>
      <c r="C290" s="51" t="s">
        <v>260</v>
      </c>
      <c r="D290" s="51" t="s">
        <v>42</v>
      </c>
      <c r="E290" s="53">
        <f>VLOOKUP(B290,'Closed and Exempted Facilities'!B:C,2,0)</f>
        <v>44561.208333333336</v>
      </c>
      <c r="F290" s="54"/>
      <c r="G290" s="43">
        <f>IFERROR(VLOOKUP(B290,'2018 Data'!B:C,2,0),0)</f>
        <v>40298.880343680001</v>
      </c>
      <c r="H290" s="43">
        <f>IFERROR(VLOOKUP(B290,'2019 Data'!B:C,2,0),0)</f>
        <v>39216.17415744</v>
      </c>
      <c r="I290" s="43">
        <f>IFERROR(VLOOKUP(B290,'2020 Data'!B:C,2,0),0)</f>
        <v>37507.333772159996</v>
      </c>
      <c r="J290" s="43">
        <v>0</v>
      </c>
      <c r="K290" s="44">
        <v>0</v>
      </c>
      <c r="L290" s="44">
        <v>0</v>
      </c>
      <c r="M290" s="44">
        <v>0</v>
      </c>
    </row>
    <row r="291" spans="1:13" x14ac:dyDescent="0.25">
      <c r="A291" s="51" t="s">
        <v>727</v>
      </c>
      <c r="B291" s="52" t="s">
        <v>728</v>
      </c>
      <c r="C291" s="51" t="s">
        <v>69</v>
      </c>
      <c r="D291" s="51" t="s">
        <v>100</v>
      </c>
      <c r="E291" s="53">
        <f>VLOOKUP(B291,'Closed and Exempted Facilities'!B:C,2,0)</f>
        <v>44638</v>
      </c>
      <c r="F291" s="54"/>
      <c r="G291" s="43">
        <f>IFERROR(VLOOKUP(B291,'2018 Data'!B:C,2,0),0)</f>
        <v>2001.0583958399998</v>
      </c>
      <c r="H291" s="43">
        <f>IFERROR(VLOOKUP(B291,'2019 Data'!B:C,2,0),0)</f>
        <v>1068.83319312</v>
      </c>
      <c r="I291" s="43">
        <f>IFERROR(VLOOKUP(B291,'2020 Data'!B:C,2,0),0)</f>
        <v>737.11741824000012</v>
      </c>
      <c r="J291" s="43">
        <v>0</v>
      </c>
      <c r="K291" s="44">
        <v>0</v>
      </c>
      <c r="L291" s="44">
        <v>0</v>
      </c>
      <c r="M291" s="44">
        <v>0</v>
      </c>
    </row>
    <row r="292" spans="1:13" x14ac:dyDescent="0.25">
      <c r="A292" s="51" t="s">
        <v>729</v>
      </c>
      <c r="B292" s="52" t="s">
        <v>730</v>
      </c>
      <c r="C292" s="51" t="s">
        <v>26</v>
      </c>
      <c r="D292" s="51" t="s">
        <v>92</v>
      </c>
      <c r="E292" s="53">
        <f>VLOOKUP(B292,'Closed and Exempted Facilities'!B:C,2,0)</f>
        <v>44588</v>
      </c>
      <c r="F292" s="54"/>
      <c r="G292" s="43">
        <f>IFERROR(VLOOKUP(B292,'2018 Data'!B:C,2,0),0)</f>
        <v>7633.4545022399989</v>
      </c>
      <c r="H292" s="43">
        <f>IFERROR(VLOOKUP(B292,'2019 Data'!B:C,2,0),0)</f>
        <v>1806.26522832</v>
      </c>
      <c r="I292" s="43">
        <f>IFERROR(VLOOKUP(B292,'2020 Data'!B:C,2,0),0)</f>
        <v>652.00972032000004</v>
      </c>
      <c r="J292" s="43">
        <v>0</v>
      </c>
      <c r="K292" s="44">
        <v>0</v>
      </c>
      <c r="L292" s="44">
        <v>0</v>
      </c>
      <c r="M292" s="44">
        <v>0</v>
      </c>
    </row>
    <row r="293" spans="1:13" x14ac:dyDescent="0.25">
      <c r="A293" s="51" t="s">
        <v>731</v>
      </c>
      <c r="B293" s="52" t="s">
        <v>732</v>
      </c>
      <c r="C293" s="51" t="s">
        <v>179</v>
      </c>
      <c r="D293" s="51" t="s">
        <v>63</v>
      </c>
      <c r="E293" s="53">
        <f>VLOOKUP(B293,'Closed and Exempted Facilities'!B:C,2,0)</f>
        <v>44173.208333333336</v>
      </c>
      <c r="F293" s="54"/>
      <c r="G293" s="43">
        <f>IFERROR(VLOOKUP(B293,'2018 Data'!B:C,2,0),0)</f>
        <v>6111.7788211200004</v>
      </c>
      <c r="H293" s="43">
        <f>IFERROR(VLOOKUP(B293,'2019 Data'!B:C,2,0),0)</f>
        <v>4871.43910512</v>
      </c>
      <c r="I293" s="43">
        <f>IFERROR(VLOOKUP(B293,'2020 Data'!B:C,2,0),0)</f>
        <v>0</v>
      </c>
      <c r="J293" s="43">
        <v>0</v>
      </c>
      <c r="K293" s="44">
        <v>0</v>
      </c>
      <c r="L293" s="44">
        <v>0</v>
      </c>
      <c r="M293" s="44">
        <v>0</v>
      </c>
    </row>
    <row r="294" spans="1:13" x14ac:dyDescent="0.25">
      <c r="A294" s="51" t="s">
        <v>733</v>
      </c>
      <c r="B294" s="52" t="s">
        <v>734</v>
      </c>
      <c r="C294" s="51" t="s">
        <v>735</v>
      </c>
      <c r="D294" s="51" t="s">
        <v>100</v>
      </c>
      <c r="E294" s="53">
        <f>VLOOKUP(B294,'Closed and Exempted Facilities'!B:C,2,0)</f>
        <v>43703</v>
      </c>
      <c r="F294" s="54"/>
      <c r="G294" s="43">
        <f>IFERROR(VLOOKUP(B294,'2018 Data'!B:C,2,0),0)</f>
        <v>6559.3313351999996</v>
      </c>
      <c r="H294" s="43">
        <f>IFERROR(VLOOKUP(B294,'2019 Data'!B:C,2,0),0)</f>
        <v>3260.0329070400003</v>
      </c>
      <c r="I294" s="43">
        <f>IFERROR(VLOOKUP(B294,'2020 Data'!B:C,2,0),0)</f>
        <v>0</v>
      </c>
      <c r="J294" s="43">
        <v>0</v>
      </c>
      <c r="K294" s="44">
        <v>0</v>
      </c>
      <c r="L294" s="44">
        <v>0</v>
      </c>
      <c r="M294" s="44">
        <v>0</v>
      </c>
    </row>
    <row r="295" spans="1:13" x14ac:dyDescent="0.25">
      <c r="A295" s="51" t="s">
        <v>736</v>
      </c>
      <c r="B295" s="52" t="s">
        <v>737</v>
      </c>
      <c r="C295" s="51" t="s">
        <v>651</v>
      </c>
      <c r="E295" s="53">
        <f>VLOOKUP(B295,'Closed and Exempted Facilities'!B:C,2,0)</f>
        <v>44300</v>
      </c>
      <c r="F295" s="54"/>
      <c r="G295" s="43">
        <f>IFERROR(VLOOKUP(B295,'2018 Data'!B:C,2,0),0)</f>
        <v>8656.494325919999</v>
      </c>
      <c r="H295" s="43">
        <f>IFERROR(VLOOKUP(B295,'2019 Data'!B:C,2,0),0)</f>
        <v>231.342804</v>
      </c>
      <c r="I295" s="43">
        <f>IFERROR(VLOOKUP(B295,'2020 Data'!B:C,2,0),0)</f>
        <v>0</v>
      </c>
      <c r="J295" s="43">
        <v>0</v>
      </c>
      <c r="K295" s="44">
        <v>0</v>
      </c>
      <c r="L295" s="44">
        <v>0</v>
      </c>
      <c r="M295" s="44">
        <v>0</v>
      </c>
    </row>
    <row r="296" spans="1:13" x14ac:dyDescent="0.25">
      <c r="A296" s="51" t="s">
        <v>738</v>
      </c>
      <c r="B296" s="52" t="s">
        <v>739</v>
      </c>
      <c r="C296" s="51" t="s">
        <v>142</v>
      </c>
      <c r="D296" s="51" t="s">
        <v>100</v>
      </c>
      <c r="E296" s="53">
        <f>VLOOKUP(B296,'Closed and Exempted Facilities'!B:C,2,0)</f>
        <v>44006</v>
      </c>
      <c r="F296" s="54"/>
      <c r="G296" s="43">
        <f>IFERROR(VLOOKUP(B296,'2018 Data'!B:C,2,0),0)</f>
        <v>82.359698399999999</v>
      </c>
      <c r="H296" s="43">
        <f>IFERROR(VLOOKUP(B296,'2019 Data'!B:C,2,0),0)</f>
        <v>95.20982352</v>
      </c>
      <c r="I296" s="43">
        <f>IFERROR(VLOOKUP(B296,'2020 Data'!B:C,2,0),0)</f>
        <v>0</v>
      </c>
      <c r="J296" s="43">
        <v>0</v>
      </c>
      <c r="K296" s="44">
        <v>0</v>
      </c>
      <c r="L296" s="44">
        <v>0</v>
      </c>
      <c r="M296" s="44">
        <v>0</v>
      </c>
    </row>
    <row r="297" spans="1:13" x14ac:dyDescent="0.25">
      <c r="A297" s="51" t="s">
        <v>740</v>
      </c>
      <c r="B297" s="52" t="s">
        <v>741</v>
      </c>
      <c r="C297" s="51" t="s">
        <v>75</v>
      </c>
      <c r="D297" s="51" t="s">
        <v>100</v>
      </c>
      <c r="E297" s="53">
        <f>VLOOKUP(B297,'Closed and Exempted Facilities'!B:C,2,0)</f>
        <v>43371</v>
      </c>
      <c r="F297" s="54"/>
      <c r="G297" s="43">
        <f>IFERROR(VLOOKUP(B297,'2018 Data'!B:C,2,0),0)</f>
        <v>9751.8547727999976</v>
      </c>
      <c r="H297" s="43">
        <f>IFERROR(VLOOKUP(B297,'2019 Data'!B:C,2,0),0)</f>
        <v>0</v>
      </c>
      <c r="I297" s="43">
        <f>IFERROR(VLOOKUP(B297,'2020 Data'!B:C,2,0),0)</f>
        <v>0</v>
      </c>
      <c r="J297" s="43">
        <v>0</v>
      </c>
      <c r="K297" s="44">
        <v>0</v>
      </c>
      <c r="L297" s="44">
        <v>0</v>
      </c>
      <c r="M297" s="44">
        <v>0</v>
      </c>
    </row>
    <row r="298" spans="1:13" x14ac:dyDescent="0.25">
      <c r="A298" s="51" t="s">
        <v>742</v>
      </c>
      <c r="B298" s="52" t="s">
        <v>743</v>
      </c>
      <c r="C298" s="51" t="s">
        <v>160</v>
      </c>
      <c r="D298" s="51" t="s">
        <v>63</v>
      </c>
      <c r="E298" s="53">
        <f>VLOOKUP(B298,'Closed and Exempted Facilities'!B:C,2,0)</f>
        <v>43374.166666666664</v>
      </c>
      <c r="F298" s="54"/>
      <c r="G298" s="43">
        <f>IFERROR(VLOOKUP(B298,'2018 Data'!B:C,2,0),0)</f>
        <v>7533.664225919998</v>
      </c>
      <c r="H298" s="43">
        <v>0</v>
      </c>
      <c r="I298" s="43">
        <v>0</v>
      </c>
      <c r="J298" s="43">
        <v>0</v>
      </c>
      <c r="K298" s="44">
        <v>0</v>
      </c>
      <c r="L298" s="44">
        <v>0</v>
      </c>
      <c r="M298" s="44">
        <v>0</v>
      </c>
    </row>
    <row r="299" spans="1:13" x14ac:dyDescent="0.25">
      <c r="A299" s="51" t="s">
        <v>744</v>
      </c>
      <c r="B299" s="52" t="s">
        <v>745</v>
      </c>
      <c r="C299" s="51" t="s">
        <v>26</v>
      </c>
      <c r="D299" s="51" t="s">
        <v>63</v>
      </c>
      <c r="E299" s="53">
        <f>VLOOKUP(B299,'Closed and Exempted Facilities'!B:C,2,0)</f>
        <v>43865</v>
      </c>
      <c r="F299" s="54"/>
      <c r="G299" s="43">
        <f>IFERROR(VLOOKUP(B299,'2018 Data'!B:C,2,0),0)</f>
        <v>3462.9396177600001</v>
      </c>
      <c r="H299" s="43">
        <f>IFERROR(VLOOKUP(B299,'2019 Data'!B:C,2,0),0)</f>
        <v>0</v>
      </c>
      <c r="I299" s="43">
        <f>IFERROR(VLOOKUP(B299,'2020 Data'!B:C,2,0),0)</f>
        <v>0</v>
      </c>
      <c r="J299" s="43">
        <v>0</v>
      </c>
      <c r="K299" s="44">
        <v>0</v>
      </c>
      <c r="L299" s="44">
        <v>0</v>
      </c>
      <c r="M299" s="44">
        <v>0</v>
      </c>
    </row>
    <row r="300" spans="1:13" x14ac:dyDescent="0.25">
      <c r="A300" s="51" t="s">
        <v>746</v>
      </c>
      <c r="B300" s="52" t="s">
        <v>747</v>
      </c>
      <c r="C300" s="51" t="s">
        <v>748</v>
      </c>
      <c r="D300" s="51" t="s">
        <v>100</v>
      </c>
      <c r="E300" s="53">
        <f>VLOOKUP(B300,'Closed and Exempted Facilities'!B:C,2,0)</f>
        <v>43935</v>
      </c>
      <c r="F300" s="54"/>
      <c r="G300" s="43">
        <f>IFERROR(VLOOKUP(B300,'2018 Data'!B:C,2,0),0)</f>
        <v>377.79999263999997</v>
      </c>
      <c r="H300" s="43">
        <f>IFERROR(VLOOKUP(B300,'2019 Data'!B:C,2,0),0)</f>
        <v>0</v>
      </c>
      <c r="I300" s="43">
        <f>IFERROR(VLOOKUP(B300,'2020 Data'!B:C,2,0),0)</f>
        <v>0</v>
      </c>
      <c r="J300" s="43">
        <v>0</v>
      </c>
      <c r="K300" s="44">
        <v>0</v>
      </c>
      <c r="L300" s="44">
        <v>0</v>
      </c>
      <c r="M300" s="44">
        <v>0</v>
      </c>
    </row>
    <row r="301" spans="1:13" x14ac:dyDescent="0.25">
      <c r="A301" s="51" t="s">
        <v>140</v>
      </c>
      <c r="B301" s="52" t="s">
        <v>141</v>
      </c>
      <c r="C301" s="51" t="s">
        <v>142</v>
      </c>
      <c r="D301" s="51" t="s">
        <v>100</v>
      </c>
      <c r="F301" s="54"/>
      <c r="G301" s="43">
        <f>IFERROR(VLOOKUP(B301,'2018 Data'!B:C,2,0),0)</f>
        <v>41016.808304640006</v>
      </c>
      <c r="H301" s="43">
        <f>IFERROR(VLOOKUP(B301,'2019 Data'!B:C,2,0),0)</f>
        <v>43222.250151359993</v>
      </c>
      <c r="I301" s="43">
        <f>IFERROR(VLOOKUP(B301,'2020 Data'!B:C,2,0),0)</f>
        <v>41845.073467680006</v>
      </c>
      <c r="J301" s="43">
        <f>IFERROR(VLOOKUP(B301,'2021 Data'!B:C,2,0),"ND")</f>
        <v>43070.3582904</v>
      </c>
      <c r="K301" s="44">
        <f>IFERROR(VLOOKUP(B301,'2022 Data'!B:C,2,0),"ND")</f>
        <v>42238.156695840007</v>
      </c>
      <c r="L301" s="44">
        <f>IFERROR(VLOOKUP(B301,'2023 Data'!B:C,2,0),"ND")</f>
        <v>34489.346548910398</v>
      </c>
      <c r="M301" s="43" t="s">
        <v>186</v>
      </c>
    </row>
    <row r="302" spans="1:13" x14ac:dyDescent="0.25">
      <c r="A302" s="51" t="s">
        <v>153</v>
      </c>
      <c r="B302" s="52" t="s">
        <v>154</v>
      </c>
      <c r="C302" s="51" t="s">
        <v>26</v>
      </c>
      <c r="D302" s="51" t="s">
        <v>100</v>
      </c>
      <c r="F302" s="54"/>
      <c r="G302" s="43">
        <f>IFERROR(VLOOKUP(B302,'2018 Data'!B:C,2,0),0)</f>
        <v>30294.88420896</v>
      </c>
      <c r="H302" s="43">
        <f>IFERROR(VLOOKUP(B302,'2019 Data'!B:C,2,0),0)</f>
        <v>29584.28116224</v>
      </c>
      <c r="I302" s="43">
        <f>IFERROR(VLOOKUP(B302,'2020 Data'!B:C,2,0),0)</f>
        <v>27142.538754240002</v>
      </c>
      <c r="J302" s="43">
        <f>IFERROR(VLOOKUP(B302,'2021 Data'!B:C,2,0),"ND")</f>
        <v>29412.087707519997</v>
      </c>
      <c r="K302" s="44">
        <f>IFERROR(VLOOKUP(B302,'2022 Data'!B:C,2,0),"ND")</f>
        <v>29828.16020016</v>
      </c>
      <c r="L302" s="44">
        <f>IFERROR(VLOOKUP(B302,'2023 Data'!B:C,2,0),"ND")</f>
        <v>28292.996541600001</v>
      </c>
      <c r="M302" s="43" t="s">
        <v>186</v>
      </c>
    </row>
    <row r="303" spans="1:13" x14ac:dyDescent="0.25">
      <c r="A303" s="51" t="s">
        <v>187</v>
      </c>
      <c r="B303" s="52" t="s">
        <v>188</v>
      </c>
      <c r="C303" s="51" t="s">
        <v>189</v>
      </c>
      <c r="D303" s="51" t="s">
        <v>100</v>
      </c>
      <c r="F303" s="54"/>
      <c r="G303" s="43">
        <f>IFERROR(VLOOKUP(B303,'2018 Data'!B:C,2,0),0)</f>
        <v>8875.8435830400012</v>
      </c>
      <c r="H303" s="43">
        <f>IFERROR(VLOOKUP(B303,'2019 Data'!B:C,2,0),0)</f>
        <v>34746.174499680004</v>
      </c>
      <c r="I303" s="43">
        <f>IFERROR(VLOOKUP(B303,'2020 Data'!B:C,2,0),0)</f>
        <v>37138.692235679999</v>
      </c>
      <c r="J303" s="43">
        <f>IFERROR(VLOOKUP(B303,'2021 Data'!B:C,2,0),"ND")</f>
        <v>24935.456780640001</v>
      </c>
      <c r="K303" s="44">
        <f>IFERROR(VLOOKUP(B303,'2022 Data'!B:C,2,0),"ND")</f>
        <v>21656.541503520006</v>
      </c>
      <c r="L303" s="44">
        <f>IFERROR(VLOOKUP(B303,'2023 Data'!B:C,2,0),"ND")</f>
        <v>21510.857158560008</v>
      </c>
      <c r="M303" s="43" t="s">
        <v>186</v>
      </c>
    </row>
    <row r="304" spans="1:13" x14ac:dyDescent="0.25">
      <c r="A304" s="51" t="s">
        <v>390</v>
      </c>
      <c r="B304" s="52" t="s">
        <v>391</v>
      </c>
      <c r="C304" s="51" t="s">
        <v>392</v>
      </c>
      <c r="D304" s="51" t="s">
        <v>63</v>
      </c>
      <c r="F304" s="54"/>
      <c r="G304" s="43">
        <f>IFERROR(VLOOKUP(B304,'2018 Data'!B:C,2,0),0)</f>
        <v>6767.5848105599998</v>
      </c>
      <c r="H304" s="43">
        <f>IFERROR(VLOOKUP(B304,'2019 Data'!B:C,2,0),0)</f>
        <v>6898.5222566399989</v>
      </c>
      <c r="I304" s="43">
        <f>IFERROR(VLOOKUP(B304,'2020 Data'!B:C,2,0),0)</f>
        <v>6819.6872116800005</v>
      </c>
      <c r="J304" s="43">
        <f>IFERROR(VLOOKUP(B304,'2021 Data'!B:C,2,0),"ND")</f>
        <v>6833.4689404800001</v>
      </c>
      <c r="K304" s="44">
        <f>IFERROR(VLOOKUP(B304,'2022 Data'!B:C,2,0),"ND")</f>
        <v>6830.1039170000004</v>
      </c>
      <c r="L304" s="44">
        <f>IFERROR(VLOOKUP(B304,'2023 Data'!B:C,2,0),"ND")</f>
        <v>6812.7452156735999</v>
      </c>
      <c r="M304" s="43" t="s">
        <v>186</v>
      </c>
    </row>
    <row r="305" spans="1:13" x14ac:dyDescent="0.25">
      <c r="A305" s="51" t="s">
        <v>415</v>
      </c>
      <c r="B305" s="52" t="s">
        <v>416</v>
      </c>
      <c r="C305" s="51" t="s">
        <v>54</v>
      </c>
      <c r="D305" s="51" t="s">
        <v>63</v>
      </c>
      <c r="F305" s="54"/>
      <c r="G305" s="43">
        <f>IFERROR(VLOOKUP(B305,'2018 Data'!B:C,2,0),0)</f>
        <v>6534.9736502399992</v>
      </c>
      <c r="H305" s="43">
        <f>IFERROR(VLOOKUP(B305,'2019 Data'!B:C,2,0),0)</f>
        <v>7208.8792776</v>
      </c>
      <c r="I305" s="43">
        <f>IFERROR(VLOOKUP(B305,'2020 Data'!B:C,2,0),0)</f>
        <v>6355.4741510400008</v>
      </c>
      <c r="J305" s="43">
        <f>IFERROR(VLOOKUP(B305,'2021 Data'!B:C,2,0),"ND")</f>
        <v>6672.9062497103996</v>
      </c>
      <c r="K305" s="44">
        <f>IFERROR(VLOOKUP(B305,'2022 Data'!B:C,2,0),"ND")</f>
        <v>1288.99811376</v>
      </c>
      <c r="L305" s="44">
        <f>IFERROR(VLOOKUP(B305,'2023 Data'!B:C,2,0),"ND")</f>
        <v>6147.943500888</v>
      </c>
      <c r="M305" s="43" t="s">
        <v>186</v>
      </c>
    </row>
    <row r="306" spans="1:13" x14ac:dyDescent="0.25">
      <c r="A306" s="51" t="s">
        <v>421</v>
      </c>
      <c r="B306" s="52" t="s">
        <v>422</v>
      </c>
      <c r="C306" s="51" t="s">
        <v>69</v>
      </c>
      <c r="D306" s="51" t="s">
        <v>100</v>
      </c>
      <c r="F306" s="54"/>
      <c r="G306" s="43">
        <f>IFERROR(VLOOKUP(B306,'2018 Data'!B:C,2,0),0)</f>
        <v>0</v>
      </c>
      <c r="H306" s="43">
        <f>IFERROR(VLOOKUP(B306,'2019 Data'!B:C,2,0),0)</f>
        <v>0</v>
      </c>
      <c r="I306" s="43">
        <f>IFERROR(VLOOKUP(B306,'2020 Data'!B:C,2,0),0)</f>
        <v>0</v>
      </c>
      <c r="J306" s="43" t="s">
        <v>186</v>
      </c>
      <c r="K306" s="44">
        <f>IFERROR(VLOOKUP(B306,'2022 Data'!B:C,2,0),"ND")</f>
        <v>5645.7634262399997</v>
      </c>
      <c r="L306" s="44">
        <f>IFERROR(VLOOKUP(B306,'2023 Data'!B:C,2,0),"ND")</f>
        <v>6098.0782096079993</v>
      </c>
      <c r="M306" s="43" t="s">
        <v>186</v>
      </c>
    </row>
    <row r="307" spans="1:13" x14ac:dyDescent="0.25">
      <c r="A307" s="51" t="s">
        <v>427</v>
      </c>
      <c r="B307" s="52" t="s">
        <v>428</v>
      </c>
      <c r="C307" s="51" t="s">
        <v>260</v>
      </c>
      <c r="D307" s="51" t="s">
        <v>100</v>
      </c>
      <c r="F307" s="54"/>
      <c r="G307" s="43">
        <f>IFERROR(VLOOKUP(B307,'2018 Data'!B:C,2,0),0)</f>
        <v>2038.7189894399999</v>
      </c>
      <c r="H307" s="43">
        <f>IFERROR(VLOOKUP(B307,'2019 Data'!B:C,2,0),0)</f>
        <v>15052.547986560003</v>
      </c>
      <c r="I307" s="43">
        <f>IFERROR(VLOOKUP(B307,'2020 Data'!B:C,2,0),0)</f>
        <v>6942.0349252799997</v>
      </c>
      <c r="J307" s="43">
        <f>IFERROR(VLOOKUP(B307,'2021 Data'!B:C,2,0),"ND")</f>
        <v>7123.3969968000001</v>
      </c>
      <c r="K307" s="44">
        <f>IFERROR(VLOOKUP(B307,'2022 Data'!B:C,2,0),"ND")</f>
        <v>5593.5149314464006</v>
      </c>
      <c r="L307" s="44">
        <f>IFERROR(VLOOKUP(B307,'2023 Data'!B:C,2,0),"ND")</f>
        <v>6014.1306199967994</v>
      </c>
      <c r="M307" s="43" t="s">
        <v>186</v>
      </c>
    </row>
    <row r="308" spans="1:13" x14ac:dyDescent="0.25">
      <c r="A308" s="51" t="s">
        <v>432</v>
      </c>
      <c r="B308" s="52" t="s">
        <v>433</v>
      </c>
      <c r="C308" s="51" t="s">
        <v>434</v>
      </c>
      <c r="D308" s="51" t="s">
        <v>100</v>
      </c>
      <c r="F308" s="54"/>
      <c r="G308" s="43">
        <v>0</v>
      </c>
      <c r="H308" s="43">
        <v>0</v>
      </c>
      <c r="I308" s="43">
        <f>IFERROR(VLOOKUP(B308,'2020 Data'!B:C,2,0),0)</f>
        <v>5203.0144454399997</v>
      </c>
      <c r="J308" s="43">
        <f>IFERROR(VLOOKUP(B308,'2021 Data'!B:C,2,0),"ND")</f>
        <v>6879.8532599999999</v>
      </c>
      <c r="K308" s="44">
        <f>IFERROR(VLOOKUP(B308,'2022 Data'!B:C,2,0),"ND")</f>
        <v>7516.4015707199987</v>
      </c>
      <c r="L308" s="44">
        <f>IFERROR(VLOOKUP(B308,'2023 Data'!B:C,2,0),"ND")</f>
        <v>5932.8015715583997</v>
      </c>
      <c r="M308" s="43" t="s">
        <v>186</v>
      </c>
    </row>
    <row r="309" spans="1:13" x14ac:dyDescent="0.25">
      <c r="A309" s="51" t="s">
        <v>560</v>
      </c>
      <c r="B309" s="52" t="s">
        <v>561</v>
      </c>
      <c r="C309" s="51" t="s">
        <v>537</v>
      </c>
      <c r="D309" s="51" t="s">
        <v>100</v>
      </c>
      <c r="F309" s="54"/>
      <c r="G309" s="43">
        <f>IFERROR(VLOOKUP(B309,'2018 Data'!B:C,2,0),0)</f>
        <v>0</v>
      </c>
      <c r="H309" s="43">
        <f>IFERROR(VLOOKUP(B309,'2019 Data'!B:C,2,0),0)</f>
        <v>0</v>
      </c>
      <c r="I309" s="43">
        <v>0</v>
      </c>
      <c r="J309" s="43">
        <f>IFERROR(VLOOKUP(B309,'2021 Data'!B:C,2,0),"ND")</f>
        <v>3198.7483718400003</v>
      </c>
      <c r="K309" s="44">
        <f>IFERROR(VLOOKUP(B309,'2022 Data'!B:C,2,0),"ND")</f>
        <v>3037.2146078400006</v>
      </c>
      <c r="L309" s="44">
        <f>IFERROR(VLOOKUP(B309,'2023 Data'!B:C,2,0),"ND")</f>
        <v>3161.3276419200001</v>
      </c>
      <c r="M309" s="43" t="s">
        <v>186</v>
      </c>
    </row>
    <row r="310" spans="1:13" x14ac:dyDescent="0.25">
      <c r="A310" s="51" t="s">
        <v>568</v>
      </c>
      <c r="B310" s="52" t="s">
        <v>569</v>
      </c>
      <c r="C310" s="51" t="s">
        <v>570</v>
      </c>
      <c r="D310" s="51" t="s">
        <v>100</v>
      </c>
      <c r="F310" s="54"/>
      <c r="G310" s="43">
        <f>IFERROR(VLOOKUP(B310,'2018 Data'!B:C,2,0),0)</f>
        <v>7756.6837420800002</v>
      </c>
      <c r="H310" s="43">
        <f>IFERROR(VLOOKUP(B310,'2019 Data'!B:C,2,0),0)</f>
        <v>7893.15928128</v>
      </c>
      <c r="I310" s="43">
        <f>IFERROR(VLOOKUP(B310,'2020 Data'!B:C,2,0),0)</f>
        <v>0</v>
      </c>
      <c r="J310" s="43" t="s">
        <v>186</v>
      </c>
      <c r="K310" s="44">
        <f>IFERROR(VLOOKUP(B310,'2022 Data'!B:C,2,0),"ND")</f>
        <v>2637.7049563199998</v>
      </c>
      <c r="L310" s="44">
        <f>IFERROR(VLOOKUP(B310,'2023 Data'!B:C,2,0),"ND")</f>
        <v>2831.4377394911999</v>
      </c>
      <c r="M310" s="43" t="s">
        <v>186</v>
      </c>
    </row>
    <row r="311" spans="1:13" x14ac:dyDescent="0.25">
      <c r="A311" s="51" t="s">
        <v>700</v>
      </c>
      <c r="B311" s="52" t="s">
        <v>701</v>
      </c>
      <c r="C311" s="51" t="s">
        <v>702</v>
      </c>
      <c r="D311" s="51" t="s">
        <v>63</v>
      </c>
      <c r="F311" s="54"/>
      <c r="G311" s="43">
        <f>IFERROR(VLOOKUP(B311,'2018 Data'!B:C,2,0),0)</f>
        <v>567.99937151999995</v>
      </c>
      <c r="H311" s="43">
        <f>IFERROR(VLOOKUP(B311,'2019 Data'!B:C,2,0),0)</f>
        <v>1266.9523372799999</v>
      </c>
      <c r="I311" s="43" t="s">
        <v>186</v>
      </c>
      <c r="J311" s="43">
        <f>IFERROR(VLOOKUP(B311,'2021 Data'!B:C,2,0),"ND")</f>
        <v>824.00504255999999</v>
      </c>
      <c r="K311" s="44">
        <f>IFERROR(VLOOKUP(B311,'2022 Data'!B:C,2,0),"ND")</f>
        <v>6.3785232000000001</v>
      </c>
      <c r="L311" s="44">
        <f>IFERROR(VLOOKUP(B311,'2023 Data'!B:C,2,0),"ND")</f>
        <v>6.5834999999999999</v>
      </c>
      <c r="M311" s="43" t="s">
        <v>186</v>
      </c>
    </row>
  </sheetData>
  <autoFilter ref="A2:M308" xr:uid="{DD26B29D-86CF-4820-B6CE-142003CA450E}">
    <sortState xmlns:xlrd2="http://schemas.microsoft.com/office/spreadsheetml/2017/richdata2" ref="A3:M311">
      <sortCondition descending="1" ref="M2:M308"/>
    </sortState>
  </autoFilter>
  <pageMargins left="0.25" right="0.25" top="0.75" bottom="0.75" header="0.3" footer="0.3"/>
  <pageSetup orientation="landscape" r:id="rId1"/>
  <extLst>
    <ext xmlns:x14="http://schemas.microsoft.com/office/spreadsheetml/2009/9/main" uri="{05C60535-1F16-4fd2-B633-F4F36F0B64E0}">
      <x14:sparklineGroups xmlns:xm="http://schemas.microsoft.com/office/excel/2006/main">
        <x14:sparklineGroup displayEmptyCellsAs="gap" markers="1" xr2:uid="{B02806BC-BEE2-4130-A232-00347D1D8EBA}">
          <x14:colorSeries rgb="FF0070C0"/>
          <x14:colorNegative rgb="FF000000"/>
          <x14:colorAxis rgb="FF000000"/>
          <x14:colorMarkers rgb="FF000000"/>
          <x14:colorFirst rgb="FF000000"/>
          <x14:colorLast rgb="FF000000"/>
          <x14:colorHigh rgb="FF000000"/>
          <x14:colorLow rgb="FF000000"/>
          <x14:sparklines>
            <x14:sparkline>
              <xm:f>'Facility Summary'!G3:M3</xm:f>
              <xm:sqref>F3</xm:sqref>
            </x14:sparkline>
            <x14:sparkline>
              <xm:f>'Facility Summary'!G4:M4</xm:f>
              <xm:sqref>F4</xm:sqref>
            </x14:sparkline>
            <x14:sparkline>
              <xm:f>'Facility Summary'!G5:M5</xm:f>
              <xm:sqref>F5</xm:sqref>
            </x14:sparkline>
            <x14:sparkline>
              <xm:f>'Facility Summary'!G6:M6</xm:f>
              <xm:sqref>F6</xm:sqref>
            </x14:sparkline>
            <x14:sparkline>
              <xm:f>'Facility Summary'!G7:M7</xm:f>
              <xm:sqref>F7</xm:sqref>
            </x14:sparkline>
            <x14:sparkline>
              <xm:f>'Facility Summary'!G8:M8</xm:f>
              <xm:sqref>F8</xm:sqref>
            </x14:sparkline>
            <x14:sparkline>
              <xm:f>'Facility Summary'!G9:M9</xm:f>
              <xm:sqref>F9</xm:sqref>
            </x14:sparkline>
            <x14:sparkline>
              <xm:f>'Facility Summary'!G10:M10</xm:f>
              <xm:sqref>F10</xm:sqref>
            </x14:sparkline>
            <x14:sparkline>
              <xm:f>'Facility Summary'!G11:M11</xm:f>
              <xm:sqref>F11</xm:sqref>
            </x14:sparkline>
            <x14:sparkline>
              <xm:f>'Facility Summary'!G12:M12</xm:f>
              <xm:sqref>F12</xm:sqref>
            </x14:sparkline>
            <x14:sparkline>
              <xm:f>'Facility Summary'!G13:M13</xm:f>
              <xm:sqref>F13</xm:sqref>
            </x14:sparkline>
            <x14:sparkline>
              <xm:f>'Facility Summary'!G14:M14</xm:f>
              <xm:sqref>F14</xm:sqref>
            </x14:sparkline>
            <x14:sparkline>
              <xm:f>'Facility Summary'!G15:M15</xm:f>
              <xm:sqref>F15</xm:sqref>
            </x14:sparkline>
            <x14:sparkline>
              <xm:f>'Facility Summary'!G16:M16</xm:f>
              <xm:sqref>F16</xm:sqref>
            </x14:sparkline>
            <x14:sparkline>
              <xm:f>'Facility Summary'!G17:M17</xm:f>
              <xm:sqref>F17</xm:sqref>
            </x14:sparkline>
            <x14:sparkline>
              <xm:f>'Facility Summary'!G18:M18</xm:f>
              <xm:sqref>F18</xm:sqref>
            </x14:sparkline>
            <x14:sparkline>
              <xm:f>'Facility Summary'!G19:M19</xm:f>
              <xm:sqref>F19</xm:sqref>
            </x14:sparkline>
            <x14:sparkline>
              <xm:f>'Facility Summary'!G20:M20</xm:f>
              <xm:sqref>F20</xm:sqref>
            </x14:sparkline>
            <x14:sparkline>
              <xm:f>'Facility Summary'!G21:M21</xm:f>
              <xm:sqref>F21</xm:sqref>
            </x14:sparkline>
            <x14:sparkline>
              <xm:f>'Facility Summary'!G22:M22</xm:f>
              <xm:sqref>F22</xm:sqref>
            </x14:sparkline>
            <x14:sparkline>
              <xm:f>'Facility Summary'!G23:M23</xm:f>
              <xm:sqref>F23</xm:sqref>
            </x14:sparkline>
            <x14:sparkline>
              <xm:f>'Facility Summary'!G24:M24</xm:f>
              <xm:sqref>F24</xm:sqref>
            </x14:sparkline>
            <x14:sparkline>
              <xm:f>'Facility Summary'!G25:M25</xm:f>
              <xm:sqref>F25</xm:sqref>
            </x14:sparkline>
            <x14:sparkline>
              <xm:f>'Facility Summary'!G26:M26</xm:f>
              <xm:sqref>F26</xm:sqref>
            </x14:sparkline>
            <x14:sparkline>
              <xm:f>'Facility Summary'!G27:M27</xm:f>
              <xm:sqref>F27</xm:sqref>
            </x14:sparkline>
            <x14:sparkline>
              <xm:f>'Facility Summary'!G28:M28</xm:f>
              <xm:sqref>F28</xm:sqref>
            </x14:sparkline>
            <x14:sparkline>
              <xm:f>'Facility Summary'!G29:M29</xm:f>
              <xm:sqref>F29</xm:sqref>
            </x14:sparkline>
            <x14:sparkline>
              <xm:f>'Facility Summary'!G30:M30</xm:f>
              <xm:sqref>F30</xm:sqref>
            </x14:sparkline>
            <x14:sparkline>
              <xm:f>'Facility Summary'!G31:M31</xm:f>
              <xm:sqref>F31</xm:sqref>
            </x14:sparkline>
            <x14:sparkline>
              <xm:f>'Facility Summary'!G32:M32</xm:f>
              <xm:sqref>F32</xm:sqref>
            </x14:sparkline>
            <x14:sparkline>
              <xm:f>'Facility Summary'!G33:M33</xm:f>
              <xm:sqref>F33</xm:sqref>
            </x14:sparkline>
            <x14:sparkline>
              <xm:f>'Facility Summary'!G34:M34</xm:f>
              <xm:sqref>F34</xm:sqref>
            </x14:sparkline>
            <x14:sparkline>
              <xm:f>'Facility Summary'!G35:M35</xm:f>
              <xm:sqref>F35</xm:sqref>
            </x14:sparkline>
            <x14:sparkline>
              <xm:f>'Facility Summary'!G36:M36</xm:f>
              <xm:sqref>F36</xm:sqref>
            </x14:sparkline>
            <x14:sparkline>
              <xm:f>'Facility Summary'!G37:M37</xm:f>
              <xm:sqref>F37</xm:sqref>
            </x14:sparkline>
            <x14:sparkline>
              <xm:f>'Facility Summary'!G38:M38</xm:f>
              <xm:sqref>F38</xm:sqref>
            </x14:sparkline>
            <x14:sparkline>
              <xm:f>'Facility Summary'!G39:M39</xm:f>
              <xm:sqref>F39</xm:sqref>
            </x14:sparkline>
            <x14:sparkline>
              <xm:f>'Facility Summary'!G40:M40</xm:f>
              <xm:sqref>F40</xm:sqref>
            </x14:sparkline>
            <x14:sparkline>
              <xm:f>'Facility Summary'!G41:M41</xm:f>
              <xm:sqref>F41</xm:sqref>
            </x14:sparkline>
            <x14:sparkline>
              <xm:f>'Facility Summary'!G42:M42</xm:f>
              <xm:sqref>F42</xm:sqref>
            </x14:sparkline>
            <x14:sparkline>
              <xm:f>'Facility Summary'!G43:M43</xm:f>
              <xm:sqref>F43</xm:sqref>
            </x14:sparkline>
            <x14:sparkline>
              <xm:f>'Facility Summary'!G44:M44</xm:f>
              <xm:sqref>F44</xm:sqref>
            </x14:sparkline>
            <x14:sparkline>
              <xm:f>'Facility Summary'!G45:M45</xm:f>
              <xm:sqref>F45</xm:sqref>
            </x14:sparkline>
            <x14:sparkline>
              <xm:f>'Facility Summary'!G46:M46</xm:f>
              <xm:sqref>F46</xm:sqref>
            </x14:sparkline>
            <x14:sparkline>
              <xm:f>'Facility Summary'!G47:M47</xm:f>
              <xm:sqref>F47</xm:sqref>
            </x14:sparkline>
            <x14:sparkline>
              <xm:f>'Facility Summary'!G48:M48</xm:f>
              <xm:sqref>F48</xm:sqref>
            </x14:sparkline>
            <x14:sparkline>
              <xm:f>'Facility Summary'!G49:M49</xm:f>
              <xm:sqref>F49</xm:sqref>
            </x14:sparkline>
            <x14:sparkline>
              <xm:f>'Facility Summary'!G50:M50</xm:f>
              <xm:sqref>F50</xm:sqref>
            </x14:sparkline>
            <x14:sparkline>
              <xm:f>'Facility Summary'!G51:M51</xm:f>
              <xm:sqref>F51</xm:sqref>
            </x14:sparkline>
            <x14:sparkline>
              <xm:f>'Facility Summary'!G52:M52</xm:f>
              <xm:sqref>F52</xm:sqref>
            </x14:sparkline>
            <x14:sparkline>
              <xm:f>'Facility Summary'!G53:M53</xm:f>
              <xm:sqref>F53</xm:sqref>
            </x14:sparkline>
            <x14:sparkline>
              <xm:f>'Facility Summary'!G54:M54</xm:f>
              <xm:sqref>F54</xm:sqref>
            </x14:sparkline>
            <x14:sparkline>
              <xm:f>'Facility Summary'!G55:M55</xm:f>
              <xm:sqref>F55</xm:sqref>
            </x14:sparkline>
            <x14:sparkline>
              <xm:f>'Facility Summary'!G56:M56</xm:f>
              <xm:sqref>F56</xm:sqref>
            </x14:sparkline>
            <x14:sparkline>
              <xm:f>'Facility Summary'!G57:M57</xm:f>
              <xm:sqref>F57</xm:sqref>
            </x14:sparkline>
            <x14:sparkline>
              <xm:f>'Facility Summary'!G58:M58</xm:f>
              <xm:sqref>F58</xm:sqref>
            </x14:sparkline>
            <x14:sparkline>
              <xm:f>'Facility Summary'!G59:M59</xm:f>
              <xm:sqref>F59</xm:sqref>
            </x14:sparkline>
            <x14:sparkline>
              <xm:f>'Facility Summary'!G60:M60</xm:f>
              <xm:sqref>F60</xm:sqref>
            </x14:sparkline>
            <x14:sparkline>
              <xm:f>'Facility Summary'!G61:M61</xm:f>
              <xm:sqref>F61</xm:sqref>
            </x14:sparkline>
            <x14:sparkline>
              <xm:f>'Facility Summary'!G62:M62</xm:f>
              <xm:sqref>F62</xm:sqref>
            </x14:sparkline>
            <x14:sparkline>
              <xm:f>'Facility Summary'!G63:M63</xm:f>
              <xm:sqref>F63</xm:sqref>
            </x14:sparkline>
            <x14:sparkline>
              <xm:f>'Facility Summary'!G64:M64</xm:f>
              <xm:sqref>F64</xm:sqref>
            </x14:sparkline>
            <x14:sparkline>
              <xm:f>'Facility Summary'!G65:M65</xm:f>
              <xm:sqref>F65</xm:sqref>
            </x14:sparkline>
            <x14:sparkline>
              <xm:f>'Facility Summary'!G66:M66</xm:f>
              <xm:sqref>F66</xm:sqref>
            </x14:sparkline>
            <x14:sparkline>
              <xm:f>'Facility Summary'!G67:M67</xm:f>
              <xm:sqref>F67</xm:sqref>
            </x14:sparkline>
            <x14:sparkline>
              <xm:f>'Facility Summary'!G68:M68</xm:f>
              <xm:sqref>F68</xm:sqref>
            </x14:sparkline>
            <x14:sparkline>
              <xm:f>'Facility Summary'!G69:M69</xm:f>
              <xm:sqref>F69</xm:sqref>
            </x14:sparkline>
            <x14:sparkline>
              <xm:f>'Facility Summary'!G70:M70</xm:f>
              <xm:sqref>F70</xm:sqref>
            </x14:sparkline>
            <x14:sparkline>
              <xm:f>'Facility Summary'!G71:M71</xm:f>
              <xm:sqref>F71</xm:sqref>
            </x14:sparkline>
            <x14:sparkline>
              <xm:f>'Facility Summary'!G72:M72</xm:f>
              <xm:sqref>F72</xm:sqref>
            </x14:sparkline>
            <x14:sparkline>
              <xm:f>'Facility Summary'!G73:M73</xm:f>
              <xm:sqref>F73</xm:sqref>
            </x14:sparkline>
            <x14:sparkline>
              <xm:f>'Facility Summary'!G74:M74</xm:f>
              <xm:sqref>F74</xm:sqref>
            </x14:sparkline>
            <x14:sparkline>
              <xm:f>'Facility Summary'!G75:M75</xm:f>
              <xm:sqref>F75</xm:sqref>
            </x14:sparkline>
            <x14:sparkline>
              <xm:f>'Facility Summary'!G76:M76</xm:f>
              <xm:sqref>F76</xm:sqref>
            </x14:sparkline>
            <x14:sparkline>
              <xm:f>'Facility Summary'!G77:M77</xm:f>
              <xm:sqref>F77</xm:sqref>
            </x14:sparkline>
            <x14:sparkline>
              <xm:f>'Facility Summary'!G78:M78</xm:f>
              <xm:sqref>F78</xm:sqref>
            </x14:sparkline>
            <x14:sparkline>
              <xm:f>'Facility Summary'!G79:M79</xm:f>
              <xm:sqref>F79</xm:sqref>
            </x14:sparkline>
            <x14:sparkline>
              <xm:f>'Facility Summary'!G80:M80</xm:f>
              <xm:sqref>F80</xm:sqref>
            </x14:sparkline>
            <x14:sparkline>
              <xm:f>'Facility Summary'!G81:M81</xm:f>
              <xm:sqref>F81</xm:sqref>
            </x14:sparkline>
            <x14:sparkline>
              <xm:f>'Facility Summary'!G82:M82</xm:f>
              <xm:sqref>F82</xm:sqref>
            </x14:sparkline>
            <x14:sparkline>
              <xm:f>'Facility Summary'!G83:M83</xm:f>
              <xm:sqref>F83</xm:sqref>
            </x14:sparkline>
            <x14:sparkline>
              <xm:f>'Facility Summary'!G84:M84</xm:f>
              <xm:sqref>F84</xm:sqref>
            </x14:sparkline>
            <x14:sparkline>
              <xm:f>'Facility Summary'!G85:M85</xm:f>
              <xm:sqref>F85</xm:sqref>
            </x14:sparkline>
            <x14:sparkline>
              <xm:f>'Facility Summary'!G86:M86</xm:f>
              <xm:sqref>F86</xm:sqref>
            </x14:sparkline>
            <x14:sparkline>
              <xm:f>'Facility Summary'!G87:M87</xm:f>
              <xm:sqref>F87</xm:sqref>
            </x14:sparkline>
            <x14:sparkline>
              <xm:f>'Facility Summary'!G88:M88</xm:f>
              <xm:sqref>F88</xm:sqref>
            </x14:sparkline>
            <x14:sparkline>
              <xm:f>'Facility Summary'!G89:M89</xm:f>
              <xm:sqref>F89</xm:sqref>
            </x14:sparkline>
            <x14:sparkline>
              <xm:f>'Facility Summary'!G90:M90</xm:f>
              <xm:sqref>F90</xm:sqref>
            </x14:sparkline>
            <x14:sparkline>
              <xm:f>'Facility Summary'!G91:M91</xm:f>
              <xm:sqref>F91</xm:sqref>
            </x14:sparkline>
            <x14:sparkline>
              <xm:f>'Facility Summary'!G92:M92</xm:f>
              <xm:sqref>F92</xm:sqref>
            </x14:sparkline>
            <x14:sparkline>
              <xm:f>'Facility Summary'!G93:M93</xm:f>
              <xm:sqref>F93</xm:sqref>
            </x14:sparkline>
            <x14:sparkline>
              <xm:f>'Facility Summary'!G94:M94</xm:f>
              <xm:sqref>F94</xm:sqref>
            </x14:sparkline>
            <x14:sparkline>
              <xm:f>'Facility Summary'!G95:M95</xm:f>
              <xm:sqref>F95</xm:sqref>
            </x14:sparkline>
            <x14:sparkline>
              <xm:f>'Facility Summary'!G96:M96</xm:f>
              <xm:sqref>F96</xm:sqref>
            </x14:sparkline>
            <x14:sparkline>
              <xm:f>'Facility Summary'!G97:M97</xm:f>
              <xm:sqref>F97</xm:sqref>
            </x14:sparkline>
            <x14:sparkline>
              <xm:f>'Facility Summary'!G98:M98</xm:f>
              <xm:sqref>F98</xm:sqref>
            </x14:sparkline>
            <x14:sparkline>
              <xm:f>'Facility Summary'!G99:M99</xm:f>
              <xm:sqref>F99</xm:sqref>
            </x14:sparkline>
            <x14:sparkline>
              <xm:f>'Facility Summary'!G100:M100</xm:f>
              <xm:sqref>F100</xm:sqref>
            </x14:sparkline>
            <x14:sparkline>
              <xm:f>'Facility Summary'!G101:M101</xm:f>
              <xm:sqref>F101</xm:sqref>
            </x14:sparkline>
            <x14:sparkline>
              <xm:f>'Facility Summary'!G102:M102</xm:f>
              <xm:sqref>F102</xm:sqref>
            </x14:sparkline>
            <x14:sparkline>
              <xm:f>'Facility Summary'!G103:M103</xm:f>
              <xm:sqref>F103</xm:sqref>
            </x14:sparkline>
            <x14:sparkline>
              <xm:f>'Facility Summary'!G104:M104</xm:f>
              <xm:sqref>F104</xm:sqref>
            </x14:sparkline>
            <x14:sparkline>
              <xm:f>'Facility Summary'!G105:M105</xm:f>
              <xm:sqref>F105</xm:sqref>
            </x14:sparkline>
            <x14:sparkline>
              <xm:f>'Facility Summary'!G106:M106</xm:f>
              <xm:sqref>F106</xm:sqref>
            </x14:sparkline>
            <x14:sparkline>
              <xm:f>'Facility Summary'!G107:M107</xm:f>
              <xm:sqref>F107</xm:sqref>
            </x14:sparkline>
            <x14:sparkline>
              <xm:f>'Facility Summary'!G108:M108</xm:f>
              <xm:sqref>F108</xm:sqref>
            </x14:sparkline>
            <x14:sparkline>
              <xm:f>'Facility Summary'!G109:M109</xm:f>
              <xm:sqref>F109</xm:sqref>
            </x14:sparkline>
            <x14:sparkline>
              <xm:f>'Facility Summary'!G110:M110</xm:f>
              <xm:sqref>F110</xm:sqref>
            </x14:sparkline>
            <x14:sparkline>
              <xm:f>'Facility Summary'!G111:M111</xm:f>
              <xm:sqref>F111</xm:sqref>
            </x14:sparkline>
            <x14:sparkline>
              <xm:f>'Facility Summary'!G112:M112</xm:f>
              <xm:sqref>F112</xm:sqref>
            </x14:sparkline>
            <x14:sparkline>
              <xm:f>'Facility Summary'!G113:M113</xm:f>
              <xm:sqref>F113</xm:sqref>
            </x14:sparkline>
            <x14:sparkline>
              <xm:f>'Facility Summary'!G114:M114</xm:f>
              <xm:sqref>F114</xm:sqref>
            </x14:sparkline>
            <x14:sparkline>
              <xm:f>'Facility Summary'!G115:M115</xm:f>
              <xm:sqref>F115</xm:sqref>
            </x14:sparkline>
            <x14:sparkline>
              <xm:f>'Facility Summary'!G116:M116</xm:f>
              <xm:sqref>F116</xm:sqref>
            </x14:sparkline>
            <x14:sparkline>
              <xm:f>'Facility Summary'!G117:M117</xm:f>
              <xm:sqref>F117</xm:sqref>
            </x14:sparkline>
            <x14:sparkline>
              <xm:f>'Facility Summary'!G118:M118</xm:f>
              <xm:sqref>F118</xm:sqref>
            </x14:sparkline>
            <x14:sparkline>
              <xm:f>'Facility Summary'!G119:M119</xm:f>
              <xm:sqref>F119</xm:sqref>
            </x14:sparkline>
            <x14:sparkline>
              <xm:f>'Facility Summary'!G120:M120</xm:f>
              <xm:sqref>F120</xm:sqref>
            </x14:sparkline>
            <x14:sparkline>
              <xm:f>'Facility Summary'!G121:M121</xm:f>
              <xm:sqref>F121</xm:sqref>
            </x14:sparkline>
            <x14:sparkline>
              <xm:f>'Facility Summary'!G122:M122</xm:f>
              <xm:sqref>F122</xm:sqref>
            </x14:sparkline>
            <x14:sparkline>
              <xm:f>'Facility Summary'!G123:M123</xm:f>
              <xm:sqref>F123</xm:sqref>
            </x14:sparkline>
            <x14:sparkline>
              <xm:f>'Facility Summary'!G124:M124</xm:f>
              <xm:sqref>F124</xm:sqref>
            </x14:sparkline>
            <x14:sparkline>
              <xm:f>'Facility Summary'!G125:M125</xm:f>
              <xm:sqref>F125</xm:sqref>
            </x14:sparkline>
            <x14:sparkline>
              <xm:f>'Facility Summary'!G126:M126</xm:f>
              <xm:sqref>F126</xm:sqref>
            </x14:sparkline>
            <x14:sparkline>
              <xm:f>'Facility Summary'!G127:M127</xm:f>
              <xm:sqref>F127</xm:sqref>
            </x14:sparkline>
            <x14:sparkline>
              <xm:f>'Facility Summary'!G128:M128</xm:f>
              <xm:sqref>F128</xm:sqref>
            </x14:sparkline>
            <x14:sparkline>
              <xm:f>'Facility Summary'!G129:M129</xm:f>
              <xm:sqref>F129</xm:sqref>
            </x14:sparkline>
            <x14:sparkline>
              <xm:f>'Facility Summary'!G130:M130</xm:f>
              <xm:sqref>F130</xm:sqref>
            </x14:sparkline>
            <x14:sparkline>
              <xm:f>'Facility Summary'!G131:M131</xm:f>
              <xm:sqref>F131</xm:sqref>
            </x14:sparkline>
            <x14:sparkline>
              <xm:f>'Facility Summary'!G132:M132</xm:f>
              <xm:sqref>F132</xm:sqref>
            </x14:sparkline>
            <x14:sparkline>
              <xm:f>'Facility Summary'!G133:M133</xm:f>
              <xm:sqref>F133</xm:sqref>
            </x14:sparkline>
            <x14:sparkline>
              <xm:f>'Facility Summary'!G134:M134</xm:f>
              <xm:sqref>F134</xm:sqref>
            </x14:sparkline>
            <x14:sparkline>
              <xm:f>'Facility Summary'!G135:M135</xm:f>
              <xm:sqref>F135</xm:sqref>
            </x14:sparkline>
            <x14:sparkline>
              <xm:f>'Facility Summary'!G136:M136</xm:f>
              <xm:sqref>F136</xm:sqref>
            </x14:sparkline>
            <x14:sparkline>
              <xm:f>'Facility Summary'!G137:M137</xm:f>
              <xm:sqref>F137</xm:sqref>
            </x14:sparkline>
            <x14:sparkline>
              <xm:f>'Facility Summary'!G138:M138</xm:f>
              <xm:sqref>F138</xm:sqref>
            </x14:sparkline>
            <x14:sparkline>
              <xm:f>'Facility Summary'!G139:M139</xm:f>
              <xm:sqref>F139</xm:sqref>
            </x14:sparkline>
            <x14:sparkline>
              <xm:f>'Facility Summary'!G140:M140</xm:f>
              <xm:sqref>F140</xm:sqref>
            </x14:sparkline>
            <x14:sparkline>
              <xm:f>'Facility Summary'!G141:M141</xm:f>
              <xm:sqref>F141</xm:sqref>
            </x14:sparkline>
            <x14:sparkline>
              <xm:f>'Facility Summary'!G142:M142</xm:f>
              <xm:sqref>F142</xm:sqref>
            </x14:sparkline>
            <x14:sparkline>
              <xm:f>'Facility Summary'!G143:M143</xm:f>
              <xm:sqref>F143</xm:sqref>
            </x14:sparkline>
            <x14:sparkline>
              <xm:f>'Facility Summary'!G144:M144</xm:f>
              <xm:sqref>F144</xm:sqref>
            </x14:sparkline>
            <x14:sparkline>
              <xm:f>'Facility Summary'!G145:M145</xm:f>
              <xm:sqref>F145</xm:sqref>
            </x14:sparkline>
            <x14:sparkline>
              <xm:f>'Facility Summary'!G146:M146</xm:f>
              <xm:sqref>F146</xm:sqref>
            </x14:sparkline>
            <x14:sparkline>
              <xm:f>'Facility Summary'!G147:M147</xm:f>
              <xm:sqref>F147</xm:sqref>
            </x14:sparkline>
            <x14:sparkline>
              <xm:f>'Facility Summary'!G148:M148</xm:f>
              <xm:sqref>F148</xm:sqref>
            </x14:sparkline>
            <x14:sparkline>
              <xm:f>'Facility Summary'!G149:M149</xm:f>
              <xm:sqref>F149</xm:sqref>
            </x14:sparkline>
            <x14:sparkline>
              <xm:f>'Facility Summary'!G150:M150</xm:f>
              <xm:sqref>F150</xm:sqref>
            </x14:sparkline>
            <x14:sparkline>
              <xm:f>'Facility Summary'!G151:M151</xm:f>
              <xm:sqref>F151</xm:sqref>
            </x14:sparkline>
            <x14:sparkline>
              <xm:f>'Facility Summary'!G152:M152</xm:f>
              <xm:sqref>F152</xm:sqref>
            </x14:sparkline>
            <x14:sparkline>
              <xm:f>'Facility Summary'!G153:M153</xm:f>
              <xm:sqref>F153</xm:sqref>
            </x14:sparkline>
            <x14:sparkline>
              <xm:f>'Facility Summary'!G154:M154</xm:f>
              <xm:sqref>F154</xm:sqref>
            </x14:sparkline>
            <x14:sparkline>
              <xm:f>'Facility Summary'!G155:M155</xm:f>
              <xm:sqref>F155</xm:sqref>
            </x14:sparkline>
            <x14:sparkline>
              <xm:f>'Facility Summary'!G156:M156</xm:f>
              <xm:sqref>F156</xm:sqref>
            </x14:sparkline>
            <x14:sparkline>
              <xm:f>'Facility Summary'!G157:M157</xm:f>
              <xm:sqref>F157</xm:sqref>
            </x14:sparkline>
            <x14:sparkline>
              <xm:f>'Facility Summary'!G158:M158</xm:f>
              <xm:sqref>F158</xm:sqref>
            </x14:sparkline>
            <x14:sparkline>
              <xm:f>'Facility Summary'!G159:M159</xm:f>
              <xm:sqref>F159</xm:sqref>
            </x14:sparkline>
            <x14:sparkline>
              <xm:f>'Facility Summary'!G160:M160</xm:f>
              <xm:sqref>F160</xm:sqref>
            </x14:sparkline>
            <x14:sparkline>
              <xm:f>'Facility Summary'!G161:M161</xm:f>
              <xm:sqref>F161</xm:sqref>
            </x14:sparkline>
            <x14:sparkline>
              <xm:f>'Facility Summary'!G162:M162</xm:f>
              <xm:sqref>F162</xm:sqref>
            </x14:sparkline>
            <x14:sparkline>
              <xm:f>'Facility Summary'!G163:M163</xm:f>
              <xm:sqref>F163</xm:sqref>
            </x14:sparkline>
            <x14:sparkline>
              <xm:f>'Facility Summary'!G164:M164</xm:f>
              <xm:sqref>F164</xm:sqref>
            </x14:sparkline>
            <x14:sparkline>
              <xm:f>'Facility Summary'!G165:M165</xm:f>
              <xm:sqref>F165</xm:sqref>
            </x14:sparkline>
            <x14:sparkline>
              <xm:f>'Facility Summary'!G166:M166</xm:f>
              <xm:sqref>F166</xm:sqref>
            </x14:sparkline>
            <x14:sparkline>
              <xm:f>'Facility Summary'!G167:M167</xm:f>
              <xm:sqref>F167</xm:sqref>
            </x14:sparkline>
            <x14:sparkline>
              <xm:f>'Facility Summary'!G168:M168</xm:f>
              <xm:sqref>F168</xm:sqref>
            </x14:sparkline>
            <x14:sparkline>
              <xm:f>'Facility Summary'!G169:M169</xm:f>
              <xm:sqref>F169</xm:sqref>
            </x14:sparkline>
            <x14:sparkline>
              <xm:f>'Facility Summary'!G170:M170</xm:f>
              <xm:sqref>F170</xm:sqref>
            </x14:sparkline>
            <x14:sparkline>
              <xm:f>'Facility Summary'!G171:M171</xm:f>
              <xm:sqref>F171</xm:sqref>
            </x14:sparkline>
            <x14:sparkline>
              <xm:f>'Facility Summary'!G172:M172</xm:f>
              <xm:sqref>F172</xm:sqref>
            </x14:sparkline>
            <x14:sparkline>
              <xm:f>'Facility Summary'!G173:M173</xm:f>
              <xm:sqref>F173</xm:sqref>
            </x14:sparkline>
            <x14:sparkline>
              <xm:f>'Facility Summary'!G174:M174</xm:f>
              <xm:sqref>F174</xm:sqref>
            </x14:sparkline>
            <x14:sparkline>
              <xm:f>'Facility Summary'!G175:M175</xm:f>
              <xm:sqref>F175</xm:sqref>
            </x14:sparkline>
            <x14:sparkline>
              <xm:f>'Facility Summary'!G176:M176</xm:f>
              <xm:sqref>F176</xm:sqref>
            </x14:sparkline>
            <x14:sparkline>
              <xm:f>'Facility Summary'!G177:M177</xm:f>
              <xm:sqref>F177</xm:sqref>
            </x14:sparkline>
            <x14:sparkline>
              <xm:f>'Facility Summary'!G178:M178</xm:f>
              <xm:sqref>F178</xm:sqref>
            </x14:sparkline>
            <x14:sparkline>
              <xm:f>'Facility Summary'!G179:M179</xm:f>
              <xm:sqref>F179</xm:sqref>
            </x14:sparkline>
            <x14:sparkline>
              <xm:f>'Facility Summary'!G180:M180</xm:f>
              <xm:sqref>F180</xm:sqref>
            </x14:sparkline>
            <x14:sparkline>
              <xm:f>'Facility Summary'!G181:M181</xm:f>
              <xm:sqref>F181</xm:sqref>
            </x14:sparkline>
            <x14:sparkline>
              <xm:f>'Facility Summary'!G182:M182</xm:f>
              <xm:sqref>F182</xm:sqref>
            </x14:sparkline>
            <x14:sparkline>
              <xm:f>'Facility Summary'!G183:M183</xm:f>
              <xm:sqref>F183</xm:sqref>
            </x14:sparkline>
            <x14:sparkline>
              <xm:f>'Facility Summary'!G184:M184</xm:f>
              <xm:sqref>F184</xm:sqref>
            </x14:sparkline>
            <x14:sparkline>
              <xm:f>'Facility Summary'!G185:M185</xm:f>
              <xm:sqref>F185</xm:sqref>
            </x14:sparkline>
            <x14:sparkline>
              <xm:f>'Facility Summary'!G186:M186</xm:f>
              <xm:sqref>F186</xm:sqref>
            </x14:sparkline>
            <x14:sparkline>
              <xm:f>'Facility Summary'!G187:M187</xm:f>
              <xm:sqref>F187</xm:sqref>
            </x14:sparkline>
            <x14:sparkline>
              <xm:f>'Facility Summary'!G188:M188</xm:f>
              <xm:sqref>F188</xm:sqref>
            </x14:sparkline>
            <x14:sparkline>
              <xm:f>'Facility Summary'!G189:M189</xm:f>
              <xm:sqref>F189</xm:sqref>
            </x14:sparkline>
            <x14:sparkline>
              <xm:f>'Facility Summary'!G190:M190</xm:f>
              <xm:sqref>F190</xm:sqref>
            </x14:sparkline>
            <x14:sparkline>
              <xm:f>'Facility Summary'!G191:M191</xm:f>
              <xm:sqref>F191</xm:sqref>
            </x14:sparkline>
            <x14:sparkline>
              <xm:f>'Facility Summary'!G192:M192</xm:f>
              <xm:sqref>F192</xm:sqref>
            </x14:sparkline>
            <x14:sparkline>
              <xm:f>'Facility Summary'!G193:M193</xm:f>
              <xm:sqref>F193</xm:sqref>
            </x14:sparkline>
            <x14:sparkline>
              <xm:f>'Facility Summary'!G194:M194</xm:f>
              <xm:sqref>F194</xm:sqref>
            </x14:sparkline>
            <x14:sparkline>
              <xm:f>'Facility Summary'!G195:M195</xm:f>
              <xm:sqref>F195</xm:sqref>
            </x14:sparkline>
            <x14:sparkline>
              <xm:f>'Facility Summary'!G196:M196</xm:f>
              <xm:sqref>F196</xm:sqref>
            </x14:sparkline>
            <x14:sparkline>
              <xm:f>'Facility Summary'!G197:M197</xm:f>
              <xm:sqref>F197</xm:sqref>
            </x14:sparkline>
            <x14:sparkline>
              <xm:f>'Facility Summary'!G198:M198</xm:f>
              <xm:sqref>F198</xm:sqref>
            </x14:sparkline>
            <x14:sparkline>
              <xm:f>'Facility Summary'!G199:M199</xm:f>
              <xm:sqref>F199</xm:sqref>
            </x14:sparkline>
            <x14:sparkline>
              <xm:f>'Facility Summary'!G200:M200</xm:f>
              <xm:sqref>F200</xm:sqref>
            </x14:sparkline>
            <x14:sparkline>
              <xm:f>'Facility Summary'!G201:M201</xm:f>
              <xm:sqref>F201</xm:sqref>
            </x14:sparkline>
            <x14:sparkline>
              <xm:f>'Facility Summary'!G202:M202</xm:f>
              <xm:sqref>F202</xm:sqref>
            </x14:sparkline>
            <x14:sparkline>
              <xm:f>'Facility Summary'!G203:M203</xm:f>
              <xm:sqref>F203</xm:sqref>
            </x14:sparkline>
            <x14:sparkline>
              <xm:f>'Facility Summary'!G204:M204</xm:f>
              <xm:sqref>F204</xm:sqref>
            </x14:sparkline>
            <x14:sparkline>
              <xm:f>'Facility Summary'!G205:M205</xm:f>
              <xm:sqref>F205</xm:sqref>
            </x14:sparkline>
            <x14:sparkline>
              <xm:f>'Facility Summary'!G206:M206</xm:f>
              <xm:sqref>F206</xm:sqref>
            </x14:sparkline>
            <x14:sparkline>
              <xm:f>'Facility Summary'!G207:M207</xm:f>
              <xm:sqref>F207</xm:sqref>
            </x14:sparkline>
            <x14:sparkline>
              <xm:f>'Facility Summary'!G208:M208</xm:f>
              <xm:sqref>F208</xm:sqref>
            </x14:sparkline>
            <x14:sparkline>
              <xm:f>'Facility Summary'!G209:M209</xm:f>
              <xm:sqref>F209</xm:sqref>
            </x14:sparkline>
            <x14:sparkline>
              <xm:f>'Facility Summary'!G210:M210</xm:f>
              <xm:sqref>F210</xm:sqref>
            </x14:sparkline>
            <x14:sparkline>
              <xm:f>'Facility Summary'!G211:M211</xm:f>
              <xm:sqref>F211</xm:sqref>
            </x14:sparkline>
            <x14:sparkline>
              <xm:f>'Facility Summary'!G212:M212</xm:f>
              <xm:sqref>F212</xm:sqref>
            </x14:sparkline>
            <x14:sparkline>
              <xm:f>'Facility Summary'!G213:M213</xm:f>
              <xm:sqref>F213</xm:sqref>
            </x14:sparkline>
            <x14:sparkline>
              <xm:f>'Facility Summary'!G214:M214</xm:f>
              <xm:sqref>F214</xm:sqref>
            </x14:sparkline>
            <x14:sparkline>
              <xm:f>'Facility Summary'!G215:M215</xm:f>
              <xm:sqref>F215</xm:sqref>
            </x14:sparkline>
            <x14:sparkline>
              <xm:f>'Facility Summary'!G216:M216</xm:f>
              <xm:sqref>F216</xm:sqref>
            </x14:sparkline>
            <x14:sparkline>
              <xm:f>'Facility Summary'!G217:M217</xm:f>
              <xm:sqref>F217</xm:sqref>
            </x14:sparkline>
            <x14:sparkline>
              <xm:f>'Facility Summary'!G218:M218</xm:f>
              <xm:sqref>F218</xm:sqref>
            </x14:sparkline>
            <x14:sparkline>
              <xm:f>'Facility Summary'!G219:M219</xm:f>
              <xm:sqref>F219</xm:sqref>
            </x14:sparkline>
            <x14:sparkline>
              <xm:f>'Facility Summary'!G220:M220</xm:f>
              <xm:sqref>F220</xm:sqref>
            </x14:sparkline>
            <x14:sparkline>
              <xm:f>'Facility Summary'!G221:M221</xm:f>
              <xm:sqref>F221</xm:sqref>
            </x14:sparkline>
            <x14:sparkline>
              <xm:f>'Facility Summary'!G222:M222</xm:f>
              <xm:sqref>F222</xm:sqref>
            </x14:sparkline>
            <x14:sparkline>
              <xm:f>'Facility Summary'!G223:M223</xm:f>
              <xm:sqref>F223</xm:sqref>
            </x14:sparkline>
            <x14:sparkline>
              <xm:f>'Facility Summary'!G224:M224</xm:f>
              <xm:sqref>F224</xm:sqref>
            </x14:sparkline>
            <x14:sparkline>
              <xm:f>'Facility Summary'!G225:M225</xm:f>
              <xm:sqref>F225</xm:sqref>
            </x14:sparkline>
            <x14:sparkline>
              <xm:f>'Facility Summary'!G226:M226</xm:f>
              <xm:sqref>F226</xm:sqref>
            </x14:sparkline>
            <x14:sparkline>
              <xm:f>'Facility Summary'!G227:M227</xm:f>
              <xm:sqref>F227</xm:sqref>
            </x14:sparkline>
            <x14:sparkline>
              <xm:f>'Facility Summary'!G228:M228</xm:f>
              <xm:sqref>F228</xm:sqref>
            </x14:sparkline>
            <x14:sparkline>
              <xm:f>'Facility Summary'!G229:M229</xm:f>
              <xm:sqref>F229</xm:sqref>
            </x14:sparkline>
            <x14:sparkline>
              <xm:f>'Facility Summary'!G230:M230</xm:f>
              <xm:sqref>F230</xm:sqref>
            </x14:sparkline>
            <x14:sparkline>
              <xm:f>'Facility Summary'!G231:M231</xm:f>
              <xm:sqref>F231</xm:sqref>
            </x14:sparkline>
            <x14:sparkline>
              <xm:f>'Facility Summary'!G232:M232</xm:f>
              <xm:sqref>F232</xm:sqref>
            </x14:sparkline>
            <x14:sparkline>
              <xm:f>'Facility Summary'!G233:M233</xm:f>
              <xm:sqref>F233</xm:sqref>
            </x14:sparkline>
            <x14:sparkline>
              <xm:f>'Facility Summary'!G234:M234</xm:f>
              <xm:sqref>F234</xm:sqref>
            </x14:sparkline>
            <x14:sparkline>
              <xm:f>'Facility Summary'!G235:M235</xm:f>
              <xm:sqref>F235</xm:sqref>
            </x14:sparkline>
            <x14:sparkline>
              <xm:f>'Facility Summary'!G236:M236</xm:f>
              <xm:sqref>F236</xm:sqref>
            </x14:sparkline>
            <x14:sparkline>
              <xm:f>'Facility Summary'!G237:M237</xm:f>
              <xm:sqref>F237</xm:sqref>
            </x14:sparkline>
            <x14:sparkline>
              <xm:f>'Facility Summary'!G238:M238</xm:f>
              <xm:sqref>F238</xm:sqref>
            </x14:sparkline>
            <x14:sparkline>
              <xm:f>'Facility Summary'!G239:M239</xm:f>
              <xm:sqref>F239</xm:sqref>
            </x14:sparkline>
            <x14:sparkline>
              <xm:f>'Facility Summary'!G240:M240</xm:f>
              <xm:sqref>F240</xm:sqref>
            </x14:sparkline>
            <x14:sparkline>
              <xm:f>'Facility Summary'!G241:M241</xm:f>
              <xm:sqref>F241</xm:sqref>
            </x14:sparkline>
            <x14:sparkline>
              <xm:f>'Facility Summary'!G242:M242</xm:f>
              <xm:sqref>F242</xm:sqref>
            </x14:sparkline>
            <x14:sparkline>
              <xm:f>'Facility Summary'!G243:M243</xm:f>
              <xm:sqref>F243</xm:sqref>
            </x14:sparkline>
            <x14:sparkline>
              <xm:f>'Facility Summary'!G244:M244</xm:f>
              <xm:sqref>F244</xm:sqref>
            </x14:sparkline>
            <x14:sparkline>
              <xm:f>'Facility Summary'!G245:M245</xm:f>
              <xm:sqref>F245</xm:sqref>
            </x14:sparkline>
            <x14:sparkline>
              <xm:f>'Facility Summary'!G246:M246</xm:f>
              <xm:sqref>F246</xm:sqref>
            </x14:sparkline>
            <x14:sparkline>
              <xm:f>'Facility Summary'!G247:M247</xm:f>
              <xm:sqref>F247</xm:sqref>
            </x14:sparkline>
            <x14:sparkline>
              <xm:f>'Facility Summary'!G248:M248</xm:f>
              <xm:sqref>F248</xm:sqref>
            </x14:sparkline>
            <x14:sparkline>
              <xm:f>'Facility Summary'!G249:M249</xm:f>
              <xm:sqref>F249</xm:sqref>
            </x14:sparkline>
            <x14:sparkline>
              <xm:f>'Facility Summary'!G250:M250</xm:f>
              <xm:sqref>F250</xm:sqref>
            </x14:sparkline>
            <x14:sparkline>
              <xm:f>'Facility Summary'!G251:M251</xm:f>
              <xm:sqref>F251</xm:sqref>
            </x14:sparkline>
            <x14:sparkline>
              <xm:f>'Facility Summary'!G252:M252</xm:f>
              <xm:sqref>F252</xm:sqref>
            </x14:sparkline>
            <x14:sparkline>
              <xm:f>'Facility Summary'!G253:M253</xm:f>
              <xm:sqref>F253</xm:sqref>
            </x14:sparkline>
            <x14:sparkline>
              <xm:f>'Facility Summary'!G254:M254</xm:f>
              <xm:sqref>F254</xm:sqref>
            </x14:sparkline>
            <x14:sparkline>
              <xm:f>'Facility Summary'!G255:M255</xm:f>
              <xm:sqref>F255</xm:sqref>
            </x14:sparkline>
            <x14:sparkline>
              <xm:f>'Facility Summary'!G256:M256</xm:f>
              <xm:sqref>F256</xm:sqref>
            </x14:sparkline>
            <x14:sparkline>
              <xm:f>'Facility Summary'!G257:M257</xm:f>
              <xm:sqref>F257</xm:sqref>
            </x14:sparkline>
            <x14:sparkline>
              <xm:f>'Facility Summary'!G258:M258</xm:f>
              <xm:sqref>F258</xm:sqref>
            </x14:sparkline>
            <x14:sparkline>
              <xm:f>'Facility Summary'!G259:M259</xm:f>
              <xm:sqref>F259</xm:sqref>
            </x14:sparkline>
            <x14:sparkline>
              <xm:f>'Facility Summary'!G260:M260</xm:f>
              <xm:sqref>F260</xm:sqref>
            </x14:sparkline>
            <x14:sparkline>
              <xm:f>'Facility Summary'!G261:M261</xm:f>
              <xm:sqref>F261</xm:sqref>
            </x14:sparkline>
            <x14:sparkline>
              <xm:f>'Facility Summary'!G262:M262</xm:f>
              <xm:sqref>F262</xm:sqref>
            </x14:sparkline>
            <x14:sparkline>
              <xm:f>'Facility Summary'!G263:M263</xm:f>
              <xm:sqref>F263</xm:sqref>
            </x14:sparkline>
            <x14:sparkline>
              <xm:f>'Facility Summary'!G264:M264</xm:f>
              <xm:sqref>F264</xm:sqref>
            </x14:sparkline>
            <x14:sparkline>
              <xm:f>'Facility Summary'!G265:M265</xm:f>
              <xm:sqref>F265</xm:sqref>
            </x14:sparkline>
            <x14:sparkline>
              <xm:f>'Facility Summary'!G266:M266</xm:f>
              <xm:sqref>F266</xm:sqref>
            </x14:sparkline>
            <x14:sparkline>
              <xm:f>'Facility Summary'!G267:M267</xm:f>
              <xm:sqref>F267</xm:sqref>
            </x14:sparkline>
            <x14:sparkline>
              <xm:f>'Facility Summary'!G268:M268</xm:f>
              <xm:sqref>F268</xm:sqref>
            </x14:sparkline>
            <x14:sparkline>
              <xm:f>'Facility Summary'!G269:M269</xm:f>
              <xm:sqref>F269</xm:sqref>
            </x14:sparkline>
            <x14:sparkline>
              <xm:f>'Facility Summary'!G270:M270</xm:f>
              <xm:sqref>F270</xm:sqref>
            </x14:sparkline>
            <x14:sparkline>
              <xm:f>'Facility Summary'!G271:M271</xm:f>
              <xm:sqref>F271</xm:sqref>
            </x14:sparkline>
            <x14:sparkline>
              <xm:f>'Facility Summary'!G272:M272</xm:f>
              <xm:sqref>F272</xm:sqref>
            </x14:sparkline>
            <x14:sparkline>
              <xm:f>'Facility Summary'!G273:M273</xm:f>
              <xm:sqref>F273</xm:sqref>
            </x14:sparkline>
            <x14:sparkline>
              <xm:f>'Facility Summary'!G274:M274</xm:f>
              <xm:sqref>F274</xm:sqref>
            </x14:sparkline>
            <x14:sparkline>
              <xm:f>'Facility Summary'!G275:M275</xm:f>
              <xm:sqref>F275</xm:sqref>
            </x14:sparkline>
            <x14:sparkline>
              <xm:f>'Facility Summary'!G276:M276</xm:f>
              <xm:sqref>F276</xm:sqref>
            </x14:sparkline>
            <x14:sparkline>
              <xm:f>'Facility Summary'!G277:M277</xm:f>
              <xm:sqref>F277</xm:sqref>
            </x14:sparkline>
            <x14:sparkline>
              <xm:f>'Facility Summary'!G278:M278</xm:f>
              <xm:sqref>F278</xm:sqref>
            </x14:sparkline>
            <x14:sparkline>
              <xm:f>'Facility Summary'!G279:M279</xm:f>
              <xm:sqref>F279</xm:sqref>
            </x14:sparkline>
            <x14:sparkline>
              <xm:f>'Facility Summary'!G280:M280</xm:f>
              <xm:sqref>F280</xm:sqref>
            </x14:sparkline>
            <x14:sparkline>
              <xm:f>'Facility Summary'!G281:M281</xm:f>
              <xm:sqref>F281</xm:sqref>
            </x14:sparkline>
            <x14:sparkline>
              <xm:f>'Facility Summary'!G282:M282</xm:f>
              <xm:sqref>F282</xm:sqref>
            </x14:sparkline>
            <x14:sparkline>
              <xm:f>'Facility Summary'!G283:M283</xm:f>
              <xm:sqref>F283</xm:sqref>
            </x14:sparkline>
            <x14:sparkline>
              <xm:f>'Facility Summary'!G284:M284</xm:f>
              <xm:sqref>F284</xm:sqref>
            </x14:sparkline>
            <x14:sparkline>
              <xm:f>'Facility Summary'!G285:M285</xm:f>
              <xm:sqref>F285</xm:sqref>
            </x14:sparkline>
            <x14:sparkline>
              <xm:f>'Facility Summary'!G286:M286</xm:f>
              <xm:sqref>F286</xm:sqref>
            </x14:sparkline>
            <x14:sparkline>
              <xm:f>'Facility Summary'!G287:M287</xm:f>
              <xm:sqref>F287</xm:sqref>
            </x14:sparkline>
            <x14:sparkline>
              <xm:f>'Facility Summary'!G288:M288</xm:f>
              <xm:sqref>F288</xm:sqref>
            </x14:sparkline>
            <x14:sparkline>
              <xm:f>'Facility Summary'!G289:M289</xm:f>
              <xm:sqref>F289</xm:sqref>
            </x14:sparkline>
            <x14:sparkline>
              <xm:f>'Facility Summary'!G290:M290</xm:f>
              <xm:sqref>F290</xm:sqref>
            </x14:sparkline>
            <x14:sparkline>
              <xm:f>'Facility Summary'!G291:M291</xm:f>
              <xm:sqref>F291</xm:sqref>
            </x14:sparkline>
            <x14:sparkline>
              <xm:f>'Facility Summary'!G292:M292</xm:f>
              <xm:sqref>F292</xm:sqref>
            </x14:sparkline>
            <x14:sparkline>
              <xm:f>'Facility Summary'!G293:M293</xm:f>
              <xm:sqref>F293</xm:sqref>
            </x14:sparkline>
            <x14:sparkline>
              <xm:f>'Facility Summary'!G294:M294</xm:f>
              <xm:sqref>F294</xm:sqref>
            </x14:sparkline>
            <x14:sparkline>
              <xm:f>'Facility Summary'!G295:M295</xm:f>
              <xm:sqref>F295</xm:sqref>
            </x14:sparkline>
            <x14:sparkline>
              <xm:f>'Facility Summary'!G296:M296</xm:f>
              <xm:sqref>F296</xm:sqref>
            </x14:sparkline>
            <x14:sparkline>
              <xm:f>'Facility Summary'!G297:M297</xm:f>
              <xm:sqref>F297</xm:sqref>
            </x14:sparkline>
            <x14:sparkline>
              <xm:f>'Facility Summary'!G298:M298</xm:f>
              <xm:sqref>F298</xm:sqref>
            </x14:sparkline>
            <x14:sparkline>
              <xm:f>'Facility Summary'!G299:M299</xm:f>
              <xm:sqref>F299</xm:sqref>
            </x14:sparkline>
            <x14:sparkline>
              <xm:f>'Facility Summary'!G300:M300</xm:f>
              <xm:sqref>F300</xm:sqref>
            </x14:sparkline>
            <x14:sparkline>
              <xm:f>'Facility Summary'!G301:M301</xm:f>
              <xm:sqref>F301</xm:sqref>
            </x14:sparkline>
            <x14:sparkline>
              <xm:f>'Facility Summary'!G302:M302</xm:f>
              <xm:sqref>F302</xm:sqref>
            </x14:sparkline>
            <x14:sparkline>
              <xm:f>'Facility Summary'!G303:M303</xm:f>
              <xm:sqref>F303</xm:sqref>
            </x14:sparkline>
            <x14:sparkline>
              <xm:f>'Facility Summary'!G304:M304</xm:f>
              <xm:sqref>F304</xm:sqref>
            </x14:sparkline>
            <x14:sparkline>
              <xm:f>'Facility Summary'!G305:M305</xm:f>
              <xm:sqref>F305</xm:sqref>
            </x14:sparkline>
            <x14:sparkline>
              <xm:f>'Facility Summary'!G306:M306</xm:f>
              <xm:sqref>F306</xm:sqref>
            </x14:sparkline>
            <x14:sparkline>
              <xm:f>'Facility Summary'!G307:M307</xm:f>
              <xm:sqref>F307</xm:sqref>
            </x14:sparkline>
            <x14:sparkline>
              <xm:f>'Facility Summary'!G308:M308</xm:f>
              <xm:sqref>F308</xm:sqref>
            </x14:sparkline>
            <x14:sparkline>
              <xm:f>'Facility Summary'!G309:M309</xm:f>
              <xm:sqref>F309</xm:sqref>
            </x14:sparkline>
            <x14:sparkline>
              <xm:f>'Facility Summary'!G310:M310</xm:f>
              <xm:sqref>F310</xm:sqref>
            </x14:sparkline>
          </x14:sparklines>
        </x14:sparklineGroup>
        <x14:sparklineGroup displayEmptyCellsAs="gap" markers="1" xr2:uid="{0D3543EC-731B-4DDC-9DD5-24A127188669}">
          <x14:colorSeries rgb="FF0070C0"/>
          <x14:colorNegative rgb="FF000000"/>
          <x14:colorAxis rgb="FF000000"/>
          <x14:colorMarkers rgb="FF000000"/>
          <x14:colorFirst rgb="FF000000"/>
          <x14:colorLast rgb="FF000000"/>
          <x14:colorHigh rgb="FF000000"/>
          <x14:colorLow rgb="FF000000"/>
          <x14:sparklines>
            <x14:sparkline>
              <xm:f>'Facility Summary'!G1:M1</xm:f>
              <xm:sqref>F1</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5DC02-EFA1-4660-BB41-8018C4B40FB8}">
  <dimension ref="A1:F56"/>
  <sheetViews>
    <sheetView workbookViewId="0">
      <pane ySplit="1" topLeftCell="A2" activePane="bottomLeft" state="frozen"/>
      <selection activeCell="K2" sqref="K2"/>
      <selection pane="bottomLeft" activeCell="C1" sqref="C1:C1048576"/>
    </sheetView>
  </sheetViews>
  <sheetFormatPr defaultColWidth="8.85546875" defaultRowHeight="15.75" x14ac:dyDescent="0.25"/>
  <cols>
    <col min="1" max="1" width="50.7109375" style="6" customWidth="1"/>
    <col min="2" max="2" width="10.7109375" style="5" customWidth="1"/>
    <col min="3" max="3" width="25.7109375" style="45" customWidth="1"/>
    <col min="4" max="16384" width="8.85546875" style="6"/>
  </cols>
  <sheetData>
    <row r="1" spans="1:3" x14ac:dyDescent="0.25">
      <c r="A1" s="6" t="s">
        <v>4</v>
      </c>
      <c r="B1" s="5" t="s">
        <v>5</v>
      </c>
      <c r="C1" s="45" t="s">
        <v>771</v>
      </c>
    </row>
    <row r="2" spans="1:3" x14ac:dyDescent="0.25">
      <c r="A2" s="27" t="s">
        <v>772</v>
      </c>
      <c r="B2" s="27" t="s">
        <v>773</v>
      </c>
      <c r="C2" s="45">
        <v>40716</v>
      </c>
    </row>
    <row r="3" spans="1:3" x14ac:dyDescent="0.25">
      <c r="A3" s="27" t="s">
        <v>774</v>
      </c>
      <c r="B3" s="27" t="s">
        <v>775</v>
      </c>
      <c r="C3" s="45">
        <v>41182</v>
      </c>
    </row>
    <row r="4" spans="1:3" x14ac:dyDescent="0.25">
      <c r="A4" s="27" t="s">
        <v>776</v>
      </c>
      <c r="B4" s="27" t="s">
        <v>777</v>
      </c>
      <c r="C4" s="45">
        <v>41640.208333333336</v>
      </c>
    </row>
    <row r="5" spans="1:3" x14ac:dyDescent="0.25">
      <c r="A5" s="27" t="s">
        <v>778</v>
      </c>
      <c r="B5" s="27" t="s">
        <v>779</v>
      </c>
      <c r="C5" s="45">
        <v>41684</v>
      </c>
    </row>
    <row r="6" spans="1:3" x14ac:dyDescent="0.25">
      <c r="A6" s="27" t="s">
        <v>780</v>
      </c>
      <c r="B6" s="27" t="s">
        <v>781</v>
      </c>
      <c r="C6" s="45">
        <v>41688</v>
      </c>
    </row>
    <row r="7" spans="1:3" x14ac:dyDescent="0.25">
      <c r="A7" s="27" t="s">
        <v>782</v>
      </c>
      <c r="B7" s="27" t="s">
        <v>783</v>
      </c>
      <c r="C7" s="45">
        <v>41688</v>
      </c>
    </row>
    <row r="8" spans="1:3" x14ac:dyDescent="0.25">
      <c r="A8" s="27" t="s">
        <v>784</v>
      </c>
      <c r="B8" s="27" t="s">
        <v>785</v>
      </c>
      <c r="C8" s="45">
        <v>41788</v>
      </c>
    </row>
    <row r="9" spans="1:3" x14ac:dyDescent="0.25">
      <c r="A9" s="27" t="s">
        <v>786</v>
      </c>
      <c r="B9" s="27" t="s">
        <v>787</v>
      </c>
      <c r="C9" s="45">
        <v>42047</v>
      </c>
    </row>
    <row r="10" spans="1:3" x14ac:dyDescent="0.25">
      <c r="A10" s="27" t="s">
        <v>788</v>
      </c>
      <c r="B10" s="27" t="s">
        <v>789</v>
      </c>
      <c r="C10" s="45">
        <v>42059</v>
      </c>
    </row>
    <row r="11" spans="1:3" x14ac:dyDescent="0.25">
      <c r="A11" s="27" t="s">
        <v>790</v>
      </c>
      <c r="B11" s="27" t="s">
        <v>791</v>
      </c>
      <c r="C11" s="45">
        <v>42108</v>
      </c>
    </row>
    <row r="12" spans="1:3" x14ac:dyDescent="0.25">
      <c r="A12" s="27" t="s">
        <v>792</v>
      </c>
      <c r="B12" s="27" t="s">
        <v>793</v>
      </c>
      <c r="C12" s="45">
        <v>42165</v>
      </c>
    </row>
    <row r="13" spans="1:3" x14ac:dyDescent="0.25">
      <c r="A13" s="27" t="s">
        <v>794</v>
      </c>
      <c r="B13" s="27" t="s">
        <v>795</v>
      </c>
      <c r="C13" s="45">
        <v>42304</v>
      </c>
    </row>
    <row r="14" spans="1:3" x14ac:dyDescent="0.25">
      <c r="A14" s="27" t="s">
        <v>796</v>
      </c>
      <c r="B14" s="27" t="s">
        <v>797</v>
      </c>
      <c r="C14" s="45">
        <v>42459</v>
      </c>
    </row>
    <row r="15" spans="1:3" x14ac:dyDescent="0.25">
      <c r="A15" s="27" t="s">
        <v>798</v>
      </c>
      <c r="B15" s="27" t="s">
        <v>799</v>
      </c>
      <c r="C15" s="45">
        <v>42556</v>
      </c>
    </row>
    <row r="16" spans="1:3" x14ac:dyDescent="0.25">
      <c r="A16" s="27" t="s">
        <v>800</v>
      </c>
      <c r="B16" s="27" t="s">
        <v>801</v>
      </c>
      <c r="C16" s="45">
        <v>43101.416666666664</v>
      </c>
    </row>
    <row r="17" spans="1:3" x14ac:dyDescent="0.25">
      <c r="A17" s="27" t="s">
        <v>802</v>
      </c>
      <c r="B17" s="27" t="s">
        <v>741</v>
      </c>
      <c r="C17" s="45">
        <v>43371</v>
      </c>
    </row>
    <row r="18" spans="1:3" x14ac:dyDescent="0.25">
      <c r="A18" s="27" t="s">
        <v>803</v>
      </c>
      <c r="B18" s="27" t="s">
        <v>743</v>
      </c>
      <c r="C18" s="45">
        <v>43374.166666666664</v>
      </c>
    </row>
    <row r="19" spans="1:3" x14ac:dyDescent="0.25">
      <c r="A19" s="27" t="s">
        <v>804</v>
      </c>
      <c r="B19" s="27" t="s">
        <v>805</v>
      </c>
      <c r="C19" s="45">
        <v>43384</v>
      </c>
    </row>
    <row r="20" spans="1:3" x14ac:dyDescent="0.25">
      <c r="A20" s="27" t="s">
        <v>806</v>
      </c>
      <c r="B20" s="27" t="s">
        <v>807</v>
      </c>
      <c r="C20" s="45">
        <v>43508</v>
      </c>
    </row>
    <row r="21" spans="1:3" x14ac:dyDescent="0.25">
      <c r="A21" s="27" t="s">
        <v>808</v>
      </c>
      <c r="B21" s="27" t="s">
        <v>809</v>
      </c>
      <c r="C21" s="45">
        <v>43565</v>
      </c>
    </row>
    <row r="22" spans="1:3" x14ac:dyDescent="0.25">
      <c r="A22" s="27" t="s">
        <v>810</v>
      </c>
      <c r="B22" s="27" t="s">
        <v>734</v>
      </c>
      <c r="C22" s="45">
        <v>43703</v>
      </c>
    </row>
    <row r="23" spans="1:3" x14ac:dyDescent="0.25">
      <c r="A23" s="27" t="s">
        <v>811</v>
      </c>
      <c r="B23" s="27" t="s">
        <v>812</v>
      </c>
      <c r="C23" s="45">
        <v>43762</v>
      </c>
    </row>
    <row r="24" spans="1:3" x14ac:dyDescent="0.25">
      <c r="A24" s="27" t="s">
        <v>813</v>
      </c>
      <c r="B24" s="27" t="s">
        <v>814</v>
      </c>
      <c r="C24" s="45">
        <v>43762</v>
      </c>
    </row>
    <row r="25" spans="1:3" x14ac:dyDescent="0.25">
      <c r="A25" s="27" t="s">
        <v>815</v>
      </c>
      <c r="B25" s="27" t="s">
        <v>816</v>
      </c>
      <c r="C25" s="45">
        <v>43762</v>
      </c>
    </row>
    <row r="26" spans="1:3" x14ac:dyDescent="0.25">
      <c r="A26" s="27" t="s">
        <v>817</v>
      </c>
      <c r="B26" s="27" t="s">
        <v>818</v>
      </c>
      <c r="C26" s="45">
        <v>43775</v>
      </c>
    </row>
    <row r="27" spans="1:3" x14ac:dyDescent="0.25">
      <c r="A27" s="27" t="s">
        <v>819</v>
      </c>
      <c r="B27" s="27" t="s">
        <v>745</v>
      </c>
      <c r="C27" s="45">
        <v>43865</v>
      </c>
    </row>
    <row r="28" spans="1:3" x14ac:dyDescent="0.25">
      <c r="A28" s="27" t="s">
        <v>820</v>
      </c>
      <c r="B28" s="27" t="s">
        <v>821</v>
      </c>
      <c r="C28" s="45">
        <v>43887</v>
      </c>
    </row>
    <row r="29" spans="1:3" x14ac:dyDescent="0.25">
      <c r="A29" s="27" t="s">
        <v>822</v>
      </c>
      <c r="B29" s="27" t="s">
        <v>747</v>
      </c>
      <c r="C29" s="45">
        <v>43935</v>
      </c>
    </row>
    <row r="30" spans="1:3" x14ac:dyDescent="0.25">
      <c r="A30" s="27" t="s">
        <v>823</v>
      </c>
      <c r="B30" s="27" t="s">
        <v>739</v>
      </c>
      <c r="C30" s="45">
        <v>44006</v>
      </c>
    </row>
    <row r="31" spans="1:3" x14ac:dyDescent="0.25">
      <c r="A31" s="27" t="s">
        <v>824</v>
      </c>
      <c r="B31" s="27" t="s">
        <v>732</v>
      </c>
      <c r="C31" s="45">
        <v>44173.208333333336</v>
      </c>
    </row>
    <row r="32" spans="1:3" x14ac:dyDescent="0.25">
      <c r="A32" s="27" t="s">
        <v>825</v>
      </c>
      <c r="B32" s="27" t="s">
        <v>737</v>
      </c>
      <c r="C32" s="45">
        <v>44300</v>
      </c>
    </row>
    <row r="33" spans="1:6" x14ac:dyDescent="0.25">
      <c r="A33" s="27" t="s">
        <v>560</v>
      </c>
      <c r="B33" s="27" t="s">
        <v>826</v>
      </c>
      <c r="C33" s="45">
        <v>44458.166666666664</v>
      </c>
    </row>
    <row r="34" spans="1:6" x14ac:dyDescent="0.25">
      <c r="A34" s="27" t="s">
        <v>827</v>
      </c>
      <c r="B34" s="27" t="s">
        <v>720</v>
      </c>
      <c r="C34" s="45">
        <v>44561.208333333336</v>
      </c>
    </row>
    <row r="35" spans="1:6" x14ac:dyDescent="0.25">
      <c r="A35" s="27" t="s">
        <v>828</v>
      </c>
      <c r="B35" s="27" t="s">
        <v>730</v>
      </c>
      <c r="C35" s="45">
        <v>44588</v>
      </c>
    </row>
    <row r="36" spans="1:6" x14ac:dyDescent="0.25">
      <c r="A36" s="27" t="s">
        <v>829</v>
      </c>
      <c r="B36" s="27" t="s">
        <v>728</v>
      </c>
      <c r="C36" s="45">
        <v>44638</v>
      </c>
    </row>
    <row r="37" spans="1:6" x14ac:dyDescent="0.25">
      <c r="A37" s="27" t="s">
        <v>830</v>
      </c>
      <c r="B37" s="27" t="s">
        <v>706</v>
      </c>
      <c r="C37" s="45">
        <v>44680</v>
      </c>
      <c r="F37" s="5"/>
    </row>
    <row r="38" spans="1:6" x14ac:dyDescent="0.25">
      <c r="A38" s="27" t="s">
        <v>831</v>
      </c>
      <c r="B38" s="27" t="s">
        <v>708</v>
      </c>
      <c r="C38" s="45">
        <v>44684</v>
      </c>
    </row>
    <row r="39" spans="1:6" x14ac:dyDescent="0.25">
      <c r="A39" s="6" t="s">
        <v>1289</v>
      </c>
      <c r="B39" s="6" t="s">
        <v>769</v>
      </c>
      <c r="C39" s="45">
        <v>44713.166666666664</v>
      </c>
    </row>
    <row r="40" spans="1:6" x14ac:dyDescent="0.25">
      <c r="A40" s="6" t="s">
        <v>1288</v>
      </c>
      <c r="B40" s="6" t="s">
        <v>759</v>
      </c>
      <c r="C40" s="45">
        <v>44985.208333333336</v>
      </c>
    </row>
    <row r="41" spans="1:6" x14ac:dyDescent="0.25">
      <c r="A41" s="27" t="s">
        <v>832</v>
      </c>
      <c r="B41" s="27" t="s">
        <v>722</v>
      </c>
      <c r="C41" s="45">
        <v>44985.756562499999</v>
      </c>
    </row>
    <row r="42" spans="1:6" x14ac:dyDescent="0.25">
      <c r="A42" s="27" t="s">
        <v>833</v>
      </c>
      <c r="B42" s="27" t="s">
        <v>724</v>
      </c>
      <c r="C42" s="45">
        <v>44985.756562499999</v>
      </c>
    </row>
    <row r="43" spans="1:6" x14ac:dyDescent="0.25">
      <c r="A43" s="27" t="s">
        <v>834</v>
      </c>
      <c r="B43" s="27" t="s">
        <v>726</v>
      </c>
      <c r="C43" s="45">
        <v>44985.756562499999</v>
      </c>
    </row>
    <row r="44" spans="1:6" x14ac:dyDescent="0.25">
      <c r="A44" s="27" t="s">
        <v>835</v>
      </c>
      <c r="B44" s="27" t="s">
        <v>836</v>
      </c>
      <c r="C44" s="45">
        <v>44985.756562499999</v>
      </c>
    </row>
    <row r="45" spans="1:6" x14ac:dyDescent="0.25">
      <c r="A45" s="27" t="s">
        <v>837</v>
      </c>
      <c r="B45" s="5" t="s">
        <v>713</v>
      </c>
      <c r="C45" s="45">
        <v>45307</v>
      </c>
    </row>
    <row r="46" spans="1:6" x14ac:dyDescent="0.25">
      <c r="A46" s="6" t="s">
        <v>838</v>
      </c>
      <c r="B46" s="5" t="s">
        <v>715</v>
      </c>
      <c r="C46" s="45">
        <v>45323</v>
      </c>
    </row>
    <row r="47" spans="1:6" x14ac:dyDescent="0.25">
      <c r="A47" s="6" t="s">
        <v>839</v>
      </c>
      <c r="B47" s="5" t="s">
        <v>717</v>
      </c>
      <c r="C47" s="45">
        <v>45454</v>
      </c>
    </row>
    <row r="48" spans="1:6" x14ac:dyDescent="0.25">
      <c r="A48" s="6" t="s">
        <v>840</v>
      </c>
      <c r="B48" s="6" t="s">
        <v>710</v>
      </c>
      <c r="C48" s="45">
        <v>45463</v>
      </c>
    </row>
    <row r="49" spans="1:3" x14ac:dyDescent="0.25">
      <c r="A49" s="6" t="s">
        <v>922</v>
      </c>
      <c r="B49" s="6" t="s">
        <v>528</v>
      </c>
      <c r="C49" s="45">
        <v>45691.803749999999</v>
      </c>
    </row>
    <row r="50" spans="1:3" x14ac:dyDescent="0.25">
      <c r="A50" s="6" t="s">
        <v>1001</v>
      </c>
      <c r="B50" s="6" t="s">
        <v>679</v>
      </c>
      <c r="C50" s="45">
        <v>45713.208333333336</v>
      </c>
    </row>
    <row r="51" spans="1:3" x14ac:dyDescent="0.25">
      <c r="A51" s="6" t="s">
        <v>1061</v>
      </c>
      <c r="B51" s="6" t="s">
        <v>595</v>
      </c>
      <c r="C51" s="45">
        <v>45735.541064814817</v>
      </c>
    </row>
    <row r="52" spans="1:3" x14ac:dyDescent="0.25">
      <c r="A52" s="6" t="s">
        <v>1013</v>
      </c>
      <c r="B52" s="6" t="s">
        <v>588</v>
      </c>
      <c r="C52" s="45">
        <v>45784.685995370368</v>
      </c>
    </row>
    <row r="53" spans="1:3" x14ac:dyDescent="0.25">
      <c r="A53" s="6" t="s">
        <v>1075</v>
      </c>
      <c r="B53" s="6" t="s">
        <v>644</v>
      </c>
      <c r="C53" s="45">
        <v>45825.714733796296</v>
      </c>
    </row>
    <row r="54" spans="1:3" x14ac:dyDescent="0.25">
      <c r="A54" s="6" t="s">
        <v>1204</v>
      </c>
      <c r="B54" s="6" t="s">
        <v>531</v>
      </c>
      <c r="C54" s="45">
        <v>45917.584918981483</v>
      </c>
    </row>
    <row r="55" spans="1:3" x14ac:dyDescent="0.25">
      <c r="A55" s="6" t="s">
        <v>1091</v>
      </c>
      <c r="B55" s="6" t="s">
        <v>699</v>
      </c>
      <c r="C55" s="45">
        <v>46035.699571759258</v>
      </c>
    </row>
    <row r="56" spans="1:3" x14ac:dyDescent="0.25">
      <c r="A56" s="6" t="s">
        <v>1192</v>
      </c>
      <c r="B56" s="6" t="s">
        <v>487</v>
      </c>
      <c r="C56" s="45">
        <v>46066.640532407408</v>
      </c>
    </row>
  </sheetData>
  <autoFilter ref="A1:C1" xr:uid="{3545DC02-EFA1-4660-BB41-8018C4B40FB8}">
    <sortState xmlns:xlrd2="http://schemas.microsoft.com/office/spreadsheetml/2017/richdata2" ref="A2:C56">
      <sortCondition ref="C1"/>
    </sortState>
  </autoFilter>
  <conditionalFormatting sqref="A32:B32">
    <cfRule type="duplicateValues" dxfId="1" priority="1"/>
    <cfRule type="duplicateValues" dxfId="0"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75BCE-7BA5-42D8-AC39-4FC1B682A9C4}">
  <sheetPr>
    <tabColor theme="4" tint="-0.249977111117893"/>
  </sheetPr>
  <dimension ref="A1:J285"/>
  <sheetViews>
    <sheetView zoomScaleNormal="100" workbookViewId="0">
      <pane ySplit="2" topLeftCell="A3" activePane="bottomLeft" state="frozen"/>
      <selection activeCell="K2" sqref="K2"/>
      <selection pane="bottomLeft"/>
    </sheetView>
  </sheetViews>
  <sheetFormatPr defaultColWidth="8.85546875" defaultRowHeight="15" customHeight="1" x14ac:dyDescent="0.25"/>
  <cols>
    <col min="1" max="1" width="50.7109375" style="6" customWidth="1"/>
    <col min="2" max="2" width="10.7109375" style="6" customWidth="1"/>
    <col min="3" max="9" width="20.7109375" style="9" customWidth="1"/>
    <col min="10" max="10" width="40.7109375" style="6" customWidth="1"/>
    <col min="11" max="16384" width="8.85546875" style="6"/>
  </cols>
  <sheetData>
    <row r="1" spans="1:10" s="7" customFormat="1" ht="15" customHeight="1" x14ac:dyDescent="0.25">
      <c r="A1" s="7" t="s">
        <v>841</v>
      </c>
      <c r="C1" s="18">
        <f>SUM(C3:C285)</f>
        <v>15154927.098471045</v>
      </c>
      <c r="D1" s="18">
        <f t="shared" ref="D1:I1" si="0">SUM(D3:D285)</f>
        <v>11641969.816981234</v>
      </c>
      <c r="E1" s="18">
        <f t="shared" si="0"/>
        <v>2277055.7898696465</v>
      </c>
      <c r="F1" s="18">
        <f t="shared" si="0"/>
        <v>1079610.1026193611</v>
      </c>
      <c r="G1" s="18">
        <f t="shared" si="0"/>
        <v>69263.164919679984</v>
      </c>
      <c r="H1" s="18">
        <f t="shared" si="0"/>
        <v>14580.264384</v>
      </c>
      <c r="I1" s="18">
        <f t="shared" si="0"/>
        <v>72447.959697119994</v>
      </c>
      <c r="J1" s="24"/>
    </row>
    <row r="2" spans="1:10" ht="15" customHeight="1" x14ac:dyDescent="0.25">
      <c r="A2" s="6" t="s">
        <v>4</v>
      </c>
      <c r="B2" s="5" t="s">
        <v>842</v>
      </c>
      <c r="C2" s="25" t="s">
        <v>843</v>
      </c>
      <c r="D2" s="25" t="s">
        <v>1271</v>
      </c>
      <c r="E2" s="25" t="s">
        <v>1272</v>
      </c>
      <c r="F2" s="25" t="s">
        <v>1273</v>
      </c>
      <c r="G2" s="25" t="s">
        <v>1274</v>
      </c>
      <c r="H2" s="25" t="s">
        <v>1275</v>
      </c>
      <c r="I2" s="25" t="s">
        <v>770</v>
      </c>
      <c r="J2" s="25" t="s">
        <v>7</v>
      </c>
    </row>
    <row r="3" spans="1:10" ht="15" customHeight="1" x14ac:dyDescent="0.25">
      <c r="A3" s="6" t="s">
        <v>30</v>
      </c>
      <c r="B3" s="5" t="s">
        <v>31</v>
      </c>
      <c r="C3" s="9">
        <f>SUM(D3:I3)</f>
        <v>1941364.0020700803</v>
      </c>
      <c r="D3" s="9">
        <v>1939097.1096705601</v>
      </c>
      <c r="E3" s="9">
        <v>0</v>
      </c>
      <c r="F3" s="9">
        <v>966.74634000000026</v>
      </c>
      <c r="G3" s="9">
        <v>1300.1460595200001</v>
      </c>
      <c r="H3" s="9">
        <v>0</v>
      </c>
      <c r="I3" s="9">
        <v>0</v>
      </c>
      <c r="J3" s="21" t="s">
        <v>13</v>
      </c>
    </row>
    <row r="4" spans="1:10" ht="15" customHeight="1" x14ac:dyDescent="0.25">
      <c r="A4" s="6" t="s">
        <v>21</v>
      </c>
      <c r="B4" s="5" t="s">
        <v>22</v>
      </c>
      <c r="C4" s="9">
        <f>SUM(D4:I4)</f>
        <v>1315063.80030816</v>
      </c>
      <c r="D4" s="9">
        <v>1313666.2788479999</v>
      </c>
      <c r="E4" s="9">
        <v>0</v>
      </c>
      <c r="F4" s="9">
        <v>622.68393600000013</v>
      </c>
      <c r="G4" s="9">
        <v>774.83752416000016</v>
      </c>
      <c r="H4" s="9">
        <v>0</v>
      </c>
      <c r="I4" s="9">
        <v>0</v>
      </c>
      <c r="J4" s="21" t="s">
        <v>13</v>
      </c>
    </row>
    <row r="5" spans="1:10" ht="15" customHeight="1" x14ac:dyDescent="0.25">
      <c r="A5" s="6" t="s">
        <v>14</v>
      </c>
      <c r="B5" s="5" t="s">
        <v>15</v>
      </c>
      <c r="C5" s="9">
        <f>SUM(D5:I5)</f>
        <v>915607.78054703982</v>
      </c>
      <c r="D5" s="9">
        <v>336108.20930511993</v>
      </c>
      <c r="E5" s="9">
        <v>551747</v>
      </c>
      <c r="F5" s="9">
        <v>7629.3928771199999</v>
      </c>
      <c r="G5" s="9">
        <v>20123.178364799998</v>
      </c>
      <c r="H5" s="9">
        <v>0</v>
      </c>
      <c r="I5" s="9">
        <v>0</v>
      </c>
      <c r="J5" s="21" t="s">
        <v>17</v>
      </c>
    </row>
    <row r="6" spans="1:10" ht="15" customHeight="1" x14ac:dyDescent="0.25">
      <c r="A6" s="6" t="s">
        <v>10</v>
      </c>
      <c r="B6" s="5" t="s">
        <v>11</v>
      </c>
      <c r="C6" s="9">
        <f>SUM(D6:I6)</f>
        <v>822737.59099056001</v>
      </c>
      <c r="D6" s="9">
        <v>821902.06559663999</v>
      </c>
      <c r="E6" s="9">
        <v>0</v>
      </c>
      <c r="F6" s="9">
        <v>381.15554399999996</v>
      </c>
      <c r="G6" s="9">
        <v>454.36984991999998</v>
      </c>
      <c r="H6" s="9">
        <v>0</v>
      </c>
      <c r="I6" s="9">
        <v>0</v>
      </c>
      <c r="J6" s="21" t="s">
        <v>13</v>
      </c>
    </row>
    <row r="7" spans="1:10" ht="15" customHeight="1" x14ac:dyDescent="0.25">
      <c r="A7" s="6" t="s">
        <v>18</v>
      </c>
      <c r="B7" s="5" t="s">
        <v>19</v>
      </c>
      <c r="C7" s="9">
        <f>SUM(D7:I7)</f>
        <v>758869.24468319979</v>
      </c>
      <c r="D7" s="9">
        <v>758098.66446719982</v>
      </c>
      <c r="E7" s="9">
        <v>0</v>
      </c>
      <c r="F7" s="9">
        <v>351.54453599999999</v>
      </c>
      <c r="G7" s="9">
        <v>419.03568000000001</v>
      </c>
      <c r="H7" s="9">
        <v>0</v>
      </c>
      <c r="I7" s="9">
        <v>0</v>
      </c>
      <c r="J7" s="21" t="s">
        <v>13</v>
      </c>
    </row>
    <row r="8" spans="1:10" ht="15" customHeight="1" x14ac:dyDescent="0.25">
      <c r="A8" s="6" t="s">
        <v>24</v>
      </c>
      <c r="B8" s="5" t="s">
        <v>25</v>
      </c>
      <c r="C8" s="9">
        <f>SUM(D8:I8)</f>
        <v>618208.66414944001</v>
      </c>
      <c r="D8" s="9">
        <v>617556.20228064002</v>
      </c>
      <c r="E8" s="9">
        <v>0</v>
      </c>
      <c r="F8" s="9">
        <v>292.091184</v>
      </c>
      <c r="G8" s="9">
        <v>360.37068479999999</v>
      </c>
      <c r="H8" s="9">
        <v>0</v>
      </c>
      <c r="I8" s="9">
        <v>0</v>
      </c>
      <c r="J8" s="21" t="s">
        <v>13</v>
      </c>
    </row>
    <row r="9" spans="1:10" ht="15" customHeight="1" x14ac:dyDescent="0.25">
      <c r="A9" s="6" t="s">
        <v>27</v>
      </c>
      <c r="B9" s="5" t="s">
        <v>28</v>
      </c>
      <c r="C9" s="9">
        <f>SUM(D9:I9)</f>
        <v>601928.15274143999</v>
      </c>
      <c r="D9" s="9">
        <v>236120.0439704</v>
      </c>
      <c r="E9" s="9">
        <v>342022</v>
      </c>
      <c r="F9" s="9">
        <v>16691.277234240002</v>
      </c>
      <c r="G9" s="9">
        <v>7094.8315368000012</v>
      </c>
      <c r="H9" s="9">
        <v>0</v>
      </c>
      <c r="I9" s="9">
        <v>0</v>
      </c>
      <c r="J9" s="21" t="s">
        <v>17</v>
      </c>
    </row>
    <row r="10" spans="1:10" ht="15" customHeight="1" x14ac:dyDescent="0.25">
      <c r="A10" s="6" t="s">
        <v>49</v>
      </c>
      <c r="B10" s="5" t="s">
        <v>50</v>
      </c>
      <c r="C10" s="9">
        <f>SUM(D10:I10)</f>
        <v>455999.33670480002</v>
      </c>
      <c r="D10" s="9">
        <v>455542.58736</v>
      </c>
      <c r="E10" s="9">
        <v>0</v>
      </c>
      <c r="F10" s="9">
        <v>211.27554000000003</v>
      </c>
      <c r="G10" s="9">
        <v>245.47380480000001</v>
      </c>
      <c r="H10" s="9">
        <v>0</v>
      </c>
      <c r="I10" s="9">
        <v>0</v>
      </c>
      <c r="J10" s="21" t="s">
        <v>13</v>
      </c>
    </row>
    <row r="11" spans="1:10" ht="15" customHeight="1" x14ac:dyDescent="0.25">
      <c r="A11" s="6" t="s">
        <v>33</v>
      </c>
      <c r="B11" s="5" t="s">
        <v>34</v>
      </c>
      <c r="C11" s="9">
        <f>SUM(D11:I11)</f>
        <v>453633.78403727995</v>
      </c>
      <c r="D11" s="9">
        <v>190599.13571855996</v>
      </c>
      <c r="E11" s="9">
        <v>252408</v>
      </c>
      <c r="F11" s="9">
        <v>4143.8390313599994</v>
      </c>
      <c r="G11" s="9">
        <v>6482.8092873599999</v>
      </c>
      <c r="H11" s="9">
        <v>0</v>
      </c>
      <c r="I11" s="9">
        <v>0</v>
      </c>
      <c r="J11" s="21" t="s">
        <v>17</v>
      </c>
    </row>
    <row r="12" spans="1:10" ht="15" customHeight="1" x14ac:dyDescent="0.25">
      <c r="A12" s="6" t="s">
        <v>36</v>
      </c>
      <c r="B12" s="5" t="s">
        <v>37</v>
      </c>
      <c r="C12" s="9">
        <f>SUM(D12:I12)</f>
        <v>443344.61965248</v>
      </c>
      <c r="D12" s="9">
        <v>182568.40112512</v>
      </c>
      <c r="E12" s="9">
        <v>251513</v>
      </c>
      <c r="F12" s="9">
        <v>3611.9129256000001</v>
      </c>
      <c r="G12" s="9">
        <v>5651.3056017600002</v>
      </c>
      <c r="H12" s="9">
        <v>0</v>
      </c>
      <c r="I12" s="9">
        <v>0</v>
      </c>
      <c r="J12" s="21" t="s">
        <v>17</v>
      </c>
    </row>
    <row r="13" spans="1:10" ht="15" customHeight="1" x14ac:dyDescent="0.25">
      <c r="A13" s="6" t="s">
        <v>58</v>
      </c>
      <c r="B13" s="5" t="s">
        <v>59</v>
      </c>
      <c r="C13" s="9">
        <f>SUM(D13:I13)</f>
        <v>430556.94409392006</v>
      </c>
      <c r="D13" s="9">
        <v>430119.78609600005</v>
      </c>
      <c r="E13" s="9">
        <v>0</v>
      </c>
      <c r="F13" s="9">
        <v>199.064628</v>
      </c>
      <c r="G13" s="9">
        <v>238.09336992000001</v>
      </c>
      <c r="H13" s="9">
        <v>0</v>
      </c>
      <c r="I13" s="9">
        <v>0</v>
      </c>
      <c r="J13" s="21" t="s">
        <v>13</v>
      </c>
    </row>
    <row r="14" spans="1:10" ht="15" customHeight="1" x14ac:dyDescent="0.25">
      <c r="A14" s="6" t="s">
        <v>43</v>
      </c>
      <c r="B14" s="5" t="s">
        <v>44</v>
      </c>
      <c r="C14" s="9">
        <f>SUM(D14:I14)</f>
        <v>376707.31977311993</v>
      </c>
      <c r="D14" s="9">
        <v>143923.73202831997</v>
      </c>
      <c r="E14" s="9">
        <v>224573</v>
      </c>
      <c r="F14" s="9">
        <v>3197.3710607999997</v>
      </c>
      <c r="G14" s="9">
        <v>5013.2166839999991</v>
      </c>
      <c r="H14" s="9">
        <v>0</v>
      </c>
      <c r="I14" s="9">
        <v>0</v>
      </c>
      <c r="J14" s="21" t="s">
        <v>17</v>
      </c>
    </row>
    <row r="15" spans="1:10" ht="15" customHeight="1" x14ac:dyDescent="0.25">
      <c r="A15" s="6" t="s">
        <v>39</v>
      </c>
      <c r="B15" s="5" t="s">
        <v>40</v>
      </c>
      <c r="C15" s="9">
        <f>SUM(D15:I15)</f>
        <v>371735.59388111997</v>
      </c>
      <c r="D15" s="9">
        <v>4387.9095792000007</v>
      </c>
      <c r="E15" s="9">
        <v>0</v>
      </c>
      <c r="F15" s="9">
        <v>367345.46746800002</v>
      </c>
      <c r="G15" s="9">
        <v>2.21683392</v>
      </c>
      <c r="H15" s="9">
        <v>0</v>
      </c>
      <c r="I15" s="9">
        <v>0</v>
      </c>
      <c r="J15" s="21" t="s">
        <v>42</v>
      </c>
    </row>
    <row r="16" spans="1:10" ht="15" customHeight="1" x14ac:dyDescent="0.25">
      <c r="A16" s="6" t="s">
        <v>52</v>
      </c>
      <c r="B16" s="5" t="s">
        <v>53</v>
      </c>
      <c r="C16" s="9">
        <f>SUM(D16:I16)</f>
        <v>262902.85018703999</v>
      </c>
      <c r="D16" s="9">
        <v>262617.625872</v>
      </c>
      <c r="E16" s="9">
        <v>0</v>
      </c>
      <c r="F16" s="9">
        <v>126.82882800000002</v>
      </c>
      <c r="G16" s="9">
        <v>158.39548704000001</v>
      </c>
      <c r="H16" s="9">
        <v>0</v>
      </c>
      <c r="I16" s="9">
        <v>0</v>
      </c>
      <c r="J16" s="21" t="s">
        <v>13</v>
      </c>
    </row>
    <row r="17" spans="1:10" ht="15" customHeight="1" x14ac:dyDescent="0.25">
      <c r="A17" s="6" t="s">
        <v>155</v>
      </c>
      <c r="B17" s="5" t="s">
        <v>156</v>
      </c>
      <c r="C17" s="9">
        <f>SUM(D17:I17)</f>
        <v>258309.10663487998</v>
      </c>
      <c r="D17" s="9">
        <v>258050.72373695998</v>
      </c>
      <c r="E17" s="9">
        <v>0</v>
      </c>
      <c r="F17" s="9">
        <v>120.21769871999999</v>
      </c>
      <c r="G17" s="9">
        <v>138.16519919999999</v>
      </c>
      <c r="H17" s="9">
        <v>0</v>
      </c>
      <c r="I17" s="9">
        <v>0</v>
      </c>
      <c r="J17" s="21" t="s">
        <v>13</v>
      </c>
    </row>
    <row r="18" spans="1:10" ht="15" customHeight="1" x14ac:dyDescent="0.25">
      <c r="A18" s="6" t="s">
        <v>55</v>
      </c>
      <c r="B18" s="5" t="s">
        <v>56</v>
      </c>
      <c r="C18" s="9">
        <f>SUM(D18:I18)</f>
        <v>209797.42098672001</v>
      </c>
      <c r="D18" s="9">
        <v>209584.34683200001</v>
      </c>
      <c r="E18" s="9">
        <v>0</v>
      </c>
      <c r="F18" s="9">
        <v>97.176996000000003</v>
      </c>
      <c r="G18" s="9">
        <v>115.89715872000001</v>
      </c>
      <c r="H18" s="9">
        <v>0</v>
      </c>
      <c r="I18" s="9">
        <v>0</v>
      </c>
      <c r="J18" s="21" t="s">
        <v>13</v>
      </c>
    </row>
    <row r="19" spans="1:10" ht="15" customHeight="1" x14ac:dyDescent="0.25">
      <c r="A19" s="6" t="s">
        <v>64</v>
      </c>
      <c r="B19" s="5" t="s">
        <v>65</v>
      </c>
      <c r="C19" s="9">
        <f>SUM(D19:I19)</f>
        <v>158300.94536928</v>
      </c>
      <c r="D19" s="9">
        <v>158142.087936</v>
      </c>
      <c r="E19" s="9">
        <v>0</v>
      </c>
      <c r="F19" s="9">
        <v>73.610570879999997</v>
      </c>
      <c r="G19" s="9">
        <v>85.246862399999998</v>
      </c>
      <c r="H19" s="9">
        <v>0</v>
      </c>
      <c r="I19" s="9">
        <v>0</v>
      </c>
      <c r="J19" s="21" t="s">
        <v>13</v>
      </c>
    </row>
    <row r="20" spans="1:10" ht="15" customHeight="1" x14ac:dyDescent="0.25">
      <c r="A20" s="6" t="s">
        <v>113</v>
      </c>
      <c r="B20" s="5" t="s">
        <v>114</v>
      </c>
      <c r="C20" s="9">
        <f>SUM(D20:I20)</f>
        <v>148404.64394447996</v>
      </c>
      <c r="D20" s="9">
        <v>52874.06725439999</v>
      </c>
      <c r="E20" s="9">
        <v>93546.973547999994</v>
      </c>
      <c r="F20" s="9">
        <v>659.09894400000007</v>
      </c>
      <c r="G20" s="9">
        <v>1324.5041980799999</v>
      </c>
      <c r="H20" s="9">
        <v>0</v>
      </c>
      <c r="I20" s="9">
        <v>0</v>
      </c>
      <c r="J20" s="21" t="s">
        <v>100</v>
      </c>
    </row>
    <row r="21" spans="1:10" ht="15" customHeight="1" x14ac:dyDescent="0.25">
      <c r="A21" s="6" t="s">
        <v>67</v>
      </c>
      <c r="B21" s="5" t="s">
        <v>68</v>
      </c>
      <c r="C21" s="9">
        <f>SUM(D21:I21)</f>
        <v>143693.76408912009</v>
      </c>
      <c r="D21" s="9">
        <v>8588.7869961599954</v>
      </c>
      <c r="E21" s="9">
        <v>0</v>
      </c>
      <c r="F21" s="9">
        <v>135100.23715440009</v>
      </c>
      <c r="G21" s="9">
        <v>4.7399385600000006</v>
      </c>
      <c r="H21" s="9">
        <v>0</v>
      </c>
      <c r="I21" s="9">
        <v>0</v>
      </c>
      <c r="J21" s="21" t="s">
        <v>42</v>
      </c>
    </row>
    <row r="22" spans="1:10" ht="15" customHeight="1" x14ac:dyDescent="0.25">
      <c r="A22" s="6" t="s">
        <v>61</v>
      </c>
      <c r="B22" s="5" t="s">
        <v>62</v>
      </c>
      <c r="C22" s="9">
        <f>SUM(D22:I22)</f>
        <v>132760.07901072007</v>
      </c>
      <c r="D22" s="9">
        <v>132620.87905920006</v>
      </c>
      <c r="E22" s="9">
        <v>0</v>
      </c>
      <c r="F22" s="9">
        <v>62.367731999999954</v>
      </c>
      <c r="G22" s="9">
        <v>76.83221952000001</v>
      </c>
      <c r="H22" s="9">
        <v>0</v>
      </c>
      <c r="I22" s="9">
        <v>0</v>
      </c>
      <c r="J22" s="21" t="s">
        <v>63</v>
      </c>
    </row>
    <row r="23" spans="1:10" ht="15" customHeight="1" x14ac:dyDescent="0.25">
      <c r="A23" s="6" t="s">
        <v>46</v>
      </c>
      <c r="B23" s="5" t="s">
        <v>47</v>
      </c>
      <c r="C23" s="9">
        <f>SUM(D23:I23)</f>
        <v>120173.35650768</v>
      </c>
      <c r="D23" s="9">
        <v>41219.022096000001</v>
      </c>
      <c r="E23" s="9">
        <v>0</v>
      </c>
      <c r="F23" s="9">
        <v>78930.598068000007</v>
      </c>
      <c r="G23" s="9">
        <v>23.736343679999997</v>
      </c>
      <c r="H23" s="9">
        <v>0</v>
      </c>
      <c r="I23" s="9">
        <v>0</v>
      </c>
      <c r="J23" s="21" t="s">
        <v>42</v>
      </c>
    </row>
    <row r="24" spans="1:10" ht="15" customHeight="1" x14ac:dyDescent="0.25">
      <c r="A24" s="6" t="s">
        <v>101</v>
      </c>
      <c r="B24" s="5" t="s">
        <v>102</v>
      </c>
      <c r="C24" s="9">
        <f>SUM(D24:I24)</f>
        <v>117848.94018912001</v>
      </c>
      <c r="D24" s="9">
        <v>117581.25758400001</v>
      </c>
      <c r="E24" s="9">
        <v>0</v>
      </c>
      <c r="F24" s="9">
        <v>110.152224</v>
      </c>
      <c r="G24" s="9">
        <v>157.53038112000002</v>
      </c>
      <c r="H24" s="9">
        <v>0</v>
      </c>
      <c r="I24" s="9">
        <v>0</v>
      </c>
      <c r="J24" s="21" t="s">
        <v>13</v>
      </c>
    </row>
    <row r="25" spans="1:10" ht="15" customHeight="1" x14ac:dyDescent="0.25">
      <c r="A25" s="6" t="s">
        <v>705</v>
      </c>
      <c r="B25" s="5" t="s">
        <v>706</v>
      </c>
      <c r="C25" s="9">
        <f>SUM(D25:I25)</f>
        <v>117292.19481504</v>
      </c>
      <c r="D25" s="9">
        <v>42880.00567744</v>
      </c>
      <c r="E25" s="9">
        <v>71828</v>
      </c>
      <c r="F25" s="9">
        <v>1003.8923697600001</v>
      </c>
      <c r="G25" s="9">
        <v>1580.29676784</v>
      </c>
      <c r="H25" s="9">
        <v>0</v>
      </c>
      <c r="I25" s="9">
        <v>0</v>
      </c>
      <c r="J25" s="21" t="s">
        <v>17</v>
      </c>
    </row>
    <row r="26" spans="1:10" ht="15" customHeight="1" x14ac:dyDescent="0.25">
      <c r="A26" s="6" t="s">
        <v>79</v>
      </c>
      <c r="B26" s="5" t="s">
        <v>80</v>
      </c>
      <c r="C26" s="9">
        <f>SUM(D26:I26)</f>
        <v>116722.36924992001</v>
      </c>
      <c r="D26" s="9">
        <v>305.61971328000004</v>
      </c>
      <c r="E26" s="9">
        <v>62809.647263999999</v>
      </c>
      <c r="F26" s="9">
        <v>53491.766126399998</v>
      </c>
      <c r="G26" s="9">
        <v>115.33614623999999</v>
      </c>
      <c r="H26" s="9">
        <v>0</v>
      </c>
      <c r="I26" s="9">
        <v>0</v>
      </c>
      <c r="J26" s="21" t="s">
        <v>82</v>
      </c>
    </row>
    <row r="27" spans="1:10" ht="15" customHeight="1" x14ac:dyDescent="0.25">
      <c r="A27" s="6" t="s">
        <v>95</v>
      </c>
      <c r="B27" s="5" t="s">
        <v>96</v>
      </c>
      <c r="C27" s="9">
        <f>SUM(D27:I27)</f>
        <v>116413.54439904001</v>
      </c>
      <c r="D27" s="9">
        <v>20984.293693439999</v>
      </c>
      <c r="E27" s="9">
        <v>0</v>
      </c>
      <c r="F27" s="9">
        <v>95417.827061760006</v>
      </c>
      <c r="G27" s="9">
        <v>11.423643840000002</v>
      </c>
      <c r="H27" s="9">
        <v>0</v>
      </c>
      <c r="I27" s="9">
        <v>0</v>
      </c>
      <c r="J27" s="21" t="s">
        <v>42</v>
      </c>
    </row>
    <row r="28" spans="1:10" ht="15" customHeight="1" x14ac:dyDescent="0.25">
      <c r="A28" s="6" t="s">
        <v>70</v>
      </c>
      <c r="B28" s="5" t="s">
        <v>71</v>
      </c>
      <c r="C28" s="9">
        <f>SUM(D28:I28)</f>
        <v>106728.28881120002</v>
      </c>
      <c r="D28" s="9">
        <v>106608.21662736002</v>
      </c>
      <c r="E28" s="9">
        <v>0</v>
      </c>
      <c r="F28" s="9">
        <v>54.283944960000014</v>
      </c>
      <c r="G28" s="9">
        <v>65.78823887999998</v>
      </c>
      <c r="H28" s="9">
        <v>0</v>
      </c>
      <c r="I28" s="9">
        <v>0</v>
      </c>
      <c r="J28" s="21" t="s">
        <v>63</v>
      </c>
    </row>
    <row r="29" spans="1:10" ht="15" customHeight="1" x14ac:dyDescent="0.25">
      <c r="A29" s="6" t="s">
        <v>90</v>
      </c>
      <c r="B29" s="5" t="s">
        <v>91</v>
      </c>
      <c r="C29" s="9">
        <f>SUM(D29:I29)</f>
        <v>103942.06877375999</v>
      </c>
      <c r="D29" s="9">
        <v>103807.10735136</v>
      </c>
      <c r="E29" s="9">
        <v>0</v>
      </c>
      <c r="F29" s="9">
        <v>54.803951999999988</v>
      </c>
      <c r="G29" s="9">
        <v>80.157470399999994</v>
      </c>
      <c r="H29" s="9">
        <v>0</v>
      </c>
      <c r="I29" s="9">
        <v>0</v>
      </c>
      <c r="J29" s="21" t="s">
        <v>92</v>
      </c>
    </row>
    <row r="30" spans="1:10" ht="15" customHeight="1" x14ac:dyDescent="0.25">
      <c r="A30" s="6" t="s">
        <v>166</v>
      </c>
      <c r="B30" s="5" t="s">
        <v>167</v>
      </c>
      <c r="C30" s="9">
        <f>SUM(D30:I30)</f>
        <v>103834.15996464</v>
      </c>
      <c r="D30" s="9">
        <v>13.076380799999999</v>
      </c>
      <c r="E30" s="9">
        <v>53255.180160000004</v>
      </c>
      <c r="F30" s="9">
        <v>50471.601163200001</v>
      </c>
      <c r="G30" s="9">
        <v>94.30226064</v>
      </c>
      <c r="H30" s="9">
        <v>0</v>
      </c>
      <c r="I30" s="9">
        <v>0</v>
      </c>
      <c r="J30" s="21" t="s">
        <v>82</v>
      </c>
    </row>
    <row r="31" spans="1:10" ht="15" customHeight="1" x14ac:dyDescent="0.25">
      <c r="A31" s="6" t="s">
        <v>73</v>
      </c>
      <c r="B31" s="5" t="s">
        <v>74</v>
      </c>
      <c r="C31" s="9">
        <f>SUM(D31:I31)</f>
        <v>103029.07684607999</v>
      </c>
      <c r="D31" s="9">
        <v>102917.36940911999</v>
      </c>
      <c r="E31" s="9">
        <v>0</v>
      </c>
      <c r="F31" s="9">
        <v>51.762745440000003</v>
      </c>
      <c r="G31" s="9">
        <v>59.944691519999999</v>
      </c>
      <c r="H31" s="9">
        <v>0</v>
      </c>
      <c r="I31" s="9">
        <v>0</v>
      </c>
      <c r="J31" s="21" t="s">
        <v>13</v>
      </c>
    </row>
    <row r="32" spans="1:10" ht="15" customHeight="1" x14ac:dyDescent="0.25">
      <c r="A32" s="6" t="s">
        <v>158</v>
      </c>
      <c r="B32" s="5" t="s">
        <v>159</v>
      </c>
      <c r="C32" s="9">
        <f>SUM(D32:I32)</f>
        <v>91052.791714079998</v>
      </c>
      <c r="D32" s="9">
        <v>90940.541680800001</v>
      </c>
      <c r="E32" s="9">
        <v>0</v>
      </c>
      <c r="F32" s="9">
        <v>47.691504000000009</v>
      </c>
      <c r="G32" s="9">
        <v>64.558529280000016</v>
      </c>
      <c r="H32" s="9">
        <v>0</v>
      </c>
      <c r="I32" s="9">
        <v>0</v>
      </c>
      <c r="J32" s="21" t="s">
        <v>100</v>
      </c>
    </row>
    <row r="33" spans="1:10" ht="15" customHeight="1" x14ac:dyDescent="0.25">
      <c r="A33" s="6" t="s">
        <v>83</v>
      </c>
      <c r="B33" s="5" t="s">
        <v>84</v>
      </c>
      <c r="C33" s="9">
        <f>SUM(D33:I33)</f>
        <v>87649.39498895999</v>
      </c>
      <c r="D33" s="9">
        <v>87555.718514879991</v>
      </c>
      <c r="E33" s="9">
        <v>0</v>
      </c>
      <c r="F33" s="9">
        <v>43.322065920000007</v>
      </c>
      <c r="G33" s="9">
        <v>50.354408160000006</v>
      </c>
      <c r="H33" s="9">
        <v>0</v>
      </c>
      <c r="I33" s="9">
        <v>0</v>
      </c>
      <c r="J33" s="21" t="s">
        <v>63</v>
      </c>
    </row>
    <row r="34" spans="1:10" ht="15" customHeight="1" x14ac:dyDescent="0.25">
      <c r="A34" s="6" t="s">
        <v>98</v>
      </c>
      <c r="B34" s="5" t="s">
        <v>99</v>
      </c>
      <c r="C34" s="9">
        <f>SUM(D34:I34)</f>
        <v>85354.288669440008</v>
      </c>
      <c r="D34" s="9">
        <v>85265.433146880008</v>
      </c>
      <c r="E34" s="9">
        <v>0</v>
      </c>
      <c r="F34" s="9">
        <v>40.171269600000002</v>
      </c>
      <c r="G34" s="9">
        <v>48.684252960000002</v>
      </c>
      <c r="H34" s="9">
        <v>0</v>
      </c>
      <c r="I34" s="9">
        <v>0</v>
      </c>
      <c r="J34" s="21" t="s">
        <v>100</v>
      </c>
    </row>
    <row r="35" spans="1:10" ht="15" customHeight="1" x14ac:dyDescent="0.25">
      <c r="A35" s="6" t="s">
        <v>88</v>
      </c>
      <c r="B35" s="5" t="s">
        <v>89</v>
      </c>
      <c r="C35" s="9">
        <f>SUM(D35:I35)</f>
        <v>82090.191687839993</v>
      </c>
      <c r="D35" s="9">
        <v>81997.364715839998</v>
      </c>
      <c r="E35" s="9">
        <v>0</v>
      </c>
      <c r="F35" s="9">
        <v>40.785444000000005</v>
      </c>
      <c r="G35" s="9">
        <v>52.041528</v>
      </c>
      <c r="H35" s="9">
        <v>0</v>
      </c>
      <c r="I35" s="9">
        <v>0</v>
      </c>
      <c r="J35" s="21" t="s">
        <v>63</v>
      </c>
    </row>
    <row r="36" spans="1:10" ht="15" customHeight="1" x14ac:dyDescent="0.25">
      <c r="A36" s="6" t="s">
        <v>707</v>
      </c>
      <c r="B36" s="5" t="s">
        <v>708</v>
      </c>
      <c r="C36" s="9">
        <f>SUM(D36:I36)</f>
        <v>74480.415922079992</v>
      </c>
      <c r="D36" s="9">
        <v>33338.232898399991</v>
      </c>
      <c r="E36" s="9">
        <v>39490</v>
      </c>
      <c r="F36" s="9">
        <v>641.7855763199999</v>
      </c>
      <c r="G36" s="9">
        <v>1010.39744736</v>
      </c>
      <c r="H36" s="9">
        <v>0</v>
      </c>
      <c r="I36" s="9">
        <v>0</v>
      </c>
      <c r="J36" s="21" t="s">
        <v>17</v>
      </c>
    </row>
    <row r="37" spans="1:10" ht="15" customHeight="1" x14ac:dyDescent="0.25">
      <c r="A37" s="6" t="s">
        <v>216</v>
      </c>
      <c r="B37" s="5" t="s">
        <v>217</v>
      </c>
      <c r="C37" s="9">
        <f>SUM(D37:I37)</f>
        <v>70695.128458079984</v>
      </c>
      <c r="D37" s="9">
        <v>70523.00050319999</v>
      </c>
      <c r="E37" s="9">
        <v>0</v>
      </c>
      <c r="F37" s="9">
        <v>55.257552000000004</v>
      </c>
      <c r="G37" s="9">
        <v>116.87040287999997</v>
      </c>
      <c r="H37" s="9">
        <v>0</v>
      </c>
      <c r="I37" s="9">
        <v>0</v>
      </c>
      <c r="J37" s="21" t="s">
        <v>13</v>
      </c>
    </row>
    <row r="38" spans="1:10" ht="15" customHeight="1" x14ac:dyDescent="0.25">
      <c r="A38" s="6" t="s">
        <v>275</v>
      </c>
      <c r="B38" s="5" t="s">
        <v>276</v>
      </c>
      <c r="C38" s="9">
        <f>SUM(D38:I38)</f>
        <v>67552.319399999993</v>
      </c>
      <c r="D38" s="9">
        <v>66658.64</v>
      </c>
      <c r="E38" s="9">
        <v>0</v>
      </c>
      <c r="F38" s="9">
        <v>335.61599999999999</v>
      </c>
      <c r="G38" s="9">
        <v>558.0634</v>
      </c>
      <c r="H38" s="9">
        <v>0</v>
      </c>
      <c r="I38" s="9">
        <v>0</v>
      </c>
      <c r="J38" s="21" t="s">
        <v>100</v>
      </c>
    </row>
    <row r="39" spans="1:10" ht="15" customHeight="1" x14ac:dyDescent="0.25">
      <c r="A39" s="6" t="s">
        <v>86</v>
      </c>
      <c r="B39" s="5" t="s">
        <v>87</v>
      </c>
      <c r="C39" s="9">
        <f>SUM(D39:I39)</f>
        <v>67511.269506240002</v>
      </c>
      <c r="D39" s="9">
        <v>851.53330080000001</v>
      </c>
      <c r="E39" s="9">
        <v>61847.561663999993</v>
      </c>
      <c r="F39" s="9">
        <v>678.90538800000002</v>
      </c>
      <c r="G39" s="9">
        <v>4044.3272654399998</v>
      </c>
      <c r="H39" s="9">
        <v>88.941888000000006</v>
      </c>
      <c r="I39" s="9">
        <v>0</v>
      </c>
      <c r="J39" s="21" t="s">
        <v>13</v>
      </c>
    </row>
    <row r="40" spans="1:10" ht="15" customHeight="1" x14ac:dyDescent="0.25">
      <c r="A40" s="6" t="s">
        <v>104</v>
      </c>
      <c r="B40" s="5" t="s">
        <v>105</v>
      </c>
      <c r="C40" s="9">
        <f>SUM(D40:I40)</f>
        <v>66052.373698079988</v>
      </c>
      <c r="D40" s="9">
        <v>10421.86216176</v>
      </c>
      <c r="E40" s="9">
        <v>55310.174771039994</v>
      </c>
      <c r="F40" s="9">
        <v>95.598468000000011</v>
      </c>
      <c r="G40" s="9">
        <v>224.73829728000004</v>
      </c>
      <c r="H40" s="9">
        <v>0</v>
      </c>
      <c r="I40" s="9">
        <v>0</v>
      </c>
      <c r="J40" s="21" t="s">
        <v>107</v>
      </c>
    </row>
    <row r="41" spans="1:10" ht="15" customHeight="1" x14ac:dyDescent="0.25">
      <c r="A41" s="6" t="s">
        <v>111</v>
      </c>
      <c r="B41" s="5" t="s">
        <v>112</v>
      </c>
      <c r="C41" s="9">
        <f>SUM(D41:I41)</f>
        <v>65740.094773920006</v>
      </c>
      <c r="D41" s="9">
        <v>63348.262699680003</v>
      </c>
      <c r="E41" s="9">
        <v>0</v>
      </c>
      <c r="F41" s="9">
        <v>44.620632000000001</v>
      </c>
      <c r="G41" s="9">
        <v>61.611762239999997</v>
      </c>
      <c r="H41" s="9">
        <v>2285.5996800000003</v>
      </c>
      <c r="I41" s="9">
        <v>0</v>
      </c>
      <c r="J41" s="21" t="s">
        <v>13</v>
      </c>
    </row>
    <row r="42" spans="1:10" ht="15" customHeight="1" x14ac:dyDescent="0.25">
      <c r="A42" s="6" t="s">
        <v>127</v>
      </c>
      <c r="B42" s="5" t="s">
        <v>128</v>
      </c>
      <c r="C42" s="9">
        <f>SUM(D42:I42)</f>
        <v>63119.674427040023</v>
      </c>
      <c r="D42" s="9">
        <v>63052.863048000021</v>
      </c>
      <c r="E42" s="9">
        <v>0</v>
      </c>
      <c r="F42" s="9">
        <v>29.395547999999991</v>
      </c>
      <c r="G42" s="9">
        <v>37.41583104</v>
      </c>
      <c r="H42" s="9">
        <v>0</v>
      </c>
      <c r="I42" s="9">
        <v>0</v>
      </c>
      <c r="J42" s="21" t="s">
        <v>100</v>
      </c>
    </row>
    <row r="43" spans="1:10" ht="15" customHeight="1" x14ac:dyDescent="0.25">
      <c r="A43" s="6" t="s">
        <v>290</v>
      </c>
      <c r="B43" s="5" t="s">
        <v>291</v>
      </c>
      <c r="C43" s="9">
        <f>SUM(D43:I43)</f>
        <v>59992.715240639998</v>
      </c>
      <c r="D43" s="9">
        <v>59919.978938399996</v>
      </c>
      <c r="E43" s="9">
        <v>0</v>
      </c>
      <c r="F43" s="9">
        <v>30.724595999999995</v>
      </c>
      <c r="G43" s="9">
        <v>42.011706240000002</v>
      </c>
      <c r="H43" s="9">
        <v>0</v>
      </c>
      <c r="I43" s="9">
        <v>0</v>
      </c>
      <c r="J43" s="21" t="s">
        <v>13</v>
      </c>
    </row>
    <row r="44" spans="1:10" ht="15" customHeight="1" x14ac:dyDescent="0.25">
      <c r="A44" s="6" t="s">
        <v>148</v>
      </c>
      <c r="B44" s="5" t="s">
        <v>149</v>
      </c>
      <c r="C44" s="9">
        <f>SUM(D44:I44)</f>
        <v>51346.396160639997</v>
      </c>
      <c r="D44" s="9">
        <v>51288.3927864</v>
      </c>
      <c r="E44" s="9">
        <v>0</v>
      </c>
      <c r="F44" s="9">
        <v>24.729636960000004</v>
      </c>
      <c r="G44" s="9">
        <v>33.273737279999999</v>
      </c>
      <c r="H44" s="9">
        <v>0</v>
      </c>
      <c r="I44" s="9">
        <v>0</v>
      </c>
      <c r="J44" s="21" t="s">
        <v>13</v>
      </c>
    </row>
    <row r="45" spans="1:10" ht="15" customHeight="1" x14ac:dyDescent="0.25">
      <c r="A45" s="6" t="s">
        <v>118</v>
      </c>
      <c r="B45" s="5" t="s">
        <v>119</v>
      </c>
      <c r="C45" s="9">
        <f>SUM(D45:I45)</f>
        <v>49632.020313119996</v>
      </c>
      <c r="D45" s="9">
        <v>24.276672000000001</v>
      </c>
      <c r="E45" s="9">
        <v>2290.3806239999999</v>
      </c>
      <c r="F45" s="9">
        <v>47317.308947999998</v>
      </c>
      <c r="G45" s="9">
        <v>5.4069119999999998E-2</v>
      </c>
      <c r="H45" s="9">
        <v>0</v>
      </c>
      <c r="I45" s="9">
        <v>0</v>
      </c>
      <c r="J45" s="21" t="s">
        <v>82</v>
      </c>
    </row>
    <row r="46" spans="1:10" ht="15" customHeight="1" x14ac:dyDescent="0.25">
      <c r="A46" s="6" t="s">
        <v>116</v>
      </c>
      <c r="B46" s="5" t="s">
        <v>117</v>
      </c>
      <c r="C46" s="9">
        <f>SUM(D46:I46)</f>
        <v>48758.969679839996</v>
      </c>
      <c r="D46" s="9">
        <v>48708.874821599995</v>
      </c>
      <c r="E46" s="9">
        <v>0</v>
      </c>
      <c r="F46" s="9">
        <v>23.129154720000002</v>
      </c>
      <c r="G46" s="9">
        <v>26.965703520000002</v>
      </c>
      <c r="H46" s="9">
        <v>0</v>
      </c>
      <c r="I46" s="9">
        <v>0</v>
      </c>
      <c r="J46" s="21" t="s">
        <v>100</v>
      </c>
    </row>
    <row r="47" spans="1:10" ht="15" customHeight="1" x14ac:dyDescent="0.25">
      <c r="A47" s="6" t="s">
        <v>93</v>
      </c>
      <c r="B47" s="5" t="s">
        <v>94</v>
      </c>
      <c r="C47" s="9">
        <f>SUM(D47:I47)</f>
        <v>48420.98633231999</v>
      </c>
      <c r="D47" s="9">
        <v>48367.802548799991</v>
      </c>
      <c r="E47" s="9">
        <v>0</v>
      </c>
      <c r="F47" s="9">
        <v>24.210809280000014</v>
      </c>
      <c r="G47" s="9">
        <v>28.972974240000006</v>
      </c>
      <c r="H47" s="9">
        <v>0</v>
      </c>
      <c r="I47" s="9">
        <v>0</v>
      </c>
      <c r="J47" s="21" t="s">
        <v>63</v>
      </c>
    </row>
    <row r="48" spans="1:10" ht="15" customHeight="1" x14ac:dyDescent="0.25">
      <c r="A48" s="6" t="s">
        <v>132</v>
      </c>
      <c r="B48" s="5" t="s">
        <v>133</v>
      </c>
      <c r="C48" s="9">
        <f>SUM(D48:I48)</f>
        <v>46329.493795199996</v>
      </c>
      <c r="D48" s="9">
        <v>46259.522638559996</v>
      </c>
      <c r="E48" s="9">
        <v>0</v>
      </c>
      <c r="F48" s="9">
        <v>28.012249440000001</v>
      </c>
      <c r="G48" s="9">
        <v>41.958907199999999</v>
      </c>
      <c r="H48" s="9">
        <v>0</v>
      </c>
      <c r="I48" s="9">
        <v>0</v>
      </c>
      <c r="J48" s="21" t="s">
        <v>100</v>
      </c>
    </row>
    <row r="49" spans="1:10" ht="15" customHeight="1" x14ac:dyDescent="0.25">
      <c r="A49" s="6" t="s">
        <v>140</v>
      </c>
      <c r="B49" s="5" t="s">
        <v>141</v>
      </c>
      <c r="C49" s="9">
        <f>SUM(D49:I49)</f>
        <v>41016.808304640006</v>
      </c>
      <c r="D49" s="9">
        <v>40974.994640160003</v>
      </c>
      <c r="E49" s="9">
        <v>0</v>
      </c>
      <c r="F49" s="9">
        <v>19.382509439999996</v>
      </c>
      <c r="G49" s="9">
        <v>22.431155040000004</v>
      </c>
      <c r="H49" s="9">
        <v>0</v>
      </c>
      <c r="I49" s="9">
        <v>0</v>
      </c>
      <c r="J49" s="21" t="s">
        <v>100</v>
      </c>
    </row>
    <row r="50" spans="1:10" ht="15" customHeight="1" x14ac:dyDescent="0.25">
      <c r="A50" s="6" t="s">
        <v>124</v>
      </c>
      <c r="B50" s="5" t="s">
        <v>125</v>
      </c>
      <c r="C50" s="9">
        <f>SUM(D50:I50)</f>
        <v>40610.474150400005</v>
      </c>
      <c r="D50" s="9">
        <v>40568.713920000002</v>
      </c>
      <c r="E50" s="9">
        <v>0</v>
      </c>
      <c r="F50" s="9">
        <v>19.051200000000001</v>
      </c>
      <c r="G50" s="9">
        <v>22.7090304</v>
      </c>
      <c r="H50" s="9">
        <v>0</v>
      </c>
      <c r="I50" s="9">
        <v>0</v>
      </c>
      <c r="J50" s="21" t="s">
        <v>100</v>
      </c>
    </row>
    <row r="51" spans="1:10" ht="15" customHeight="1" x14ac:dyDescent="0.25">
      <c r="A51" s="6" t="s">
        <v>719</v>
      </c>
      <c r="B51" s="5" t="s">
        <v>720</v>
      </c>
      <c r="C51" s="9">
        <f>SUM(D51:I51)</f>
        <v>40298.880343680001</v>
      </c>
      <c r="D51" s="9">
        <v>1458.9866188799999</v>
      </c>
      <c r="E51" s="9">
        <v>0</v>
      </c>
      <c r="F51" s="9">
        <v>38839.082688000002</v>
      </c>
      <c r="G51" s="9">
        <v>0.8110368</v>
      </c>
      <c r="H51" s="9">
        <v>0</v>
      </c>
      <c r="I51" s="9">
        <v>0</v>
      </c>
      <c r="J51" s="21" t="s">
        <v>42</v>
      </c>
    </row>
    <row r="52" spans="1:10" ht="15" customHeight="1" x14ac:dyDescent="0.25">
      <c r="A52" s="6" t="s">
        <v>313</v>
      </c>
      <c r="B52" s="5" t="s">
        <v>314</v>
      </c>
      <c r="C52" s="9">
        <f>SUM(D52:I52)</f>
        <v>39517.604693280002</v>
      </c>
      <c r="D52" s="9">
        <v>42.78781584</v>
      </c>
      <c r="E52" s="9">
        <v>12339.543888</v>
      </c>
      <c r="F52" s="9">
        <v>27116.247916800003</v>
      </c>
      <c r="G52" s="9">
        <v>19.025072640000001</v>
      </c>
      <c r="H52" s="9">
        <v>0</v>
      </c>
      <c r="I52" s="9">
        <v>0</v>
      </c>
      <c r="J52" s="21" t="s">
        <v>82</v>
      </c>
    </row>
    <row r="53" spans="1:10" ht="15" customHeight="1" x14ac:dyDescent="0.25">
      <c r="A53" s="6" t="s">
        <v>129</v>
      </c>
      <c r="B53" s="5" t="s">
        <v>130</v>
      </c>
      <c r="C53" s="9">
        <f>SUM(D53:I53)</f>
        <v>35617.537287359999</v>
      </c>
      <c r="D53" s="9">
        <v>5161.728771359999</v>
      </c>
      <c r="E53" s="9">
        <v>0</v>
      </c>
      <c r="F53" s="9">
        <v>2.4182323200000004</v>
      </c>
      <c r="G53" s="9">
        <v>1494.4617676799999</v>
      </c>
      <c r="H53" s="9">
        <v>5605.4073599999992</v>
      </c>
      <c r="I53" s="9">
        <v>23353.521156000003</v>
      </c>
      <c r="J53" s="21" t="s">
        <v>100</v>
      </c>
    </row>
    <row r="54" spans="1:10" ht="15" customHeight="1" x14ac:dyDescent="0.25">
      <c r="A54" s="6" t="s">
        <v>138</v>
      </c>
      <c r="B54" s="5" t="s">
        <v>139</v>
      </c>
      <c r="C54" s="9">
        <f>SUM(D54:I54)</f>
        <v>35483.046066720002</v>
      </c>
      <c r="D54" s="9">
        <v>4996.8712080000005</v>
      </c>
      <c r="E54" s="9">
        <v>27679.978368</v>
      </c>
      <c r="F54" s="9">
        <v>242.31992399999996</v>
      </c>
      <c r="G54" s="9">
        <v>2563.87656672</v>
      </c>
      <c r="H54" s="9">
        <v>0</v>
      </c>
      <c r="I54" s="9">
        <v>0</v>
      </c>
      <c r="J54" s="21" t="s">
        <v>107</v>
      </c>
    </row>
    <row r="55" spans="1:10" ht="15" customHeight="1" x14ac:dyDescent="0.25">
      <c r="A55" s="6" t="s">
        <v>180</v>
      </c>
      <c r="B55" s="5" t="s">
        <v>181</v>
      </c>
      <c r="C55" s="9">
        <f>SUM(D55:I55)</f>
        <v>33726.3897096</v>
      </c>
      <c r="D55" s="9">
        <v>3994.88704272</v>
      </c>
      <c r="E55" s="9">
        <v>0</v>
      </c>
      <c r="F55" s="9">
        <v>1.8824399999999997</v>
      </c>
      <c r="G55" s="9">
        <v>89.835842880000001</v>
      </c>
      <c r="H55" s="9">
        <v>2355.9258239999999</v>
      </c>
      <c r="I55" s="9">
        <v>27283.858560000001</v>
      </c>
      <c r="J55" s="21" t="s">
        <v>100</v>
      </c>
    </row>
    <row r="56" spans="1:10" ht="15" customHeight="1" x14ac:dyDescent="0.25">
      <c r="A56" s="6" t="s">
        <v>213</v>
      </c>
      <c r="B56" s="5" t="s">
        <v>214</v>
      </c>
      <c r="C56" s="9">
        <f>SUM(D56:I56)</f>
        <v>33335.736960959999</v>
      </c>
      <c r="D56" s="9">
        <v>33295.297432320003</v>
      </c>
      <c r="E56" s="9">
        <v>0</v>
      </c>
      <c r="F56" s="9">
        <v>16.946496</v>
      </c>
      <c r="G56" s="9">
        <v>23.493032639999999</v>
      </c>
      <c r="H56" s="9">
        <v>0</v>
      </c>
      <c r="I56" s="9">
        <v>0</v>
      </c>
      <c r="J56" s="21" t="s">
        <v>13</v>
      </c>
    </row>
    <row r="57" spans="1:10" ht="15" customHeight="1" x14ac:dyDescent="0.25">
      <c r="A57" s="6" t="s">
        <v>135</v>
      </c>
      <c r="B57" s="5" t="s">
        <v>136</v>
      </c>
      <c r="C57" s="9">
        <f>SUM(D57:I57)</f>
        <v>32779.078133760006</v>
      </c>
      <c r="D57" s="9">
        <v>32739.933360960003</v>
      </c>
      <c r="E57" s="9">
        <v>0</v>
      </c>
      <c r="F57" s="9">
        <v>17.207769599999999</v>
      </c>
      <c r="G57" s="9">
        <v>21.937003200000003</v>
      </c>
      <c r="H57" s="9">
        <v>0</v>
      </c>
      <c r="I57" s="9">
        <v>0</v>
      </c>
      <c r="J57" s="21" t="s">
        <v>100</v>
      </c>
    </row>
    <row r="58" spans="1:10" ht="15" customHeight="1" x14ac:dyDescent="0.25">
      <c r="A58" s="6" t="s">
        <v>121</v>
      </c>
      <c r="B58" s="5" t="s">
        <v>122</v>
      </c>
      <c r="C58" s="9">
        <f>SUM(D58:I58)</f>
        <v>32774.405872320007</v>
      </c>
      <c r="D58" s="9">
        <v>232.51490640000003</v>
      </c>
      <c r="E58" s="9">
        <v>0</v>
      </c>
      <c r="F58" s="9">
        <v>32541.836171040002</v>
      </c>
      <c r="G58" s="9">
        <v>5.4794879999999997E-2</v>
      </c>
      <c r="H58" s="9">
        <v>0</v>
      </c>
      <c r="I58" s="9">
        <v>0</v>
      </c>
      <c r="J58" s="21" t="s">
        <v>42</v>
      </c>
    </row>
    <row r="59" spans="1:10" ht="15" customHeight="1" x14ac:dyDescent="0.25">
      <c r="A59" s="6" t="s">
        <v>153</v>
      </c>
      <c r="B59" s="5" t="s">
        <v>154</v>
      </c>
      <c r="C59" s="9">
        <f>SUM(D59:I59)</f>
        <v>30294.88420896</v>
      </c>
      <c r="D59" s="9">
        <v>30263.480664479997</v>
      </c>
      <c r="E59" s="9">
        <v>0</v>
      </c>
      <c r="F59" s="9">
        <v>14.290668</v>
      </c>
      <c r="G59" s="9">
        <v>17.112876480000001</v>
      </c>
      <c r="H59" s="9">
        <v>0</v>
      </c>
      <c r="I59" s="9">
        <v>0</v>
      </c>
      <c r="J59" s="21" t="s">
        <v>100</v>
      </c>
    </row>
    <row r="60" spans="1:10" ht="15" customHeight="1" x14ac:dyDescent="0.25">
      <c r="A60" s="6" t="s">
        <v>151</v>
      </c>
      <c r="B60" s="5" t="s">
        <v>152</v>
      </c>
      <c r="C60" s="9">
        <f>SUM(D60:I60)</f>
        <v>30124.740391199997</v>
      </c>
      <c r="D60" s="9">
        <v>30093.559564319999</v>
      </c>
      <c r="E60" s="9">
        <v>0</v>
      </c>
      <c r="F60" s="9">
        <v>14.345100000000002</v>
      </c>
      <c r="G60" s="9">
        <v>16.835726879999999</v>
      </c>
      <c r="H60" s="9">
        <v>0</v>
      </c>
      <c r="I60" s="9">
        <v>0</v>
      </c>
      <c r="J60" s="21" t="s">
        <v>63</v>
      </c>
    </row>
    <row r="61" spans="1:10" ht="15" customHeight="1" x14ac:dyDescent="0.25">
      <c r="A61" s="6" t="s">
        <v>143</v>
      </c>
      <c r="B61" s="5" t="s">
        <v>144</v>
      </c>
      <c r="C61" s="9">
        <f>SUM(D61:I61)</f>
        <v>30007.977763679999</v>
      </c>
      <c r="D61" s="9">
        <v>783.42562367999994</v>
      </c>
      <c r="E61" s="9">
        <v>28814.123519999997</v>
      </c>
      <c r="F61" s="9">
        <v>59.487190560000002</v>
      </c>
      <c r="G61" s="9">
        <v>350.94142943999998</v>
      </c>
      <c r="H61" s="9">
        <v>0</v>
      </c>
      <c r="I61" s="9">
        <v>0</v>
      </c>
      <c r="J61" s="21" t="s">
        <v>100</v>
      </c>
    </row>
    <row r="62" spans="1:10" ht="15" customHeight="1" x14ac:dyDescent="0.25">
      <c r="A62" s="6" t="s">
        <v>146</v>
      </c>
      <c r="B62" s="5" t="s">
        <v>147</v>
      </c>
      <c r="C62" s="9">
        <f>SUM(D62:I62)</f>
        <v>29114.458430400005</v>
      </c>
      <c r="D62" s="9">
        <v>29082.922706880003</v>
      </c>
      <c r="E62" s="9">
        <v>0</v>
      </c>
      <c r="F62" s="9">
        <v>14.612996159999998</v>
      </c>
      <c r="G62" s="9">
        <v>16.92272736</v>
      </c>
      <c r="H62" s="9">
        <v>0</v>
      </c>
      <c r="I62" s="9">
        <v>0</v>
      </c>
      <c r="J62" s="21" t="s">
        <v>42</v>
      </c>
    </row>
    <row r="63" spans="1:10" ht="15" customHeight="1" x14ac:dyDescent="0.25">
      <c r="A63" s="6" t="s">
        <v>108</v>
      </c>
      <c r="B63" s="5" t="s">
        <v>109</v>
      </c>
      <c r="C63" s="9">
        <f>SUM(D63:I63)</f>
        <v>28764.565089120009</v>
      </c>
      <c r="D63" s="9">
        <v>28730.658489120011</v>
      </c>
      <c r="E63" s="9">
        <v>0</v>
      </c>
      <c r="F63" s="9">
        <v>15.261462719999995</v>
      </c>
      <c r="G63" s="9">
        <v>18.645137280000004</v>
      </c>
      <c r="H63" s="9">
        <v>0</v>
      </c>
      <c r="I63" s="9">
        <v>0</v>
      </c>
      <c r="J63" s="21" t="s">
        <v>92</v>
      </c>
    </row>
    <row r="64" spans="1:10" ht="15" customHeight="1" x14ac:dyDescent="0.25">
      <c r="A64" s="6" t="s">
        <v>177</v>
      </c>
      <c r="B64" s="5" t="s">
        <v>178</v>
      </c>
      <c r="C64" s="9">
        <f>SUM(D64:I64)</f>
        <v>28738.373317920003</v>
      </c>
      <c r="D64" s="9">
        <v>28709.614080000003</v>
      </c>
      <c r="E64" s="9">
        <v>0</v>
      </c>
      <c r="F64" s="9">
        <v>13.025124</v>
      </c>
      <c r="G64" s="9">
        <v>15.734113920000002</v>
      </c>
      <c r="H64" s="9">
        <v>0</v>
      </c>
      <c r="I64" s="9">
        <v>0</v>
      </c>
      <c r="J64" s="21" t="s">
        <v>100</v>
      </c>
    </row>
    <row r="65" spans="1:10" ht="15" customHeight="1" x14ac:dyDescent="0.25">
      <c r="A65" s="6" t="s">
        <v>285</v>
      </c>
      <c r="B65" s="5" t="s">
        <v>286</v>
      </c>
      <c r="C65" s="9">
        <f>SUM(D65:I65)</f>
        <v>27949.619617919994</v>
      </c>
      <c r="D65" s="9">
        <v>1888.4910240000002</v>
      </c>
      <c r="E65" s="9">
        <v>25929.327311999998</v>
      </c>
      <c r="F65" s="9">
        <v>39.694535999999999</v>
      </c>
      <c r="G65" s="9">
        <v>92.106745920000009</v>
      </c>
      <c r="H65" s="9">
        <v>0</v>
      </c>
      <c r="I65" s="9">
        <v>0</v>
      </c>
      <c r="J65" s="21" t="s">
        <v>13</v>
      </c>
    </row>
    <row r="66" spans="1:10" ht="15" customHeight="1" x14ac:dyDescent="0.25">
      <c r="A66" s="6" t="s">
        <v>207</v>
      </c>
      <c r="B66" s="5" t="s">
        <v>208</v>
      </c>
      <c r="C66" s="9">
        <f>SUM(D66:I66)</f>
        <v>27346.324269599994</v>
      </c>
      <c r="D66" s="9">
        <v>27301.403717279994</v>
      </c>
      <c r="E66" s="9">
        <v>0</v>
      </c>
      <c r="F66" s="9">
        <v>16.673065919999999</v>
      </c>
      <c r="G66" s="9">
        <v>28.247486399999996</v>
      </c>
      <c r="H66" s="9">
        <v>0</v>
      </c>
      <c r="I66" s="9">
        <v>0</v>
      </c>
      <c r="J66" s="21" t="s">
        <v>13</v>
      </c>
    </row>
    <row r="67" spans="1:10" ht="15" customHeight="1" x14ac:dyDescent="0.25">
      <c r="A67" s="6" t="s">
        <v>527</v>
      </c>
      <c r="B67" s="5" t="s">
        <v>528</v>
      </c>
      <c r="C67" s="9">
        <f>SUM(D67:I67)</f>
        <v>27272.570451840002</v>
      </c>
      <c r="D67" s="9">
        <v>0</v>
      </c>
      <c r="E67" s="9">
        <v>7390.9584000000004</v>
      </c>
      <c r="F67" s="9">
        <v>19873.123200000002</v>
      </c>
      <c r="G67" s="9">
        <v>8.4888518400000006</v>
      </c>
      <c r="H67" s="9">
        <v>0</v>
      </c>
      <c r="I67" s="9">
        <v>0</v>
      </c>
      <c r="J67" s="21" t="s">
        <v>82</v>
      </c>
    </row>
    <row r="68" spans="1:10" ht="15" customHeight="1" x14ac:dyDescent="0.25">
      <c r="A68" s="6" t="s">
        <v>198</v>
      </c>
      <c r="B68" s="5" t="s">
        <v>199</v>
      </c>
      <c r="C68" s="9">
        <f>SUM(D68:I68)</f>
        <v>27244.573261919992</v>
      </c>
      <c r="D68" s="9">
        <v>27211.012032959992</v>
      </c>
      <c r="E68" s="9">
        <v>0</v>
      </c>
      <c r="F68" s="9">
        <v>14.212739520000001</v>
      </c>
      <c r="G68" s="9">
        <v>19.348489440000016</v>
      </c>
      <c r="H68" s="9">
        <v>0</v>
      </c>
      <c r="I68" s="9">
        <v>0</v>
      </c>
      <c r="J68" s="21" t="s">
        <v>92</v>
      </c>
    </row>
    <row r="69" spans="1:10" ht="15" customHeight="1" x14ac:dyDescent="0.25">
      <c r="A69" s="6" t="s">
        <v>419</v>
      </c>
      <c r="B69" s="5" t="s">
        <v>420</v>
      </c>
      <c r="C69" s="9">
        <f>SUM(D69:I69)</f>
        <v>27195.878394720003</v>
      </c>
      <c r="D69" s="9">
        <v>0</v>
      </c>
      <c r="E69" s="9">
        <v>3516.8516107200003</v>
      </c>
      <c r="F69" s="9">
        <v>23674.971600000001</v>
      </c>
      <c r="G69" s="9">
        <v>4.0551839999999997</v>
      </c>
      <c r="H69" s="9">
        <v>0</v>
      </c>
      <c r="I69" s="9">
        <v>0</v>
      </c>
      <c r="J69" s="21" t="s">
        <v>82</v>
      </c>
    </row>
    <row r="70" spans="1:10" ht="15" customHeight="1" x14ac:dyDescent="0.25">
      <c r="A70" s="6" t="s">
        <v>161</v>
      </c>
      <c r="B70" s="5" t="s">
        <v>162</v>
      </c>
      <c r="C70" s="9">
        <f>SUM(D70:I70)</f>
        <v>24220.440000000002</v>
      </c>
      <c r="D70" s="9">
        <v>1288.4000000000001</v>
      </c>
      <c r="E70" s="9">
        <v>22628.45</v>
      </c>
      <c r="F70" s="9">
        <v>44.04</v>
      </c>
      <c r="G70" s="9">
        <v>259.55</v>
      </c>
      <c r="H70" s="9">
        <v>0</v>
      </c>
      <c r="I70" s="9">
        <v>0</v>
      </c>
      <c r="J70" s="21" t="s">
        <v>63</v>
      </c>
    </row>
    <row r="71" spans="1:10" ht="15" customHeight="1" x14ac:dyDescent="0.25">
      <c r="A71" s="6" t="s">
        <v>174</v>
      </c>
      <c r="B71" s="5" t="s">
        <v>175</v>
      </c>
      <c r="C71" s="9">
        <f>SUM(D71:I71)</f>
        <v>24110.913496320001</v>
      </c>
      <c r="D71" s="9">
        <v>24085.175960160002</v>
      </c>
      <c r="E71" s="9">
        <v>0</v>
      </c>
      <c r="F71" s="9">
        <v>11.922876000000002</v>
      </c>
      <c r="G71" s="9">
        <v>13.814660160000001</v>
      </c>
      <c r="H71" s="9">
        <v>0</v>
      </c>
      <c r="I71" s="9">
        <v>0</v>
      </c>
      <c r="J71" s="21" t="s">
        <v>100</v>
      </c>
    </row>
    <row r="72" spans="1:10" ht="15" customHeight="1" x14ac:dyDescent="0.25">
      <c r="A72" s="6" t="s">
        <v>164</v>
      </c>
      <c r="B72" s="5" t="s">
        <v>165</v>
      </c>
      <c r="C72" s="9">
        <f>SUM(D72:I72)</f>
        <v>23776.141001759999</v>
      </c>
      <c r="D72" s="9">
        <v>23750.405461440001</v>
      </c>
      <c r="E72" s="9">
        <v>0</v>
      </c>
      <c r="F72" s="9">
        <v>11.926595519999998</v>
      </c>
      <c r="G72" s="9">
        <v>13.808944799999999</v>
      </c>
      <c r="H72" s="9">
        <v>0</v>
      </c>
      <c r="I72" s="9">
        <v>0</v>
      </c>
      <c r="J72" s="21" t="s">
        <v>42</v>
      </c>
    </row>
    <row r="73" spans="1:10" ht="15" customHeight="1" x14ac:dyDescent="0.25">
      <c r="A73" s="6" t="s">
        <v>195</v>
      </c>
      <c r="B73" s="5" t="s">
        <v>196</v>
      </c>
      <c r="C73" s="9">
        <f>SUM(D73:I73)</f>
        <v>22411.74975984</v>
      </c>
      <c r="D73" s="9">
        <v>19434.470771519998</v>
      </c>
      <c r="E73" s="9">
        <v>2904.6616199999999</v>
      </c>
      <c r="F73" s="9">
        <v>29.683221120000006</v>
      </c>
      <c r="G73" s="9">
        <v>42.934147199999991</v>
      </c>
      <c r="H73" s="9">
        <v>0</v>
      </c>
      <c r="I73" s="9">
        <v>0</v>
      </c>
      <c r="J73" s="21" t="s">
        <v>100</v>
      </c>
    </row>
    <row r="74" spans="1:10" ht="15" customHeight="1" x14ac:dyDescent="0.25">
      <c r="A74" s="6" t="s">
        <v>238</v>
      </c>
      <c r="B74" s="5" t="s">
        <v>239</v>
      </c>
      <c r="C74" s="9">
        <f>SUM(D74:I74)</f>
        <v>22241.334961439996</v>
      </c>
      <c r="D74" s="9">
        <v>22216.152450239995</v>
      </c>
      <c r="E74" s="9">
        <v>0</v>
      </c>
      <c r="F74" s="9">
        <v>11.188860479999999</v>
      </c>
      <c r="G74" s="9">
        <v>13.993650720000002</v>
      </c>
      <c r="H74" s="9">
        <v>0</v>
      </c>
      <c r="I74" s="9">
        <v>0</v>
      </c>
      <c r="J74" s="21" t="s">
        <v>63</v>
      </c>
    </row>
    <row r="75" spans="1:10" ht="15" customHeight="1" x14ac:dyDescent="0.25">
      <c r="A75" s="6" t="s">
        <v>190</v>
      </c>
      <c r="B75" s="5" t="s">
        <v>191</v>
      </c>
      <c r="C75" s="9">
        <f>SUM(D75:I75)</f>
        <v>22225.021781759988</v>
      </c>
      <c r="D75" s="9">
        <v>22199.069692799989</v>
      </c>
      <c r="E75" s="9">
        <v>0</v>
      </c>
      <c r="F75" s="9">
        <v>11.253634559999993</v>
      </c>
      <c r="G75" s="9">
        <v>14.698454400000005</v>
      </c>
      <c r="H75" s="9">
        <v>0</v>
      </c>
      <c r="I75" s="9">
        <v>0</v>
      </c>
      <c r="J75" s="21" t="s">
        <v>63</v>
      </c>
    </row>
    <row r="76" spans="1:10" ht="15" customHeight="1" x14ac:dyDescent="0.25">
      <c r="A76" s="6" t="s">
        <v>577</v>
      </c>
      <c r="B76" s="5" t="s">
        <v>578</v>
      </c>
      <c r="C76" s="9">
        <f>SUM(D76:I76)</f>
        <v>21892.94666496</v>
      </c>
      <c r="D76" s="9">
        <v>21811.791455999999</v>
      </c>
      <c r="E76" s="9">
        <v>0</v>
      </c>
      <c r="F76" s="9">
        <v>30.032856000000002</v>
      </c>
      <c r="G76" s="9">
        <v>51.122352960000008</v>
      </c>
      <c r="H76" s="9">
        <v>0</v>
      </c>
      <c r="I76" s="9">
        <v>0</v>
      </c>
      <c r="J76" s="21" t="s">
        <v>100</v>
      </c>
    </row>
    <row r="77" spans="1:10" ht="15" customHeight="1" x14ac:dyDescent="0.25">
      <c r="A77" s="6" t="s">
        <v>362</v>
      </c>
      <c r="B77" s="5" t="s">
        <v>363</v>
      </c>
      <c r="C77" s="9">
        <f>SUM(D77:I77)</f>
        <v>19805.650835039996</v>
      </c>
      <c r="D77" s="9">
        <v>19785.462006239999</v>
      </c>
      <c r="E77" s="9">
        <v>0</v>
      </c>
      <c r="F77" s="9">
        <v>9.35849376</v>
      </c>
      <c r="G77" s="9">
        <v>10.83033504</v>
      </c>
      <c r="H77" s="9">
        <v>0</v>
      </c>
      <c r="I77" s="9">
        <v>0</v>
      </c>
      <c r="J77" s="21" t="s">
        <v>100</v>
      </c>
    </row>
    <row r="78" spans="1:10" ht="15" customHeight="1" x14ac:dyDescent="0.25">
      <c r="A78" s="6" t="s">
        <v>205</v>
      </c>
      <c r="B78" s="6" t="s">
        <v>206</v>
      </c>
      <c r="C78" s="9">
        <f>SUM(D78:I78)</f>
        <v>18966.57221088</v>
      </c>
      <c r="D78" s="9">
        <v>18947.017152</v>
      </c>
      <c r="E78" s="9">
        <v>0</v>
      </c>
      <c r="F78" s="9">
        <v>9.0332625600000007</v>
      </c>
      <c r="G78" s="9">
        <v>10.52179632</v>
      </c>
      <c r="H78" s="9">
        <v>0</v>
      </c>
      <c r="I78" s="9">
        <v>0</v>
      </c>
      <c r="J78" s="6" t="s">
        <v>63</v>
      </c>
    </row>
    <row r="79" spans="1:10" ht="15" customHeight="1" x14ac:dyDescent="0.25">
      <c r="A79" s="6" t="s">
        <v>172</v>
      </c>
      <c r="B79" s="5" t="s">
        <v>173</v>
      </c>
      <c r="C79" s="9">
        <f>SUM(D79:I79)</f>
        <v>18824.400000000001</v>
      </c>
      <c r="D79" s="9">
        <v>0</v>
      </c>
      <c r="E79" s="9">
        <v>0</v>
      </c>
      <c r="F79" s="9">
        <v>18824.400000000001</v>
      </c>
      <c r="G79" s="9">
        <v>0</v>
      </c>
      <c r="H79" s="9">
        <v>0</v>
      </c>
      <c r="I79" s="9">
        <v>0</v>
      </c>
      <c r="J79" s="21" t="s">
        <v>82</v>
      </c>
    </row>
    <row r="80" spans="1:10" ht="15" customHeight="1" x14ac:dyDescent="0.25">
      <c r="A80" s="6" t="s">
        <v>678</v>
      </c>
      <c r="B80" s="5" t="s">
        <v>679</v>
      </c>
      <c r="C80" s="9">
        <f>SUM(D80:I80)</f>
        <v>18768.294216000002</v>
      </c>
      <c r="D80" s="9">
        <v>18742.323710880002</v>
      </c>
      <c r="E80" s="9">
        <v>0</v>
      </c>
      <c r="F80" s="9">
        <v>10.371564000000001</v>
      </c>
      <c r="G80" s="9">
        <v>15.598941119999997</v>
      </c>
      <c r="H80" s="9">
        <v>0</v>
      </c>
      <c r="I80" s="9">
        <v>0</v>
      </c>
      <c r="J80" s="21" t="s">
        <v>13</v>
      </c>
    </row>
    <row r="81" spans="1:10" ht="15" customHeight="1" x14ac:dyDescent="0.25">
      <c r="A81" s="6" t="s">
        <v>304</v>
      </c>
      <c r="B81" s="5" t="s">
        <v>305</v>
      </c>
      <c r="C81" s="9">
        <f>SUM(D81:I81)</f>
        <v>18487.948913280001</v>
      </c>
      <c r="D81" s="9">
        <v>18452.312010720001</v>
      </c>
      <c r="E81" s="9">
        <v>0</v>
      </c>
      <c r="F81" s="9">
        <v>10.717297920000002</v>
      </c>
      <c r="G81" s="9">
        <v>24.919604639999996</v>
      </c>
      <c r="H81" s="9">
        <v>0</v>
      </c>
      <c r="I81" s="9">
        <v>0</v>
      </c>
      <c r="J81" s="21" t="s">
        <v>100</v>
      </c>
    </row>
    <row r="82" spans="1:10" ht="15" customHeight="1" x14ac:dyDescent="0.25">
      <c r="A82" s="6" t="s">
        <v>280</v>
      </c>
      <c r="B82" s="5" t="s">
        <v>281</v>
      </c>
      <c r="C82" s="9">
        <f>SUM(D82:I82)</f>
        <v>18243.472665600002</v>
      </c>
      <c r="D82" s="9">
        <v>0</v>
      </c>
      <c r="E82" s="9">
        <v>11609.438400000001</v>
      </c>
      <c r="F82" s="9">
        <v>6613.4880000000003</v>
      </c>
      <c r="G82" s="9">
        <v>20.546265599999998</v>
      </c>
      <c r="H82" s="9">
        <v>0</v>
      </c>
      <c r="I82" s="9">
        <v>0</v>
      </c>
      <c r="J82" s="21" t="s">
        <v>82</v>
      </c>
    </row>
    <row r="83" spans="1:10" ht="15" customHeight="1" x14ac:dyDescent="0.25">
      <c r="A83" s="6" t="s">
        <v>247</v>
      </c>
      <c r="B83" s="5" t="s">
        <v>248</v>
      </c>
      <c r="C83" s="9">
        <f>SUM(D83:I83)</f>
        <v>18114.031101600001</v>
      </c>
      <c r="D83" s="9">
        <v>6941.9979115200003</v>
      </c>
      <c r="E83" s="9">
        <v>0</v>
      </c>
      <c r="F83" s="9">
        <v>3.3549163200000001</v>
      </c>
      <c r="G83" s="9">
        <v>4.04003376</v>
      </c>
      <c r="H83" s="9">
        <v>0</v>
      </c>
      <c r="I83" s="9">
        <v>11164.63824</v>
      </c>
      <c r="J83" s="21" t="s">
        <v>100</v>
      </c>
    </row>
    <row r="84" spans="1:10" ht="15" customHeight="1" x14ac:dyDescent="0.25">
      <c r="A84" s="6" t="s">
        <v>219</v>
      </c>
      <c r="B84" s="5" t="s">
        <v>220</v>
      </c>
      <c r="C84" s="9">
        <f>SUM(D84:I84)</f>
        <v>17646.241858560003</v>
      </c>
      <c r="D84" s="9">
        <v>17123.852964960002</v>
      </c>
      <c r="E84" s="9">
        <v>0</v>
      </c>
      <c r="F84" s="9">
        <v>8.1408499199999991</v>
      </c>
      <c r="G84" s="9">
        <v>514.24804368000002</v>
      </c>
      <c r="H84" s="9">
        <v>0</v>
      </c>
      <c r="I84" s="9">
        <v>0</v>
      </c>
      <c r="J84" s="21" t="s">
        <v>63</v>
      </c>
    </row>
    <row r="85" spans="1:10" ht="15" customHeight="1" x14ac:dyDescent="0.25">
      <c r="A85" s="6" t="s">
        <v>252</v>
      </c>
      <c r="B85" s="5" t="s">
        <v>253</v>
      </c>
      <c r="C85" s="9">
        <f>SUM(D85:I85)</f>
        <v>16916.396011200002</v>
      </c>
      <c r="D85" s="9">
        <v>16766.329527360002</v>
      </c>
      <c r="E85" s="9">
        <v>132.25506336000001</v>
      </c>
      <c r="F85" s="9">
        <v>8.1398519999999994</v>
      </c>
      <c r="G85" s="9">
        <v>9.6715684799999995</v>
      </c>
      <c r="H85" s="9">
        <v>0</v>
      </c>
      <c r="I85" s="9">
        <v>0</v>
      </c>
      <c r="J85" s="21" t="s">
        <v>100</v>
      </c>
    </row>
    <row r="86" spans="1:10" ht="15" customHeight="1" x14ac:dyDescent="0.25">
      <c r="A86" s="6" t="s">
        <v>224</v>
      </c>
      <c r="B86" s="5" t="s">
        <v>225</v>
      </c>
      <c r="C86" s="9">
        <f>SUM(D86:I86)</f>
        <v>16518.184381439998</v>
      </c>
      <c r="D86" s="9">
        <v>16484.255555039999</v>
      </c>
      <c r="E86" s="9">
        <v>0</v>
      </c>
      <c r="F86" s="9">
        <v>15.950844</v>
      </c>
      <c r="G86" s="9">
        <v>17.977982399999998</v>
      </c>
      <c r="H86" s="9">
        <v>0</v>
      </c>
      <c r="I86" s="9">
        <v>0</v>
      </c>
      <c r="J86" s="21" t="s">
        <v>107</v>
      </c>
    </row>
    <row r="87" spans="1:10" ht="15" customHeight="1" x14ac:dyDescent="0.25">
      <c r="A87" s="6" t="s">
        <v>241</v>
      </c>
      <c r="B87" s="5" t="s">
        <v>242</v>
      </c>
      <c r="C87" s="9">
        <f>SUM(D87:I87)</f>
        <v>16350.061714560004</v>
      </c>
      <c r="D87" s="9">
        <v>16333.387378560004</v>
      </c>
      <c r="E87" s="9">
        <v>0</v>
      </c>
      <c r="F87" s="9">
        <v>7.7276203200000007</v>
      </c>
      <c r="G87" s="9">
        <v>8.9467156800000005</v>
      </c>
      <c r="H87" s="9">
        <v>0</v>
      </c>
      <c r="I87" s="9">
        <v>0</v>
      </c>
      <c r="J87" s="21" t="s">
        <v>42</v>
      </c>
    </row>
    <row r="88" spans="1:10" ht="15" customHeight="1" x14ac:dyDescent="0.25">
      <c r="A88" s="6" t="s">
        <v>183</v>
      </c>
      <c r="B88" s="5" t="s">
        <v>184</v>
      </c>
      <c r="C88" s="9">
        <f>SUM(D88:I88)</f>
        <v>16271.023184640002</v>
      </c>
      <c r="D88" s="9">
        <v>16254.434851200002</v>
      </c>
      <c r="E88" s="9">
        <v>0</v>
      </c>
      <c r="F88" s="9">
        <v>7.689427199999999</v>
      </c>
      <c r="G88" s="9">
        <v>8.8989062400000005</v>
      </c>
      <c r="H88" s="9">
        <v>0</v>
      </c>
      <c r="I88" s="9">
        <v>0</v>
      </c>
      <c r="J88" s="21" t="s">
        <v>100</v>
      </c>
    </row>
    <row r="89" spans="1:10" ht="15" customHeight="1" x14ac:dyDescent="0.25">
      <c r="A89" s="6" t="s">
        <v>441</v>
      </c>
      <c r="B89" s="5" t="s">
        <v>442</v>
      </c>
      <c r="C89" s="9">
        <f>SUM(D89:I89)</f>
        <v>16242.934367519996</v>
      </c>
      <c r="D89" s="9">
        <v>16225.775768159996</v>
      </c>
      <c r="E89" s="9">
        <v>0</v>
      </c>
      <c r="F89" s="9">
        <v>7.924845600000002</v>
      </c>
      <c r="G89" s="9">
        <v>9.233753759999999</v>
      </c>
      <c r="H89" s="9">
        <v>0</v>
      </c>
      <c r="I89" s="9">
        <v>0</v>
      </c>
      <c r="J89" s="21" t="s">
        <v>63</v>
      </c>
    </row>
    <row r="90" spans="1:10" ht="15" customHeight="1" x14ac:dyDescent="0.25">
      <c r="A90" s="6" t="s">
        <v>249</v>
      </c>
      <c r="B90" s="5" t="s">
        <v>250</v>
      </c>
      <c r="C90" s="9">
        <f>SUM(D90:I90)</f>
        <v>15797.287789920001</v>
      </c>
      <c r="D90" s="9">
        <v>15780.15985392</v>
      </c>
      <c r="E90" s="9">
        <v>0</v>
      </c>
      <c r="F90" s="9">
        <v>7.9367299199999994</v>
      </c>
      <c r="G90" s="9">
        <v>9.1912060799999988</v>
      </c>
      <c r="H90" s="9">
        <v>0</v>
      </c>
      <c r="I90" s="9">
        <v>0</v>
      </c>
      <c r="J90" s="21" t="s">
        <v>42</v>
      </c>
    </row>
    <row r="91" spans="1:10" ht="15" customHeight="1" x14ac:dyDescent="0.25">
      <c r="A91" s="6" t="s">
        <v>200</v>
      </c>
      <c r="B91" s="5" t="s">
        <v>201</v>
      </c>
      <c r="C91" s="9">
        <f>SUM(D91:I91)</f>
        <v>15431.129532000003</v>
      </c>
      <c r="D91" s="9">
        <v>15414.876499680002</v>
      </c>
      <c r="E91" s="9">
        <v>0</v>
      </c>
      <c r="F91" s="9">
        <v>7.4592705599999976</v>
      </c>
      <c r="G91" s="9">
        <v>8.7937617599999989</v>
      </c>
      <c r="H91" s="9">
        <v>0</v>
      </c>
      <c r="I91" s="9">
        <v>0</v>
      </c>
      <c r="J91" s="21" t="s">
        <v>63</v>
      </c>
    </row>
    <row r="92" spans="1:10" ht="15" customHeight="1" x14ac:dyDescent="0.25">
      <c r="A92" s="6" t="s">
        <v>600</v>
      </c>
      <c r="B92" s="5" t="s">
        <v>601</v>
      </c>
      <c r="C92" s="9">
        <f>SUM(D92:I92)</f>
        <v>15315.507436320004</v>
      </c>
      <c r="D92" s="9">
        <v>15299.891802720003</v>
      </c>
      <c r="E92" s="9">
        <v>0</v>
      </c>
      <c r="F92" s="9">
        <v>7.2381859200000003</v>
      </c>
      <c r="G92" s="9">
        <v>8.3774476800000013</v>
      </c>
      <c r="H92" s="9">
        <v>0</v>
      </c>
      <c r="I92" s="9">
        <v>0</v>
      </c>
      <c r="J92" s="21" t="s">
        <v>100</v>
      </c>
    </row>
    <row r="93" spans="1:10" ht="15" customHeight="1" x14ac:dyDescent="0.25">
      <c r="A93" s="6" t="s">
        <v>354</v>
      </c>
      <c r="B93" s="5" t="s">
        <v>355</v>
      </c>
      <c r="C93" s="9">
        <f>SUM(D93:I93)</f>
        <v>15255.062877599996</v>
      </c>
      <c r="D93" s="9">
        <v>15239.326042079996</v>
      </c>
      <c r="E93" s="9">
        <v>0</v>
      </c>
      <c r="F93" s="9">
        <v>7.2517031999999997</v>
      </c>
      <c r="G93" s="9">
        <v>8.4851323200000053</v>
      </c>
      <c r="H93" s="9">
        <v>0</v>
      </c>
      <c r="I93" s="9">
        <v>0</v>
      </c>
      <c r="J93" s="21" t="s">
        <v>63</v>
      </c>
    </row>
    <row r="94" spans="1:10" ht="15" customHeight="1" x14ac:dyDescent="0.25">
      <c r="A94" s="6" t="s">
        <v>244</v>
      </c>
      <c r="B94" s="5" t="s">
        <v>245</v>
      </c>
      <c r="C94" s="9">
        <f>SUM(D94:I94)</f>
        <v>14979.17265264</v>
      </c>
      <c r="D94" s="9">
        <v>14963.901119999999</v>
      </c>
      <c r="E94" s="9">
        <v>0</v>
      </c>
      <c r="F94" s="9">
        <v>7.0790630400000003</v>
      </c>
      <c r="G94" s="9">
        <v>8.1924696000000008</v>
      </c>
      <c r="H94" s="9">
        <v>0</v>
      </c>
      <c r="I94" s="9">
        <v>0</v>
      </c>
      <c r="J94" s="21" t="s">
        <v>100</v>
      </c>
    </row>
    <row r="95" spans="1:10" ht="15" customHeight="1" x14ac:dyDescent="0.25">
      <c r="A95" s="6" t="s">
        <v>454</v>
      </c>
      <c r="B95" s="5" t="s">
        <v>455</v>
      </c>
      <c r="C95" s="9">
        <f>SUM(D95:I95)</f>
        <v>14457.4</v>
      </c>
      <c r="D95" s="9">
        <v>14441.63</v>
      </c>
      <c r="E95" s="9">
        <v>0</v>
      </c>
      <c r="F95" s="9">
        <v>7</v>
      </c>
      <c r="G95" s="9">
        <v>8.77</v>
      </c>
      <c r="H95" s="9">
        <v>0</v>
      </c>
      <c r="I95" s="9">
        <v>0</v>
      </c>
      <c r="J95" s="21" t="s">
        <v>63</v>
      </c>
    </row>
    <row r="96" spans="1:10" ht="15" customHeight="1" x14ac:dyDescent="0.25">
      <c r="A96" s="6" t="s">
        <v>254</v>
      </c>
      <c r="B96" s="5" t="s">
        <v>255</v>
      </c>
      <c r="C96" s="9">
        <f>SUM(D96:I96)</f>
        <v>14181.603508799997</v>
      </c>
      <c r="D96" s="9">
        <v>14161.758508799996</v>
      </c>
      <c r="E96" s="9">
        <v>0</v>
      </c>
      <c r="F96" s="9">
        <v>7.9340083199999993</v>
      </c>
      <c r="G96" s="9">
        <v>11.910991679999997</v>
      </c>
      <c r="H96" s="9">
        <v>0</v>
      </c>
      <c r="I96" s="9">
        <v>0</v>
      </c>
      <c r="J96" s="21" t="s">
        <v>100</v>
      </c>
    </row>
    <row r="97" spans="1:10" ht="15" customHeight="1" x14ac:dyDescent="0.25">
      <c r="A97" s="6" t="s">
        <v>293</v>
      </c>
      <c r="B97" s="5" t="s">
        <v>294</v>
      </c>
      <c r="C97" s="9">
        <f>SUM(D97:I97)</f>
        <v>14061.3500664</v>
      </c>
      <c r="D97" s="9">
        <v>14046.57704016</v>
      </c>
      <c r="E97" s="9">
        <v>0</v>
      </c>
      <c r="F97" s="9">
        <v>6.745394880000001</v>
      </c>
      <c r="G97" s="9">
        <v>8.0276313600000009</v>
      </c>
      <c r="H97" s="9">
        <v>0</v>
      </c>
      <c r="I97" s="9">
        <v>0</v>
      </c>
      <c r="J97" s="21" t="s">
        <v>63</v>
      </c>
    </row>
    <row r="98" spans="1:10" ht="15" customHeight="1" x14ac:dyDescent="0.25">
      <c r="A98" s="6" t="s">
        <v>222</v>
      </c>
      <c r="B98" s="5" t="s">
        <v>223</v>
      </c>
      <c r="C98" s="9">
        <f>SUM(D98:I98)</f>
        <v>13499.786734560001</v>
      </c>
      <c r="D98" s="9">
        <v>9999.621253440002</v>
      </c>
      <c r="E98" s="9">
        <v>3472.04926656</v>
      </c>
      <c r="F98" s="9">
        <v>10.07518176</v>
      </c>
      <c r="G98" s="9">
        <v>18.0410328</v>
      </c>
      <c r="H98" s="9">
        <v>0</v>
      </c>
      <c r="I98" s="9">
        <v>0</v>
      </c>
      <c r="J98" s="21" t="s">
        <v>107</v>
      </c>
    </row>
    <row r="99" spans="1:10" ht="15" customHeight="1" x14ac:dyDescent="0.25">
      <c r="A99" s="6" t="s">
        <v>267</v>
      </c>
      <c r="B99" s="5" t="s">
        <v>268</v>
      </c>
      <c r="C99" s="9">
        <f>SUM(D99:I99)</f>
        <v>13483.510205759998</v>
      </c>
      <c r="D99" s="9">
        <v>13468.303900799998</v>
      </c>
      <c r="E99" s="9">
        <v>0</v>
      </c>
      <c r="F99" s="9">
        <v>6.6633840000000006</v>
      </c>
      <c r="G99" s="9">
        <v>8.5429209599999982</v>
      </c>
      <c r="H99" s="9">
        <v>0</v>
      </c>
      <c r="I99" s="9">
        <v>0</v>
      </c>
      <c r="J99" s="21" t="s">
        <v>63</v>
      </c>
    </row>
    <row r="100" spans="1:10" ht="15" customHeight="1" x14ac:dyDescent="0.25">
      <c r="A100" s="6" t="s">
        <v>203</v>
      </c>
      <c r="B100" s="5" t="s">
        <v>204</v>
      </c>
      <c r="C100" s="9">
        <f>SUM(D100:I100)</f>
        <v>12987.331408800001</v>
      </c>
      <c r="D100" s="9">
        <v>12963.321907199999</v>
      </c>
      <c r="E100" s="9">
        <v>0</v>
      </c>
      <c r="F100" s="9">
        <v>11.10040848</v>
      </c>
      <c r="G100" s="9">
        <v>12.909093120000001</v>
      </c>
      <c r="H100" s="9">
        <v>0</v>
      </c>
      <c r="I100" s="9">
        <v>0</v>
      </c>
      <c r="J100" s="21" t="s">
        <v>63</v>
      </c>
    </row>
    <row r="101" spans="1:10" ht="15" customHeight="1" x14ac:dyDescent="0.25">
      <c r="A101" s="6" t="s">
        <v>270</v>
      </c>
      <c r="B101" s="5" t="s">
        <v>271</v>
      </c>
      <c r="C101" s="9">
        <f>SUM(D101:I101)</f>
        <v>12987.176640479998</v>
      </c>
      <c r="D101" s="9">
        <v>12974.004912959999</v>
      </c>
      <c r="E101" s="9">
        <v>0</v>
      </c>
      <c r="F101" s="9">
        <v>5.9534999999999991</v>
      </c>
      <c r="G101" s="9">
        <v>7.2182275199999983</v>
      </c>
      <c r="H101" s="9">
        <v>0</v>
      </c>
      <c r="I101" s="9">
        <v>0</v>
      </c>
      <c r="J101" s="21" t="s">
        <v>100</v>
      </c>
    </row>
    <row r="102" spans="1:10" ht="15" customHeight="1" x14ac:dyDescent="0.25">
      <c r="A102" s="6" t="s">
        <v>263</v>
      </c>
      <c r="B102" s="5" t="s">
        <v>264</v>
      </c>
      <c r="C102" s="9">
        <f>SUM(D102:I102)</f>
        <v>12957.321051359997</v>
      </c>
      <c r="D102" s="9">
        <v>12943.992015359998</v>
      </c>
      <c r="E102" s="9">
        <v>0</v>
      </c>
      <c r="F102" s="9">
        <v>6.1612487999999912</v>
      </c>
      <c r="G102" s="9">
        <v>7.1677871999999949</v>
      </c>
      <c r="H102" s="9">
        <v>0</v>
      </c>
      <c r="I102" s="9">
        <v>0</v>
      </c>
      <c r="J102" s="21" t="s">
        <v>63</v>
      </c>
    </row>
    <row r="103" spans="1:10" ht="15" customHeight="1" x14ac:dyDescent="0.25">
      <c r="A103" s="6" t="s">
        <v>304</v>
      </c>
      <c r="B103" s="5" t="s">
        <v>567</v>
      </c>
      <c r="C103" s="9">
        <f>SUM(D103:I103)</f>
        <v>12927.121089119999</v>
      </c>
      <c r="D103" s="9">
        <v>12920.612745599999</v>
      </c>
      <c r="E103" s="9">
        <v>0</v>
      </c>
      <c r="F103" s="9">
        <v>2.90920896</v>
      </c>
      <c r="G103" s="9">
        <v>3.59913456</v>
      </c>
      <c r="H103" s="9">
        <v>0</v>
      </c>
      <c r="I103" s="9">
        <v>0</v>
      </c>
      <c r="J103" s="21" t="s">
        <v>100</v>
      </c>
    </row>
    <row r="104" spans="1:10" ht="15" customHeight="1" x14ac:dyDescent="0.25">
      <c r="A104" s="6" t="s">
        <v>768</v>
      </c>
      <c r="B104" s="5" t="s">
        <v>769</v>
      </c>
      <c r="C104" s="9">
        <f>SUM(D104:I104)</f>
        <v>12616.06761072</v>
      </c>
      <c r="D104" s="9">
        <v>12596.61914784</v>
      </c>
      <c r="E104" s="9">
        <v>0</v>
      </c>
      <c r="F104" s="9">
        <v>7.5645964800000005</v>
      </c>
      <c r="G104" s="9">
        <v>11.883866399999999</v>
      </c>
      <c r="H104" s="9">
        <v>0</v>
      </c>
      <c r="I104" s="9">
        <v>0</v>
      </c>
      <c r="J104" s="21" t="s">
        <v>13</v>
      </c>
    </row>
    <row r="105" spans="1:10" ht="15" customHeight="1" x14ac:dyDescent="0.25">
      <c r="A105" s="6" t="s">
        <v>295</v>
      </c>
      <c r="B105" s="5" t="s">
        <v>296</v>
      </c>
      <c r="C105" s="9">
        <f>SUM(D105:I105)</f>
        <v>12582.437162400001</v>
      </c>
      <c r="D105" s="9">
        <v>12569.609535840002</v>
      </c>
      <c r="E105" s="9">
        <v>0</v>
      </c>
      <c r="F105" s="9">
        <v>5.9461516799999998</v>
      </c>
      <c r="G105" s="9">
        <v>6.8814748799999998</v>
      </c>
      <c r="H105" s="9">
        <v>0</v>
      </c>
      <c r="I105" s="9">
        <v>0</v>
      </c>
      <c r="J105" s="21" t="s">
        <v>100</v>
      </c>
    </row>
    <row r="106" spans="1:10" ht="15" customHeight="1" x14ac:dyDescent="0.25">
      <c r="A106" s="6" t="s">
        <v>229</v>
      </c>
      <c r="B106" s="5" t="s">
        <v>230</v>
      </c>
      <c r="C106" s="9">
        <f>SUM(D106:I106)</f>
        <v>12356.542003679999</v>
      </c>
      <c r="D106" s="9">
        <v>863.57583648000002</v>
      </c>
      <c r="E106" s="9">
        <v>0</v>
      </c>
      <c r="F106" s="9">
        <v>0.41114304000000007</v>
      </c>
      <c r="G106" s="9">
        <v>93.183683040000005</v>
      </c>
      <c r="H106" s="9">
        <v>1172.791872</v>
      </c>
      <c r="I106" s="9">
        <v>10226.579469119999</v>
      </c>
      <c r="J106" s="21" t="s">
        <v>100</v>
      </c>
    </row>
    <row r="107" spans="1:10" ht="15" customHeight="1" x14ac:dyDescent="0.25">
      <c r="A107" s="6" t="s">
        <v>226</v>
      </c>
      <c r="B107" s="5" t="s">
        <v>227</v>
      </c>
      <c r="C107" s="9">
        <f>SUM(D107:I107)</f>
        <v>12264.38391024</v>
      </c>
      <c r="D107" s="9">
        <v>12251.63448432</v>
      </c>
      <c r="E107" s="9">
        <v>0</v>
      </c>
      <c r="F107" s="9">
        <v>5.8015440000000007</v>
      </c>
      <c r="G107" s="9">
        <v>6.9478819199999995</v>
      </c>
      <c r="H107" s="9">
        <v>0</v>
      </c>
      <c r="I107" s="9">
        <v>0</v>
      </c>
      <c r="J107" s="21" t="s">
        <v>100</v>
      </c>
    </row>
    <row r="108" spans="1:10" ht="15" customHeight="1" x14ac:dyDescent="0.25">
      <c r="A108" s="6" t="s">
        <v>358</v>
      </c>
      <c r="B108" s="5" t="s">
        <v>359</v>
      </c>
      <c r="C108" s="9">
        <f>SUM(D108:I108)</f>
        <v>11886.9989616</v>
      </c>
      <c r="D108" s="9">
        <v>11874.756025440001</v>
      </c>
      <c r="E108" s="9">
        <v>0</v>
      </c>
      <c r="F108" s="9">
        <v>5.6461406400000005</v>
      </c>
      <c r="G108" s="9">
        <v>6.5967955200000015</v>
      </c>
      <c r="H108" s="9">
        <v>0</v>
      </c>
      <c r="I108" s="9">
        <v>0</v>
      </c>
      <c r="J108" s="21" t="s">
        <v>63</v>
      </c>
    </row>
    <row r="109" spans="1:10" ht="15" customHeight="1" x14ac:dyDescent="0.25">
      <c r="A109" s="6" t="s">
        <v>473</v>
      </c>
      <c r="B109" s="5" t="s">
        <v>474</v>
      </c>
      <c r="C109" s="9">
        <f>SUM(D109:I109)</f>
        <v>11859.626378879995</v>
      </c>
      <c r="D109" s="9">
        <v>11793.282479999996</v>
      </c>
      <c r="E109" s="9">
        <v>0</v>
      </c>
      <c r="F109" s="9">
        <v>4.2184800000000005</v>
      </c>
      <c r="G109" s="9">
        <v>62.125418880000005</v>
      </c>
      <c r="H109" s="9">
        <v>0</v>
      </c>
      <c r="I109" s="9">
        <v>0</v>
      </c>
      <c r="J109" s="21" t="s">
        <v>100</v>
      </c>
    </row>
    <row r="110" spans="1:10" ht="15" customHeight="1" x14ac:dyDescent="0.25">
      <c r="A110" s="6" t="s">
        <v>265</v>
      </c>
      <c r="B110" s="5" t="s">
        <v>266</v>
      </c>
      <c r="C110" s="9">
        <f>SUM(D110:I110)</f>
        <v>11854.728406079999</v>
      </c>
      <c r="D110" s="9">
        <v>11842.68714048</v>
      </c>
      <c r="E110" s="9">
        <v>0</v>
      </c>
      <c r="F110" s="9">
        <v>5.5747439999999999</v>
      </c>
      <c r="G110" s="9">
        <v>6.4665216000000001</v>
      </c>
      <c r="H110" s="9">
        <v>0</v>
      </c>
      <c r="I110" s="9">
        <v>0</v>
      </c>
      <c r="J110" s="21" t="s">
        <v>100</v>
      </c>
    </row>
    <row r="111" spans="1:10" ht="15" customHeight="1" x14ac:dyDescent="0.25">
      <c r="A111" s="6" t="s">
        <v>298</v>
      </c>
      <c r="B111" s="5" t="s">
        <v>299</v>
      </c>
      <c r="C111" s="9">
        <f>SUM(D111:I111)</f>
        <v>11429.410184639999</v>
      </c>
      <c r="D111" s="9">
        <v>11417.76600048</v>
      </c>
      <c r="E111" s="9">
        <v>0</v>
      </c>
      <c r="F111" s="9">
        <v>5.4005616000000023</v>
      </c>
      <c r="G111" s="9">
        <v>6.2436225600000004</v>
      </c>
      <c r="H111" s="9">
        <v>0</v>
      </c>
      <c r="I111" s="9">
        <v>0</v>
      </c>
      <c r="J111" s="21" t="s">
        <v>100</v>
      </c>
    </row>
    <row r="112" spans="1:10" ht="15" customHeight="1" x14ac:dyDescent="0.25">
      <c r="A112" s="6" t="s">
        <v>304</v>
      </c>
      <c r="B112" s="5" t="s">
        <v>542</v>
      </c>
      <c r="C112" s="9">
        <f>SUM(D112:I112)</f>
        <v>11326.8487752</v>
      </c>
      <c r="D112" s="9">
        <v>11321.222592960001</v>
      </c>
      <c r="E112" s="9">
        <v>0</v>
      </c>
      <c r="F112" s="9">
        <v>2.6079278400000003</v>
      </c>
      <c r="G112" s="9">
        <v>3.0182544000000004</v>
      </c>
      <c r="H112" s="9">
        <v>0</v>
      </c>
      <c r="I112" s="9">
        <v>0</v>
      </c>
      <c r="J112" s="21" t="s">
        <v>100</v>
      </c>
    </row>
    <row r="113" spans="1:10" ht="15" customHeight="1" x14ac:dyDescent="0.25">
      <c r="A113" s="6" t="s">
        <v>318</v>
      </c>
      <c r="B113" s="5" t="s">
        <v>319</v>
      </c>
      <c r="C113" s="9">
        <f>SUM(D113:I113)</f>
        <v>11126.27991888</v>
      </c>
      <c r="D113" s="9">
        <v>11114.9164224</v>
      </c>
      <c r="E113" s="9">
        <v>0</v>
      </c>
      <c r="F113" s="9">
        <v>5.2629393599999998</v>
      </c>
      <c r="G113" s="9">
        <v>6.1005571199999995</v>
      </c>
      <c r="H113" s="9">
        <v>0</v>
      </c>
      <c r="I113" s="9">
        <v>0</v>
      </c>
      <c r="J113" s="21" t="s">
        <v>63</v>
      </c>
    </row>
    <row r="114" spans="1:10" ht="15" customHeight="1" x14ac:dyDescent="0.25">
      <c r="A114" s="6" t="s">
        <v>348</v>
      </c>
      <c r="B114" s="5" t="s">
        <v>349</v>
      </c>
      <c r="C114" s="9">
        <f>SUM(D114:I114)</f>
        <v>11031.17533056</v>
      </c>
      <c r="D114" s="9">
        <v>170.94333312000001</v>
      </c>
      <c r="E114" s="9">
        <v>8726.8648319999993</v>
      </c>
      <c r="F114" s="9">
        <v>2115.9166291199999</v>
      </c>
      <c r="G114" s="9">
        <v>17.450536319999991</v>
      </c>
      <c r="H114" s="9">
        <v>0</v>
      </c>
      <c r="I114" s="9">
        <v>0</v>
      </c>
      <c r="J114" s="21" t="s">
        <v>82</v>
      </c>
    </row>
    <row r="115" spans="1:10" ht="15" customHeight="1" x14ac:dyDescent="0.25">
      <c r="A115" s="6" t="s">
        <v>325</v>
      </c>
      <c r="B115" s="5" t="s">
        <v>326</v>
      </c>
      <c r="C115" s="9">
        <f>SUM(D115:I115)</f>
        <v>10624.236981119997</v>
      </c>
      <c r="D115" s="9">
        <v>161.84012544000001</v>
      </c>
      <c r="E115" s="9">
        <v>0</v>
      </c>
      <c r="F115" s="9">
        <v>10462.313121119998</v>
      </c>
      <c r="G115" s="9">
        <v>8.373456E-2</v>
      </c>
      <c r="H115" s="9">
        <v>0</v>
      </c>
      <c r="I115" s="9">
        <v>0</v>
      </c>
      <c r="J115" s="21" t="s">
        <v>42</v>
      </c>
    </row>
    <row r="116" spans="1:10" ht="15" customHeight="1" x14ac:dyDescent="0.25">
      <c r="A116" s="6" t="s">
        <v>232</v>
      </c>
      <c r="B116" s="5" t="s">
        <v>233</v>
      </c>
      <c r="C116" s="9">
        <f>SUM(D116:I116)</f>
        <v>10532.778701759999</v>
      </c>
      <c r="D116" s="9">
        <v>9.0093124800000002</v>
      </c>
      <c r="E116" s="9">
        <v>10469.995199999999</v>
      </c>
      <c r="F116" s="9">
        <v>16.0669656</v>
      </c>
      <c r="G116" s="9">
        <v>37.707223679999991</v>
      </c>
      <c r="H116" s="9">
        <v>0</v>
      </c>
      <c r="I116" s="9">
        <v>0</v>
      </c>
      <c r="J116" s="21" t="s">
        <v>82</v>
      </c>
    </row>
    <row r="117" spans="1:10" ht="15" customHeight="1" x14ac:dyDescent="0.25">
      <c r="A117" s="6" t="s">
        <v>451</v>
      </c>
      <c r="B117" s="5" t="s">
        <v>452</v>
      </c>
      <c r="C117" s="9">
        <f>SUM(D117:I117)</f>
        <v>10426.51373904</v>
      </c>
      <c r="D117" s="9">
        <v>10415.767955039999</v>
      </c>
      <c r="E117" s="9">
        <v>0</v>
      </c>
      <c r="F117" s="9">
        <v>4.9572129600000006</v>
      </c>
      <c r="G117" s="9">
        <v>5.7885710400000008</v>
      </c>
      <c r="H117" s="9">
        <v>0</v>
      </c>
      <c r="I117" s="9">
        <v>0</v>
      </c>
      <c r="J117" s="21" t="s">
        <v>63</v>
      </c>
    </row>
    <row r="118" spans="1:10" ht="15" customHeight="1" x14ac:dyDescent="0.25">
      <c r="A118" s="6" t="s">
        <v>301</v>
      </c>
      <c r="B118" s="5" t="s">
        <v>302</v>
      </c>
      <c r="C118" s="9">
        <f>SUM(D118:I118)</f>
        <v>10213.0870464</v>
      </c>
      <c r="D118" s="9">
        <v>10202.736348</v>
      </c>
      <c r="E118" s="9">
        <v>0</v>
      </c>
      <c r="F118" s="9">
        <v>4.78901808</v>
      </c>
      <c r="G118" s="9">
        <v>5.5616803200000007</v>
      </c>
      <c r="H118" s="9">
        <v>0</v>
      </c>
      <c r="I118" s="9">
        <v>0</v>
      </c>
      <c r="J118" s="21" t="s">
        <v>100</v>
      </c>
    </row>
    <row r="119" spans="1:10" ht="15" customHeight="1" x14ac:dyDescent="0.25">
      <c r="A119" s="6" t="s">
        <v>655</v>
      </c>
      <c r="B119" s="5" t="s">
        <v>656</v>
      </c>
      <c r="C119" s="9">
        <f>SUM(D119:I119)</f>
        <v>10198.399841280001</v>
      </c>
      <c r="D119" s="9">
        <v>10197.85071312</v>
      </c>
      <c r="E119" s="9">
        <v>0</v>
      </c>
      <c r="F119" s="9">
        <v>0.25174800000000003</v>
      </c>
      <c r="G119" s="9">
        <v>0.29738016</v>
      </c>
      <c r="H119" s="9">
        <v>0</v>
      </c>
      <c r="I119" s="9">
        <v>0</v>
      </c>
      <c r="J119" s="21" t="s">
        <v>100</v>
      </c>
    </row>
    <row r="120" spans="1:10" ht="15" customHeight="1" x14ac:dyDescent="0.25">
      <c r="A120" s="6" t="s">
        <v>193</v>
      </c>
      <c r="B120" s="5" t="s">
        <v>194</v>
      </c>
      <c r="C120" s="9">
        <f>SUM(D120:I120)</f>
        <v>10140.22972368</v>
      </c>
      <c r="D120" s="9">
        <v>3.2387039999999998</v>
      </c>
      <c r="E120" s="9">
        <v>1844.8728480000002</v>
      </c>
      <c r="F120" s="9">
        <v>8292.0370679999996</v>
      </c>
      <c r="G120" s="9">
        <v>8.1103680000000011E-2</v>
      </c>
      <c r="H120" s="9">
        <v>0</v>
      </c>
      <c r="I120" s="9">
        <v>0</v>
      </c>
      <c r="J120" s="21" t="s">
        <v>82</v>
      </c>
    </row>
    <row r="121" spans="1:10" ht="15" customHeight="1" x14ac:dyDescent="0.25">
      <c r="A121" s="6" t="s">
        <v>844</v>
      </c>
      <c r="B121" s="5" t="s">
        <v>344</v>
      </c>
      <c r="C121" s="9">
        <f>SUM(D121:I121)</f>
        <v>9957.5757086400008</v>
      </c>
      <c r="D121" s="9">
        <v>9947.3979225599996</v>
      </c>
      <c r="E121" s="9">
        <v>0</v>
      </c>
      <c r="F121" s="9">
        <v>4.7124503999999998</v>
      </c>
      <c r="G121" s="9">
        <v>5.4653356799999999</v>
      </c>
      <c r="H121" s="9">
        <v>0</v>
      </c>
      <c r="I121" s="9">
        <v>0</v>
      </c>
      <c r="J121" s="21" t="s">
        <v>100</v>
      </c>
    </row>
    <row r="122" spans="1:10" ht="15" customHeight="1" x14ac:dyDescent="0.25">
      <c r="A122" s="6" t="s">
        <v>845</v>
      </c>
      <c r="B122" s="5" t="s">
        <v>524</v>
      </c>
      <c r="C122" s="9">
        <f>SUM(D122:I122)</f>
        <v>9907.8107990399985</v>
      </c>
      <c r="D122" s="9">
        <v>9897.2315769599991</v>
      </c>
      <c r="E122" s="9">
        <v>0</v>
      </c>
      <c r="F122" s="9">
        <v>4.8825503999999995</v>
      </c>
      <c r="G122" s="9">
        <v>5.6966716800000006</v>
      </c>
      <c r="H122" s="9">
        <v>0</v>
      </c>
      <c r="I122" s="9">
        <v>0</v>
      </c>
      <c r="J122" s="21" t="s">
        <v>100</v>
      </c>
    </row>
    <row r="123" spans="1:10" ht="15" customHeight="1" x14ac:dyDescent="0.25">
      <c r="A123" s="6" t="s">
        <v>846</v>
      </c>
      <c r="B123" s="5" t="s">
        <v>761</v>
      </c>
      <c r="C123" s="9">
        <f>SUM(D123:I123)</f>
        <v>9837.6288091200004</v>
      </c>
      <c r="D123" s="9">
        <v>9826.5711297599992</v>
      </c>
      <c r="E123" s="9">
        <v>0</v>
      </c>
      <c r="F123" s="9">
        <v>4.9973111999999995</v>
      </c>
      <c r="G123" s="9">
        <v>6.0603681600000003</v>
      </c>
      <c r="H123" s="9">
        <v>0</v>
      </c>
      <c r="I123" s="9">
        <v>0</v>
      </c>
      <c r="J123" s="21" t="s">
        <v>63</v>
      </c>
    </row>
    <row r="124" spans="1:10" ht="15" customHeight="1" x14ac:dyDescent="0.25">
      <c r="A124" s="6" t="s">
        <v>740</v>
      </c>
      <c r="B124" s="5" t="s">
        <v>741</v>
      </c>
      <c r="C124" s="9">
        <f>SUM(D124:I124)</f>
        <v>9751.8547727999976</v>
      </c>
      <c r="D124" s="9">
        <v>9742.4990006399985</v>
      </c>
      <c r="E124" s="9">
        <v>0</v>
      </c>
      <c r="F124" s="9">
        <v>4.3273440000000001</v>
      </c>
      <c r="G124" s="9">
        <v>5.0284281600000007</v>
      </c>
      <c r="H124" s="9">
        <v>0</v>
      </c>
      <c r="I124" s="9">
        <v>0</v>
      </c>
      <c r="J124" s="21" t="s">
        <v>100</v>
      </c>
    </row>
    <row r="125" spans="1:10" ht="15" customHeight="1" x14ac:dyDescent="0.25">
      <c r="A125" s="6" t="s">
        <v>367</v>
      </c>
      <c r="B125" s="5" t="s">
        <v>368</v>
      </c>
      <c r="C125" s="9">
        <f>SUM(D125:I125)</f>
        <v>9728.433681120001</v>
      </c>
      <c r="D125" s="9">
        <v>9718.5111811200004</v>
      </c>
      <c r="E125" s="9">
        <v>0</v>
      </c>
      <c r="F125" s="9">
        <v>4.5990503999999985</v>
      </c>
      <c r="G125" s="9">
        <v>5.3234495999999991</v>
      </c>
      <c r="H125" s="9">
        <v>0</v>
      </c>
      <c r="I125" s="9">
        <v>0</v>
      </c>
      <c r="J125" s="21" t="s">
        <v>63</v>
      </c>
    </row>
    <row r="126" spans="1:10" ht="15" customHeight="1" x14ac:dyDescent="0.25">
      <c r="A126" s="6" t="s">
        <v>847</v>
      </c>
      <c r="B126" s="5" t="s">
        <v>323</v>
      </c>
      <c r="C126" s="9">
        <f>SUM(D126:I126)</f>
        <v>9727.8573369600017</v>
      </c>
      <c r="D126" s="9">
        <v>9450.8399160000026</v>
      </c>
      <c r="E126" s="9">
        <v>0</v>
      </c>
      <c r="F126" s="9">
        <v>4.4174289599999996</v>
      </c>
      <c r="G126" s="9">
        <v>5.1302159999999999</v>
      </c>
      <c r="H126" s="9">
        <v>0</v>
      </c>
      <c r="I126" s="9">
        <v>267.46977599999997</v>
      </c>
      <c r="J126" s="21" t="s">
        <v>100</v>
      </c>
    </row>
    <row r="127" spans="1:10" ht="15" customHeight="1" x14ac:dyDescent="0.25">
      <c r="A127" s="6" t="s">
        <v>370</v>
      </c>
      <c r="B127" s="5" t="s">
        <v>371</v>
      </c>
      <c r="C127" s="9">
        <f>SUM(D127:I127)</f>
        <v>9574.481478239999</v>
      </c>
      <c r="D127" s="9">
        <v>9522.3115814399989</v>
      </c>
      <c r="E127" s="9">
        <v>0</v>
      </c>
      <c r="F127" s="9">
        <v>4.0483799999999999</v>
      </c>
      <c r="G127" s="9">
        <v>48.121516800000002</v>
      </c>
      <c r="H127" s="9">
        <v>0</v>
      </c>
      <c r="I127" s="9">
        <v>0</v>
      </c>
      <c r="J127" s="21" t="s">
        <v>100</v>
      </c>
    </row>
    <row r="128" spans="1:10" ht="15" customHeight="1" x14ac:dyDescent="0.25">
      <c r="A128" s="6" t="s">
        <v>261</v>
      </c>
      <c r="B128" s="5" t="s">
        <v>262</v>
      </c>
      <c r="C128" s="9">
        <f>SUM(D128:I128)</f>
        <v>9529.5728102400008</v>
      </c>
      <c r="D128" s="9">
        <v>7839.6676848000006</v>
      </c>
      <c r="E128" s="9">
        <v>0</v>
      </c>
      <c r="F128" s="9">
        <v>1685.68174656</v>
      </c>
      <c r="G128" s="9">
        <v>4.2233788800000003</v>
      </c>
      <c r="H128" s="9">
        <v>0</v>
      </c>
      <c r="I128" s="9">
        <v>0</v>
      </c>
      <c r="J128" s="21" t="s">
        <v>63</v>
      </c>
    </row>
    <row r="129" spans="1:10" ht="15" customHeight="1" x14ac:dyDescent="0.25">
      <c r="A129" s="6" t="s">
        <v>334</v>
      </c>
      <c r="B129" s="5" t="s">
        <v>335</v>
      </c>
      <c r="C129" s="9">
        <f>SUM(D129:I129)</f>
        <v>9438.4363147199983</v>
      </c>
      <c r="D129" s="9">
        <v>9385.7531241599991</v>
      </c>
      <c r="E129" s="9">
        <v>0</v>
      </c>
      <c r="F129" s="9">
        <v>4.4720424000000003</v>
      </c>
      <c r="G129" s="9">
        <v>5.24615616</v>
      </c>
      <c r="H129" s="9">
        <v>0</v>
      </c>
      <c r="I129" s="9">
        <v>42.964992000000002</v>
      </c>
      <c r="J129" s="21" t="s">
        <v>63</v>
      </c>
    </row>
    <row r="130" spans="1:10" ht="15" customHeight="1" x14ac:dyDescent="0.25">
      <c r="A130" s="6" t="s">
        <v>327</v>
      </c>
      <c r="B130" s="5" t="s">
        <v>328</v>
      </c>
      <c r="C130" s="9">
        <f>SUM(D130:I130)</f>
        <v>9417.512653920001</v>
      </c>
      <c r="D130" s="9">
        <v>9407.8370937600012</v>
      </c>
      <c r="E130" s="9">
        <v>0</v>
      </c>
      <c r="F130" s="9">
        <v>4.4781206399999993</v>
      </c>
      <c r="G130" s="9">
        <v>5.1974395199999996</v>
      </c>
      <c r="H130" s="9">
        <v>0</v>
      </c>
      <c r="I130" s="9">
        <v>0</v>
      </c>
      <c r="J130" s="21" t="s">
        <v>63</v>
      </c>
    </row>
    <row r="131" spans="1:10" ht="15" customHeight="1" x14ac:dyDescent="0.25">
      <c r="A131" s="6" t="s">
        <v>310</v>
      </c>
      <c r="B131" s="5" t="s">
        <v>311</v>
      </c>
      <c r="C131" s="9">
        <f>SUM(D131:I131)</f>
        <v>9391.8648398399982</v>
      </c>
      <c r="D131" s="9">
        <v>9382.2913396799995</v>
      </c>
      <c r="E131" s="9">
        <v>0</v>
      </c>
      <c r="F131" s="9">
        <v>4.4378409599999999</v>
      </c>
      <c r="G131" s="9">
        <v>5.1356592000000001</v>
      </c>
      <c r="H131" s="9">
        <v>0</v>
      </c>
      <c r="I131" s="9">
        <v>0</v>
      </c>
      <c r="J131" s="21" t="s">
        <v>100</v>
      </c>
    </row>
    <row r="132" spans="1:10" ht="15" customHeight="1" x14ac:dyDescent="0.25">
      <c r="A132" s="6" t="s">
        <v>598</v>
      </c>
      <c r="B132" s="5" t="s">
        <v>599</v>
      </c>
      <c r="C132" s="9">
        <f>SUM(D132:I132)</f>
        <v>9274.0827916800008</v>
      </c>
      <c r="D132" s="9">
        <v>0.23051952000000001</v>
      </c>
      <c r="E132" s="9">
        <v>1485.0863999999999</v>
      </c>
      <c r="F132" s="9">
        <v>7788.7658721600001</v>
      </c>
      <c r="G132" s="9">
        <v>0</v>
      </c>
      <c r="H132" s="9">
        <v>0</v>
      </c>
      <c r="I132" s="9">
        <v>0</v>
      </c>
      <c r="J132" s="21" t="s">
        <v>82</v>
      </c>
    </row>
    <row r="133" spans="1:10" ht="15" customHeight="1" x14ac:dyDescent="0.25">
      <c r="A133" s="6" t="s">
        <v>709</v>
      </c>
      <c r="B133" s="5" t="s">
        <v>710</v>
      </c>
      <c r="C133" s="9">
        <f>SUM(D133:I133)</f>
        <v>9259.1220657600006</v>
      </c>
      <c r="D133" s="9">
        <v>9249.3657648000008</v>
      </c>
      <c r="E133" s="9">
        <v>0</v>
      </c>
      <c r="F133" s="9">
        <v>4.44818304</v>
      </c>
      <c r="G133" s="9">
        <v>5.3081179199999999</v>
      </c>
      <c r="H133" s="9">
        <v>0</v>
      </c>
      <c r="I133" s="9">
        <v>0</v>
      </c>
      <c r="J133" s="21" t="s">
        <v>100</v>
      </c>
    </row>
    <row r="134" spans="1:10" ht="15" customHeight="1" x14ac:dyDescent="0.25">
      <c r="A134" s="6" t="s">
        <v>315</v>
      </c>
      <c r="B134" s="5" t="s">
        <v>316</v>
      </c>
      <c r="C134" s="9">
        <f>SUM(D134:I134)</f>
        <v>9110.7975873600008</v>
      </c>
      <c r="D134" s="9">
        <v>9101.5098551999999</v>
      </c>
      <c r="E134" s="9">
        <v>0</v>
      </c>
      <c r="F134" s="9">
        <v>4.3053897599999988</v>
      </c>
      <c r="G134" s="9">
        <v>4.9823424000000003</v>
      </c>
      <c r="H134" s="9">
        <v>0</v>
      </c>
      <c r="I134" s="9">
        <v>0</v>
      </c>
      <c r="J134" s="21" t="s">
        <v>63</v>
      </c>
    </row>
    <row r="135" spans="1:10" ht="15" customHeight="1" x14ac:dyDescent="0.25">
      <c r="A135" s="6" t="s">
        <v>332</v>
      </c>
      <c r="B135" s="5" t="s">
        <v>333</v>
      </c>
      <c r="C135" s="9">
        <f>SUM(D135:I135)</f>
        <v>9021.5722900799992</v>
      </c>
      <c r="D135" s="9">
        <v>9011.6622187199991</v>
      </c>
      <c r="E135" s="9">
        <v>0</v>
      </c>
      <c r="F135" s="9">
        <v>4.4353915200000005</v>
      </c>
      <c r="G135" s="9">
        <v>5.4746798399999994</v>
      </c>
      <c r="H135" s="9">
        <v>0</v>
      </c>
      <c r="I135" s="9">
        <v>0</v>
      </c>
      <c r="J135" s="21" t="s">
        <v>100</v>
      </c>
    </row>
    <row r="136" spans="1:10" ht="15" customHeight="1" x14ac:dyDescent="0.25">
      <c r="A136" s="6" t="s">
        <v>346</v>
      </c>
      <c r="B136" s="5" t="s">
        <v>347</v>
      </c>
      <c r="C136" s="9">
        <f>SUM(D136:I136)</f>
        <v>9012.6556934399996</v>
      </c>
      <c r="D136" s="9">
        <v>9003.43545696</v>
      </c>
      <c r="E136" s="9">
        <v>0</v>
      </c>
      <c r="F136" s="9">
        <v>4.2729119999999989</v>
      </c>
      <c r="G136" s="9">
        <v>4.9473244800000007</v>
      </c>
      <c r="H136" s="9">
        <v>0</v>
      </c>
      <c r="I136" s="9">
        <v>0</v>
      </c>
      <c r="J136" s="21" t="s">
        <v>63</v>
      </c>
    </row>
    <row r="137" spans="1:10" ht="15" customHeight="1" x14ac:dyDescent="0.25">
      <c r="A137" s="6" t="s">
        <v>187</v>
      </c>
      <c r="B137" s="5" t="s">
        <v>188</v>
      </c>
      <c r="C137" s="9">
        <f>SUM(D137:I137)</f>
        <v>8875.8435830400012</v>
      </c>
      <c r="D137" s="9">
        <v>8724.4848835200028</v>
      </c>
      <c r="E137" s="9">
        <v>0</v>
      </c>
      <c r="F137" s="9">
        <v>4.0892040000000005</v>
      </c>
      <c r="G137" s="9">
        <v>60.449276160000004</v>
      </c>
      <c r="H137" s="9">
        <v>0</v>
      </c>
      <c r="I137" s="9">
        <v>86.82021936000001</v>
      </c>
      <c r="J137" s="21" t="s">
        <v>100</v>
      </c>
    </row>
    <row r="138" spans="1:10" ht="15" customHeight="1" x14ac:dyDescent="0.25">
      <c r="A138" s="6" t="s">
        <v>360</v>
      </c>
      <c r="B138" s="5" t="s">
        <v>361</v>
      </c>
      <c r="C138" s="9">
        <f>SUM(D138:I138)</f>
        <v>8731.9433375999979</v>
      </c>
      <c r="D138" s="9">
        <v>8721.7053134399976</v>
      </c>
      <c r="E138" s="9">
        <v>0</v>
      </c>
      <c r="F138" s="9">
        <v>4.4322163200000002</v>
      </c>
      <c r="G138" s="9">
        <v>5.8058078399999991</v>
      </c>
      <c r="H138" s="9">
        <v>0</v>
      </c>
      <c r="I138" s="9">
        <v>0</v>
      </c>
      <c r="J138" s="21" t="s">
        <v>63</v>
      </c>
    </row>
    <row r="139" spans="1:10" ht="15" customHeight="1" x14ac:dyDescent="0.25">
      <c r="A139" s="6" t="s">
        <v>736</v>
      </c>
      <c r="B139" s="5" t="s">
        <v>737</v>
      </c>
      <c r="C139" s="9">
        <f>SUM(D139:I139)</f>
        <v>8656.494325919999</v>
      </c>
      <c r="D139" s="9">
        <v>8647.1537039999985</v>
      </c>
      <c r="E139" s="9">
        <v>0.48752928000000001</v>
      </c>
      <c r="F139" s="9">
        <v>4.0982759999999994</v>
      </c>
      <c r="G139" s="9">
        <v>4.7548166400000005</v>
      </c>
      <c r="H139" s="9">
        <v>0</v>
      </c>
      <c r="I139" s="9">
        <v>0</v>
      </c>
      <c r="J139" s="21" t="s">
        <v>100</v>
      </c>
    </row>
    <row r="140" spans="1:10" ht="15" customHeight="1" x14ac:dyDescent="0.25">
      <c r="A140" s="6" t="s">
        <v>320</v>
      </c>
      <c r="B140" s="5" t="s">
        <v>321</v>
      </c>
      <c r="C140" s="9">
        <f>SUM(D140:I140)</f>
        <v>8373.6700084800013</v>
      </c>
      <c r="D140" s="9">
        <v>8364.9175243200007</v>
      </c>
      <c r="E140" s="9">
        <v>0</v>
      </c>
      <c r="F140" s="9">
        <v>4.0064673599999994</v>
      </c>
      <c r="G140" s="9">
        <v>4.7460167999999996</v>
      </c>
      <c r="H140" s="9">
        <v>0</v>
      </c>
      <c r="I140" s="9">
        <v>0</v>
      </c>
      <c r="J140" s="21" t="s">
        <v>63</v>
      </c>
    </row>
    <row r="141" spans="1:10" ht="15" customHeight="1" x14ac:dyDescent="0.25">
      <c r="A141" s="6" t="s">
        <v>330</v>
      </c>
      <c r="B141" s="5" t="s">
        <v>331</v>
      </c>
      <c r="C141" s="9">
        <f>SUM(D141:I141)</f>
        <v>8241.0979694399994</v>
      </c>
      <c r="D141" s="9">
        <v>8232.65728992</v>
      </c>
      <c r="E141" s="9">
        <v>0</v>
      </c>
      <c r="F141" s="9">
        <v>3.9032280000000004</v>
      </c>
      <c r="G141" s="9">
        <v>4.5374515199999994</v>
      </c>
      <c r="H141" s="9">
        <v>0</v>
      </c>
      <c r="I141" s="9">
        <v>0</v>
      </c>
      <c r="J141" s="21" t="s">
        <v>63</v>
      </c>
    </row>
    <row r="142" spans="1:10" ht="15" customHeight="1" x14ac:dyDescent="0.25">
      <c r="A142" s="6" t="s">
        <v>429</v>
      </c>
      <c r="B142" s="5" t="s">
        <v>430</v>
      </c>
      <c r="C142" s="9">
        <f>SUM(D142:I142)</f>
        <v>8228.5328865600004</v>
      </c>
      <c r="D142" s="9">
        <v>14.105780640000001</v>
      </c>
      <c r="E142" s="9">
        <v>8172.0576000000001</v>
      </c>
      <c r="F142" s="9">
        <v>12.659250239999999</v>
      </c>
      <c r="G142" s="9">
        <v>29.710255679999996</v>
      </c>
      <c r="H142" s="9">
        <v>0</v>
      </c>
      <c r="I142" s="9">
        <v>0</v>
      </c>
      <c r="J142" s="21" t="s">
        <v>82</v>
      </c>
    </row>
    <row r="143" spans="1:10" ht="15" customHeight="1" x14ac:dyDescent="0.25">
      <c r="A143" s="6" t="s">
        <v>407</v>
      </c>
      <c r="B143" s="5" t="s">
        <v>408</v>
      </c>
      <c r="C143" s="9">
        <f>SUM(D143:I143)</f>
        <v>8162.5705560000006</v>
      </c>
      <c r="D143" s="9">
        <v>696.47558399999991</v>
      </c>
      <c r="E143" s="9">
        <v>7300.5740640000004</v>
      </c>
      <c r="F143" s="9">
        <v>64.817171999999985</v>
      </c>
      <c r="G143" s="9">
        <v>100.70373600000002</v>
      </c>
      <c r="H143" s="9">
        <v>0</v>
      </c>
      <c r="I143" s="9">
        <v>0</v>
      </c>
      <c r="J143" s="21" t="s">
        <v>107</v>
      </c>
    </row>
    <row r="144" spans="1:10" ht="15" customHeight="1" x14ac:dyDescent="0.25">
      <c r="A144" s="6" t="s">
        <v>258</v>
      </c>
      <c r="B144" s="5" t="s">
        <v>259</v>
      </c>
      <c r="C144" s="9">
        <f>SUM(D144:I144)</f>
        <v>8145.559648800001</v>
      </c>
      <c r="D144" s="9">
        <v>8141.1533784000012</v>
      </c>
      <c r="E144" s="9">
        <v>0</v>
      </c>
      <c r="F144" s="9">
        <v>1.9731599999999998</v>
      </c>
      <c r="G144" s="9">
        <v>2.4331103999999999</v>
      </c>
      <c r="H144" s="9">
        <v>0</v>
      </c>
      <c r="I144" s="9">
        <v>0</v>
      </c>
      <c r="J144" s="21" t="s">
        <v>100</v>
      </c>
    </row>
    <row r="145" spans="1:10" ht="15" customHeight="1" x14ac:dyDescent="0.25">
      <c r="A145" s="6" t="s">
        <v>376</v>
      </c>
      <c r="B145" s="5" t="s">
        <v>377</v>
      </c>
      <c r="C145" s="9">
        <f>SUM(D145:I145)</f>
        <v>8129.3012639999997</v>
      </c>
      <c r="D145" s="9">
        <v>7695.7689816000002</v>
      </c>
      <c r="E145" s="9">
        <v>0</v>
      </c>
      <c r="F145" s="9">
        <v>3.44881152</v>
      </c>
      <c r="G145" s="9">
        <v>408.80055888000004</v>
      </c>
      <c r="H145" s="9">
        <v>0</v>
      </c>
      <c r="I145" s="9">
        <v>21.282912</v>
      </c>
      <c r="J145" s="21" t="s">
        <v>63</v>
      </c>
    </row>
    <row r="146" spans="1:10" ht="15" customHeight="1" x14ac:dyDescent="0.25">
      <c r="A146" s="6" t="s">
        <v>76</v>
      </c>
      <c r="B146" s="5" t="s">
        <v>77</v>
      </c>
      <c r="C146" s="9">
        <f>SUM(D146:I146)</f>
        <v>7976.5344993599983</v>
      </c>
      <c r="D146" s="9">
        <v>7949.1052166399986</v>
      </c>
      <c r="E146" s="9">
        <v>0</v>
      </c>
      <c r="F146" s="9">
        <v>8.1061041599999992</v>
      </c>
      <c r="G146" s="9">
        <v>19.323178559999995</v>
      </c>
      <c r="H146" s="9">
        <v>0</v>
      </c>
      <c r="I146" s="9">
        <v>0</v>
      </c>
      <c r="J146" s="21" t="s">
        <v>13</v>
      </c>
    </row>
    <row r="147" spans="1:10" ht="15" customHeight="1" x14ac:dyDescent="0.25">
      <c r="A147" s="6" t="s">
        <v>384</v>
      </c>
      <c r="B147" s="5" t="s">
        <v>385</v>
      </c>
      <c r="C147" s="9">
        <f>SUM(D147:I147)</f>
        <v>7843.648115519999</v>
      </c>
      <c r="D147" s="9">
        <v>7813.7737473599991</v>
      </c>
      <c r="E147" s="9">
        <v>0</v>
      </c>
      <c r="F147" s="9">
        <v>9.3010680000000008</v>
      </c>
      <c r="G147" s="9">
        <v>20.573300160000002</v>
      </c>
      <c r="H147" s="9">
        <v>0</v>
      </c>
      <c r="I147" s="9">
        <v>0</v>
      </c>
      <c r="J147" s="21" t="s">
        <v>100</v>
      </c>
    </row>
    <row r="148" spans="1:10" ht="15" customHeight="1" x14ac:dyDescent="0.25">
      <c r="A148" s="6" t="s">
        <v>568</v>
      </c>
      <c r="B148" s="5" t="s">
        <v>569</v>
      </c>
      <c r="C148" s="9">
        <f>SUM(D148:I148)</f>
        <v>7756.6837420800002</v>
      </c>
      <c r="D148" s="9">
        <v>7748.7769497600002</v>
      </c>
      <c r="E148" s="9">
        <v>0</v>
      </c>
      <c r="F148" s="9">
        <v>3.6651787199999997</v>
      </c>
      <c r="G148" s="9">
        <v>4.2416136</v>
      </c>
      <c r="H148" s="9">
        <v>0</v>
      </c>
      <c r="I148" s="9">
        <v>0</v>
      </c>
      <c r="J148" s="21" t="s">
        <v>100</v>
      </c>
    </row>
    <row r="149" spans="1:10" ht="15" customHeight="1" x14ac:dyDescent="0.25">
      <c r="A149" s="6" t="s">
        <v>729</v>
      </c>
      <c r="B149" s="5" t="s">
        <v>730</v>
      </c>
      <c r="C149" s="9">
        <f>SUM(D149:I149)</f>
        <v>7633.4545022399989</v>
      </c>
      <c r="D149" s="9">
        <v>7625.5859937599989</v>
      </c>
      <c r="E149" s="9">
        <v>0</v>
      </c>
      <c r="F149" s="9">
        <v>3.597048</v>
      </c>
      <c r="G149" s="9">
        <v>4.2714604799999991</v>
      </c>
      <c r="H149" s="9">
        <v>0</v>
      </c>
      <c r="I149" s="9">
        <v>0</v>
      </c>
      <c r="J149" s="21" t="s">
        <v>92</v>
      </c>
    </row>
    <row r="150" spans="1:10" ht="15" customHeight="1" x14ac:dyDescent="0.25">
      <c r="A150" s="6" t="s">
        <v>387</v>
      </c>
      <c r="B150" s="5" t="s">
        <v>388</v>
      </c>
      <c r="C150" s="9">
        <f>SUM(D150:I150)</f>
        <v>7622.9319801599986</v>
      </c>
      <c r="D150" s="9">
        <v>7615.1396764799983</v>
      </c>
      <c r="E150" s="9">
        <v>0</v>
      </c>
      <c r="F150" s="9">
        <v>3.6071179200000008</v>
      </c>
      <c r="G150" s="9">
        <v>4.1851857600000004</v>
      </c>
      <c r="H150" s="9">
        <v>0</v>
      </c>
      <c r="I150" s="9">
        <v>0</v>
      </c>
      <c r="J150" s="21" t="s">
        <v>100</v>
      </c>
    </row>
    <row r="151" spans="1:10" ht="15" customHeight="1" x14ac:dyDescent="0.25">
      <c r="A151" s="6" t="s">
        <v>402</v>
      </c>
      <c r="B151" s="5" t="s">
        <v>403</v>
      </c>
      <c r="C151" s="9">
        <f>SUM(D151:I151)</f>
        <v>7579.820203199999</v>
      </c>
      <c r="D151" s="9">
        <v>7571.916948959999</v>
      </c>
      <c r="E151" s="9">
        <v>0</v>
      </c>
      <c r="F151" s="9">
        <v>3.6259876799999997</v>
      </c>
      <c r="G151" s="9">
        <v>4.2772665600000002</v>
      </c>
      <c r="H151" s="9">
        <v>0</v>
      </c>
      <c r="I151" s="9">
        <v>0</v>
      </c>
      <c r="J151" s="21" t="s">
        <v>63</v>
      </c>
    </row>
    <row r="152" spans="1:10" ht="15" customHeight="1" x14ac:dyDescent="0.25">
      <c r="A152" s="6" t="s">
        <v>742</v>
      </c>
      <c r="B152" s="5" t="s">
        <v>743</v>
      </c>
      <c r="C152" s="9">
        <f>SUM(D152:I152)</f>
        <v>7533.664225919998</v>
      </c>
      <c r="D152" s="9">
        <v>7525.9836892799985</v>
      </c>
      <c r="E152" s="9">
        <v>0</v>
      </c>
      <c r="F152" s="9">
        <v>3.5603064</v>
      </c>
      <c r="G152" s="9">
        <v>4.1202302400000006</v>
      </c>
      <c r="H152" s="9">
        <v>0</v>
      </c>
      <c r="I152" s="9">
        <v>0</v>
      </c>
      <c r="J152" s="21" t="s">
        <v>63</v>
      </c>
    </row>
    <row r="153" spans="1:10" ht="15" customHeight="1" x14ac:dyDescent="0.25">
      <c r="A153" s="6" t="s">
        <v>502</v>
      </c>
      <c r="B153" s="5" t="s">
        <v>503</v>
      </c>
      <c r="C153" s="9">
        <f>SUM(D153:I153)</f>
        <v>7434.1082793600008</v>
      </c>
      <c r="D153" s="9">
        <v>3.4754831999999998</v>
      </c>
      <c r="E153" s="9">
        <v>7392.6064195200006</v>
      </c>
      <c r="F153" s="9">
        <v>11.361772799999999</v>
      </c>
      <c r="G153" s="9">
        <v>26.664603839999998</v>
      </c>
      <c r="H153" s="9">
        <v>0</v>
      </c>
      <c r="I153" s="9">
        <v>0</v>
      </c>
      <c r="J153" s="21" t="s">
        <v>13</v>
      </c>
    </row>
    <row r="154" spans="1:10" ht="15" customHeight="1" x14ac:dyDescent="0.25">
      <c r="A154" s="6" t="s">
        <v>546</v>
      </c>
      <c r="B154" s="5" t="s">
        <v>547</v>
      </c>
      <c r="C154" s="9">
        <f>SUM(D154:I154)</f>
        <v>7362.110075040001</v>
      </c>
      <c r="D154" s="9">
        <v>7354.5996384000009</v>
      </c>
      <c r="E154" s="9">
        <v>0</v>
      </c>
      <c r="F154" s="9">
        <v>3.4802913600000003</v>
      </c>
      <c r="G154" s="9">
        <v>4.0301452800000002</v>
      </c>
      <c r="H154" s="9">
        <v>0</v>
      </c>
      <c r="I154" s="9">
        <v>0</v>
      </c>
      <c r="J154" s="21" t="s">
        <v>100</v>
      </c>
    </row>
    <row r="155" spans="1:10" ht="15" customHeight="1" x14ac:dyDescent="0.25">
      <c r="A155" s="6" t="s">
        <v>393</v>
      </c>
      <c r="B155" s="5" t="s">
        <v>394</v>
      </c>
      <c r="C155" s="9">
        <f>SUM(D155:I155)</f>
        <v>7267.8722256000019</v>
      </c>
      <c r="D155" s="9">
        <v>7260.0703963200012</v>
      </c>
      <c r="E155" s="9">
        <v>0</v>
      </c>
      <c r="F155" s="9">
        <v>3.5246534400000002</v>
      </c>
      <c r="G155" s="9">
        <v>4.2771758399999991</v>
      </c>
      <c r="H155" s="9">
        <v>0</v>
      </c>
      <c r="I155" s="9">
        <v>0</v>
      </c>
      <c r="J155" s="21" t="s">
        <v>63</v>
      </c>
    </row>
    <row r="156" spans="1:10" ht="15" customHeight="1" x14ac:dyDescent="0.25">
      <c r="A156" s="6" t="s">
        <v>273</v>
      </c>
      <c r="B156" s="5" t="s">
        <v>274</v>
      </c>
      <c r="C156" s="9">
        <f>SUM(D156:I156)</f>
        <v>7223.5718352000013</v>
      </c>
      <c r="D156" s="9">
        <v>7216.0164921600008</v>
      </c>
      <c r="E156" s="9">
        <v>0</v>
      </c>
      <c r="F156" s="9">
        <v>3.4575206400000003</v>
      </c>
      <c r="G156" s="9">
        <v>4.0978223999999992</v>
      </c>
      <c r="H156" s="9">
        <v>0</v>
      </c>
      <c r="I156" s="9">
        <v>0</v>
      </c>
      <c r="J156" s="21" t="s">
        <v>63</v>
      </c>
    </row>
    <row r="157" spans="1:10" ht="15" customHeight="1" x14ac:dyDescent="0.25">
      <c r="A157" s="6" t="s">
        <v>283</v>
      </c>
      <c r="B157" s="5" t="s">
        <v>284</v>
      </c>
      <c r="C157" s="9">
        <f>SUM(D157:I157)</f>
        <v>7185.210520319999</v>
      </c>
      <c r="D157" s="9">
        <v>6595.4473300799991</v>
      </c>
      <c r="E157" s="9">
        <v>0</v>
      </c>
      <c r="F157" s="9">
        <v>3.17356704</v>
      </c>
      <c r="G157" s="9">
        <v>586.58962320000001</v>
      </c>
      <c r="H157" s="9">
        <v>0</v>
      </c>
      <c r="I157" s="9">
        <v>0</v>
      </c>
      <c r="J157" s="21" t="s">
        <v>63</v>
      </c>
    </row>
    <row r="158" spans="1:10" ht="15" customHeight="1" x14ac:dyDescent="0.25">
      <c r="A158" s="6" t="s">
        <v>412</v>
      </c>
      <c r="B158" s="5" t="s">
        <v>413</v>
      </c>
      <c r="C158" s="9">
        <f>SUM(D158:I158)</f>
        <v>7177.1419742399994</v>
      </c>
      <c r="D158" s="9">
        <v>7169.6991239999988</v>
      </c>
      <c r="E158" s="9">
        <v>0</v>
      </c>
      <c r="F158" s="9">
        <v>3.42068832</v>
      </c>
      <c r="G158" s="9">
        <v>4.0221619199999985</v>
      </c>
      <c r="H158" s="9">
        <v>0</v>
      </c>
      <c r="I158" s="9">
        <v>0</v>
      </c>
      <c r="J158" s="21" t="s">
        <v>63</v>
      </c>
    </row>
    <row r="159" spans="1:10" ht="15" customHeight="1" x14ac:dyDescent="0.25">
      <c r="A159" s="6" t="s">
        <v>766</v>
      </c>
      <c r="B159" s="5" t="s">
        <v>767</v>
      </c>
      <c r="C159" s="9">
        <f>SUM(D159:I159)</f>
        <v>7131.7127548800008</v>
      </c>
      <c r="D159" s="9">
        <v>7124.3323200000004</v>
      </c>
      <c r="E159" s="9">
        <v>0</v>
      </c>
      <c r="F159" s="9">
        <v>3.3793199999999999</v>
      </c>
      <c r="G159" s="9">
        <v>4.0011148799999994</v>
      </c>
      <c r="H159" s="9">
        <v>0</v>
      </c>
      <c r="I159" s="9">
        <v>0</v>
      </c>
      <c r="J159" s="21" t="s">
        <v>63</v>
      </c>
    </row>
    <row r="160" spans="1:10" ht="15" customHeight="1" x14ac:dyDescent="0.25">
      <c r="A160" s="6" t="s">
        <v>435</v>
      </c>
      <c r="B160" s="5" t="s">
        <v>436</v>
      </c>
      <c r="C160" s="9">
        <f>SUM(D160:I160)</f>
        <v>7109.7493521600009</v>
      </c>
      <c r="D160" s="9">
        <v>7102.0503086400013</v>
      </c>
      <c r="E160" s="9">
        <v>0</v>
      </c>
      <c r="F160" s="9">
        <v>3.50161056</v>
      </c>
      <c r="G160" s="9">
        <v>4.1974329600000004</v>
      </c>
      <c r="H160" s="9">
        <v>0</v>
      </c>
      <c r="I160" s="9">
        <v>0</v>
      </c>
      <c r="J160" s="21" t="s">
        <v>63</v>
      </c>
    </row>
    <row r="161" spans="1:10" ht="15" customHeight="1" x14ac:dyDescent="0.25">
      <c r="A161" s="6" t="s">
        <v>336</v>
      </c>
      <c r="B161" s="5" t="s">
        <v>337</v>
      </c>
      <c r="C161" s="9">
        <f>SUM(D161:I161)</f>
        <v>6987.6253540799989</v>
      </c>
      <c r="D161" s="9">
        <v>6433.2682747199988</v>
      </c>
      <c r="E161" s="9">
        <v>542.29449455999998</v>
      </c>
      <c r="F161" s="9">
        <v>4.5748281600000009</v>
      </c>
      <c r="G161" s="9">
        <v>7.4877566400000006</v>
      </c>
      <c r="H161" s="9">
        <v>0</v>
      </c>
      <c r="I161" s="9">
        <v>0</v>
      </c>
      <c r="J161" s="21" t="s">
        <v>100</v>
      </c>
    </row>
    <row r="162" spans="1:10" ht="15" customHeight="1" x14ac:dyDescent="0.25">
      <c r="A162" s="6" t="s">
        <v>465</v>
      </c>
      <c r="B162" s="5" t="s">
        <v>466</v>
      </c>
      <c r="C162" s="9">
        <f>SUM(D162:I162)</f>
        <v>6946.4489068800003</v>
      </c>
      <c r="D162" s="9">
        <v>6939.3669408000005</v>
      </c>
      <c r="E162" s="9">
        <v>0</v>
      </c>
      <c r="F162" s="9">
        <v>3.2828846400000002</v>
      </c>
      <c r="G162" s="9">
        <v>3.7990814400000006</v>
      </c>
      <c r="H162" s="9">
        <v>0</v>
      </c>
      <c r="I162" s="9">
        <v>0</v>
      </c>
      <c r="J162" s="21" t="s">
        <v>63</v>
      </c>
    </row>
    <row r="163" spans="1:10" ht="15" customHeight="1" x14ac:dyDescent="0.25">
      <c r="A163" s="6" t="s">
        <v>460</v>
      </c>
      <c r="B163" s="5" t="s">
        <v>461</v>
      </c>
      <c r="C163" s="9">
        <f>SUM(D163:I163)</f>
        <v>6821.2289073600004</v>
      </c>
      <c r="D163" s="9">
        <v>0</v>
      </c>
      <c r="E163" s="9">
        <v>6786.3096000000005</v>
      </c>
      <c r="F163" s="9">
        <v>10.425996</v>
      </c>
      <c r="G163" s="9">
        <v>24.49331136</v>
      </c>
      <c r="H163" s="9">
        <v>0</v>
      </c>
      <c r="I163" s="9">
        <v>0</v>
      </c>
      <c r="J163" s="21" t="s">
        <v>82</v>
      </c>
    </row>
    <row r="164" spans="1:10" ht="15" customHeight="1" x14ac:dyDescent="0.25">
      <c r="A164" s="6" t="s">
        <v>390</v>
      </c>
      <c r="B164" s="5" t="s">
        <v>391</v>
      </c>
      <c r="C164" s="9">
        <f>SUM(D164:I164)</f>
        <v>6767.5848105599998</v>
      </c>
      <c r="D164" s="9">
        <v>6760.6763011200001</v>
      </c>
      <c r="E164" s="9">
        <v>0</v>
      </c>
      <c r="F164" s="9">
        <v>3.2002387200000002</v>
      </c>
      <c r="G164" s="9">
        <v>3.7082707200000002</v>
      </c>
      <c r="H164" s="9">
        <v>0</v>
      </c>
      <c r="I164" s="9">
        <v>0</v>
      </c>
      <c r="J164" s="21" t="s">
        <v>63</v>
      </c>
    </row>
    <row r="165" spans="1:10" ht="15" customHeight="1" x14ac:dyDescent="0.25">
      <c r="A165" s="6" t="s">
        <v>462</v>
      </c>
      <c r="B165" s="5" t="s">
        <v>463</v>
      </c>
      <c r="C165" s="9">
        <f>SUM(D165:I165)</f>
        <v>6745.1462164799996</v>
      </c>
      <c r="D165" s="9">
        <v>6742.2816417599997</v>
      </c>
      <c r="E165" s="9">
        <v>0</v>
      </c>
      <c r="F165" s="9">
        <v>1.0000065599999999</v>
      </c>
      <c r="G165" s="9">
        <v>1.8645681599999999</v>
      </c>
      <c r="H165" s="9">
        <v>0</v>
      </c>
      <c r="I165" s="9">
        <v>0</v>
      </c>
      <c r="J165" s="21" t="s">
        <v>100</v>
      </c>
    </row>
    <row r="166" spans="1:10" ht="15" customHeight="1" x14ac:dyDescent="0.25">
      <c r="A166" s="6" t="s">
        <v>400</v>
      </c>
      <c r="B166" s="5" t="s">
        <v>401</v>
      </c>
      <c r="C166" s="9">
        <f>SUM(D166:I166)</f>
        <v>6742.9904371199991</v>
      </c>
      <c r="D166" s="9">
        <v>6736.0643279999995</v>
      </c>
      <c r="E166" s="9">
        <v>0</v>
      </c>
      <c r="F166" s="9">
        <v>3.1987871999999995</v>
      </c>
      <c r="G166" s="9">
        <v>3.7273219199999992</v>
      </c>
      <c r="H166" s="9">
        <v>0</v>
      </c>
      <c r="I166" s="9">
        <v>0</v>
      </c>
      <c r="J166" s="21" t="s">
        <v>63</v>
      </c>
    </row>
    <row r="167" spans="1:10" ht="15" customHeight="1" x14ac:dyDescent="0.25">
      <c r="A167" s="6" t="s">
        <v>762</v>
      </c>
      <c r="B167" s="5" t="s">
        <v>763</v>
      </c>
      <c r="C167" s="9">
        <f>SUM(D167:I167)</f>
        <v>6615.0150897600006</v>
      </c>
      <c r="D167" s="9">
        <v>6608.112386400001</v>
      </c>
      <c r="E167" s="9">
        <v>0</v>
      </c>
      <c r="F167" s="9">
        <v>3.1624992000000001</v>
      </c>
      <c r="G167" s="9">
        <v>3.7402041599999989</v>
      </c>
      <c r="H167" s="9">
        <v>0</v>
      </c>
      <c r="I167" s="9">
        <v>0</v>
      </c>
      <c r="J167" s="21" t="s">
        <v>63</v>
      </c>
    </row>
    <row r="168" spans="1:10" ht="15" customHeight="1" x14ac:dyDescent="0.25">
      <c r="A168" s="6" t="s">
        <v>423</v>
      </c>
      <c r="B168" s="5" t="s">
        <v>424</v>
      </c>
      <c r="C168" s="9">
        <f>SUM(D168:I168)</f>
        <v>6611.4633110400018</v>
      </c>
      <c r="D168" s="9">
        <v>6604.0709918400016</v>
      </c>
      <c r="E168" s="9">
        <v>0</v>
      </c>
      <c r="F168" s="9">
        <v>3.3862147200000003</v>
      </c>
      <c r="G168" s="9">
        <v>4.0061044800000012</v>
      </c>
      <c r="H168" s="9">
        <v>0</v>
      </c>
      <c r="I168" s="9">
        <v>0</v>
      </c>
      <c r="J168" s="21" t="s">
        <v>63</v>
      </c>
    </row>
    <row r="169" spans="1:10" ht="15" customHeight="1" x14ac:dyDescent="0.25">
      <c r="A169" s="6" t="s">
        <v>417</v>
      </c>
      <c r="B169" s="5" t="s">
        <v>418</v>
      </c>
      <c r="C169" s="9">
        <f>SUM(D169:I169)</f>
        <v>6590.808</v>
      </c>
      <c r="D169" s="9">
        <v>6590.808</v>
      </c>
      <c r="E169" s="9">
        <v>0</v>
      </c>
      <c r="F169" s="9">
        <v>0</v>
      </c>
      <c r="G169" s="9">
        <v>0</v>
      </c>
      <c r="H169" s="9">
        <v>0</v>
      </c>
      <c r="I169" s="9">
        <v>0</v>
      </c>
      <c r="J169" s="21" t="s">
        <v>42</v>
      </c>
    </row>
    <row r="170" spans="1:10" ht="15" customHeight="1" x14ac:dyDescent="0.25">
      <c r="A170" s="6" t="s">
        <v>733</v>
      </c>
      <c r="B170" s="5" t="s">
        <v>734</v>
      </c>
      <c r="C170" s="9">
        <f>SUM(D170:I170)</f>
        <v>6559.3313351999996</v>
      </c>
      <c r="D170" s="9">
        <v>6552.6449083199996</v>
      </c>
      <c r="E170" s="9">
        <v>0</v>
      </c>
      <c r="F170" s="9">
        <v>3.0996302400000006</v>
      </c>
      <c r="G170" s="9">
        <v>3.5867966400000002</v>
      </c>
      <c r="H170" s="9">
        <v>0</v>
      </c>
      <c r="I170" s="9">
        <v>0</v>
      </c>
      <c r="J170" s="21" t="s">
        <v>100</v>
      </c>
    </row>
    <row r="171" spans="1:10" ht="15" customHeight="1" x14ac:dyDescent="0.25">
      <c r="A171" s="6" t="s">
        <v>415</v>
      </c>
      <c r="B171" s="5" t="s">
        <v>416</v>
      </c>
      <c r="C171" s="9">
        <f>SUM(D171:I171)</f>
        <v>6534.9736502399992</v>
      </c>
      <c r="D171" s="9">
        <v>6528.224807999999</v>
      </c>
      <c r="E171" s="9">
        <v>0</v>
      </c>
      <c r="F171" s="9">
        <v>3.1096094399999998</v>
      </c>
      <c r="G171" s="9">
        <v>3.6392327999999998</v>
      </c>
      <c r="H171" s="9">
        <v>0</v>
      </c>
      <c r="I171" s="9">
        <v>0</v>
      </c>
      <c r="J171" s="21" t="s">
        <v>63</v>
      </c>
    </row>
    <row r="172" spans="1:10" ht="15" customHeight="1" x14ac:dyDescent="0.25">
      <c r="A172" s="6" t="s">
        <v>609</v>
      </c>
      <c r="B172" s="5" t="s">
        <v>610</v>
      </c>
      <c r="C172" s="9">
        <f>SUM(D172:I172)</f>
        <v>6506.8920000000007</v>
      </c>
      <c r="D172" s="9">
        <v>0</v>
      </c>
      <c r="E172" s="9">
        <v>1515.0240000000001</v>
      </c>
      <c r="F172" s="9">
        <v>4991.8680000000004</v>
      </c>
      <c r="G172" s="9">
        <v>0</v>
      </c>
      <c r="H172" s="9">
        <v>0</v>
      </c>
      <c r="I172" s="9">
        <v>0</v>
      </c>
      <c r="J172" s="21" t="s">
        <v>82</v>
      </c>
    </row>
    <row r="173" spans="1:10" ht="15" customHeight="1" x14ac:dyDescent="0.25">
      <c r="A173" s="6" t="s">
        <v>496</v>
      </c>
      <c r="B173" s="5" t="s">
        <v>497</v>
      </c>
      <c r="C173" s="9">
        <f>SUM(D173:I173)</f>
        <v>6431.8843411200014</v>
      </c>
      <c r="D173" s="9">
        <v>6426.0417215534417</v>
      </c>
      <c r="E173" s="9">
        <v>0.37038916656000004</v>
      </c>
      <c r="F173" s="9">
        <v>2.5126718400000003</v>
      </c>
      <c r="G173" s="9">
        <v>2.91764592</v>
      </c>
      <c r="H173" s="9">
        <v>0</v>
      </c>
      <c r="I173" s="9">
        <v>4.1912640000000001E-2</v>
      </c>
      <c r="J173" s="21" t="s">
        <v>100</v>
      </c>
    </row>
    <row r="174" spans="1:10" ht="15" customHeight="1" x14ac:dyDescent="0.25">
      <c r="A174" s="6" t="s">
        <v>356</v>
      </c>
      <c r="B174" s="5" t="s">
        <v>357</v>
      </c>
      <c r="C174" s="9">
        <f>SUM(D174:I174)</f>
        <v>6237.3033676799996</v>
      </c>
      <c r="D174" s="9">
        <v>6230.6141284799996</v>
      </c>
      <c r="E174" s="9">
        <v>0</v>
      </c>
      <c r="F174" s="9">
        <v>3.0229718399999999</v>
      </c>
      <c r="G174" s="9">
        <v>3.6662673599999995</v>
      </c>
      <c r="H174" s="9">
        <v>0</v>
      </c>
      <c r="I174" s="9">
        <v>0</v>
      </c>
      <c r="J174" s="21" t="s">
        <v>92</v>
      </c>
    </row>
    <row r="175" spans="1:10" ht="15" customHeight="1" x14ac:dyDescent="0.25">
      <c r="A175" s="6" t="s">
        <v>448</v>
      </c>
      <c r="B175" s="5" t="s">
        <v>449</v>
      </c>
      <c r="C175" s="9">
        <f>SUM(D175:I175)</f>
        <v>6130.3533782399991</v>
      </c>
      <c r="D175" s="9">
        <v>6123.6004535999991</v>
      </c>
      <c r="E175" s="9">
        <v>0</v>
      </c>
      <c r="F175" s="9">
        <v>3.0126297599999998</v>
      </c>
      <c r="G175" s="9">
        <v>3.7402948800000004</v>
      </c>
      <c r="H175" s="9">
        <v>0</v>
      </c>
      <c r="I175" s="9">
        <v>0</v>
      </c>
      <c r="J175" s="21" t="s">
        <v>63</v>
      </c>
    </row>
    <row r="176" spans="1:10" ht="15" customHeight="1" x14ac:dyDescent="0.25">
      <c r="A176" s="6" t="s">
        <v>731</v>
      </c>
      <c r="B176" s="5" t="s">
        <v>732</v>
      </c>
      <c r="C176" s="9">
        <f>SUM(D176:I176)</f>
        <v>6111.7788211200004</v>
      </c>
      <c r="D176" s="9">
        <v>6105.5487158400001</v>
      </c>
      <c r="E176" s="9">
        <v>0</v>
      </c>
      <c r="F176" s="9">
        <v>2.8879804800000004</v>
      </c>
      <c r="G176" s="9">
        <v>3.3421247999999997</v>
      </c>
      <c r="H176" s="9">
        <v>0</v>
      </c>
      <c r="I176" s="9">
        <v>0</v>
      </c>
      <c r="J176" s="21" t="s">
        <v>100</v>
      </c>
    </row>
    <row r="177" spans="1:10" ht="15" customHeight="1" x14ac:dyDescent="0.25">
      <c r="A177" s="6" t="s">
        <v>482</v>
      </c>
      <c r="B177" s="5" t="s">
        <v>483</v>
      </c>
      <c r="C177" s="9">
        <f>SUM(D177:I177)</f>
        <v>5944.3080681600004</v>
      </c>
      <c r="D177" s="9">
        <v>5938.2123192000008</v>
      </c>
      <c r="E177" s="9">
        <v>0</v>
      </c>
      <c r="F177" s="9">
        <v>2.8172188800000004</v>
      </c>
      <c r="G177" s="9">
        <v>3.2785300800000003</v>
      </c>
      <c r="H177" s="9">
        <v>0</v>
      </c>
      <c r="I177" s="9">
        <v>0</v>
      </c>
      <c r="J177" s="21" t="s">
        <v>92</v>
      </c>
    </row>
    <row r="178" spans="1:10" ht="15" customHeight="1" x14ac:dyDescent="0.25">
      <c r="A178" s="6" t="s">
        <v>409</v>
      </c>
      <c r="B178" s="5" t="s">
        <v>410</v>
      </c>
      <c r="C178" s="9">
        <f>SUM(D178:I178)</f>
        <v>5901.0380755199994</v>
      </c>
      <c r="D178" s="9">
        <v>5633.0593603199995</v>
      </c>
      <c r="E178" s="9">
        <v>0</v>
      </c>
      <c r="F178" s="9">
        <v>2.6945654400000003</v>
      </c>
      <c r="G178" s="9">
        <v>265.28414975999999</v>
      </c>
      <c r="H178" s="9">
        <v>0</v>
      </c>
      <c r="I178" s="9">
        <v>0</v>
      </c>
      <c r="J178" s="21" t="s">
        <v>63</v>
      </c>
    </row>
    <row r="179" spans="1:10" ht="15" customHeight="1" x14ac:dyDescent="0.25">
      <c r="A179" s="6" t="s">
        <v>425</v>
      </c>
      <c r="B179" s="5" t="s">
        <v>426</v>
      </c>
      <c r="C179" s="9">
        <f>SUM(D179:I179)</f>
        <v>5746.8397492799986</v>
      </c>
      <c r="D179" s="9">
        <v>5740.4023487999993</v>
      </c>
      <c r="E179" s="9">
        <v>0</v>
      </c>
      <c r="F179" s="9">
        <v>2.8418039999999998</v>
      </c>
      <c r="G179" s="9">
        <v>3.5955964800000002</v>
      </c>
      <c r="H179" s="9">
        <v>0</v>
      </c>
      <c r="I179" s="9">
        <v>0</v>
      </c>
      <c r="J179" s="21" t="s">
        <v>100</v>
      </c>
    </row>
    <row r="180" spans="1:10" ht="15" customHeight="1" x14ac:dyDescent="0.25">
      <c r="A180" s="6" t="s">
        <v>490</v>
      </c>
      <c r="B180" s="5" t="s">
        <v>491</v>
      </c>
      <c r="C180" s="9">
        <f>SUM(D180:I180)</f>
        <v>5694.4206446400003</v>
      </c>
      <c r="D180" s="9">
        <v>3594.3899040000001</v>
      </c>
      <c r="E180" s="9">
        <v>0</v>
      </c>
      <c r="F180" s="9">
        <v>163.47226895999998</v>
      </c>
      <c r="G180" s="9">
        <v>1936.5584716800004</v>
      </c>
      <c r="H180" s="9">
        <v>0</v>
      </c>
      <c r="I180" s="9">
        <v>0</v>
      </c>
      <c r="J180" s="21" t="s">
        <v>100</v>
      </c>
    </row>
    <row r="181" spans="1:10" ht="15" customHeight="1" x14ac:dyDescent="0.25">
      <c r="A181" s="6" t="s">
        <v>405</v>
      </c>
      <c r="B181" s="5" t="s">
        <v>406</v>
      </c>
      <c r="C181" s="9">
        <f>SUM(D181:I181)</f>
        <v>5633.1990691200008</v>
      </c>
      <c r="D181" s="9">
        <v>5627.437986240001</v>
      </c>
      <c r="E181" s="9">
        <v>0</v>
      </c>
      <c r="F181" s="9">
        <v>2.6661700799999997</v>
      </c>
      <c r="G181" s="9">
        <v>3.0949127999999999</v>
      </c>
      <c r="H181" s="9">
        <v>0</v>
      </c>
      <c r="I181" s="9">
        <v>0</v>
      </c>
      <c r="J181" s="21" t="s">
        <v>63</v>
      </c>
    </row>
    <row r="182" spans="1:10" ht="15" customHeight="1" x14ac:dyDescent="0.25">
      <c r="A182" s="6" t="s">
        <v>587</v>
      </c>
      <c r="B182" s="5" t="s">
        <v>588</v>
      </c>
      <c r="C182" s="9">
        <f>SUM(D182:I182)</f>
        <v>5622.726443040001</v>
      </c>
      <c r="D182" s="9">
        <v>5616.9848649600008</v>
      </c>
      <c r="E182" s="9">
        <v>0</v>
      </c>
      <c r="F182" s="9">
        <v>2.6593660799999999</v>
      </c>
      <c r="G182" s="9">
        <v>3.0822120000000002</v>
      </c>
      <c r="H182" s="9">
        <v>0</v>
      </c>
      <c r="I182" s="9">
        <v>0</v>
      </c>
      <c r="J182" s="21" t="s">
        <v>92</v>
      </c>
    </row>
    <row r="183" spans="1:10" ht="15" customHeight="1" x14ac:dyDescent="0.25">
      <c r="A183" s="6" t="s">
        <v>703</v>
      </c>
      <c r="B183" s="5" t="s">
        <v>704</v>
      </c>
      <c r="C183" s="9">
        <f>SUM(D183:I183)</f>
        <v>5499.2875492799994</v>
      </c>
      <c r="D183" s="9">
        <v>5493.6809625599999</v>
      </c>
      <c r="E183" s="9">
        <v>0</v>
      </c>
      <c r="F183" s="9">
        <v>2.5989465599999999</v>
      </c>
      <c r="G183" s="9">
        <v>3.0076401600000002</v>
      </c>
      <c r="H183" s="9">
        <v>0</v>
      </c>
      <c r="I183" s="9">
        <v>0</v>
      </c>
      <c r="J183" s="21" t="s">
        <v>652</v>
      </c>
    </row>
    <row r="184" spans="1:10" ht="15" customHeight="1" x14ac:dyDescent="0.25">
      <c r="A184" s="6" t="s">
        <v>538</v>
      </c>
      <c r="B184" s="5" t="s">
        <v>539</v>
      </c>
      <c r="C184" s="9">
        <f>SUM(D184:I184)</f>
        <v>5459.4826070400022</v>
      </c>
      <c r="D184" s="9">
        <v>5446.854927360002</v>
      </c>
      <c r="E184" s="9">
        <v>0</v>
      </c>
      <c r="F184" s="9">
        <v>5.4363960000000002</v>
      </c>
      <c r="G184" s="9">
        <v>7.1912836800000024</v>
      </c>
      <c r="H184" s="9">
        <v>0</v>
      </c>
      <c r="I184" s="9">
        <v>0</v>
      </c>
      <c r="J184" s="21" t="s">
        <v>63</v>
      </c>
    </row>
    <row r="185" spans="1:10" ht="15" customHeight="1" x14ac:dyDescent="0.25">
      <c r="A185" s="6" t="s">
        <v>475</v>
      </c>
      <c r="B185" s="5" t="s">
        <v>476</v>
      </c>
      <c r="C185" s="9">
        <f>SUM(D185:I185)</f>
        <v>5411.2817102399995</v>
      </c>
      <c r="D185" s="9">
        <v>5405.6685916799997</v>
      </c>
      <c r="E185" s="9">
        <v>0</v>
      </c>
      <c r="F185" s="9">
        <v>2.5792603199999999</v>
      </c>
      <c r="G185" s="9">
        <v>3.0338582399999994</v>
      </c>
      <c r="H185" s="9">
        <v>0</v>
      </c>
      <c r="I185" s="9">
        <v>0</v>
      </c>
      <c r="J185" s="21" t="s">
        <v>63</v>
      </c>
    </row>
    <row r="186" spans="1:10" ht="15" customHeight="1" x14ac:dyDescent="0.25">
      <c r="A186" s="6" t="s">
        <v>477</v>
      </c>
      <c r="B186" s="5" t="s">
        <v>478</v>
      </c>
      <c r="C186" s="9">
        <f>SUM(D186:I186)</f>
        <v>5225.443967520001</v>
      </c>
      <c r="D186" s="9">
        <v>5208.1956460800011</v>
      </c>
      <c r="E186" s="9">
        <v>0</v>
      </c>
      <c r="F186" s="9">
        <v>5.3375112000000025</v>
      </c>
      <c r="G186" s="9">
        <v>11.91081024</v>
      </c>
      <c r="H186" s="9">
        <v>0</v>
      </c>
      <c r="I186" s="9">
        <v>0</v>
      </c>
      <c r="J186" s="21" t="s">
        <v>63</v>
      </c>
    </row>
    <row r="187" spans="1:10" ht="15" customHeight="1" x14ac:dyDescent="0.25">
      <c r="A187" s="6" t="s">
        <v>509</v>
      </c>
      <c r="B187" s="5" t="s">
        <v>510</v>
      </c>
      <c r="C187" s="9">
        <f>SUM(D187:I187)</f>
        <v>5198.3017228800009</v>
      </c>
      <c r="D187" s="9">
        <v>5192.7916622400007</v>
      </c>
      <c r="E187" s="9">
        <v>0</v>
      </c>
      <c r="F187" s="9">
        <v>2.5049606399999997</v>
      </c>
      <c r="G187" s="9">
        <v>3.0051000000000001</v>
      </c>
      <c r="H187" s="9">
        <v>0</v>
      </c>
      <c r="I187" s="9">
        <v>0</v>
      </c>
      <c r="J187" s="21" t="s">
        <v>63</v>
      </c>
    </row>
    <row r="188" spans="1:10" ht="15" customHeight="1" x14ac:dyDescent="0.25">
      <c r="A188" s="6" t="s">
        <v>506</v>
      </c>
      <c r="B188" s="5" t="s">
        <v>507</v>
      </c>
      <c r="C188" s="9">
        <f>SUM(D188:I188)</f>
        <v>5197.0652092799992</v>
      </c>
      <c r="D188" s="9">
        <v>5191.7667983999991</v>
      </c>
      <c r="E188" s="9">
        <v>0</v>
      </c>
      <c r="F188" s="9">
        <v>2.4560625599999999</v>
      </c>
      <c r="G188" s="9">
        <v>2.8423483200000002</v>
      </c>
      <c r="H188" s="9">
        <v>0</v>
      </c>
      <c r="I188" s="9">
        <v>0</v>
      </c>
      <c r="J188" s="21" t="s">
        <v>100</v>
      </c>
    </row>
    <row r="189" spans="1:10" ht="15" customHeight="1" x14ac:dyDescent="0.25">
      <c r="A189" s="6" t="s">
        <v>437</v>
      </c>
      <c r="B189" s="5" t="s">
        <v>438</v>
      </c>
      <c r="C189" s="9">
        <f>SUM(D189:I189)</f>
        <v>5136.5056175999998</v>
      </c>
      <c r="D189" s="9">
        <v>51.50011104</v>
      </c>
      <c r="E189" s="9">
        <v>5020.8167519999997</v>
      </c>
      <c r="F189" s="9">
        <v>9.2555265600000016</v>
      </c>
      <c r="G189" s="9">
        <v>54.933228</v>
      </c>
      <c r="H189" s="9">
        <v>0</v>
      </c>
      <c r="I189" s="9">
        <v>0</v>
      </c>
      <c r="J189" s="21" t="s">
        <v>92</v>
      </c>
    </row>
    <row r="190" spans="1:10" ht="15" customHeight="1" x14ac:dyDescent="0.25">
      <c r="A190" s="6" t="s">
        <v>533</v>
      </c>
      <c r="B190" s="5" t="s">
        <v>534</v>
      </c>
      <c r="C190" s="9">
        <f>SUM(D190:I190)</f>
        <v>5028.2248564800002</v>
      </c>
      <c r="D190" s="9">
        <v>5023.0539979200003</v>
      </c>
      <c r="E190" s="9">
        <v>0</v>
      </c>
      <c r="F190" s="9">
        <v>2.3908348800000003</v>
      </c>
      <c r="G190" s="9">
        <v>2.7800236800000002</v>
      </c>
      <c r="H190" s="9">
        <v>0</v>
      </c>
      <c r="I190" s="9">
        <v>0</v>
      </c>
      <c r="J190" s="21" t="s">
        <v>63</v>
      </c>
    </row>
    <row r="191" spans="1:10" ht="15" customHeight="1" x14ac:dyDescent="0.25">
      <c r="A191" s="6" t="s">
        <v>445</v>
      </c>
      <c r="B191" s="5" t="s">
        <v>446</v>
      </c>
      <c r="C191" s="9">
        <f>SUM(D191:I191)</f>
        <v>4958.5252248000015</v>
      </c>
      <c r="D191" s="9">
        <v>4952.9190009600015</v>
      </c>
      <c r="E191" s="9">
        <v>0</v>
      </c>
      <c r="F191" s="9">
        <v>2.5430630399999994</v>
      </c>
      <c r="G191" s="9">
        <v>3.0631607999999995</v>
      </c>
      <c r="H191" s="9">
        <v>0</v>
      </c>
      <c r="I191" s="9">
        <v>0</v>
      </c>
      <c r="J191" s="21" t="s">
        <v>63</v>
      </c>
    </row>
    <row r="192" spans="1:10" ht="15" customHeight="1" x14ac:dyDescent="0.25">
      <c r="A192" s="6" t="s">
        <v>525</v>
      </c>
      <c r="B192" s="5" t="s">
        <v>526</v>
      </c>
      <c r="C192" s="9">
        <f>SUM(D192:I192)</f>
        <v>4939.1222126399998</v>
      </c>
      <c r="D192" s="9">
        <v>4934.0871619199997</v>
      </c>
      <c r="E192" s="9">
        <v>0</v>
      </c>
      <c r="F192" s="9">
        <v>2.3340441599999999</v>
      </c>
      <c r="G192" s="9">
        <v>2.7010065599999997</v>
      </c>
      <c r="H192" s="9">
        <v>0</v>
      </c>
      <c r="I192" s="9">
        <v>0</v>
      </c>
      <c r="J192" s="21" t="s">
        <v>100</v>
      </c>
    </row>
    <row r="193" spans="1:10" ht="15" customHeight="1" x14ac:dyDescent="0.25">
      <c r="A193" s="6" t="s">
        <v>591</v>
      </c>
      <c r="B193" s="5" t="s">
        <v>592</v>
      </c>
      <c r="C193" s="9">
        <f>SUM(D193:I193)</f>
        <v>4938.1750051199997</v>
      </c>
      <c r="D193" s="9">
        <v>3855.8388657599999</v>
      </c>
      <c r="E193" s="9">
        <v>0</v>
      </c>
      <c r="F193" s="9">
        <v>1080.1463400000002</v>
      </c>
      <c r="G193" s="9">
        <v>2.1897993600000003</v>
      </c>
      <c r="H193" s="9">
        <v>0</v>
      </c>
      <c r="I193" s="9">
        <v>0</v>
      </c>
      <c r="J193" s="21" t="s">
        <v>42</v>
      </c>
    </row>
    <row r="194" spans="1:10" ht="15" customHeight="1" x14ac:dyDescent="0.25">
      <c r="A194" s="6" t="s">
        <v>365</v>
      </c>
      <c r="B194" s="5" t="s">
        <v>366</v>
      </c>
      <c r="C194" s="9">
        <f>SUM(D194:I194)</f>
        <v>4915.9737345600006</v>
      </c>
      <c r="D194" s="9">
        <v>4910.7666787200005</v>
      </c>
      <c r="E194" s="9">
        <v>0</v>
      </c>
      <c r="F194" s="9">
        <v>2.3951894400000002</v>
      </c>
      <c r="G194" s="9">
        <v>2.8118664</v>
      </c>
      <c r="H194" s="9">
        <v>0</v>
      </c>
      <c r="I194" s="9">
        <v>0</v>
      </c>
      <c r="J194" s="21" t="s">
        <v>100</v>
      </c>
    </row>
    <row r="195" spans="1:10" ht="15" customHeight="1" x14ac:dyDescent="0.25">
      <c r="A195" s="6" t="s">
        <v>511</v>
      </c>
      <c r="B195" s="5" t="s">
        <v>512</v>
      </c>
      <c r="C195" s="9">
        <f>SUM(D195:I195)</f>
        <v>4881.4648444800005</v>
      </c>
      <c r="D195" s="9">
        <v>4876.4368699200004</v>
      </c>
      <c r="E195" s="9">
        <v>0</v>
      </c>
      <c r="F195" s="9">
        <v>2.2974840000000003</v>
      </c>
      <c r="G195" s="9">
        <v>2.7304905600000002</v>
      </c>
      <c r="H195" s="9">
        <v>0</v>
      </c>
      <c r="I195" s="9">
        <v>0</v>
      </c>
      <c r="J195" s="21" t="s">
        <v>92</v>
      </c>
    </row>
    <row r="196" spans="1:10" ht="15" customHeight="1" x14ac:dyDescent="0.25">
      <c r="A196" s="6" t="s">
        <v>378</v>
      </c>
      <c r="B196" s="5" t="s">
        <v>379</v>
      </c>
      <c r="C196" s="9">
        <f>SUM(D196:I196)</f>
        <v>4657.7484172799996</v>
      </c>
      <c r="D196" s="9">
        <v>4652.8019092799996</v>
      </c>
      <c r="E196" s="9">
        <v>0</v>
      </c>
      <c r="F196" s="9">
        <v>2.2464086400000003</v>
      </c>
      <c r="G196" s="9">
        <v>2.7000993600000003</v>
      </c>
      <c r="H196" s="9">
        <v>0</v>
      </c>
      <c r="I196" s="9">
        <v>0</v>
      </c>
      <c r="J196" s="21" t="s">
        <v>100</v>
      </c>
    </row>
    <row r="197" spans="1:10" ht="15" customHeight="1" x14ac:dyDescent="0.25">
      <c r="A197" s="6" t="s">
        <v>480</v>
      </c>
      <c r="B197" s="5" t="s">
        <v>481</v>
      </c>
      <c r="C197" s="9">
        <f>SUM(D197:I197)</f>
        <v>4612.1115398400007</v>
      </c>
      <c r="D197" s="9">
        <v>4607.2895904000006</v>
      </c>
      <c r="E197" s="9">
        <v>0</v>
      </c>
      <c r="F197" s="9">
        <v>2.2348871999999997</v>
      </c>
      <c r="G197" s="9">
        <v>2.5870622400000003</v>
      </c>
      <c r="H197" s="9">
        <v>0</v>
      </c>
      <c r="I197" s="9">
        <v>0</v>
      </c>
      <c r="J197" s="21" t="s">
        <v>13</v>
      </c>
    </row>
    <row r="198" spans="1:10" ht="15" customHeight="1" x14ac:dyDescent="0.25">
      <c r="A198" s="6" t="s">
        <v>535</v>
      </c>
      <c r="B198" s="5" t="s">
        <v>536</v>
      </c>
      <c r="C198" s="9">
        <f>SUM(D198:I198)</f>
        <v>4566.9611030400001</v>
      </c>
      <c r="D198" s="9">
        <v>4562.3056248000003</v>
      </c>
      <c r="E198" s="9">
        <v>0</v>
      </c>
      <c r="F198" s="9">
        <v>2.1579566400000001</v>
      </c>
      <c r="G198" s="9">
        <v>2.4975216000000002</v>
      </c>
      <c r="H198" s="9">
        <v>0</v>
      </c>
      <c r="I198" s="9">
        <v>0</v>
      </c>
      <c r="J198" s="21" t="s">
        <v>100</v>
      </c>
    </row>
    <row r="199" spans="1:10" ht="15" customHeight="1" x14ac:dyDescent="0.25">
      <c r="A199" s="6" t="s">
        <v>90</v>
      </c>
      <c r="B199" s="5" t="s">
        <v>489</v>
      </c>
      <c r="C199" s="9">
        <f>SUM(D199:I199)</f>
        <v>4540.0906555199999</v>
      </c>
      <c r="D199" s="9">
        <v>4531.4644536000005</v>
      </c>
      <c r="E199" s="9">
        <v>0</v>
      </c>
      <c r="F199" s="9">
        <v>3.0300479999999999</v>
      </c>
      <c r="G199" s="9">
        <v>5.5961539199999999</v>
      </c>
      <c r="H199" s="9">
        <v>0</v>
      </c>
      <c r="I199" s="9">
        <v>0</v>
      </c>
      <c r="J199" s="21" t="s">
        <v>92</v>
      </c>
    </row>
    <row r="200" spans="1:10" ht="15" customHeight="1" x14ac:dyDescent="0.25">
      <c r="A200" s="6" t="s">
        <v>484</v>
      </c>
      <c r="B200" s="5" t="s">
        <v>485</v>
      </c>
      <c r="C200" s="9">
        <f>SUM(D200:I200)</f>
        <v>4531.7025936</v>
      </c>
      <c r="D200" s="9">
        <v>4526.9860607999999</v>
      </c>
      <c r="E200" s="9">
        <v>0</v>
      </c>
      <c r="F200" s="9">
        <v>2.163672</v>
      </c>
      <c r="G200" s="9">
        <v>2.5528607999999999</v>
      </c>
      <c r="H200" s="9">
        <v>0</v>
      </c>
      <c r="I200" s="9">
        <v>0</v>
      </c>
      <c r="J200" s="21" t="s">
        <v>63</v>
      </c>
    </row>
    <row r="201" spans="1:10" ht="15" customHeight="1" x14ac:dyDescent="0.25">
      <c r="A201" s="6" t="s">
        <v>381</v>
      </c>
      <c r="B201" s="5" t="s">
        <v>382</v>
      </c>
      <c r="C201" s="9">
        <f>SUM(D201:I201)</f>
        <v>4415.493448799999</v>
      </c>
      <c r="D201" s="9">
        <v>4410.9920131199997</v>
      </c>
      <c r="E201" s="9">
        <v>0</v>
      </c>
      <c r="F201" s="9">
        <v>2.0864692800000002</v>
      </c>
      <c r="G201" s="9">
        <v>2.4149664</v>
      </c>
      <c r="H201" s="9">
        <v>0</v>
      </c>
      <c r="I201" s="9">
        <v>0</v>
      </c>
      <c r="J201" s="21" t="s">
        <v>100</v>
      </c>
    </row>
    <row r="202" spans="1:10" ht="15" customHeight="1" x14ac:dyDescent="0.25">
      <c r="A202" s="6" t="s">
        <v>396</v>
      </c>
      <c r="B202" s="5" t="s">
        <v>397</v>
      </c>
      <c r="C202" s="9">
        <f>SUM(D202:I202)</f>
        <v>4372.8048806400002</v>
      </c>
      <c r="D202" s="9">
        <v>4368.1953974399994</v>
      </c>
      <c r="E202" s="9">
        <v>0</v>
      </c>
      <c r="F202" s="9">
        <v>2.1203078399999997</v>
      </c>
      <c r="G202" s="9">
        <v>2.4891753600000004</v>
      </c>
      <c r="H202" s="9">
        <v>0</v>
      </c>
      <c r="I202" s="9">
        <v>0</v>
      </c>
      <c r="J202" s="21" t="s">
        <v>63</v>
      </c>
    </row>
    <row r="203" spans="1:10" ht="15" customHeight="1" x14ac:dyDescent="0.25">
      <c r="A203" s="6" t="s">
        <v>504</v>
      </c>
      <c r="B203" s="5" t="s">
        <v>505</v>
      </c>
      <c r="C203" s="9">
        <f>SUM(D203:I203)</f>
        <v>4364.3645640000004</v>
      </c>
      <c r="D203" s="9">
        <v>4359.9113006400003</v>
      </c>
      <c r="E203" s="9">
        <v>0</v>
      </c>
      <c r="F203" s="9">
        <v>2.0633356799999998</v>
      </c>
      <c r="G203" s="9">
        <v>2.3899276800000009</v>
      </c>
      <c r="H203" s="9">
        <v>0</v>
      </c>
      <c r="I203" s="9">
        <v>0</v>
      </c>
      <c r="J203" s="21" t="s">
        <v>100</v>
      </c>
    </row>
    <row r="204" spans="1:10" ht="15" customHeight="1" x14ac:dyDescent="0.25">
      <c r="A204" s="6" t="s">
        <v>519</v>
      </c>
      <c r="B204" s="5" t="s">
        <v>520</v>
      </c>
      <c r="C204" s="9">
        <f>SUM(D204:I204)</f>
        <v>4283.0324510399987</v>
      </c>
      <c r="D204" s="9">
        <v>4278.5653075199989</v>
      </c>
      <c r="E204" s="9">
        <v>0</v>
      </c>
      <c r="F204" s="9">
        <v>2.0472782400000002</v>
      </c>
      <c r="G204" s="9">
        <v>2.4198652800000002</v>
      </c>
      <c r="H204" s="9">
        <v>0</v>
      </c>
      <c r="I204" s="9">
        <v>0</v>
      </c>
      <c r="J204" s="21" t="s">
        <v>63</v>
      </c>
    </row>
    <row r="205" spans="1:10" ht="15" customHeight="1" x14ac:dyDescent="0.25">
      <c r="A205" s="6" t="s">
        <v>596</v>
      </c>
      <c r="B205" s="15" t="s">
        <v>597</v>
      </c>
      <c r="C205" s="9">
        <f>SUM(D205:I205)</f>
        <v>4255.645716</v>
      </c>
      <c r="D205" s="9">
        <v>4248.2460484799994</v>
      </c>
      <c r="E205" s="9">
        <v>0</v>
      </c>
      <c r="F205" s="9">
        <v>3.39447024</v>
      </c>
      <c r="G205" s="9">
        <v>4.00519728</v>
      </c>
      <c r="H205" s="9">
        <v>0</v>
      </c>
      <c r="I205" s="9">
        <v>0</v>
      </c>
      <c r="J205" s="6" t="s">
        <v>63</v>
      </c>
    </row>
    <row r="206" spans="1:10" ht="15" customHeight="1" x14ac:dyDescent="0.25">
      <c r="A206" s="6" t="s">
        <v>723</v>
      </c>
      <c r="B206" s="5" t="s">
        <v>724</v>
      </c>
      <c r="C206" s="9">
        <f>SUM(D206:I206)</f>
        <v>4222.2400718399995</v>
      </c>
      <c r="D206" s="9">
        <v>4217.9356799999996</v>
      </c>
      <c r="E206" s="9">
        <v>0</v>
      </c>
      <c r="F206" s="9">
        <v>1.9952956800000001</v>
      </c>
      <c r="G206" s="9">
        <v>2.3090961599999997</v>
      </c>
      <c r="H206" s="9">
        <v>0</v>
      </c>
      <c r="I206" s="9">
        <v>0</v>
      </c>
      <c r="J206" s="21" t="s">
        <v>63</v>
      </c>
    </row>
    <row r="207" spans="1:10" ht="15" customHeight="1" x14ac:dyDescent="0.25">
      <c r="A207" s="6" t="s">
        <v>443</v>
      </c>
      <c r="B207" s="5" t="s">
        <v>444</v>
      </c>
      <c r="C207" s="9">
        <f>SUM(D207:I207)</f>
        <v>4216.2999984000016</v>
      </c>
      <c r="D207" s="9">
        <v>4211.836483680001</v>
      </c>
      <c r="E207" s="9">
        <v>0</v>
      </c>
      <c r="F207" s="9">
        <v>2.02958784</v>
      </c>
      <c r="G207" s="9">
        <v>2.43392688</v>
      </c>
      <c r="H207" s="9">
        <v>0</v>
      </c>
      <c r="I207" s="9">
        <v>0</v>
      </c>
      <c r="J207" s="21" t="s">
        <v>63</v>
      </c>
    </row>
    <row r="208" spans="1:10" ht="15" customHeight="1" x14ac:dyDescent="0.25">
      <c r="A208" s="6" t="s">
        <v>493</v>
      </c>
      <c r="B208" s="5" t="s">
        <v>494</v>
      </c>
      <c r="C208" s="9">
        <f>SUM(D208:I208)</f>
        <v>4161.1857839999993</v>
      </c>
      <c r="D208" s="9">
        <v>4156.8623409599995</v>
      </c>
      <c r="E208" s="9">
        <v>0</v>
      </c>
      <c r="F208" s="9">
        <v>1.9882195200000006</v>
      </c>
      <c r="G208" s="9">
        <v>2.3352235199999996</v>
      </c>
      <c r="H208" s="9">
        <v>0</v>
      </c>
      <c r="I208" s="9">
        <v>0</v>
      </c>
      <c r="J208" s="21" t="s">
        <v>63</v>
      </c>
    </row>
    <row r="209" spans="1:10" ht="15" customHeight="1" x14ac:dyDescent="0.25">
      <c r="A209" s="6" t="s">
        <v>636</v>
      </c>
      <c r="B209" s="5" t="s">
        <v>637</v>
      </c>
      <c r="C209" s="9">
        <f>SUM(D209:I209)</f>
        <v>4114.702035360001</v>
      </c>
      <c r="D209" s="9">
        <v>4110.3918374400009</v>
      </c>
      <c r="E209" s="9">
        <v>0</v>
      </c>
      <c r="F209" s="9">
        <v>1.9834113600000001</v>
      </c>
      <c r="G209" s="9">
        <v>2.3267865599999999</v>
      </c>
      <c r="H209" s="9">
        <v>0</v>
      </c>
      <c r="I209" s="9">
        <v>0</v>
      </c>
      <c r="J209" s="21" t="s">
        <v>63</v>
      </c>
    </row>
    <row r="210" spans="1:10" ht="15" customHeight="1" x14ac:dyDescent="0.25">
      <c r="A210" s="6" t="s">
        <v>544</v>
      </c>
      <c r="B210" s="5" t="s">
        <v>545</v>
      </c>
      <c r="C210" s="9">
        <f>SUM(D210:I210)</f>
        <v>4046.7779755200004</v>
      </c>
      <c r="D210" s="9">
        <v>4042.6762521600003</v>
      </c>
      <c r="E210" s="9">
        <v>0</v>
      </c>
      <c r="F210" s="9">
        <v>1.911924</v>
      </c>
      <c r="G210" s="9">
        <v>2.1897993599999999</v>
      </c>
      <c r="H210" s="9">
        <v>0</v>
      </c>
      <c r="I210" s="9">
        <v>0</v>
      </c>
      <c r="J210" s="21" t="s">
        <v>63</v>
      </c>
    </row>
    <row r="211" spans="1:10" ht="15" customHeight="1" x14ac:dyDescent="0.25">
      <c r="A211" s="6" t="s">
        <v>116</v>
      </c>
      <c r="B211" s="5" t="s">
        <v>556</v>
      </c>
      <c r="C211" s="9">
        <f>SUM(D211:I211)</f>
        <v>3990.6592185600007</v>
      </c>
      <c r="D211" s="9">
        <v>3986.5870699200004</v>
      </c>
      <c r="E211" s="9">
        <v>0</v>
      </c>
      <c r="F211" s="9">
        <v>1.8872481600000002</v>
      </c>
      <c r="G211" s="9">
        <v>2.1849004800000005</v>
      </c>
      <c r="H211" s="9">
        <v>0</v>
      </c>
      <c r="I211" s="9">
        <v>0</v>
      </c>
      <c r="J211" s="21" t="s">
        <v>100</v>
      </c>
    </row>
    <row r="212" spans="1:10" ht="15" customHeight="1" x14ac:dyDescent="0.25">
      <c r="A212" s="6" t="s">
        <v>714</v>
      </c>
      <c r="B212" s="5" t="s">
        <v>715</v>
      </c>
      <c r="C212" s="9">
        <f>SUM(D212:I212)</f>
        <v>3837.9173112000003</v>
      </c>
      <c r="D212" s="9">
        <v>3833.63841168</v>
      </c>
      <c r="E212" s="9">
        <v>0</v>
      </c>
      <c r="F212" s="9">
        <v>1.89759024</v>
      </c>
      <c r="G212" s="9">
        <v>2.38130928</v>
      </c>
      <c r="H212" s="9">
        <v>0</v>
      </c>
      <c r="I212" s="9">
        <v>0</v>
      </c>
      <c r="J212" s="21" t="s">
        <v>100</v>
      </c>
    </row>
    <row r="213" spans="1:10" ht="15" customHeight="1" x14ac:dyDescent="0.25">
      <c r="A213" s="6" t="s">
        <v>530</v>
      </c>
      <c r="B213" s="5" t="s">
        <v>531</v>
      </c>
      <c r="C213" s="9">
        <f>SUM(D213:I213)</f>
        <v>3795.1209676799999</v>
      </c>
      <c r="D213" s="9">
        <v>3563.6943383999997</v>
      </c>
      <c r="E213" s="9">
        <v>0</v>
      </c>
      <c r="F213" s="9">
        <v>1.74781152</v>
      </c>
      <c r="G213" s="9">
        <v>2.1530577600000003</v>
      </c>
      <c r="H213" s="9">
        <v>227.52576000000002</v>
      </c>
      <c r="I213" s="9">
        <v>0</v>
      </c>
      <c r="J213" s="21" t="s">
        <v>63</v>
      </c>
    </row>
    <row r="214" spans="1:10" ht="15" customHeight="1" x14ac:dyDescent="0.25">
      <c r="A214" s="6" t="s">
        <v>557</v>
      </c>
      <c r="B214" s="5" t="s">
        <v>558</v>
      </c>
      <c r="C214" s="9">
        <f>SUM(D214:I214)</f>
        <v>3794.8121567999997</v>
      </c>
      <c r="D214" s="9">
        <v>3790.9401364799996</v>
      </c>
      <c r="E214" s="9">
        <v>0</v>
      </c>
      <c r="F214" s="9">
        <v>1.7944416000000003</v>
      </c>
      <c r="G214" s="9">
        <v>2.0775787200000004</v>
      </c>
      <c r="H214" s="9">
        <v>0</v>
      </c>
      <c r="I214" s="9">
        <v>0</v>
      </c>
      <c r="J214" s="21" t="s">
        <v>63</v>
      </c>
    </row>
    <row r="215" spans="1:10" ht="15" customHeight="1" x14ac:dyDescent="0.25">
      <c r="A215" s="6" t="s">
        <v>540</v>
      </c>
      <c r="B215" s="5" t="s">
        <v>541</v>
      </c>
      <c r="C215" s="9">
        <f>SUM(D215:I215)</f>
        <v>3764.3564548799995</v>
      </c>
      <c r="D215" s="9">
        <v>3760.5193617599998</v>
      </c>
      <c r="E215" s="9">
        <v>0</v>
      </c>
      <c r="F215" s="9">
        <v>1.7787470399999998</v>
      </c>
      <c r="G215" s="9">
        <v>2.0583460799999997</v>
      </c>
      <c r="H215" s="9">
        <v>0</v>
      </c>
      <c r="I215" s="9">
        <v>0</v>
      </c>
      <c r="J215" s="21" t="s">
        <v>100</v>
      </c>
    </row>
    <row r="216" spans="1:10" ht="15" customHeight="1" x14ac:dyDescent="0.25">
      <c r="A216" s="6" t="s">
        <v>513</v>
      </c>
      <c r="B216" s="5" t="s">
        <v>514</v>
      </c>
      <c r="C216" s="9">
        <f>SUM(D216:I216)</f>
        <v>3732.8984784000008</v>
      </c>
      <c r="D216" s="9">
        <v>3729.0610224000006</v>
      </c>
      <c r="E216" s="9">
        <v>0</v>
      </c>
      <c r="F216" s="9">
        <v>1.7715801599999996</v>
      </c>
      <c r="G216" s="9">
        <v>2.0658758399999999</v>
      </c>
      <c r="H216" s="9">
        <v>0</v>
      </c>
      <c r="I216" s="9">
        <v>0</v>
      </c>
      <c r="J216" s="21" t="s">
        <v>63</v>
      </c>
    </row>
    <row r="217" spans="1:10" ht="15" customHeight="1" x14ac:dyDescent="0.25">
      <c r="A217" s="6" t="s">
        <v>468</v>
      </c>
      <c r="B217" s="5" t="s">
        <v>469</v>
      </c>
      <c r="C217" s="9">
        <f>SUM(D217:I217)</f>
        <v>3710.2027838400004</v>
      </c>
      <c r="D217" s="9">
        <v>0</v>
      </c>
      <c r="E217" s="9">
        <v>3666.9114720000002</v>
      </c>
      <c r="F217" s="9">
        <v>12.935039040000001</v>
      </c>
      <c r="G217" s="9">
        <v>30.356272799999999</v>
      </c>
      <c r="H217" s="9">
        <v>0</v>
      </c>
      <c r="I217" s="9">
        <v>0</v>
      </c>
      <c r="J217" s="21" t="s">
        <v>13</v>
      </c>
    </row>
    <row r="218" spans="1:10" ht="15" customHeight="1" x14ac:dyDescent="0.25">
      <c r="A218" s="6" t="s">
        <v>486</v>
      </c>
      <c r="B218" s="5" t="s">
        <v>487</v>
      </c>
      <c r="C218" s="9">
        <f>SUM(D218:I218)</f>
        <v>3702.4478568000004</v>
      </c>
      <c r="D218" s="9">
        <v>3698.6726347200006</v>
      </c>
      <c r="E218" s="9">
        <v>0</v>
      </c>
      <c r="F218" s="9">
        <v>1.7498073600000001</v>
      </c>
      <c r="G218" s="9">
        <v>2.0254147200000001</v>
      </c>
      <c r="H218" s="9">
        <v>0</v>
      </c>
      <c r="I218" s="9">
        <v>0</v>
      </c>
      <c r="J218" s="21" t="s">
        <v>100</v>
      </c>
    </row>
    <row r="219" spans="1:10" ht="15" customHeight="1" x14ac:dyDescent="0.25">
      <c r="A219" s="6" t="s">
        <v>515</v>
      </c>
      <c r="B219" s="5" t="s">
        <v>516</v>
      </c>
      <c r="C219" s="9">
        <f>SUM(D219:I219)</f>
        <v>3617.4225326400001</v>
      </c>
      <c r="D219" s="9">
        <v>3613.5104140799999</v>
      </c>
      <c r="E219" s="9">
        <v>0</v>
      </c>
      <c r="F219" s="9">
        <v>1.7595143999999998</v>
      </c>
      <c r="G219" s="9">
        <v>2.1526041599999997</v>
      </c>
      <c r="H219" s="9">
        <v>0</v>
      </c>
      <c r="I219" s="9">
        <v>0</v>
      </c>
      <c r="J219" s="21" t="s">
        <v>63</v>
      </c>
    </row>
    <row r="220" spans="1:10" ht="15" customHeight="1" x14ac:dyDescent="0.25">
      <c r="A220" s="6" t="s">
        <v>456</v>
      </c>
      <c r="B220" s="5" t="s">
        <v>457</v>
      </c>
      <c r="C220" s="9">
        <f>SUM(D220:I220)</f>
        <v>3586.45117824</v>
      </c>
      <c r="D220" s="9">
        <v>3500.3981779199999</v>
      </c>
      <c r="E220" s="9">
        <v>0</v>
      </c>
      <c r="F220" s="9">
        <v>0.47183471999999999</v>
      </c>
      <c r="G220" s="9">
        <v>0.77610959999999996</v>
      </c>
      <c r="H220" s="9">
        <v>84.805056000000008</v>
      </c>
      <c r="I220" s="9">
        <v>0</v>
      </c>
      <c r="J220" s="21" t="s">
        <v>63</v>
      </c>
    </row>
    <row r="221" spans="1:10" ht="15" customHeight="1" x14ac:dyDescent="0.25">
      <c r="A221" s="6" t="s">
        <v>721</v>
      </c>
      <c r="B221" s="5" t="s">
        <v>722</v>
      </c>
      <c r="C221" s="9">
        <f>SUM(D221:I221)</f>
        <v>3550.9859179200016</v>
      </c>
      <c r="D221" s="9">
        <v>3547.3660992000014</v>
      </c>
      <c r="E221" s="9">
        <v>0</v>
      </c>
      <c r="F221" s="9">
        <v>1.6781385600000003</v>
      </c>
      <c r="G221" s="9">
        <v>1.94168016</v>
      </c>
      <c r="H221" s="9">
        <v>0</v>
      </c>
      <c r="I221" s="9">
        <v>0</v>
      </c>
      <c r="J221" s="21" t="s">
        <v>63</v>
      </c>
    </row>
    <row r="222" spans="1:10" ht="15" customHeight="1" x14ac:dyDescent="0.25">
      <c r="A222" s="6" t="s">
        <v>744</v>
      </c>
      <c r="B222" s="5" t="s">
        <v>745</v>
      </c>
      <c r="C222" s="9">
        <f>SUM(D222:I222)</f>
        <v>3462.9396177600001</v>
      </c>
      <c r="D222" s="9">
        <v>3459.3902884800004</v>
      </c>
      <c r="E222" s="9">
        <v>0</v>
      </c>
      <c r="F222" s="9">
        <v>1.6406711999999999</v>
      </c>
      <c r="G222" s="9">
        <v>1.9086580800000004</v>
      </c>
      <c r="H222" s="9">
        <v>0</v>
      </c>
      <c r="I222" s="9">
        <v>0</v>
      </c>
      <c r="J222" s="21" t="s">
        <v>63</v>
      </c>
    </row>
    <row r="223" spans="1:10" ht="15" customHeight="1" x14ac:dyDescent="0.25">
      <c r="A223" s="6" t="s">
        <v>339</v>
      </c>
      <c r="B223" s="5" t="s">
        <v>340</v>
      </c>
      <c r="C223" s="9">
        <f>SUM(D223:I223)</f>
        <v>3421.1073556799997</v>
      </c>
      <c r="D223" s="9">
        <v>3417.4810958399999</v>
      </c>
      <c r="E223" s="9">
        <v>0</v>
      </c>
      <c r="F223" s="9">
        <v>1.65554928</v>
      </c>
      <c r="G223" s="9">
        <v>1.9707105599999999</v>
      </c>
      <c r="H223" s="9">
        <v>0</v>
      </c>
      <c r="I223" s="9">
        <v>0</v>
      </c>
      <c r="J223" s="21" t="s">
        <v>63</v>
      </c>
    </row>
    <row r="224" spans="1:10" ht="15" customHeight="1" x14ac:dyDescent="0.25">
      <c r="A224" s="6" t="s">
        <v>583</v>
      </c>
      <c r="B224" s="5" t="s">
        <v>584</v>
      </c>
      <c r="C224" s="9">
        <f>SUM(D224:I224)</f>
        <v>3397.2917227200001</v>
      </c>
      <c r="D224" s="9">
        <v>3393.6485889599999</v>
      </c>
      <c r="E224" s="9">
        <v>0</v>
      </c>
      <c r="F224" s="9">
        <v>1.6882992000000001</v>
      </c>
      <c r="G224" s="9">
        <v>1.9548345599999999</v>
      </c>
      <c r="H224" s="9">
        <v>0</v>
      </c>
      <c r="I224" s="9">
        <v>0</v>
      </c>
      <c r="J224" s="21" t="s">
        <v>42</v>
      </c>
    </row>
    <row r="225" spans="1:10" ht="15" customHeight="1" x14ac:dyDescent="0.25">
      <c r="A225" s="6" t="s">
        <v>571</v>
      </c>
      <c r="B225" s="5" t="s">
        <v>572</v>
      </c>
      <c r="C225" s="9">
        <f>SUM(D225:I225)</f>
        <v>3306.3365764800001</v>
      </c>
      <c r="D225" s="9">
        <v>2323.5345201599998</v>
      </c>
      <c r="E225" s="9">
        <v>0</v>
      </c>
      <c r="F225" s="9">
        <v>1.1022480000000001</v>
      </c>
      <c r="G225" s="9">
        <v>1.2706243199999998</v>
      </c>
      <c r="H225" s="9">
        <v>980.42918400000008</v>
      </c>
      <c r="I225" s="9">
        <v>0</v>
      </c>
      <c r="J225" s="21" t="s">
        <v>100</v>
      </c>
    </row>
    <row r="226" spans="1:10" ht="15" customHeight="1" x14ac:dyDescent="0.25">
      <c r="A226" s="6" t="s">
        <v>552</v>
      </c>
      <c r="B226" s="5" t="s">
        <v>553</v>
      </c>
      <c r="C226" s="9">
        <f>SUM(D226:I226)</f>
        <v>3278.77892496</v>
      </c>
      <c r="D226" s="9">
        <v>3275.4456</v>
      </c>
      <c r="E226" s="9">
        <v>0</v>
      </c>
      <c r="F226" s="9">
        <v>1.5490440000000001</v>
      </c>
      <c r="G226" s="9">
        <v>1.78428096</v>
      </c>
      <c r="H226" s="9">
        <v>0</v>
      </c>
      <c r="I226" s="9">
        <v>0</v>
      </c>
      <c r="J226" s="21" t="s">
        <v>100</v>
      </c>
    </row>
    <row r="227" spans="1:10" ht="15" customHeight="1" x14ac:dyDescent="0.25">
      <c r="A227" s="6" t="s">
        <v>521</v>
      </c>
      <c r="B227" s="5" t="s">
        <v>522</v>
      </c>
      <c r="C227" s="9">
        <f>SUM(D227:I227)</f>
        <v>3163.10285088</v>
      </c>
      <c r="D227" s="9">
        <v>3159.8513553600001</v>
      </c>
      <c r="E227" s="9">
        <v>0</v>
      </c>
      <c r="F227" s="9">
        <v>1.5007809600000002</v>
      </c>
      <c r="G227" s="9">
        <v>1.7507145600000003</v>
      </c>
      <c r="H227" s="9">
        <v>0</v>
      </c>
      <c r="I227" s="9">
        <v>0</v>
      </c>
      <c r="J227" s="21" t="s">
        <v>63</v>
      </c>
    </row>
    <row r="228" spans="1:10" ht="15" customHeight="1" x14ac:dyDescent="0.25">
      <c r="A228" s="6" t="s">
        <v>499</v>
      </c>
      <c r="B228" s="5" t="s">
        <v>500</v>
      </c>
      <c r="C228" s="9">
        <f>SUM(D228:I228)</f>
        <v>3160.7548358399999</v>
      </c>
      <c r="D228" s="9">
        <v>3157.516404</v>
      </c>
      <c r="E228" s="9">
        <v>0</v>
      </c>
      <c r="F228" s="9">
        <v>1.5009624000000001</v>
      </c>
      <c r="G228" s="9">
        <v>1.7374694399999999</v>
      </c>
      <c r="H228" s="9">
        <v>0</v>
      </c>
      <c r="I228" s="9">
        <v>0</v>
      </c>
      <c r="J228" s="21" t="s">
        <v>100</v>
      </c>
    </row>
    <row r="229" spans="1:10" ht="15" customHeight="1" x14ac:dyDescent="0.25">
      <c r="A229" s="6" t="s">
        <v>594</v>
      </c>
      <c r="B229" s="5" t="s">
        <v>595</v>
      </c>
      <c r="C229" s="9">
        <f>SUM(D229:I229)</f>
        <v>3136.7905128000002</v>
      </c>
      <c r="D229" s="9">
        <v>3133.5809299200005</v>
      </c>
      <c r="E229" s="9">
        <v>0</v>
      </c>
      <c r="F229" s="9">
        <v>1.4868100799999999</v>
      </c>
      <c r="G229" s="9">
        <v>1.7227728</v>
      </c>
      <c r="H229" s="9">
        <v>0</v>
      </c>
      <c r="I229" s="9">
        <v>0</v>
      </c>
      <c r="J229" s="21" t="s">
        <v>100</v>
      </c>
    </row>
    <row r="230" spans="1:10" ht="15" customHeight="1" x14ac:dyDescent="0.25">
      <c r="A230" s="6" t="s">
        <v>549</v>
      </c>
      <c r="B230" s="5" t="s">
        <v>550</v>
      </c>
      <c r="C230" s="9">
        <f>SUM(D230:I230)</f>
        <v>3069.6769454400001</v>
      </c>
      <c r="D230" s="9">
        <v>3066.5479219200001</v>
      </c>
      <c r="E230" s="9">
        <v>0</v>
      </c>
      <c r="F230" s="9">
        <v>1.4504313600000001</v>
      </c>
      <c r="G230" s="9">
        <v>1.67859216</v>
      </c>
      <c r="H230" s="9">
        <v>0</v>
      </c>
      <c r="I230" s="9">
        <v>0</v>
      </c>
      <c r="J230" s="21" t="s">
        <v>100</v>
      </c>
    </row>
    <row r="231" spans="1:10" ht="15" customHeight="1" x14ac:dyDescent="0.25">
      <c r="A231" s="6" t="s">
        <v>554</v>
      </c>
      <c r="B231" s="5" t="s">
        <v>555</v>
      </c>
      <c r="C231" s="9">
        <f>SUM(D231:I231)</f>
        <v>3023.2781107199999</v>
      </c>
      <c r="D231" s="9">
        <v>3018.4358399999996</v>
      </c>
      <c r="E231" s="9">
        <v>0</v>
      </c>
      <c r="F231" s="9">
        <v>1.8144</v>
      </c>
      <c r="G231" s="9">
        <v>3.0278707200000001</v>
      </c>
      <c r="H231" s="9">
        <v>0</v>
      </c>
      <c r="I231" s="9">
        <v>0</v>
      </c>
      <c r="J231" s="21" t="s">
        <v>13</v>
      </c>
    </row>
    <row r="232" spans="1:10" ht="15" customHeight="1" x14ac:dyDescent="0.25">
      <c r="A232" s="6" t="s">
        <v>589</v>
      </c>
      <c r="B232" s="5" t="s">
        <v>590</v>
      </c>
      <c r="C232" s="9">
        <f>SUM(D232:I232)</f>
        <v>2960.6155387200001</v>
      </c>
      <c r="D232" s="9">
        <v>2948.0967230400001</v>
      </c>
      <c r="E232" s="9">
        <v>0</v>
      </c>
      <c r="F232" s="9">
        <v>10.90354608</v>
      </c>
      <c r="G232" s="9">
        <v>1.6152696000000004</v>
      </c>
      <c r="H232" s="9">
        <v>0</v>
      </c>
      <c r="I232" s="9">
        <v>0</v>
      </c>
      <c r="J232" s="21" t="s">
        <v>100</v>
      </c>
    </row>
    <row r="233" spans="1:10" ht="15" customHeight="1" x14ac:dyDescent="0.25">
      <c r="A233" s="6" t="s">
        <v>574</v>
      </c>
      <c r="B233" s="5" t="s">
        <v>575</v>
      </c>
      <c r="C233" s="9">
        <f>SUM(D233:I233)</f>
        <v>2783.9303553599998</v>
      </c>
      <c r="D233" s="9">
        <v>0</v>
      </c>
      <c r="E233" s="9">
        <v>2751.44688</v>
      </c>
      <c r="F233" s="9">
        <v>9.7057699200000016</v>
      </c>
      <c r="G233" s="9">
        <v>22.777705440000002</v>
      </c>
      <c r="H233" s="9">
        <v>0</v>
      </c>
      <c r="I233" s="9">
        <v>0</v>
      </c>
      <c r="J233" s="21" t="s">
        <v>13</v>
      </c>
    </row>
    <row r="234" spans="1:10" ht="15" customHeight="1" x14ac:dyDescent="0.25">
      <c r="A234" s="6" t="s">
        <v>462</v>
      </c>
      <c r="B234" s="5" t="s">
        <v>573</v>
      </c>
      <c r="C234" s="9">
        <f>SUM(D234:I234)</f>
        <v>2698.2368784</v>
      </c>
      <c r="D234" s="9">
        <v>2695.4390736</v>
      </c>
      <c r="E234" s="9">
        <v>0</v>
      </c>
      <c r="F234" s="9">
        <v>1.2855931200000001</v>
      </c>
      <c r="G234" s="9">
        <v>1.5122116799999998</v>
      </c>
      <c r="H234" s="9">
        <v>0</v>
      </c>
      <c r="I234" s="9">
        <v>0</v>
      </c>
      <c r="J234" s="21" t="s">
        <v>100</v>
      </c>
    </row>
    <row r="235" spans="1:10" ht="15" customHeight="1" x14ac:dyDescent="0.25">
      <c r="A235" s="6" t="s">
        <v>580</v>
      </c>
      <c r="B235" s="5" t="s">
        <v>581</v>
      </c>
      <c r="C235" s="9">
        <f>SUM(D235:I235)</f>
        <v>2694.8363299200005</v>
      </c>
      <c r="D235" s="9">
        <v>2692.0884211200005</v>
      </c>
      <c r="E235" s="9">
        <v>0</v>
      </c>
      <c r="F235" s="9">
        <v>1.2610080000000001</v>
      </c>
      <c r="G235" s="9">
        <v>1.4869007999999999</v>
      </c>
      <c r="H235" s="9">
        <v>0</v>
      </c>
      <c r="I235" s="9">
        <v>0</v>
      </c>
      <c r="J235" s="21" t="s">
        <v>100</v>
      </c>
    </row>
    <row r="236" spans="1:10" ht="15" customHeight="1" x14ac:dyDescent="0.25">
      <c r="A236" s="6" t="s">
        <v>585</v>
      </c>
      <c r="B236" s="5" t="s">
        <v>586</v>
      </c>
      <c r="C236" s="9">
        <f>SUM(D236:I236)</f>
        <v>2538.4591814400001</v>
      </c>
      <c r="D236" s="9">
        <v>2535.8581483200001</v>
      </c>
      <c r="E236" s="9">
        <v>0</v>
      </c>
      <c r="F236" s="9">
        <v>1.1952360000000002</v>
      </c>
      <c r="G236" s="9">
        <v>1.4057971200000003</v>
      </c>
      <c r="H236" s="9">
        <v>0</v>
      </c>
      <c r="I236" s="9">
        <v>0</v>
      </c>
      <c r="J236" s="21" t="s">
        <v>100</v>
      </c>
    </row>
    <row r="237" spans="1:10" ht="15" customHeight="1" x14ac:dyDescent="0.25">
      <c r="A237" s="6" t="s">
        <v>631</v>
      </c>
      <c r="B237" s="5" t="s">
        <v>632</v>
      </c>
      <c r="C237" s="9">
        <f>SUM(D237:I237)</f>
        <v>2452.1769316800005</v>
      </c>
      <c r="D237" s="9">
        <v>2449.6771420800005</v>
      </c>
      <c r="E237" s="9">
        <v>0</v>
      </c>
      <c r="F237" s="9">
        <v>1.1587665599999999</v>
      </c>
      <c r="G237" s="9">
        <v>1.3410230400000003</v>
      </c>
      <c r="H237" s="9">
        <v>0</v>
      </c>
      <c r="I237" s="9">
        <v>0</v>
      </c>
      <c r="J237" s="21" t="s">
        <v>100</v>
      </c>
    </row>
    <row r="238" spans="1:10" ht="15" customHeight="1" x14ac:dyDescent="0.25">
      <c r="A238" s="6" t="s">
        <v>517</v>
      </c>
      <c r="B238" s="5" t="s">
        <v>518</v>
      </c>
      <c r="C238" s="9">
        <f>SUM(D238:I238)</f>
        <v>2375.7554015999999</v>
      </c>
      <c r="D238" s="9">
        <v>2373.31757376</v>
      </c>
      <c r="E238" s="9">
        <v>0</v>
      </c>
      <c r="F238" s="9">
        <v>1.1285567999999999</v>
      </c>
      <c r="G238" s="9">
        <v>1.3092710400000001</v>
      </c>
      <c r="H238" s="9">
        <v>0</v>
      </c>
      <c r="I238" s="9">
        <v>0</v>
      </c>
      <c r="J238" s="21" t="s">
        <v>63</v>
      </c>
    </row>
    <row r="239" spans="1:10" ht="15" customHeight="1" x14ac:dyDescent="0.25">
      <c r="A239" s="6" t="s">
        <v>618</v>
      </c>
      <c r="B239" s="5" t="s">
        <v>619</v>
      </c>
      <c r="C239" s="9">
        <f>SUM(D239:I239)</f>
        <v>2328.8366505600002</v>
      </c>
      <c r="D239" s="9">
        <v>0</v>
      </c>
      <c r="E239" s="9">
        <v>418.70001600000001</v>
      </c>
      <c r="F239" s="9">
        <v>1910.1096</v>
      </c>
      <c r="G239" s="9">
        <v>2.7034559999999999E-2</v>
      </c>
      <c r="H239" s="9">
        <v>0</v>
      </c>
      <c r="I239" s="9">
        <v>0</v>
      </c>
      <c r="J239" s="21" t="s">
        <v>82</v>
      </c>
    </row>
    <row r="240" spans="1:10" ht="15" customHeight="1" x14ac:dyDescent="0.25">
      <c r="A240" s="6" t="s">
        <v>647</v>
      </c>
      <c r="B240" s="5" t="s">
        <v>648</v>
      </c>
      <c r="C240" s="9">
        <f>SUM(D240:I240)</f>
        <v>2224.1491272000003</v>
      </c>
      <c r="D240" s="9">
        <v>2221.3154880000002</v>
      </c>
      <c r="E240" s="9">
        <v>0</v>
      </c>
      <c r="F240" s="9">
        <v>0.83734559999999991</v>
      </c>
      <c r="G240" s="9">
        <v>1.9962936000000002</v>
      </c>
      <c r="H240" s="9">
        <v>0</v>
      </c>
      <c r="I240" s="9">
        <v>0</v>
      </c>
      <c r="J240" s="21" t="s">
        <v>92</v>
      </c>
    </row>
    <row r="241" spans="1:10" ht="15" customHeight="1" x14ac:dyDescent="0.25">
      <c r="A241" s="6" t="s">
        <v>669</v>
      </c>
      <c r="B241" s="5" t="s">
        <v>670</v>
      </c>
      <c r="C241" s="9">
        <f>SUM(D241:I241)</f>
        <v>2081.1606177599997</v>
      </c>
      <c r="D241" s="9">
        <v>302.01477263999999</v>
      </c>
      <c r="E241" s="9">
        <v>0</v>
      </c>
      <c r="F241" s="9">
        <v>0.14279328000000002</v>
      </c>
      <c r="G241" s="9">
        <v>0.16529184</v>
      </c>
      <c r="H241" s="9">
        <v>1778.8377599999999</v>
      </c>
      <c r="I241" s="9">
        <v>0</v>
      </c>
      <c r="J241" s="21" t="s">
        <v>100</v>
      </c>
    </row>
    <row r="242" spans="1:10" ht="15" customHeight="1" x14ac:dyDescent="0.25">
      <c r="A242" s="6" t="s">
        <v>427</v>
      </c>
      <c r="B242" s="5" t="s">
        <v>428</v>
      </c>
      <c r="C242" s="9">
        <f>SUM(D242:I242)</f>
        <v>2038.7189894399999</v>
      </c>
      <c r="D242" s="9">
        <v>2036.6305243199999</v>
      </c>
      <c r="E242" s="9">
        <v>0</v>
      </c>
      <c r="F242" s="9">
        <v>0.96371856</v>
      </c>
      <c r="G242" s="9">
        <v>1.12474656</v>
      </c>
      <c r="H242" s="9">
        <v>0</v>
      </c>
      <c r="I242" s="9">
        <v>0</v>
      </c>
      <c r="J242" s="21" t="s">
        <v>100</v>
      </c>
    </row>
    <row r="243" spans="1:10" ht="15" customHeight="1" x14ac:dyDescent="0.25">
      <c r="A243" s="6" t="s">
        <v>727</v>
      </c>
      <c r="B243" s="5" t="s">
        <v>728</v>
      </c>
      <c r="C243" s="9">
        <f>SUM(D243:I243)</f>
        <v>2001.0583958399998</v>
      </c>
      <c r="D243" s="9">
        <v>1999.0129319999999</v>
      </c>
      <c r="E243" s="9">
        <v>0</v>
      </c>
      <c r="F243" s="9">
        <v>0.94693536000000011</v>
      </c>
      <c r="G243" s="9">
        <v>1.0985284799999999</v>
      </c>
      <c r="H243" s="9">
        <v>0</v>
      </c>
      <c r="I243" s="9">
        <v>0</v>
      </c>
      <c r="J243" s="21" t="s">
        <v>63</v>
      </c>
    </row>
    <row r="244" spans="1:10" ht="15" customHeight="1" x14ac:dyDescent="0.25">
      <c r="A244" s="6" t="s">
        <v>562</v>
      </c>
      <c r="B244" s="5" t="s">
        <v>563</v>
      </c>
      <c r="C244" s="9">
        <f>SUM(D244:I244)</f>
        <v>1946.6136043200004</v>
      </c>
      <c r="D244" s="9">
        <v>1944.6293764800002</v>
      </c>
      <c r="E244" s="9">
        <v>0</v>
      </c>
      <c r="F244" s="9">
        <v>0.91971935999999999</v>
      </c>
      <c r="G244" s="9">
        <v>1.0645084800000002</v>
      </c>
      <c r="H244" s="9">
        <v>0</v>
      </c>
      <c r="I244" s="9">
        <v>0</v>
      </c>
      <c r="J244" s="21" t="s">
        <v>100</v>
      </c>
    </row>
    <row r="245" spans="1:10" ht="15" customHeight="1" x14ac:dyDescent="0.25">
      <c r="A245" s="6" t="s">
        <v>712</v>
      </c>
      <c r="B245" s="5" t="s">
        <v>713</v>
      </c>
      <c r="C245" s="9">
        <f>SUM(D245:I245)</f>
        <v>1877.8212633599996</v>
      </c>
      <c r="D245" s="9">
        <v>1873.7714318399997</v>
      </c>
      <c r="E245" s="9">
        <v>0</v>
      </c>
      <c r="F245" s="9">
        <v>0.88678799999999991</v>
      </c>
      <c r="G245" s="9">
        <v>3.1630435199999996</v>
      </c>
      <c r="H245" s="9">
        <v>0</v>
      </c>
      <c r="I245" s="9">
        <v>0</v>
      </c>
      <c r="J245" s="21" t="s">
        <v>100</v>
      </c>
    </row>
    <row r="246" spans="1:10" ht="15" customHeight="1" x14ac:dyDescent="0.25">
      <c r="A246" s="6" t="s">
        <v>604</v>
      </c>
      <c r="B246" s="5" t="s">
        <v>605</v>
      </c>
      <c r="C246" s="9">
        <f>SUM(D246:I246)</f>
        <v>1803.8410992000001</v>
      </c>
      <c r="D246" s="9">
        <v>1572.4653638400002</v>
      </c>
      <c r="E246" s="9">
        <v>0</v>
      </c>
      <c r="F246" s="9">
        <v>0.74390400000000001</v>
      </c>
      <c r="G246" s="9">
        <v>230.63183136000001</v>
      </c>
      <c r="H246" s="9">
        <v>0</v>
      </c>
      <c r="I246" s="9">
        <v>0</v>
      </c>
      <c r="J246" s="21" t="s">
        <v>100</v>
      </c>
    </row>
    <row r="247" spans="1:10" ht="15" customHeight="1" x14ac:dyDescent="0.25">
      <c r="A247" s="6" t="s">
        <v>362</v>
      </c>
      <c r="B247" s="5" t="s">
        <v>622</v>
      </c>
      <c r="C247" s="9">
        <f>SUM(D247:I247)</f>
        <v>1698.1644556799999</v>
      </c>
      <c r="D247" s="9">
        <v>1696.43342736</v>
      </c>
      <c r="E247" s="9">
        <v>0</v>
      </c>
      <c r="F247" s="9">
        <v>0.80232767999999999</v>
      </c>
      <c r="G247" s="9">
        <v>0.92870064000000008</v>
      </c>
      <c r="H247" s="9">
        <v>0</v>
      </c>
      <c r="I247" s="9">
        <v>0</v>
      </c>
      <c r="J247" s="21" t="s">
        <v>100</v>
      </c>
    </row>
    <row r="248" spans="1:10" ht="15" customHeight="1" x14ac:dyDescent="0.25">
      <c r="A248" s="6" t="s">
        <v>564</v>
      </c>
      <c r="B248" s="5" t="s">
        <v>565</v>
      </c>
      <c r="C248" s="9">
        <f>SUM(D248:I248)</f>
        <v>1677.5864380800001</v>
      </c>
      <c r="D248" s="9">
        <v>1675.8399873600001</v>
      </c>
      <c r="E248" s="9">
        <v>0</v>
      </c>
      <c r="F248" s="9">
        <v>0.80114832000000002</v>
      </c>
      <c r="G248" s="9">
        <v>0.94530239999999999</v>
      </c>
      <c r="H248" s="9">
        <v>0</v>
      </c>
      <c r="I248" s="9">
        <v>0</v>
      </c>
      <c r="J248" s="21" t="s">
        <v>100</v>
      </c>
    </row>
    <row r="249" spans="1:10" ht="15" customHeight="1" x14ac:dyDescent="0.25">
      <c r="A249" s="6" t="s">
        <v>641</v>
      </c>
      <c r="B249" s="5" t="s">
        <v>642</v>
      </c>
      <c r="C249" s="9">
        <f>SUM(D249:I249)</f>
        <v>1651.2116846400002</v>
      </c>
      <c r="D249" s="9">
        <v>0</v>
      </c>
      <c r="E249" s="9">
        <v>1642.766832</v>
      </c>
      <c r="F249" s="9">
        <v>2.5242840000000002</v>
      </c>
      <c r="G249" s="9">
        <v>5.9205686399999999</v>
      </c>
      <c r="H249" s="9">
        <v>0</v>
      </c>
      <c r="I249" s="9">
        <v>0</v>
      </c>
      <c r="J249" s="21" t="s">
        <v>82</v>
      </c>
    </row>
    <row r="250" spans="1:10" ht="15" customHeight="1" x14ac:dyDescent="0.25">
      <c r="A250" s="6" t="s">
        <v>725</v>
      </c>
      <c r="B250" s="5" t="s">
        <v>726</v>
      </c>
      <c r="C250" s="9">
        <f>SUM(D250:I250)</f>
        <v>1547.8334323200002</v>
      </c>
      <c r="D250" s="9">
        <v>1546.2552672000002</v>
      </c>
      <c r="E250" s="9">
        <v>0</v>
      </c>
      <c r="F250" s="9">
        <v>0.73156608000000001</v>
      </c>
      <c r="G250" s="9">
        <v>0.84659904000000008</v>
      </c>
      <c r="H250" s="9">
        <v>0</v>
      </c>
      <c r="I250" s="9">
        <v>0</v>
      </c>
      <c r="J250" s="21" t="s">
        <v>63</v>
      </c>
    </row>
    <row r="251" spans="1:10" ht="15" customHeight="1" x14ac:dyDescent="0.25">
      <c r="A251" s="6" t="s">
        <v>620</v>
      </c>
      <c r="B251" s="5" t="s">
        <v>621</v>
      </c>
      <c r="C251" s="9">
        <f>SUM(D251:I251)</f>
        <v>1453.81947984</v>
      </c>
      <c r="D251" s="9">
        <v>204.16418064000001</v>
      </c>
      <c r="E251" s="9">
        <v>0</v>
      </c>
      <c r="F251" s="9">
        <v>1249.5404476799999</v>
      </c>
      <c r="G251" s="9">
        <v>0.11485152</v>
      </c>
      <c r="H251" s="9">
        <v>0</v>
      </c>
      <c r="I251" s="9">
        <v>0</v>
      </c>
      <c r="J251" s="21" t="s">
        <v>42</v>
      </c>
    </row>
    <row r="252" spans="1:10" ht="15" customHeight="1" x14ac:dyDescent="0.25">
      <c r="A252" s="6" t="s">
        <v>623</v>
      </c>
      <c r="B252" s="5" t="s">
        <v>624</v>
      </c>
      <c r="C252" s="9">
        <f>SUM(D252:I252)</f>
        <v>1397.60455968</v>
      </c>
      <c r="D252" s="9">
        <v>1392.7983047999999</v>
      </c>
      <c r="E252" s="9">
        <v>0</v>
      </c>
      <c r="F252" s="9">
        <v>1.3979044800000002</v>
      </c>
      <c r="G252" s="9">
        <v>3.4083504000000002</v>
      </c>
      <c r="H252" s="9">
        <v>0</v>
      </c>
      <c r="I252" s="9">
        <v>0</v>
      </c>
      <c r="J252" s="21" t="s">
        <v>13</v>
      </c>
    </row>
    <row r="253" spans="1:10" ht="15" customHeight="1" x14ac:dyDescent="0.25">
      <c r="A253" s="6" t="s">
        <v>716</v>
      </c>
      <c r="B253" s="5" t="s">
        <v>717</v>
      </c>
      <c r="C253" s="9">
        <f>SUM(D253:I253)</f>
        <v>1316.9754360000004</v>
      </c>
      <c r="D253" s="9">
        <v>1309.9332960000004</v>
      </c>
      <c r="E253" s="9">
        <v>0</v>
      </c>
      <c r="F253" s="9">
        <v>0.95936400000000011</v>
      </c>
      <c r="G253" s="9">
        <v>6.0827759999999991</v>
      </c>
      <c r="H253" s="9">
        <v>0</v>
      </c>
      <c r="I253" s="9">
        <v>0</v>
      </c>
      <c r="J253" s="21" t="s">
        <v>63</v>
      </c>
    </row>
    <row r="254" spans="1:10" ht="15" customHeight="1" x14ac:dyDescent="0.25">
      <c r="A254" s="6" t="s">
        <v>628</v>
      </c>
      <c r="B254" s="5" t="s">
        <v>629</v>
      </c>
      <c r="C254" s="9">
        <f>SUM(D254:I254)</f>
        <v>1174.1534884799999</v>
      </c>
      <c r="D254" s="9">
        <v>1172.9288592</v>
      </c>
      <c r="E254" s="9">
        <v>0</v>
      </c>
      <c r="F254" s="9">
        <v>0.56337119999999996</v>
      </c>
      <c r="G254" s="9">
        <v>0.66125807999999997</v>
      </c>
      <c r="H254" s="9">
        <v>0</v>
      </c>
      <c r="I254" s="9">
        <v>0</v>
      </c>
      <c r="J254" s="21" t="s">
        <v>100</v>
      </c>
    </row>
    <row r="255" spans="1:10" ht="15" customHeight="1" x14ac:dyDescent="0.25">
      <c r="A255" s="6" t="s">
        <v>615</v>
      </c>
      <c r="B255" s="5" t="s">
        <v>616</v>
      </c>
      <c r="C255" s="9">
        <f>SUM(D255:I255)</f>
        <v>1064.4829876799997</v>
      </c>
      <c r="D255" s="9">
        <v>1063.1473171199998</v>
      </c>
      <c r="E255" s="9">
        <v>0</v>
      </c>
      <c r="F255" s="9">
        <v>0.55702079999999998</v>
      </c>
      <c r="G255" s="9">
        <v>0.77864975999999997</v>
      </c>
      <c r="H255" s="9">
        <v>0</v>
      </c>
      <c r="I255" s="9">
        <v>0</v>
      </c>
      <c r="J255" s="21" t="s">
        <v>100</v>
      </c>
    </row>
    <row r="256" spans="1:10" ht="15" customHeight="1" x14ac:dyDescent="0.25">
      <c r="A256" s="6" t="s">
        <v>664</v>
      </c>
      <c r="B256" s="5" t="s">
        <v>665</v>
      </c>
      <c r="C256" s="9">
        <f>SUM(D256:I256)</f>
        <v>1055.8414540799997</v>
      </c>
      <c r="D256" s="9">
        <v>1052.2105675199998</v>
      </c>
      <c r="E256" s="9">
        <v>0</v>
      </c>
      <c r="F256" s="9">
        <v>1.0560715200000002</v>
      </c>
      <c r="G256" s="9">
        <v>2.5748150400000003</v>
      </c>
      <c r="H256" s="9">
        <v>0</v>
      </c>
      <c r="I256" s="9">
        <v>0</v>
      </c>
      <c r="J256" s="21" t="s">
        <v>13</v>
      </c>
    </row>
    <row r="257" spans="1:10" ht="15" customHeight="1" x14ac:dyDescent="0.25">
      <c r="A257" s="6" t="s">
        <v>626</v>
      </c>
      <c r="B257" s="5" t="s">
        <v>627</v>
      </c>
      <c r="C257" s="9">
        <f>SUM(D257:I257)</f>
        <v>777.52428768000004</v>
      </c>
      <c r="D257" s="9">
        <v>773.85067200000003</v>
      </c>
      <c r="E257" s="9">
        <v>0</v>
      </c>
      <c r="F257" s="9">
        <v>0.84097440000000001</v>
      </c>
      <c r="G257" s="9">
        <v>2.0501812799999999</v>
      </c>
      <c r="H257" s="9">
        <v>0</v>
      </c>
      <c r="I257" s="9">
        <v>0.78246000000000004</v>
      </c>
      <c r="J257" s="21" t="s">
        <v>13</v>
      </c>
    </row>
    <row r="258" spans="1:10" ht="15" customHeight="1" x14ac:dyDescent="0.25">
      <c r="A258" s="6" t="s">
        <v>653</v>
      </c>
      <c r="B258" s="5" t="s">
        <v>654</v>
      </c>
      <c r="C258" s="9">
        <f>SUM(D258:I258)</f>
        <v>737.87483952000002</v>
      </c>
      <c r="D258" s="9">
        <v>735.48037583999997</v>
      </c>
      <c r="E258" s="9">
        <v>0</v>
      </c>
      <c r="F258" s="9">
        <v>0.70679952000000001</v>
      </c>
      <c r="G258" s="9">
        <v>1.68766416</v>
      </c>
      <c r="H258" s="9">
        <v>0</v>
      </c>
      <c r="I258" s="9">
        <v>0</v>
      </c>
      <c r="J258" s="21" t="s">
        <v>13</v>
      </c>
    </row>
    <row r="259" spans="1:10" ht="15" customHeight="1" x14ac:dyDescent="0.25">
      <c r="A259" s="6" t="s">
        <v>638</v>
      </c>
      <c r="B259" s="5" t="s">
        <v>639</v>
      </c>
      <c r="C259" s="9">
        <f>SUM(D259:I259)</f>
        <v>722.43202752000002</v>
      </c>
      <c r="D259" s="9">
        <v>721.56111552000004</v>
      </c>
      <c r="E259" s="9">
        <v>0</v>
      </c>
      <c r="F259" s="9">
        <v>0.39091248000000001</v>
      </c>
      <c r="G259" s="9">
        <v>0.47999952000000001</v>
      </c>
      <c r="H259" s="9">
        <v>0</v>
      </c>
      <c r="I259" s="9">
        <v>0</v>
      </c>
      <c r="J259" s="21" t="s">
        <v>63</v>
      </c>
    </row>
    <row r="260" spans="1:10" ht="15" customHeight="1" x14ac:dyDescent="0.25">
      <c r="A260" s="6" t="s">
        <v>612</v>
      </c>
      <c r="B260" s="5" t="s">
        <v>613</v>
      </c>
      <c r="C260" s="9">
        <f>SUM(D260:I260)</f>
        <v>680.44653935999986</v>
      </c>
      <c r="D260" s="9">
        <v>678.10659839999994</v>
      </c>
      <c r="E260" s="9">
        <v>0</v>
      </c>
      <c r="F260" s="9">
        <v>0.68058143999999998</v>
      </c>
      <c r="G260" s="9">
        <v>1.65935952</v>
      </c>
      <c r="H260" s="9">
        <v>0</v>
      </c>
      <c r="I260" s="9">
        <v>0</v>
      </c>
      <c r="J260" s="21" t="s">
        <v>13</v>
      </c>
    </row>
    <row r="261" spans="1:10" ht="15" customHeight="1" x14ac:dyDescent="0.25">
      <c r="A261" s="6" t="s">
        <v>643</v>
      </c>
      <c r="B261" s="5" t="s">
        <v>644</v>
      </c>
      <c r="C261" s="9">
        <f>SUM(D261:I261)</f>
        <v>635.51510064000001</v>
      </c>
      <c r="D261" s="9">
        <v>634.86763200000007</v>
      </c>
      <c r="E261" s="9">
        <v>0</v>
      </c>
      <c r="F261" s="9">
        <v>0.30010176</v>
      </c>
      <c r="G261" s="9">
        <v>0.34736688000000004</v>
      </c>
      <c r="H261" s="9">
        <v>0</v>
      </c>
      <c r="I261" s="9">
        <v>0</v>
      </c>
      <c r="J261" s="21" t="s">
        <v>100</v>
      </c>
    </row>
    <row r="262" spans="1:10" ht="15" customHeight="1" x14ac:dyDescent="0.25">
      <c r="A262" s="6" t="s">
        <v>700</v>
      </c>
      <c r="B262" s="5" t="s">
        <v>701</v>
      </c>
      <c r="C262" s="9">
        <f>SUM(D262:I262)</f>
        <v>567.99937151999995</v>
      </c>
      <c r="D262" s="9">
        <v>567.40842143999998</v>
      </c>
      <c r="E262" s="9">
        <v>0</v>
      </c>
      <c r="F262" s="9">
        <v>0.27116208000000003</v>
      </c>
      <c r="G262" s="9">
        <v>0.31978800000000002</v>
      </c>
      <c r="H262" s="9">
        <v>0</v>
      </c>
      <c r="I262" s="9">
        <v>0</v>
      </c>
      <c r="J262" s="21" t="s">
        <v>63</v>
      </c>
    </row>
    <row r="263" spans="1:10" ht="15" customHeight="1" x14ac:dyDescent="0.25">
      <c r="A263" s="6" t="s">
        <v>657</v>
      </c>
      <c r="B263" s="5" t="s">
        <v>658</v>
      </c>
      <c r="C263" s="9">
        <f>SUM(D263:I263)</f>
        <v>446.84435376000005</v>
      </c>
      <c r="D263" s="9">
        <v>445.31218368000003</v>
      </c>
      <c r="E263" s="9">
        <v>0</v>
      </c>
      <c r="F263" s="9">
        <v>0.46430496000000004</v>
      </c>
      <c r="G263" s="9">
        <v>1.06786512</v>
      </c>
      <c r="H263" s="9">
        <v>0</v>
      </c>
      <c r="I263" s="9">
        <v>0</v>
      </c>
      <c r="J263" s="21" t="s">
        <v>100</v>
      </c>
    </row>
    <row r="264" spans="1:10" ht="15" customHeight="1" x14ac:dyDescent="0.25">
      <c r="A264" s="6" t="s">
        <v>659</v>
      </c>
      <c r="B264" s="5" t="s">
        <v>660</v>
      </c>
      <c r="C264" s="9">
        <f>SUM(D264:I264)</f>
        <v>400.51573632000003</v>
      </c>
      <c r="D264" s="9">
        <v>399.3113376</v>
      </c>
      <c r="E264" s="9">
        <v>0</v>
      </c>
      <c r="F264" s="9">
        <v>0.36288000000000004</v>
      </c>
      <c r="G264" s="9">
        <v>0.84151871999999994</v>
      </c>
      <c r="H264" s="9">
        <v>0</v>
      </c>
      <c r="I264" s="9">
        <v>0</v>
      </c>
      <c r="J264" s="21" t="s">
        <v>13</v>
      </c>
    </row>
    <row r="265" spans="1:10" ht="15" customHeight="1" x14ac:dyDescent="0.25">
      <c r="A265" s="6" t="s">
        <v>667</v>
      </c>
      <c r="B265" s="5" t="s">
        <v>668</v>
      </c>
      <c r="C265" s="9">
        <f>SUM(D265:I265)</f>
        <v>380.28272687999998</v>
      </c>
      <c r="D265" s="9">
        <v>379.80780768</v>
      </c>
      <c r="E265" s="9">
        <v>0</v>
      </c>
      <c r="F265" s="9">
        <v>0.2118312</v>
      </c>
      <c r="G265" s="9">
        <v>0.26308800000000004</v>
      </c>
      <c r="H265" s="9">
        <v>0</v>
      </c>
      <c r="I265" s="9">
        <v>0</v>
      </c>
      <c r="J265" s="21" t="s">
        <v>107</v>
      </c>
    </row>
    <row r="266" spans="1:10" ht="15" customHeight="1" x14ac:dyDescent="0.25">
      <c r="A266" s="6" t="s">
        <v>746</v>
      </c>
      <c r="B266" s="5" t="s">
        <v>747</v>
      </c>
      <c r="C266" s="9">
        <f>SUM(D266:I266)</f>
        <v>377.79999263999997</v>
      </c>
      <c r="D266" s="9">
        <v>377.46632447999997</v>
      </c>
      <c r="E266" s="9">
        <v>0</v>
      </c>
      <c r="F266" s="9">
        <v>0.1546776</v>
      </c>
      <c r="G266" s="9">
        <v>0.17899055999999999</v>
      </c>
      <c r="H266" s="9">
        <v>0</v>
      </c>
      <c r="I266" s="9">
        <v>0</v>
      </c>
      <c r="J266" s="21" t="s">
        <v>100</v>
      </c>
    </row>
    <row r="267" spans="1:10" ht="15" customHeight="1" x14ac:dyDescent="0.25">
      <c r="A267" s="6" t="s">
        <v>307</v>
      </c>
      <c r="B267" s="5" t="s">
        <v>308</v>
      </c>
      <c r="C267" s="9">
        <f>SUM(D267:I267)</f>
        <v>275.70914783999996</v>
      </c>
      <c r="D267" s="9">
        <v>275.42809727999997</v>
      </c>
      <c r="E267" s="9">
        <v>0</v>
      </c>
      <c r="F267" s="9">
        <v>0.13027392000000002</v>
      </c>
      <c r="G267" s="9">
        <v>0.15077663999999999</v>
      </c>
      <c r="H267" s="9">
        <v>0</v>
      </c>
      <c r="I267" s="9">
        <v>0</v>
      </c>
      <c r="J267" s="21" t="s">
        <v>100</v>
      </c>
    </row>
    <row r="268" spans="1:10" ht="15" customHeight="1" x14ac:dyDescent="0.25">
      <c r="A268" s="6" t="s">
        <v>662</v>
      </c>
      <c r="B268" s="5" t="s">
        <v>663</v>
      </c>
      <c r="C268" s="9">
        <f>SUM(D268:I268)</f>
        <v>227.03959151999999</v>
      </c>
      <c r="D268" s="9">
        <v>12.384912959999999</v>
      </c>
      <c r="E268" s="9">
        <v>211.6125648</v>
      </c>
      <c r="F268" s="9">
        <v>0.44353007999999999</v>
      </c>
      <c r="G268" s="9">
        <v>2.59858368</v>
      </c>
      <c r="H268" s="9">
        <v>0</v>
      </c>
      <c r="I268" s="9">
        <v>0</v>
      </c>
      <c r="J268" s="21" t="s">
        <v>100</v>
      </c>
    </row>
    <row r="269" spans="1:10" ht="15" customHeight="1" x14ac:dyDescent="0.25">
      <c r="A269" s="6" t="s">
        <v>673</v>
      </c>
      <c r="B269" s="5" t="s">
        <v>674</v>
      </c>
      <c r="C269" s="9">
        <f>SUM(D269:I269)</f>
        <v>192.08889504000001</v>
      </c>
      <c r="D269" s="9">
        <v>191.52860832000002</v>
      </c>
      <c r="E269" s="9">
        <v>0</v>
      </c>
      <c r="F269" s="9">
        <v>0.17028144000000003</v>
      </c>
      <c r="G269" s="9">
        <v>0.39000528000000001</v>
      </c>
      <c r="H269" s="9">
        <v>0</v>
      </c>
      <c r="I269" s="9">
        <v>0</v>
      </c>
      <c r="J269" s="21" t="s">
        <v>13</v>
      </c>
    </row>
    <row r="270" spans="1:10" ht="15" customHeight="1" x14ac:dyDescent="0.25">
      <c r="A270" s="6" t="s">
        <v>680</v>
      </c>
      <c r="B270" s="5" t="s">
        <v>681</v>
      </c>
      <c r="C270" s="9">
        <f>SUM(D270:I270)</f>
        <v>176.58947376</v>
      </c>
      <c r="D270" s="9">
        <v>175.97929103999999</v>
      </c>
      <c r="E270" s="9">
        <v>0</v>
      </c>
      <c r="F270" s="9">
        <v>0.18316368000000002</v>
      </c>
      <c r="G270" s="9">
        <v>0.42701904000000002</v>
      </c>
      <c r="H270" s="9">
        <v>0</v>
      </c>
      <c r="I270" s="9">
        <v>0</v>
      </c>
      <c r="J270" s="21" t="s">
        <v>13</v>
      </c>
    </row>
    <row r="271" spans="1:10" ht="15" customHeight="1" x14ac:dyDescent="0.25">
      <c r="A271" s="6" t="s">
        <v>649</v>
      </c>
      <c r="B271" s="5" t="s">
        <v>650</v>
      </c>
      <c r="C271" s="9">
        <f>SUM(D271:I271)</f>
        <v>175.73099040000005</v>
      </c>
      <c r="D271" s="9">
        <v>175.26958848000004</v>
      </c>
      <c r="E271" s="9">
        <v>0</v>
      </c>
      <c r="F271" s="9">
        <v>0.17608752</v>
      </c>
      <c r="G271" s="9">
        <v>0.28531440000000002</v>
      </c>
      <c r="H271" s="9">
        <v>0</v>
      </c>
      <c r="I271" s="9">
        <v>0</v>
      </c>
      <c r="J271" s="21" t="s">
        <v>652</v>
      </c>
    </row>
    <row r="272" spans="1:10" ht="15" customHeight="1" x14ac:dyDescent="0.25">
      <c r="A272" s="6" t="s">
        <v>758</v>
      </c>
      <c r="B272" s="5" t="s">
        <v>759</v>
      </c>
      <c r="C272" s="9">
        <f>SUM(D272:I272)</f>
        <v>132.32165183999999</v>
      </c>
      <c r="D272" s="9">
        <v>131.85707471999999</v>
      </c>
      <c r="E272" s="9">
        <v>0</v>
      </c>
      <c r="F272" s="9">
        <v>2.2498560000000001E-2</v>
      </c>
      <c r="G272" s="9">
        <v>0.44207856000000001</v>
      </c>
      <c r="H272" s="9">
        <v>0</v>
      </c>
      <c r="I272" s="9">
        <v>0</v>
      </c>
      <c r="J272" s="21" t="s">
        <v>652</v>
      </c>
    </row>
    <row r="273" spans="1:10" ht="15" customHeight="1" x14ac:dyDescent="0.25">
      <c r="A273" s="6" t="s">
        <v>683</v>
      </c>
      <c r="B273" s="5" t="s">
        <v>684</v>
      </c>
      <c r="C273" s="9">
        <f>SUM(D273:I273)</f>
        <v>117.97038288</v>
      </c>
      <c r="D273" s="9">
        <v>117.6937776</v>
      </c>
      <c r="E273" s="9">
        <v>0</v>
      </c>
      <c r="F273" s="9">
        <v>0.1134</v>
      </c>
      <c r="G273" s="9">
        <v>0.16320528000000001</v>
      </c>
      <c r="H273" s="9">
        <v>0</v>
      </c>
      <c r="I273" s="9">
        <v>0</v>
      </c>
      <c r="J273" s="21" t="s">
        <v>652</v>
      </c>
    </row>
    <row r="274" spans="1:10" ht="15" customHeight="1" x14ac:dyDescent="0.25">
      <c r="A274" s="6" t="s">
        <v>288</v>
      </c>
      <c r="B274" s="5" t="s">
        <v>289</v>
      </c>
      <c r="C274" s="9">
        <f>SUM(D274:I274)</f>
        <v>85.37414256000001</v>
      </c>
      <c r="D274" s="9">
        <v>85.287232800000012</v>
      </c>
      <c r="E274" s="9">
        <v>0</v>
      </c>
      <c r="F274" s="9">
        <v>4.0279680000000005E-2</v>
      </c>
      <c r="G274" s="9">
        <v>4.6630080000000004E-2</v>
      </c>
      <c r="H274" s="9">
        <v>0</v>
      </c>
      <c r="I274" s="9">
        <v>0</v>
      </c>
      <c r="J274" s="21" t="s">
        <v>100</v>
      </c>
    </row>
    <row r="275" spans="1:10" ht="15" customHeight="1" x14ac:dyDescent="0.25">
      <c r="A275" s="6" t="s">
        <v>738</v>
      </c>
      <c r="B275" s="5" t="s">
        <v>739</v>
      </c>
      <c r="C275" s="9">
        <f>SUM(D275:I275)</f>
        <v>82.359698399999999</v>
      </c>
      <c r="D275" s="9">
        <v>81.920159999999996</v>
      </c>
      <c r="E275" s="9">
        <v>0</v>
      </c>
      <c r="F275" s="9">
        <v>3.4020000000000002E-2</v>
      </c>
      <c r="G275" s="9">
        <v>0.4055184</v>
      </c>
      <c r="H275" s="9">
        <v>0</v>
      </c>
      <c r="I275" s="9">
        <v>0</v>
      </c>
      <c r="J275" s="21" t="s">
        <v>100</v>
      </c>
    </row>
    <row r="276" spans="1:10" ht="15" customHeight="1" x14ac:dyDescent="0.25">
      <c r="A276" s="6" t="s">
        <v>686</v>
      </c>
      <c r="B276" s="5" t="s">
        <v>687</v>
      </c>
      <c r="C276" s="9">
        <f>SUM(D276:I276)</f>
        <v>76.057561439999986</v>
      </c>
      <c r="D276" s="9">
        <v>73.912487039999988</v>
      </c>
      <c r="E276" s="9">
        <v>0</v>
      </c>
      <c r="F276" s="9">
        <v>2.0902795200000002</v>
      </c>
      <c r="G276" s="9">
        <v>5.4794880000000004E-2</v>
      </c>
      <c r="H276" s="9">
        <v>0</v>
      </c>
      <c r="I276" s="9">
        <v>0</v>
      </c>
      <c r="J276" s="21" t="s">
        <v>652</v>
      </c>
    </row>
    <row r="277" spans="1:10" ht="15" customHeight="1" x14ac:dyDescent="0.25">
      <c r="A277" s="6" t="s">
        <v>753</v>
      </c>
      <c r="B277" s="5" t="s">
        <v>754</v>
      </c>
      <c r="C277" s="9">
        <f>SUM(D277:I277)</f>
        <v>48.68552304</v>
      </c>
      <c r="D277" s="9">
        <v>0</v>
      </c>
      <c r="E277" s="9">
        <v>48.436496640000001</v>
      </c>
      <c r="F277" s="9">
        <v>7.4390400000000009E-2</v>
      </c>
      <c r="G277" s="9">
        <v>0.17463600000000001</v>
      </c>
      <c r="H277" s="9">
        <v>0</v>
      </c>
      <c r="I277" s="9">
        <v>0</v>
      </c>
      <c r="J277" s="21" t="s">
        <v>13</v>
      </c>
    </row>
    <row r="278" spans="1:10" ht="15" customHeight="1" x14ac:dyDescent="0.25">
      <c r="A278" s="6" t="s">
        <v>689</v>
      </c>
      <c r="B278" s="5" t="s">
        <v>690</v>
      </c>
      <c r="C278" s="9">
        <f>SUM(D278:I278)</f>
        <v>46.41171696</v>
      </c>
      <c r="D278" s="9">
        <v>46.252049759999998</v>
      </c>
      <c r="E278" s="9">
        <v>0</v>
      </c>
      <c r="F278" s="9">
        <v>4.6448639999999999E-2</v>
      </c>
      <c r="G278" s="9">
        <v>0.11321856</v>
      </c>
      <c r="H278" s="9">
        <v>0</v>
      </c>
      <c r="I278" s="9">
        <v>0</v>
      </c>
      <c r="J278" s="21" t="s">
        <v>13</v>
      </c>
    </row>
    <row r="279" spans="1:10" ht="15" customHeight="1" x14ac:dyDescent="0.25">
      <c r="A279" s="6" t="s">
        <v>692</v>
      </c>
      <c r="B279" s="5" t="s">
        <v>693</v>
      </c>
      <c r="C279" s="9">
        <f>SUM(D279:I279)</f>
        <v>43.663808159999995</v>
      </c>
      <c r="D279" s="9">
        <v>43.456240799999996</v>
      </c>
      <c r="E279" s="9">
        <v>0</v>
      </c>
      <c r="F279" s="9">
        <v>4.5360000000000004E-2</v>
      </c>
      <c r="G279" s="9">
        <v>0.16220735999999999</v>
      </c>
      <c r="H279" s="9">
        <v>0</v>
      </c>
      <c r="I279" s="9">
        <v>0</v>
      </c>
      <c r="J279" s="21" t="s">
        <v>652</v>
      </c>
    </row>
    <row r="280" spans="1:10" ht="15" customHeight="1" x14ac:dyDescent="0.25">
      <c r="A280" s="6" t="s">
        <v>696</v>
      </c>
      <c r="B280" s="5" t="s">
        <v>697</v>
      </c>
      <c r="C280" s="9">
        <f>SUM(D280:I280)</f>
        <v>30.712348800000004</v>
      </c>
      <c r="D280" s="9">
        <v>30.610107360000004</v>
      </c>
      <c r="E280" s="9">
        <v>0</v>
      </c>
      <c r="F280" s="9">
        <v>3.075408E-2</v>
      </c>
      <c r="G280" s="9">
        <v>7.148736E-2</v>
      </c>
      <c r="H280" s="9">
        <v>0</v>
      </c>
      <c r="I280" s="9">
        <v>0</v>
      </c>
      <c r="J280" s="21" t="s">
        <v>652</v>
      </c>
    </row>
    <row r="281" spans="1:10" ht="15" customHeight="1" x14ac:dyDescent="0.25">
      <c r="A281" s="6" t="s">
        <v>633</v>
      </c>
      <c r="B281" s="5" t="s">
        <v>634</v>
      </c>
      <c r="C281" s="9">
        <f>SUM(D281:I281)</f>
        <v>23.000695200000003</v>
      </c>
      <c r="D281" s="9">
        <v>22.954700160000002</v>
      </c>
      <c r="E281" s="9">
        <v>0</v>
      </c>
      <c r="F281" s="9">
        <v>1.6057439999999999E-2</v>
      </c>
      <c r="G281" s="9">
        <v>2.9937600000000002E-2</v>
      </c>
      <c r="H281" s="9">
        <v>0</v>
      </c>
      <c r="I281" s="9">
        <v>0</v>
      </c>
      <c r="J281" s="21" t="s">
        <v>63</v>
      </c>
    </row>
    <row r="282" spans="1:10" ht="15" customHeight="1" x14ac:dyDescent="0.25">
      <c r="A282" s="6" t="s">
        <v>694</v>
      </c>
      <c r="B282" s="5" t="s">
        <v>695</v>
      </c>
      <c r="C282" s="9">
        <f>SUM(D282:I282)</f>
        <v>21.042776159999999</v>
      </c>
      <c r="D282" s="9">
        <v>21.020912639999999</v>
      </c>
      <c r="E282" s="9">
        <v>0</v>
      </c>
      <c r="F282" s="9">
        <v>1.0069920000000001E-2</v>
      </c>
      <c r="G282" s="9">
        <v>1.1793600000000001E-2</v>
      </c>
      <c r="H282" s="9">
        <v>0</v>
      </c>
      <c r="I282" s="9">
        <v>0</v>
      </c>
      <c r="J282" s="21" t="s">
        <v>100</v>
      </c>
    </row>
    <row r="283" spans="1:10" ht="15" customHeight="1" x14ac:dyDescent="0.25">
      <c r="A283" s="6" t="s">
        <v>698</v>
      </c>
      <c r="B283" s="5" t="s">
        <v>699</v>
      </c>
      <c r="C283" s="9">
        <f>SUM(D283:I283)</f>
        <v>13.666332959999998</v>
      </c>
      <c r="D283" s="9">
        <v>13.652452799999999</v>
      </c>
      <c r="E283" s="9">
        <v>0</v>
      </c>
      <c r="F283" s="9">
        <v>6.4411200000000007E-3</v>
      </c>
      <c r="G283" s="9">
        <v>7.4390399999999992E-3</v>
      </c>
      <c r="H283" s="9">
        <v>0</v>
      </c>
      <c r="I283" s="9">
        <v>0</v>
      </c>
      <c r="J283" s="21" t="s">
        <v>42</v>
      </c>
    </row>
    <row r="284" spans="1:10" ht="15" customHeight="1" x14ac:dyDescent="0.25">
      <c r="A284" s="6" t="s">
        <v>755</v>
      </c>
      <c r="B284" s="5" t="s">
        <v>756</v>
      </c>
      <c r="C284" s="9">
        <f>SUM(D284:I284)</f>
        <v>0</v>
      </c>
      <c r="D284" s="9">
        <v>0</v>
      </c>
      <c r="E284" s="9">
        <v>0</v>
      </c>
      <c r="F284" s="9">
        <v>0</v>
      </c>
      <c r="G284" s="9">
        <v>0</v>
      </c>
      <c r="H284" s="9">
        <v>0</v>
      </c>
      <c r="I284" s="9">
        <v>0</v>
      </c>
      <c r="J284" s="21" t="s">
        <v>100</v>
      </c>
    </row>
    <row r="285" spans="1:10" ht="15" customHeight="1" x14ac:dyDescent="0.25">
      <c r="A285" s="6" t="s">
        <v>560</v>
      </c>
      <c r="B285" s="26" t="s">
        <v>561</v>
      </c>
      <c r="C285" s="9">
        <f>SUM(D285:I285)</f>
        <v>0</v>
      </c>
      <c r="D285" s="9">
        <v>0</v>
      </c>
      <c r="E285" s="9">
        <v>0</v>
      </c>
      <c r="F285" s="9">
        <v>0</v>
      </c>
      <c r="G285" s="9">
        <v>0</v>
      </c>
      <c r="H285" s="9">
        <v>0</v>
      </c>
      <c r="I285" s="9">
        <v>0</v>
      </c>
      <c r="J285" s="6" t="s">
        <v>100</v>
      </c>
    </row>
  </sheetData>
  <autoFilter ref="A2:J285" xr:uid="{40975BCE-7BA5-42D8-AC39-4FC1B682A9C4}">
    <sortState xmlns:xlrd2="http://schemas.microsoft.com/office/spreadsheetml/2017/richdata2" ref="A3:J285">
      <sortCondition descending="1" ref="C2:C285"/>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FB299-FC54-43BB-AC95-45FA3E69BD7B}">
  <sheetPr>
    <tabColor theme="5" tint="-0.249977111117893"/>
  </sheetPr>
  <dimension ref="A1:J284"/>
  <sheetViews>
    <sheetView zoomScaleNormal="100" workbookViewId="0">
      <pane ySplit="2" topLeftCell="A3" activePane="bottomLeft" state="frozen"/>
      <selection activeCell="K2" sqref="K2"/>
      <selection pane="bottomLeft"/>
    </sheetView>
  </sheetViews>
  <sheetFormatPr defaultColWidth="8.85546875" defaultRowHeight="15" customHeight="1" x14ac:dyDescent="0.25"/>
  <cols>
    <col min="1" max="1" width="50.7109375" style="6" customWidth="1"/>
    <col min="2" max="2" width="10.7109375" style="6" customWidth="1"/>
    <col min="3" max="9" width="20.7109375" style="6" customWidth="1"/>
    <col min="10" max="10" width="40.7109375" style="6" customWidth="1"/>
    <col min="11" max="16384" width="8.85546875" style="6"/>
  </cols>
  <sheetData>
    <row r="1" spans="1:10" s="7" customFormat="1" ht="15" customHeight="1" x14ac:dyDescent="0.25">
      <c r="A1" s="7" t="s">
        <v>848</v>
      </c>
      <c r="C1" s="18">
        <f>SUM(C3:C284)</f>
        <v>13726311.901882749</v>
      </c>
      <c r="D1" s="18">
        <f t="shared" ref="D1:I1" si="0">SUM(D3:D284)</f>
        <v>10125709.338864157</v>
      </c>
      <c r="E1" s="18">
        <f t="shared" si="0"/>
        <v>2173046.0621172735</v>
      </c>
      <c r="F1" s="18">
        <f t="shared" si="0"/>
        <v>1279144.2620422393</v>
      </c>
      <c r="G1" s="18">
        <f t="shared" si="0"/>
        <v>58174.875763679993</v>
      </c>
      <c r="H1" s="18">
        <f t="shared" si="0"/>
        <v>25477.488912960005</v>
      </c>
      <c r="I1" s="18">
        <f t="shared" si="0"/>
        <v>64759.874182415995</v>
      </c>
    </row>
    <row r="2" spans="1:10" ht="15" customHeight="1" x14ac:dyDescent="0.25">
      <c r="A2" s="6" t="s">
        <v>4</v>
      </c>
      <c r="B2" s="5" t="s">
        <v>842</v>
      </c>
      <c r="C2" s="4" t="s">
        <v>843</v>
      </c>
      <c r="D2" s="4" t="s">
        <v>1271</v>
      </c>
      <c r="E2" s="4" t="s">
        <v>1272</v>
      </c>
      <c r="F2" s="4" t="s">
        <v>1273</v>
      </c>
      <c r="G2" s="4" t="s">
        <v>1274</v>
      </c>
      <c r="H2" s="4" t="s">
        <v>1275</v>
      </c>
      <c r="I2" s="4" t="s">
        <v>770</v>
      </c>
      <c r="J2" s="4" t="s">
        <v>7</v>
      </c>
    </row>
    <row r="3" spans="1:10" ht="15" customHeight="1" x14ac:dyDescent="0.25">
      <c r="A3" s="6" t="s">
        <v>849</v>
      </c>
      <c r="B3" s="5" t="s">
        <v>22</v>
      </c>
      <c r="C3" s="9">
        <f>SUM(D3:I3)</f>
        <v>1768953.7541289604</v>
      </c>
      <c r="D3" s="9">
        <v>1767151.2912480002</v>
      </c>
      <c r="E3" s="9">
        <v>0</v>
      </c>
      <c r="F3" s="9">
        <v>820.67579999999998</v>
      </c>
      <c r="G3" s="9">
        <v>981.78708096000014</v>
      </c>
      <c r="H3" s="9">
        <v>0</v>
      </c>
      <c r="I3" s="9">
        <v>0</v>
      </c>
      <c r="J3" s="6" t="s">
        <v>13</v>
      </c>
    </row>
    <row r="4" spans="1:10" ht="15" customHeight="1" x14ac:dyDescent="0.25">
      <c r="A4" s="6" t="s">
        <v>850</v>
      </c>
      <c r="B4" s="5" t="s">
        <v>15</v>
      </c>
      <c r="C4" s="9">
        <f>SUM(D4:I4)</f>
        <v>910487.47516271996</v>
      </c>
      <c r="D4" s="9">
        <v>340732.69999663997</v>
      </c>
      <c r="E4" s="9">
        <v>550039</v>
      </c>
      <c r="F4" s="9">
        <v>7688.6052768000009</v>
      </c>
      <c r="G4" s="9">
        <v>12027.16988928</v>
      </c>
      <c r="H4" s="9">
        <v>0</v>
      </c>
      <c r="I4" s="9">
        <v>0</v>
      </c>
      <c r="J4" s="6" t="s">
        <v>17</v>
      </c>
    </row>
    <row r="5" spans="1:10" ht="15" customHeight="1" x14ac:dyDescent="0.25">
      <c r="A5" s="6" t="s">
        <v>851</v>
      </c>
      <c r="B5" s="5" t="s">
        <v>31</v>
      </c>
      <c r="C5" s="9">
        <f>SUM(D5:I5)</f>
        <v>907583.66322624008</v>
      </c>
      <c r="D5" s="9">
        <v>906609.96093024011</v>
      </c>
      <c r="E5" s="9">
        <v>0</v>
      </c>
      <c r="F5" s="9">
        <v>432.33523200000008</v>
      </c>
      <c r="G5" s="9">
        <v>541.36706400000014</v>
      </c>
      <c r="H5" s="9">
        <v>0</v>
      </c>
      <c r="I5" s="9">
        <v>0</v>
      </c>
      <c r="J5" s="6" t="s">
        <v>13</v>
      </c>
    </row>
    <row r="6" spans="1:10" ht="15" customHeight="1" x14ac:dyDescent="0.25">
      <c r="A6" s="6" t="s">
        <v>852</v>
      </c>
      <c r="B6" s="5" t="s">
        <v>25</v>
      </c>
      <c r="C6" s="9">
        <f>SUM(D6:I6)</f>
        <v>748331.60284512024</v>
      </c>
      <c r="D6" s="9">
        <v>747570.29629968014</v>
      </c>
      <c r="E6" s="9">
        <v>0</v>
      </c>
      <c r="F6" s="9">
        <v>347.02894799999996</v>
      </c>
      <c r="G6" s="9">
        <v>414.27759743999997</v>
      </c>
      <c r="H6" s="9">
        <v>0</v>
      </c>
      <c r="I6" s="9">
        <v>0</v>
      </c>
      <c r="J6" s="6" t="s">
        <v>13</v>
      </c>
    </row>
    <row r="7" spans="1:10" ht="15" customHeight="1" x14ac:dyDescent="0.25">
      <c r="A7" s="6" t="s">
        <v>853</v>
      </c>
      <c r="B7" s="5" t="s">
        <v>11</v>
      </c>
      <c r="C7" s="9">
        <f>SUM(D7:I7)</f>
        <v>626033.15437824011</v>
      </c>
      <c r="D7" s="9">
        <v>625397.35278384003</v>
      </c>
      <c r="E7" s="9">
        <v>0</v>
      </c>
      <c r="F7" s="9">
        <v>290.02957199999997</v>
      </c>
      <c r="G7" s="9">
        <v>345.77202240000003</v>
      </c>
      <c r="H7" s="9">
        <v>0</v>
      </c>
      <c r="I7" s="9">
        <v>0</v>
      </c>
      <c r="J7" s="6" t="s">
        <v>13</v>
      </c>
    </row>
    <row r="8" spans="1:10" ht="15" customHeight="1" x14ac:dyDescent="0.25">
      <c r="A8" s="6" t="s">
        <v>854</v>
      </c>
      <c r="B8" s="5" t="s">
        <v>19</v>
      </c>
      <c r="C8" s="9">
        <f>SUM(D8:I8)</f>
        <v>610176.61082448007</v>
      </c>
      <c r="D8" s="9">
        <v>609557.19970320014</v>
      </c>
      <c r="E8" s="9">
        <v>0</v>
      </c>
      <c r="F8" s="9">
        <v>282.4794</v>
      </c>
      <c r="G8" s="9">
        <v>336.93172128000003</v>
      </c>
      <c r="H8" s="9">
        <v>0</v>
      </c>
      <c r="I8" s="9">
        <v>0</v>
      </c>
      <c r="J8" s="6" t="s">
        <v>13</v>
      </c>
    </row>
    <row r="9" spans="1:10" ht="15" customHeight="1" x14ac:dyDescent="0.25">
      <c r="A9" s="6" t="s">
        <v>855</v>
      </c>
      <c r="B9" s="5" t="s">
        <v>28</v>
      </c>
      <c r="C9" s="9">
        <f>SUM(D9:I9)</f>
        <v>586631.77679231996</v>
      </c>
      <c r="D9" s="9">
        <v>201827.54664191999</v>
      </c>
      <c r="E9" s="9">
        <v>315465</v>
      </c>
      <c r="F9" s="9">
        <v>61279.146432000001</v>
      </c>
      <c r="G9" s="9">
        <v>8060.0837184000002</v>
      </c>
      <c r="H9" s="9">
        <v>0</v>
      </c>
      <c r="I9" s="9">
        <v>0</v>
      </c>
      <c r="J9" s="6" t="s">
        <v>17</v>
      </c>
    </row>
    <row r="10" spans="1:10" ht="15" customHeight="1" x14ac:dyDescent="0.25">
      <c r="A10" s="6" t="s">
        <v>856</v>
      </c>
      <c r="B10" s="5" t="s">
        <v>34</v>
      </c>
      <c r="C10" s="9">
        <f>SUM(D10:I10)</f>
        <v>473134.89345695998</v>
      </c>
      <c r="D10" s="9">
        <v>187989.31215967995</v>
      </c>
      <c r="E10" s="9">
        <v>274585</v>
      </c>
      <c r="F10" s="9">
        <v>4117.7008756800005</v>
      </c>
      <c r="G10" s="9">
        <v>6442.8804216000008</v>
      </c>
      <c r="H10" s="9">
        <v>0</v>
      </c>
      <c r="I10" s="9">
        <v>0</v>
      </c>
      <c r="J10" s="6" t="s">
        <v>17</v>
      </c>
    </row>
    <row r="11" spans="1:10" ht="15" customHeight="1" x14ac:dyDescent="0.25">
      <c r="A11" s="6" t="s">
        <v>857</v>
      </c>
      <c r="B11" s="5" t="s">
        <v>37</v>
      </c>
      <c r="C11" s="9">
        <f>SUM(D11:I11)</f>
        <v>405945.96335999999</v>
      </c>
      <c r="D11" s="9">
        <v>149278.97258975997</v>
      </c>
      <c r="E11" s="9">
        <v>247785</v>
      </c>
      <c r="F11" s="9">
        <v>3463.61511888</v>
      </c>
      <c r="G11" s="9">
        <v>5418.3756513599992</v>
      </c>
      <c r="H11" s="9">
        <v>0</v>
      </c>
      <c r="I11" s="9">
        <v>0</v>
      </c>
      <c r="J11" s="6" t="s">
        <v>17</v>
      </c>
    </row>
    <row r="12" spans="1:10" ht="15" customHeight="1" x14ac:dyDescent="0.25">
      <c r="A12" s="6" t="s">
        <v>858</v>
      </c>
      <c r="B12" s="5" t="s">
        <v>40</v>
      </c>
      <c r="C12" s="9">
        <f>SUM(D12:I12)</f>
        <v>362364.45411599998</v>
      </c>
      <c r="D12" s="9">
        <v>6179.1422313599996</v>
      </c>
      <c r="E12" s="9">
        <v>0</v>
      </c>
      <c r="F12" s="9">
        <v>356182.09477199998</v>
      </c>
      <c r="G12" s="9">
        <v>3.2171126399999999</v>
      </c>
      <c r="H12" s="9">
        <v>0</v>
      </c>
      <c r="I12" s="9">
        <v>0</v>
      </c>
      <c r="J12" s="6" t="s">
        <v>42</v>
      </c>
    </row>
    <row r="13" spans="1:10" ht="15" customHeight="1" x14ac:dyDescent="0.25">
      <c r="A13" s="6" t="s">
        <v>859</v>
      </c>
      <c r="B13" s="5" t="s">
        <v>59</v>
      </c>
      <c r="C13" s="9">
        <f>SUM(D13:I13)</f>
        <v>353066.12640431995</v>
      </c>
      <c r="D13" s="9">
        <v>352708.06554143998</v>
      </c>
      <c r="E13" s="9">
        <v>0</v>
      </c>
      <c r="F13" s="9">
        <v>163.22932080000001</v>
      </c>
      <c r="G13" s="9">
        <v>194.83154208000002</v>
      </c>
      <c r="H13" s="9">
        <v>0</v>
      </c>
      <c r="I13" s="9">
        <v>0</v>
      </c>
      <c r="J13" s="6" t="s">
        <v>13</v>
      </c>
    </row>
    <row r="14" spans="1:10" ht="15" customHeight="1" x14ac:dyDescent="0.25">
      <c r="A14" s="6" t="s">
        <v>860</v>
      </c>
      <c r="B14" s="5" t="s">
        <v>44</v>
      </c>
      <c r="C14" s="9">
        <f>SUM(D14:I14)</f>
        <v>301284.33366527996</v>
      </c>
      <c r="D14" s="9">
        <v>125727.14172303997</v>
      </c>
      <c r="E14" s="9">
        <v>168452</v>
      </c>
      <c r="F14" s="9">
        <v>2767.7033596799997</v>
      </c>
      <c r="G14" s="9">
        <v>4337.4885825600004</v>
      </c>
      <c r="H14" s="9">
        <v>0</v>
      </c>
      <c r="I14" s="9">
        <v>0</v>
      </c>
      <c r="J14" s="6" t="s">
        <v>17</v>
      </c>
    </row>
    <row r="15" spans="1:10" ht="15" customHeight="1" x14ac:dyDescent="0.25">
      <c r="A15" s="6" t="s">
        <v>861</v>
      </c>
      <c r="B15" s="5" t="s">
        <v>53</v>
      </c>
      <c r="C15" s="9">
        <f>SUM(D15:I15)</f>
        <v>256609.29343392001</v>
      </c>
      <c r="D15" s="9">
        <v>256329.40536</v>
      </c>
      <c r="E15" s="9">
        <v>0</v>
      </c>
      <c r="F15" s="9">
        <v>124.250112</v>
      </c>
      <c r="G15" s="9">
        <v>155.63796191999998</v>
      </c>
      <c r="H15" s="9">
        <v>0</v>
      </c>
      <c r="I15" s="9">
        <v>0</v>
      </c>
      <c r="J15" s="6" t="s">
        <v>13</v>
      </c>
    </row>
    <row r="16" spans="1:10" ht="15" customHeight="1" x14ac:dyDescent="0.25">
      <c r="A16" s="6" t="s">
        <v>862</v>
      </c>
      <c r="B16" s="5" t="s">
        <v>50</v>
      </c>
      <c r="C16" s="9">
        <f>SUM(D16:I16)</f>
        <v>215251.16963616002</v>
      </c>
      <c r="D16" s="9">
        <v>215035.79328000001</v>
      </c>
      <c r="E16" s="9">
        <v>0</v>
      </c>
      <c r="F16" s="9">
        <v>99.506231999999997</v>
      </c>
      <c r="G16" s="9">
        <v>115.87012416</v>
      </c>
      <c r="H16" s="9">
        <v>0</v>
      </c>
      <c r="I16" s="9">
        <v>0</v>
      </c>
      <c r="J16" s="6" t="s">
        <v>13</v>
      </c>
    </row>
    <row r="17" spans="1:10" ht="15" customHeight="1" x14ac:dyDescent="0.25">
      <c r="A17" s="6" t="s">
        <v>863</v>
      </c>
      <c r="B17" s="5" t="s">
        <v>47</v>
      </c>
      <c r="C17" s="9">
        <f>SUM(D17:I17)</f>
        <v>214746.12450144</v>
      </c>
      <c r="D17" s="9">
        <v>29918.485295999995</v>
      </c>
      <c r="E17" s="9">
        <v>0</v>
      </c>
      <c r="F17" s="9">
        <v>184810.76964000001</v>
      </c>
      <c r="G17" s="9">
        <v>16.869565440000006</v>
      </c>
      <c r="H17" s="9">
        <v>0</v>
      </c>
      <c r="I17" s="9">
        <v>0</v>
      </c>
      <c r="J17" s="6" t="s">
        <v>42</v>
      </c>
    </row>
    <row r="18" spans="1:10" ht="15" customHeight="1" x14ac:dyDescent="0.25">
      <c r="A18" s="6" t="s">
        <v>864</v>
      </c>
      <c r="B18" s="5" t="s">
        <v>80</v>
      </c>
      <c r="C18" s="9">
        <f>SUM(D18:I18)</f>
        <v>147557.90646576002</v>
      </c>
      <c r="D18" s="9">
        <v>302.27214527999996</v>
      </c>
      <c r="E18" s="9">
        <v>79856.28</v>
      </c>
      <c r="F18" s="9">
        <v>67251.039639840004</v>
      </c>
      <c r="G18" s="9">
        <v>148.31468064000003</v>
      </c>
      <c r="H18" s="9">
        <v>0</v>
      </c>
      <c r="I18" s="9">
        <v>0</v>
      </c>
      <c r="J18" s="6" t="s">
        <v>82</v>
      </c>
    </row>
    <row r="19" spans="1:10" ht="15" customHeight="1" x14ac:dyDescent="0.25">
      <c r="A19" s="6" t="s">
        <v>865</v>
      </c>
      <c r="B19" s="5" t="s">
        <v>156</v>
      </c>
      <c r="C19" s="9">
        <f>SUM(D19:I19)</f>
        <v>147430.26242784003</v>
      </c>
      <c r="D19" s="9">
        <v>147294.48062448003</v>
      </c>
      <c r="E19" s="9">
        <v>0</v>
      </c>
      <c r="F19" s="9">
        <v>61.950419999999994</v>
      </c>
      <c r="G19" s="9">
        <v>73.83138335999999</v>
      </c>
      <c r="H19" s="9">
        <v>0</v>
      </c>
      <c r="I19" s="9">
        <v>0</v>
      </c>
      <c r="J19" s="6" t="s">
        <v>13</v>
      </c>
    </row>
    <row r="20" spans="1:10" ht="15" customHeight="1" x14ac:dyDescent="0.25">
      <c r="A20" s="6" t="s">
        <v>602</v>
      </c>
      <c r="B20" s="5" t="s">
        <v>603</v>
      </c>
      <c r="C20" s="9">
        <f>SUM(D20:I20)</f>
        <v>143328.92199696001</v>
      </c>
      <c r="D20" s="9">
        <v>143128.67619456002</v>
      </c>
      <c r="E20" s="9">
        <v>0</v>
      </c>
      <c r="F20" s="9">
        <v>78.860628000000005</v>
      </c>
      <c r="G20" s="9">
        <v>121.3851744</v>
      </c>
      <c r="H20" s="9">
        <v>0</v>
      </c>
      <c r="I20" s="9">
        <v>0</v>
      </c>
      <c r="J20" s="6" t="s">
        <v>13</v>
      </c>
    </row>
    <row r="21" spans="1:10" ht="15" customHeight="1" x14ac:dyDescent="0.25">
      <c r="A21" s="6" t="s">
        <v>866</v>
      </c>
      <c r="B21" s="5" t="s">
        <v>68</v>
      </c>
      <c r="C21" s="9">
        <f>SUM(D21:I21)</f>
        <v>141382.80054864002</v>
      </c>
      <c r="D21" s="9">
        <v>7279.8841886400005</v>
      </c>
      <c r="E21" s="9">
        <v>0</v>
      </c>
      <c r="F21" s="9">
        <v>134098.98165216003</v>
      </c>
      <c r="G21" s="9">
        <v>3.9347078400000024</v>
      </c>
      <c r="H21" s="9">
        <v>0</v>
      </c>
      <c r="I21" s="9">
        <v>0</v>
      </c>
      <c r="J21" s="6" t="s">
        <v>42</v>
      </c>
    </row>
    <row r="22" spans="1:10" ht="15" customHeight="1" x14ac:dyDescent="0.25">
      <c r="A22" s="6" t="s">
        <v>867</v>
      </c>
      <c r="B22" s="5" t="s">
        <v>167</v>
      </c>
      <c r="C22" s="9">
        <f>SUM(D22:I22)</f>
        <v>134571.40460064</v>
      </c>
      <c r="D22" s="9">
        <v>23.645260799999999</v>
      </c>
      <c r="E22" s="9">
        <v>71014.708800000008</v>
      </c>
      <c r="F22" s="9">
        <v>63408.09054384</v>
      </c>
      <c r="G22" s="9">
        <v>124.959996</v>
      </c>
      <c r="H22" s="9">
        <v>0</v>
      </c>
      <c r="I22" s="9">
        <v>0</v>
      </c>
      <c r="J22" s="6" t="s">
        <v>82</v>
      </c>
    </row>
    <row r="23" spans="1:10" ht="15" customHeight="1" x14ac:dyDescent="0.25">
      <c r="A23" s="6" t="s">
        <v>868</v>
      </c>
      <c r="B23" s="5" t="s">
        <v>62</v>
      </c>
      <c r="C23" s="9">
        <f>SUM(D23:I23)</f>
        <v>125012.29898304</v>
      </c>
      <c r="D23" s="9">
        <v>124882.79563872</v>
      </c>
      <c r="E23" s="9">
        <v>0</v>
      </c>
      <c r="F23" s="9">
        <v>58.618727999999997</v>
      </c>
      <c r="G23" s="9">
        <v>70.884616319999992</v>
      </c>
      <c r="H23" s="9">
        <v>0</v>
      </c>
      <c r="I23" s="9">
        <v>0</v>
      </c>
      <c r="J23" s="6" t="s">
        <v>63</v>
      </c>
    </row>
    <row r="24" spans="1:10" ht="15" customHeight="1" x14ac:dyDescent="0.25">
      <c r="A24" s="6" t="s">
        <v>869</v>
      </c>
      <c r="B24" s="5" t="s">
        <v>56</v>
      </c>
      <c r="C24" s="9">
        <f>SUM(D24:I24)</f>
        <v>123235.22073743999</v>
      </c>
      <c r="D24" s="9">
        <v>123116.74703999999</v>
      </c>
      <c r="E24" s="9">
        <v>0</v>
      </c>
      <c r="F24" s="9">
        <v>54.293651999999994</v>
      </c>
      <c r="G24" s="9">
        <v>64.180045440000015</v>
      </c>
      <c r="H24" s="9">
        <v>0</v>
      </c>
      <c r="I24" s="9">
        <v>0</v>
      </c>
      <c r="J24" s="6" t="s">
        <v>13</v>
      </c>
    </row>
    <row r="25" spans="1:10" ht="15" customHeight="1" x14ac:dyDescent="0.25">
      <c r="A25" s="6" t="s">
        <v>870</v>
      </c>
      <c r="B25" s="5" t="s">
        <v>65</v>
      </c>
      <c r="C25" s="9">
        <f>SUM(D25:I25)</f>
        <v>116497.83906432001</v>
      </c>
      <c r="D25" s="9">
        <v>116380.93010544</v>
      </c>
      <c r="E25" s="9">
        <v>0</v>
      </c>
      <c r="F25" s="9">
        <v>54.172631520000003</v>
      </c>
      <c r="G25" s="9">
        <v>62.73632735999999</v>
      </c>
      <c r="H25" s="9">
        <v>0</v>
      </c>
      <c r="I25" s="9">
        <v>0</v>
      </c>
      <c r="J25" s="6" t="s">
        <v>13</v>
      </c>
    </row>
    <row r="26" spans="1:10" ht="15" customHeight="1" x14ac:dyDescent="0.25">
      <c r="A26" s="6" t="s">
        <v>871</v>
      </c>
      <c r="B26" s="5" t="s">
        <v>96</v>
      </c>
      <c r="C26" s="9">
        <f>SUM(D26:I26)</f>
        <v>110720.76560495999</v>
      </c>
      <c r="D26" s="9">
        <v>20099.66446656</v>
      </c>
      <c r="E26" s="9">
        <v>0</v>
      </c>
      <c r="F26" s="9">
        <v>90610.15867343999</v>
      </c>
      <c r="G26" s="9">
        <v>10.942464960000001</v>
      </c>
      <c r="H26" s="9">
        <v>0</v>
      </c>
      <c r="I26" s="9">
        <v>0</v>
      </c>
      <c r="J26" s="6" t="s">
        <v>42</v>
      </c>
    </row>
    <row r="27" spans="1:10" ht="15" customHeight="1" x14ac:dyDescent="0.25">
      <c r="A27" s="6" t="s">
        <v>872</v>
      </c>
      <c r="B27" s="5" t="s">
        <v>71</v>
      </c>
      <c r="C27" s="9">
        <f>SUM(D27:I27)</f>
        <v>107042.0266944</v>
      </c>
      <c r="D27" s="9">
        <v>106914.1205664</v>
      </c>
      <c r="E27" s="9">
        <v>0</v>
      </c>
      <c r="F27" s="9">
        <v>55.588680000000004</v>
      </c>
      <c r="G27" s="9">
        <v>72.317448000000013</v>
      </c>
      <c r="H27" s="9">
        <v>0</v>
      </c>
      <c r="I27" s="9">
        <v>0</v>
      </c>
      <c r="J27" s="6" t="s">
        <v>63</v>
      </c>
    </row>
    <row r="28" spans="1:10" ht="15" customHeight="1" x14ac:dyDescent="0.25">
      <c r="A28" s="6" t="s">
        <v>873</v>
      </c>
      <c r="B28" s="5" t="s">
        <v>706</v>
      </c>
      <c r="C28" s="9">
        <f>SUM(D28:I28)</f>
        <v>104276.54152944</v>
      </c>
      <c r="D28" s="9">
        <v>28721.875876320002</v>
      </c>
      <c r="E28" s="9">
        <v>73266</v>
      </c>
      <c r="F28" s="9">
        <v>889.12086480000005</v>
      </c>
      <c r="G28" s="9">
        <v>1399.5447883200002</v>
      </c>
      <c r="H28" s="9">
        <v>0</v>
      </c>
      <c r="I28" s="9">
        <v>0</v>
      </c>
      <c r="J28" s="6" t="s">
        <v>17</v>
      </c>
    </row>
    <row r="29" spans="1:10" ht="15" customHeight="1" x14ac:dyDescent="0.25">
      <c r="A29" s="6" t="s">
        <v>874</v>
      </c>
      <c r="B29" s="5" t="s">
        <v>159</v>
      </c>
      <c r="C29" s="9">
        <f>SUM(D29:I29)</f>
        <v>92712.658993920006</v>
      </c>
      <c r="D29" s="9">
        <v>92597.486506560002</v>
      </c>
      <c r="E29" s="9">
        <v>0</v>
      </c>
      <c r="F29" s="9">
        <v>48.099743999999994</v>
      </c>
      <c r="G29" s="9">
        <v>67.072743360000018</v>
      </c>
      <c r="H29" s="9">
        <v>0</v>
      </c>
      <c r="I29" s="9">
        <v>0</v>
      </c>
      <c r="J29" s="6" t="s">
        <v>100</v>
      </c>
    </row>
    <row r="30" spans="1:10" ht="15" customHeight="1" x14ac:dyDescent="0.25">
      <c r="A30" s="6" t="s">
        <v>875</v>
      </c>
      <c r="B30" s="5" t="s">
        <v>74</v>
      </c>
      <c r="C30" s="9">
        <f>SUM(D30:I30)</f>
        <v>90638.013886560002</v>
      </c>
      <c r="D30" s="9">
        <v>90539.741265119999</v>
      </c>
      <c r="E30" s="9">
        <v>0</v>
      </c>
      <c r="F30" s="9">
        <v>45.5373576</v>
      </c>
      <c r="G30" s="9">
        <v>52.735263840000002</v>
      </c>
      <c r="H30" s="9">
        <v>0</v>
      </c>
      <c r="I30" s="9">
        <v>0</v>
      </c>
      <c r="J30" s="6" t="s">
        <v>13</v>
      </c>
    </row>
    <row r="31" spans="1:10" ht="15" customHeight="1" x14ac:dyDescent="0.25">
      <c r="A31" s="6" t="s">
        <v>876</v>
      </c>
      <c r="B31" s="5" t="s">
        <v>87</v>
      </c>
      <c r="C31" s="9">
        <f>SUM(D31:I31)</f>
        <v>89626.355703360008</v>
      </c>
      <c r="D31" s="9">
        <v>79.012946880000015</v>
      </c>
      <c r="E31" s="9">
        <v>85127.086598399997</v>
      </c>
      <c r="F31" s="9">
        <v>620.85692592000009</v>
      </c>
      <c r="G31" s="9">
        <v>3700.1152641599997</v>
      </c>
      <c r="H31" s="9">
        <v>99.283968000000002</v>
      </c>
      <c r="I31" s="9">
        <v>0</v>
      </c>
      <c r="J31" s="6" t="s">
        <v>13</v>
      </c>
    </row>
    <row r="32" spans="1:10" ht="15" customHeight="1" x14ac:dyDescent="0.25">
      <c r="A32" s="6" t="s">
        <v>877</v>
      </c>
      <c r="B32" s="5" t="s">
        <v>99</v>
      </c>
      <c r="C32" s="9">
        <f>SUM(D32:I32)</f>
        <v>88493.755603680009</v>
      </c>
      <c r="D32" s="9">
        <v>88404.459907680008</v>
      </c>
      <c r="E32" s="9">
        <v>0</v>
      </c>
      <c r="F32" s="9">
        <v>40.633488</v>
      </c>
      <c r="G32" s="9">
        <v>48.662208</v>
      </c>
      <c r="H32" s="9">
        <v>0</v>
      </c>
      <c r="I32" s="9">
        <v>0</v>
      </c>
      <c r="J32" s="6" t="s">
        <v>100</v>
      </c>
    </row>
    <row r="33" spans="1:10" ht="15" customHeight="1" x14ac:dyDescent="0.25">
      <c r="A33" s="6" t="s">
        <v>878</v>
      </c>
      <c r="B33" s="5" t="s">
        <v>89</v>
      </c>
      <c r="C33" s="9">
        <f>SUM(D33:I33)</f>
        <v>83070.885411359995</v>
      </c>
      <c r="D33" s="9">
        <v>82980.309565439995</v>
      </c>
      <c r="E33" s="9">
        <v>0</v>
      </c>
      <c r="F33" s="9">
        <v>40.372668000000012</v>
      </c>
      <c r="G33" s="9">
        <v>50.203177920000002</v>
      </c>
      <c r="H33" s="9">
        <v>0</v>
      </c>
      <c r="I33" s="9">
        <v>0</v>
      </c>
      <c r="J33" s="6" t="s">
        <v>63</v>
      </c>
    </row>
    <row r="34" spans="1:10" ht="15" customHeight="1" x14ac:dyDescent="0.25">
      <c r="A34" s="6" t="s">
        <v>926</v>
      </c>
      <c r="B34" s="5" t="s">
        <v>276</v>
      </c>
      <c r="C34" s="9">
        <f>SUM(D34:I34)</f>
        <v>82079.12</v>
      </c>
      <c r="D34" s="9">
        <v>80983.240000000005</v>
      </c>
      <c r="E34" s="9">
        <v>0</v>
      </c>
      <c r="F34" s="9">
        <v>426.20949999999999</v>
      </c>
      <c r="G34" s="9">
        <v>669.67049999999995</v>
      </c>
      <c r="H34" s="9">
        <v>0</v>
      </c>
      <c r="I34" s="9">
        <v>0</v>
      </c>
      <c r="J34" s="6" t="s">
        <v>100</v>
      </c>
    </row>
    <row r="35" spans="1:10" ht="15" customHeight="1" x14ac:dyDescent="0.25">
      <c r="A35" s="6" t="s">
        <v>879</v>
      </c>
      <c r="B35" s="5" t="s">
        <v>84</v>
      </c>
      <c r="C35" s="9">
        <f>SUM(D35:I35)</f>
        <v>81906.107109119999</v>
      </c>
      <c r="D35" s="9">
        <v>81819.033236639996</v>
      </c>
      <c r="E35" s="9">
        <v>0</v>
      </c>
      <c r="F35" s="9">
        <v>40.297551840000004</v>
      </c>
      <c r="G35" s="9">
        <v>46.776320640000002</v>
      </c>
      <c r="H35" s="9">
        <v>0</v>
      </c>
      <c r="I35" s="9">
        <v>0</v>
      </c>
      <c r="J35" s="6" t="s">
        <v>63</v>
      </c>
    </row>
    <row r="36" spans="1:10" ht="15" customHeight="1" x14ac:dyDescent="0.25">
      <c r="A36" s="6" t="s">
        <v>880</v>
      </c>
      <c r="B36" s="5" t="s">
        <v>91</v>
      </c>
      <c r="C36" s="9">
        <f>SUM(D36:I36)</f>
        <v>74672.932289759992</v>
      </c>
      <c r="D36" s="9">
        <v>74590.678280160006</v>
      </c>
      <c r="E36" s="9">
        <v>0</v>
      </c>
      <c r="F36" s="9">
        <v>36.024911999999993</v>
      </c>
      <c r="G36" s="9">
        <v>46.229097600000003</v>
      </c>
      <c r="H36" s="9">
        <v>0</v>
      </c>
      <c r="I36" s="9">
        <v>0</v>
      </c>
      <c r="J36" s="6" t="s">
        <v>92</v>
      </c>
    </row>
    <row r="37" spans="1:10" ht="15" customHeight="1" x14ac:dyDescent="0.25">
      <c r="A37" s="6" t="s">
        <v>881</v>
      </c>
      <c r="B37" s="5" t="s">
        <v>77</v>
      </c>
      <c r="C37" s="9">
        <f>SUM(D37:I37)</f>
        <v>73337.827278239973</v>
      </c>
      <c r="D37" s="9">
        <v>73244.991052799975</v>
      </c>
      <c r="E37" s="9">
        <v>0</v>
      </c>
      <c r="F37" s="9">
        <v>38.118275999999994</v>
      </c>
      <c r="G37" s="9">
        <v>54.717949439999998</v>
      </c>
      <c r="H37" s="9">
        <v>0</v>
      </c>
      <c r="I37" s="9">
        <v>0</v>
      </c>
      <c r="J37" s="6" t="s">
        <v>13</v>
      </c>
    </row>
    <row r="38" spans="1:10" ht="15" customHeight="1" x14ac:dyDescent="0.25">
      <c r="A38" s="6" t="s">
        <v>882</v>
      </c>
      <c r="B38" s="5" t="s">
        <v>128</v>
      </c>
      <c r="C38" s="9">
        <f>SUM(D38:I38)</f>
        <v>70397.083864799992</v>
      </c>
      <c r="D38" s="9">
        <v>69514.928663039987</v>
      </c>
      <c r="E38" s="9">
        <v>0</v>
      </c>
      <c r="F38" s="9">
        <v>32.702292000000014</v>
      </c>
      <c r="G38" s="9">
        <v>849.45290976000013</v>
      </c>
      <c r="H38" s="9">
        <v>0</v>
      </c>
      <c r="I38" s="9">
        <v>0</v>
      </c>
      <c r="J38" s="6" t="s">
        <v>100</v>
      </c>
    </row>
    <row r="39" spans="1:10" ht="15" customHeight="1" x14ac:dyDescent="0.25">
      <c r="A39" s="6" t="s">
        <v>883</v>
      </c>
      <c r="B39" s="5" t="s">
        <v>105</v>
      </c>
      <c r="C39" s="9">
        <f>SUM(D39:I39)</f>
        <v>67918.566834719997</v>
      </c>
      <c r="D39" s="9">
        <v>10922.473537919999</v>
      </c>
      <c r="E39" s="9">
        <v>56667.119806080002</v>
      </c>
      <c r="F39" s="9">
        <v>98.179451999999998</v>
      </c>
      <c r="G39" s="9">
        <v>230.79403872</v>
      </c>
      <c r="H39" s="9">
        <v>0</v>
      </c>
      <c r="I39" s="9">
        <v>0</v>
      </c>
      <c r="J39" s="6" t="s">
        <v>107</v>
      </c>
    </row>
    <row r="40" spans="1:10" ht="15" customHeight="1" x14ac:dyDescent="0.25">
      <c r="A40" s="6" t="s">
        <v>884</v>
      </c>
      <c r="B40" s="5" t="s">
        <v>708</v>
      </c>
      <c r="C40" s="9">
        <f>SUM(D40:I40)</f>
        <v>66432.793593599999</v>
      </c>
      <c r="D40" s="9">
        <v>23550.139365120005</v>
      </c>
      <c r="E40" s="9">
        <v>41409</v>
      </c>
      <c r="F40" s="9">
        <v>572.43648672000006</v>
      </c>
      <c r="G40" s="9">
        <v>901.21774176000008</v>
      </c>
      <c r="H40" s="9">
        <v>0</v>
      </c>
      <c r="I40" s="9">
        <v>0</v>
      </c>
      <c r="J40" s="6" t="s">
        <v>17</v>
      </c>
    </row>
    <row r="41" spans="1:10" ht="15" customHeight="1" x14ac:dyDescent="0.25">
      <c r="A41" s="6" t="s">
        <v>885</v>
      </c>
      <c r="B41" s="5" t="s">
        <v>418</v>
      </c>
      <c r="C41" s="9">
        <f>SUM(D41:I41)</f>
        <v>66346.020185760004</v>
      </c>
      <c r="D41" s="9">
        <v>1.1075097600000001</v>
      </c>
      <c r="E41" s="9">
        <v>0</v>
      </c>
      <c r="F41" s="9">
        <v>66344.912676000007</v>
      </c>
      <c r="G41" s="9">
        <v>0</v>
      </c>
      <c r="H41" s="9">
        <v>0</v>
      </c>
      <c r="I41" s="9">
        <v>0</v>
      </c>
      <c r="J41" s="6" t="s">
        <v>42</v>
      </c>
    </row>
    <row r="42" spans="1:10" ht="15" customHeight="1" x14ac:dyDescent="0.25">
      <c r="A42" s="6" t="s">
        <v>886</v>
      </c>
      <c r="B42" s="5" t="s">
        <v>114</v>
      </c>
      <c r="C42" s="9">
        <f>SUM(D42:I42)</f>
        <v>58437.780972480003</v>
      </c>
      <c r="D42" s="9">
        <v>58365.790570079997</v>
      </c>
      <c r="E42" s="9">
        <v>0</v>
      </c>
      <c r="F42" s="9">
        <v>27.619613279999999</v>
      </c>
      <c r="G42" s="9">
        <v>44.370789120000005</v>
      </c>
      <c r="H42" s="9">
        <v>0</v>
      </c>
      <c r="I42" s="9">
        <v>0</v>
      </c>
      <c r="J42" s="6" t="s">
        <v>100</v>
      </c>
    </row>
    <row r="43" spans="1:10" ht="15" customHeight="1" x14ac:dyDescent="0.25">
      <c r="A43" s="6" t="s">
        <v>887</v>
      </c>
      <c r="B43" s="5" t="s">
        <v>102</v>
      </c>
      <c r="C43" s="9">
        <f>SUM(D43:I43)</f>
        <v>53480.778301440005</v>
      </c>
      <c r="D43" s="9">
        <v>52028.734665600008</v>
      </c>
      <c r="E43" s="9">
        <v>0</v>
      </c>
      <c r="F43" s="9">
        <v>144.28054367999999</v>
      </c>
      <c r="G43" s="9">
        <v>1307.76309216</v>
      </c>
      <c r="H43" s="9">
        <v>0</v>
      </c>
      <c r="I43" s="9">
        <v>0</v>
      </c>
      <c r="J43" s="6" t="s">
        <v>13</v>
      </c>
    </row>
    <row r="44" spans="1:10" ht="15" customHeight="1" x14ac:dyDescent="0.25">
      <c r="A44" s="6" t="s">
        <v>888</v>
      </c>
      <c r="B44" s="5" t="s">
        <v>119</v>
      </c>
      <c r="C44" s="9">
        <f>SUM(D44:I44)</f>
        <v>51579.60289776</v>
      </c>
      <c r="D44" s="9">
        <v>22.758019200000003</v>
      </c>
      <c r="E44" s="9">
        <v>2935.4088960000004</v>
      </c>
      <c r="F44" s="9">
        <v>48621.408947999997</v>
      </c>
      <c r="G44" s="9">
        <v>2.7034559999999999E-2</v>
      </c>
      <c r="H44" s="9">
        <v>0</v>
      </c>
      <c r="I44" s="9">
        <v>0</v>
      </c>
      <c r="J44" s="6" t="s">
        <v>82</v>
      </c>
    </row>
    <row r="45" spans="1:10" ht="15" customHeight="1" x14ac:dyDescent="0.25">
      <c r="A45" s="6" t="s">
        <v>889</v>
      </c>
      <c r="B45" s="5" t="s">
        <v>117</v>
      </c>
      <c r="C45" s="9">
        <f>SUM(D45:I45)</f>
        <v>49155.275826720004</v>
      </c>
      <c r="D45" s="9">
        <v>49105.045523520006</v>
      </c>
      <c r="E45" s="9">
        <v>0</v>
      </c>
      <c r="F45" s="9">
        <v>23.25507408</v>
      </c>
      <c r="G45" s="9">
        <v>26.975229120000002</v>
      </c>
      <c r="H45" s="9">
        <v>0</v>
      </c>
      <c r="I45" s="9">
        <v>0</v>
      </c>
      <c r="J45" s="6" t="s">
        <v>100</v>
      </c>
    </row>
    <row r="46" spans="1:10" ht="15" customHeight="1" x14ac:dyDescent="0.25">
      <c r="A46" s="6" t="s">
        <v>890</v>
      </c>
      <c r="B46" s="5" t="s">
        <v>133</v>
      </c>
      <c r="C46" s="9">
        <f>SUM(D46:I46)</f>
        <v>44205.595801920004</v>
      </c>
      <c r="D46" s="9">
        <v>44151.415096320001</v>
      </c>
      <c r="E46" s="9">
        <v>0</v>
      </c>
      <c r="F46" s="9">
        <v>23.306603039999999</v>
      </c>
      <c r="G46" s="9">
        <v>30.874102559999994</v>
      </c>
      <c r="H46" s="9">
        <v>0</v>
      </c>
      <c r="I46" s="9">
        <v>0</v>
      </c>
      <c r="J46" s="6" t="s">
        <v>100</v>
      </c>
    </row>
    <row r="47" spans="1:10" ht="15" customHeight="1" x14ac:dyDescent="0.25">
      <c r="A47" s="6" t="s">
        <v>891</v>
      </c>
      <c r="B47" s="5" t="s">
        <v>141</v>
      </c>
      <c r="C47" s="9">
        <f>SUM(D47:I47)</f>
        <v>43222.250151359993</v>
      </c>
      <c r="D47" s="9">
        <v>43178.187810239993</v>
      </c>
      <c r="E47" s="9">
        <v>0</v>
      </c>
      <c r="F47" s="9">
        <v>20.424972960000002</v>
      </c>
      <c r="G47" s="9">
        <v>23.637368160000001</v>
      </c>
      <c r="H47" s="9">
        <v>0</v>
      </c>
      <c r="I47" s="9">
        <v>0</v>
      </c>
      <c r="J47" s="6" t="s">
        <v>100</v>
      </c>
    </row>
    <row r="48" spans="1:10" ht="15" customHeight="1" x14ac:dyDescent="0.25">
      <c r="A48" s="6" t="s">
        <v>892</v>
      </c>
      <c r="B48" s="5" t="s">
        <v>94</v>
      </c>
      <c r="C48" s="9">
        <f>SUM(D48:I48)</f>
        <v>42673.040615519982</v>
      </c>
      <c r="D48" s="9">
        <v>42626.370800159981</v>
      </c>
      <c r="E48" s="9">
        <v>0</v>
      </c>
      <c r="F48" s="9">
        <v>21.314482560000002</v>
      </c>
      <c r="G48" s="9">
        <v>25.355332800000006</v>
      </c>
      <c r="H48" s="9">
        <v>0</v>
      </c>
      <c r="I48" s="9">
        <v>0</v>
      </c>
      <c r="J48" s="6" t="s">
        <v>63</v>
      </c>
    </row>
    <row r="49" spans="1:10" ht="15" customHeight="1" x14ac:dyDescent="0.25">
      <c r="A49" s="6" t="s">
        <v>893</v>
      </c>
      <c r="B49" s="5" t="s">
        <v>125</v>
      </c>
      <c r="C49" s="9">
        <f>SUM(D49:I49)</f>
        <v>40508.548415999998</v>
      </c>
      <c r="D49" s="9">
        <v>40466.291039999996</v>
      </c>
      <c r="E49" s="9">
        <v>0</v>
      </c>
      <c r="F49" s="9">
        <v>19.277999999999999</v>
      </c>
      <c r="G49" s="9">
        <v>22.979375999999998</v>
      </c>
      <c r="H49" s="9">
        <v>0</v>
      </c>
      <c r="I49" s="9">
        <v>0</v>
      </c>
      <c r="J49" s="6" t="s">
        <v>100</v>
      </c>
    </row>
    <row r="50" spans="1:10" ht="15" customHeight="1" x14ac:dyDescent="0.25">
      <c r="A50" s="6" t="s">
        <v>894</v>
      </c>
      <c r="B50" s="5" t="s">
        <v>291</v>
      </c>
      <c r="C50" s="9">
        <f>SUM(D50:I50)</f>
        <v>40427.999942400005</v>
      </c>
      <c r="D50" s="9">
        <v>40386.221568000001</v>
      </c>
      <c r="E50" s="9">
        <v>0</v>
      </c>
      <c r="F50" s="9">
        <v>19.069344000000005</v>
      </c>
      <c r="G50" s="9">
        <v>22.7090304</v>
      </c>
      <c r="H50" s="9">
        <v>0</v>
      </c>
      <c r="I50" s="9">
        <v>0</v>
      </c>
      <c r="J50" s="6" t="s">
        <v>13</v>
      </c>
    </row>
    <row r="51" spans="1:10" ht="15" customHeight="1" x14ac:dyDescent="0.25">
      <c r="A51" s="6" t="s">
        <v>895</v>
      </c>
      <c r="B51" s="5" t="s">
        <v>720</v>
      </c>
      <c r="C51" s="9">
        <f>SUM(D51:I51)</f>
        <v>39216.17415744</v>
      </c>
      <c r="D51" s="9">
        <v>2065.4958139200003</v>
      </c>
      <c r="E51" s="9">
        <v>0</v>
      </c>
      <c r="F51" s="9">
        <v>37149.542891999998</v>
      </c>
      <c r="G51" s="9">
        <v>1.1354515200000002</v>
      </c>
      <c r="H51" s="9">
        <v>0</v>
      </c>
      <c r="I51" s="9">
        <v>0</v>
      </c>
      <c r="J51" s="6" t="s">
        <v>42</v>
      </c>
    </row>
    <row r="52" spans="1:10" ht="15" customHeight="1" x14ac:dyDescent="0.25">
      <c r="A52" s="6" t="s">
        <v>896</v>
      </c>
      <c r="B52" s="5" t="s">
        <v>130</v>
      </c>
      <c r="C52" s="9">
        <f>SUM(D52:I52)</f>
        <v>37971.396963360006</v>
      </c>
      <c r="D52" s="9">
        <v>5182.6167791999997</v>
      </c>
      <c r="E52" s="9">
        <v>0</v>
      </c>
      <c r="F52" s="9">
        <v>2.4439060800000001</v>
      </c>
      <c r="G52" s="9">
        <v>1366.4566641599999</v>
      </c>
      <c r="H52" s="9">
        <v>7626.2497920000005</v>
      </c>
      <c r="I52" s="9">
        <v>23793.629821920003</v>
      </c>
      <c r="J52" s="6" t="s">
        <v>100</v>
      </c>
    </row>
    <row r="53" spans="1:10" ht="15" customHeight="1" x14ac:dyDescent="0.25">
      <c r="A53" s="6" t="s">
        <v>897</v>
      </c>
      <c r="B53" s="5" t="s">
        <v>139</v>
      </c>
      <c r="C53" s="9">
        <f>SUM(D53:I53)</f>
        <v>36845.785932479994</v>
      </c>
      <c r="D53" s="9">
        <v>5364.9618019199997</v>
      </c>
      <c r="E53" s="9">
        <v>28684.901952</v>
      </c>
      <c r="F53" s="9">
        <v>241.12922400000002</v>
      </c>
      <c r="G53" s="9">
        <v>2554.7929545599995</v>
      </c>
      <c r="H53" s="9">
        <v>0</v>
      </c>
      <c r="I53" s="9">
        <v>0</v>
      </c>
      <c r="J53" s="6" t="s">
        <v>107</v>
      </c>
    </row>
    <row r="54" spans="1:10" ht="15" customHeight="1" x14ac:dyDescent="0.25">
      <c r="A54" s="6" t="s">
        <v>898</v>
      </c>
      <c r="B54" s="5" t="s">
        <v>188</v>
      </c>
      <c r="C54" s="9">
        <f>SUM(D54:I54)</f>
        <v>34746.174499680004</v>
      </c>
      <c r="D54" s="9">
        <v>34617.95556912</v>
      </c>
      <c r="E54" s="9">
        <v>0</v>
      </c>
      <c r="F54" s="9">
        <v>16.263828</v>
      </c>
      <c r="G54" s="9">
        <v>25.169175360000001</v>
      </c>
      <c r="H54" s="9">
        <v>0</v>
      </c>
      <c r="I54" s="9">
        <v>86.785927200000003</v>
      </c>
      <c r="J54" s="6" t="s">
        <v>100</v>
      </c>
    </row>
    <row r="55" spans="1:10" ht="15" customHeight="1" x14ac:dyDescent="0.25">
      <c r="A55" s="6" t="s">
        <v>899</v>
      </c>
      <c r="B55" s="5" t="s">
        <v>109</v>
      </c>
      <c r="C55" s="9">
        <f>SUM(D55:I55)</f>
        <v>34691.061646079994</v>
      </c>
      <c r="D55" s="9">
        <v>34645.359813119998</v>
      </c>
      <c r="E55" s="9">
        <v>0</v>
      </c>
      <c r="F55" s="9">
        <v>18.910584000000007</v>
      </c>
      <c r="G55" s="9">
        <v>26.791248960000008</v>
      </c>
      <c r="H55" s="9">
        <v>0</v>
      </c>
      <c r="I55" s="9">
        <v>0</v>
      </c>
      <c r="J55" s="6" t="s">
        <v>92</v>
      </c>
    </row>
    <row r="56" spans="1:10" ht="15" customHeight="1" x14ac:dyDescent="0.25">
      <c r="A56" s="6" t="s">
        <v>900</v>
      </c>
      <c r="B56" s="5" t="s">
        <v>136</v>
      </c>
      <c r="C56" s="9">
        <f>SUM(D56:I56)</f>
        <v>32914.740731040001</v>
      </c>
      <c r="D56" s="9">
        <v>32876.242066079998</v>
      </c>
      <c r="E56" s="9">
        <v>0</v>
      </c>
      <c r="F56" s="9">
        <v>17.154154080000001</v>
      </c>
      <c r="G56" s="9">
        <v>21.344510879999994</v>
      </c>
      <c r="H56" s="9">
        <v>0</v>
      </c>
      <c r="I56" s="9">
        <v>0</v>
      </c>
      <c r="J56" s="6" t="s">
        <v>100</v>
      </c>
    </row>
    <row r="57" spans="1:10" ht="15" customHeight="1" x14ac:dyDescent="0.25">
      <c r="A57" s="6" t="s">
        <v>901</v>
      </c>
      <c r="B57" s="5" t="s">
        <v>122</v>
      </c>
      <c r="C57" s="9">
        <f>SUM(D57:I57)</f>
        <v>31467.971918880001</v>
      </c>
      <c r="D57" s="9">
        <v>176.75032031999999</v>
      </c>
      <c r="E57" s="9">
        <v>0</v>
      </c>
      <c r="F57" s="9">
        <v>31291.194564000001</v>
      </c>
      <c r="G57" s="9">
        <v>2.7034559999999999E-2</v>
      </c>
      <c r="H57" s="9">
        <v>0</v>
      </c>
      <c r="I57" s="9">
        <v>0</v>
      </c>
      <c r="J57" s="6" t="s">
        <v>42</v>
      </c>
    </row>
    <row r="58" spans="1:10" ht="15" customHeight="1" x14ac:dyDescent="0.25">
      <c r="A58" s="6" t="s">
        <v>902</v>
      </c>
      <c r="B58" s="5" t="s">
        <v>181</v>
      </c>
      <c r="C58" s="9">
        <f>SUM(D58:I58)</f>
        <v>31359.358333296001</v>
      </c>
      <c r="D58" s="9">
        <v>3980.7634809599995</v>
      </c>
      <c r="E58" s="9">
        <v>0</v>
      </c>
      <c r="F58" s="9">
        <v>1.8801720000000002</v>
      </c>
      <c r="G58" s="9">
        <v>60.665552640000001</v>
      </c>
      <c r="H58" s="9">
        <v>1766.4272639999999</v>
      </c>
      <c r="I58" s="9">
        <v>25549.621863696</v>
      </c>
      <c r="J58" s="6" t="s">
        <v>100</v>
      </c>
    </row>
    <row r="59" spans="1:10" ht="15" customHeight="1" x14ac:dyDescent="0.25">
      <c r="A59" s="6" t="s">
        <v>903</v>
      </c>
      <c r="B59" s="5" t="s">
        <v>144</v>
      </c>
      <c r="C59" s="9">
        <f>SUM(D59:I59)</f>
        <v>30746.339134559999</v>
      </c>
      <c r="D59" s="9">
        <v>375.47855856000001</v>
      </c>
      <c r="E59" s="9">
        <v>29945.336147999999</v>
      </c>
      <c r="F59" s="9">
        <v>61.384690079999999</v>
      </c>
      <c r="G59" s="9">
        <v>364.13973792000002</v>
      </c>
      <c r="H59" s="9">
        <v>0</v>
      </c>
      <c r="I59" s="9">
        <v>0</v>
      </c>
      <c r="J59" s="6" t="s">
        <v>100</v>
      </c>
    </row>
    <row r="60" spans="1:10" ht="15" customHeight="1" x14ac:dyDescent="0.25">
      <c r="A60" s="6" t="s">
        <v>904</v>
      </c>
      <c r="B60" s="5" t="s">
        <v>178</v>
      </c>
      <c r="C60" s="9">
        <f>SUM(D60:I60)</f>
        <v>29941.763503679998</v>
      </c>
      <c r="D60" s="9">
        <v>29763.025961759999</v>
      </c>
      <c r="E60" s="9">
        <v>0</v>
      </c>
      <c r="F60" s="9">
        <v>13.58314272</v>
      </c>
      <c r="G60" s="9">
        <v>165.15439920000003</v>
      </c>
      <c r="H60" s="9">
        <v>0</v>
      </c>
      <c r="I60" s="9">
        <v>0</v>
      </c>
      <c r="J60" s="6" t="s">
        <v>100</v>
      </c>
    </row>
    <row r="61" spans="1:10" ht="15" customHeight="1" x14ac:dyDescent="0.25">
      <c r="A61" s="6" t="s">
        <v>905</v>
      </c>
      <c r="B61" s="5" t="s">
        <v>199</v>
      </c>
      <c r="C61" s="9">
        <f>SUM(D61:I61)</f>
        <v>29870.908824960006</v>
      </c>
      <c r="D61" s="9">
        <v>29835.672451200007</v>
      </c>
      <c r="E61" s="9">
        <v>0</v>
      </c>
      <c r="F61" s="9">
        <v>15.291581759999996</v>
      </c>
      <c r="G61" s="9">
        <v>19.944792000000014</v>
      </c>
      <c r="H61" s="9">
        <v>0</v>
      </c>
      <c r="I61" s="9">
        <v>0</v>
      </c>
      <c r="J61" s="6" t="s">
        <v>92</v>
      </c>
    </row>
    <row r="62" spans="1:10" ht="15" customHeight="1" x14ac:dyDescent="0.25">
      <c r="A62" s="6" t="s">
        <v>906</v>
      </c>
      <c r="B62" s="5" t="s">
        <v>154</v>
      </c>
      <c r="C62" s="9">
        <f>SUM(D62:I62)</f>
        <v>29584.28116224</v>
      </c>
      <c r="D62" s="9">
        <v>29553.508212480003</v>
      </c>
      <c r="E62" s="9">
        <v>0</v>
      </c>
      <c r="F62" s="9">
        <v>13.984488000000001</v>
      </c>
      <c r="G62" s="9">
        <v>16.788461760000001</v>
      </c>
      <c r="H62" s="9">
        <v>0</v>
      </c>
      <c r="I62" s="9">
        <v>0</v>
      </c>
      <c r="J62" s="6" t="s">
        <v>100</v>
      </c>
    </row>
    <row r="63" spans="1:10" ht="15" customHeight="1" x14ac:dyDescent="0.25">
      <c r="A63" s="6" t="s">
        <v>907</v>
      </c>
      <c r="B63" s="5" t="s">
        <v>152</v>
      </c>
      <c r="C63" s="9">
        <f>SUM(D63:I63)</f>
        <v>28760.077715040003</v>
      </c>
      <c r="D63" s="9">
        <v>28730.289077280002</v>
      </c>
      <c r="E63" s="9">
        <v>0</v>
      </c>
      <c r="F63" s="9">
        <v>13.698357119999995</v>
      </c>
      <c r="G63" s="9">
        <v>16.09028064</v>
      </c>
      <c r="H63" s="9">
        <v>0</v>
      </c>
      <c r="I63" s="9">
        <v>0</v>
      </c>
      <c r="J63" s="6" t="s">
        <v>63</v>
      </c>
    </row>
    <row r="64" spans="1:10" ht="15" customHeight="1" x14ac:dyDescent="0.25">
      <c r="A64" s="6" t="s">
        <v>908</v>
      </c>
      <c r="B64" s="5" t="s">
        <v>191</v>
      </c>
      <c r="C64" s="9">
        <f>SUM(D64:I64)</f>
        <v>28732.804470720002</v>
      </c>
      <c r="D64" s="9">
        <v>28699.787289600004</v>
      </c>
      <c r="E64" s="9">
        <v>0</v>
      </c>
      <c r="F64" s="9">
        <v>14.432281920000003</v>
      </c>
      <c r="G64" s="9">
        <v>18.584899200000002</v>
      </c>
      <c r="H64" s="9">
        <v>0</v>
      </c>
      <c r="I64" s="9">
        <v>0</v>
      </c>
      <c r="J64" s="6" t="s">
        <v>63</v>
      </c>
    </row>
    <row r="65" spans="1:10" ht="15" customHeight="1" x14ac:dyDescent="0.25">
      <c r="A65" s="6" t="s">
        <v>909</v>
      </c>
      <c r="B65" s="5" t="s">
        <v>112</v>
      </c>
      <c r="C65" s="9">
        <f>SUM(D65:I65)</f>
        <v>27769.95555264</v>
      </c>
      <c r="D65" s="9">
        <v>25315.399398239999</v>
      </c>
      <c r="E65" s="9">
        <v>0</v>
      </c>
      <c r="F65" s="9">
        <v>19.691864639999999</v>
      </c>
      <c r="G65" s="9">
        <v>14.817569760000001</v>
      </c>
      <c r="H65" s="9">
        <v>2420.0467199999998</v>
      </c>
      <c r="I65" s="9">
        <v>0</v>
      </c>
      <c r="J65" s="6" t="s">
        <v>13</v>
      </c>
    </row>
    <row r="66" spans="1:10" ht="15" customHeight="1" x14ac:dyDescent="0.25">
      <c r="A66" s="6" t="s">
        <v>910</v>
      </c>
      <c r="B66" s="5" t="s">
        <v>165</v>
      </c>
      <c r="C66" s="9">
        <f>SUM(D66:I66)</f>
        <v>26807.92157232</v>
      </c>
      <c r="D66" s="9">
        <v>26778.902693759999</v>
      </c>
      <c r="E66" s="9">
        <v>0</v>
      </c>
      <c r="F66" s="9">
        <v>13.446972000000001</v>
      </c>
      <c r="G66" s="9">
        <v>15.57190656</v>
      </c>
      <c r="H66" s="9">
        <v>0</v>
      </c>
      <c r="I66" s="9">
        <v>0</v>
      </c>
      <c r="J66" s="6" t="s">
        <v>42</v>
      </c>
    </row>
    <row r="67" spans="1:10" ht="15" customHeight="1" x14ac:dyDescent="0.25">
      <c r="A67" s="6" t="s">
        <v>911</v>
      </c>
      <c r="B67" s="5" t="s">
        <v>214</v>
      </c>
      <c r="C67" s="9">
        <f>SUM(D67:I67)</f>
        <v>25721.33728752</v>
      </c>
      <c r="D67" s="9">
        <v>25694.869273920001</v>
      </c>
      <c r="E67" s="9">
        <v>0</v>
      </c>
      <c r="F67" s="9">
        <v>12.004524</v>
      </c>
      <c r="G67" s="9">
        <v>14.463489599999999</v>
      </c>
      <c r="H67" s="9">
        <v>0</v>
      </c>
      <c r="I67" s="9">
        <v>0</v>
      </c>
      <c r="J67" s="6" t="s">
        <v>13</v>
      </c>
    </row>
    <row r="68" spans="1:10" ht="15" customHeight="1" x14ac:dyDescent="0.25">
      <c r="A68" s="6" t="s">
        <v>912</v>
      </c>
      <c r="B68" s="5" t="s">
        <v>314</v>
      </c>
      <c r="C68" s="9">
        <f>SUM(D68:I68)</f>
        <v>25489.626251040001</v>
      </c>
      <c r="D68" s="9">
        <v>39.47082048</v>
      </c>
      <c r="E68" s="9">
        <v>8682.7988620800006</v>
      </c>
      <c r="F68" s="9">
        <v>16754.800648320001</v>
      </c>
      <c r="G68" s="9">
        <v>12.555920159999999</v>
      </c>
      <c r="H68" s="9">
        <v>0</v>
      </c>
      <c r="I68" s="9">
        <v>0</v>
      </c>
      <c r="J68" s="6" t="s">
        <v>82</v>
      </c>
    </row>
    <row r="69" spans="1:10" ht="15" customHeight="1" x14ac:dyDescent="0.25">
      <c r="A69" s="6" t="s">
        <v>913</v>
      </c>
      <c r="B69" s="5" t="s">
        <v>162</v>
      </c>
      <c r="C69" s="9">
        <f>SUM(D69:I69)</f>
        <v>25353.829999999998</v>
      </c>
      <c r="D69" s="9">
        <v>881.01</v>
      </c>
      <c r="E69" s="9">
        <v>23825.38</v>
      </c>
      <c r="F69" s="9">
        <v>46.14</v>
      </c>
      <c r="G69" s="9">
        <v>601.29999999999995</v>
      </c>
      <c r="H69" s="9">
        <v>0</v>
      </c>
      <c r="I69" s="9">
        <v>0</v>
      </c>
      <c r="J69" s="6" t="s">
        <v>63</v>
      </c>
    </row>
    <row r="70" spans="1:10" ht="15" customHeight="1" x14ac:dyDescent="0.25">
      <c r="A70" s="6" t="s">
        <v>914</v>
      </c>
      <c r="B70" s="5" t="s">
        <v>286</v>
      </c>
      <c r="C70" s="9">
        <f>SUM(D70:I70)</f>
        <v>25157.148972480001</v>
      </c>
      <c r="D70" s="9">
        <v>1927.1105279999997</v>
      </c>
      <c r="E70" s="9">
        <v>23107.69944</v>
      </c>
      <c r="F70" s="9">
        <v>35.612136</v>
      </c>
      <c r="G70" s="9">
        <v>86.726868479999979</v>
      </c>
      <c r="H70" s="9">
        <v>0</v>
      </c>
      <c r="I70" s="9">
        <v>0</v>
      </c>
      <c r="J70" s="6" t="s">
        <v>13</v>
      </c>
    </row>
    <row r="71" spans="1:10" ht="15" customHeight="1" x14ac:dyDescent="0.25">
      <c r="A71" s="6" t="s">
        <v>915</v>
      </c>
      <c r="B71" s="5" t="s">
        <v>217</v>
      </c>
      <c r="C71" s="9">
        <f>SUM(D71:I71)</f>
        <v>24924.518670239999</v>
      </c>
      <c r="D71" s="9">
        <v>24893.616898079999</v>
      </c>
      <c r="E71" s="9">
        <v>0</v>
      </c>
      <c r="F71" s="9">
        <v>13.031927999999999</v>
      </c>
      <c r="G71" s="9">
        <v>17.86984416</v>
      </c>
      <c r="H71" s="9">
        <v>0</v>
      </c>
      <c r="I71" s="9">
        <v>0</v>
      </c>
      <c r="J71" s="6" t="s">
        <v>13</v>
      </c>
    </row>
    <row r="72" spans="1:10" ht="15" customHeight="1" x14ac:dyDescent="0.25">
      <c r="A72" s="6" t="s">
        <v>916</v>
      </c>
      <c r="B72" s="5" t="s">
        <v>147</v>
      </c>
      <c r="C72" s="9">
        <f>SUM(D72:I72)</f>
        <v>23762.231992800003</v>
      </c>
      <c r="D72" s="9">
        <v>23736.516955200001</v>
      </c>
      <c r="E72" s="9">
        <v>0</v>
      </c>
      <c r="F72" s="9">
        <v>11.927412</v>
      </c>
      <c r="G72" s="9">
        <v>13.7876256</v>
      </c>
      <c r="H72" s="9">
        <v>0</v>
      </c>
      <c r="I72" s="9">
        <v>0</v>
      </c>
      <c r="J72" s="6" t="s">
        <v>42</v>
      </c>
    </row>
    <row r="73" spans="1:10" ht="15" customHeight="1" x14ac:dyDescent="0.25">
      <c r="A73" s="6" t="s">
        <v>917</v>
      </c>
      <c r="B73" s="5" t="s">
        <v>149</v>
      </c>
      <c r="C73" s="9">
        <f>SUM(D73:I73)</f>
        <v>23696.885197440002</v>
      </c>
      <c r="D73" s="9">
        <v>23672.15928</v>
      </c>
      <c r="E73" s="9">
        <v>0</v>
      </c>
      <c r="F73" s="9">
        <v>11.121636960000002</v>
      </c>
      <c r="G73" s="9">
        <v>13.60428048</v>
      </c>
      <c r="H73" s="9">
        <v>0</v>
      </c>
      <c r="I73" s="9">
        <v>0</v>
      </c>
      <c r="J73" s="6" t="s">
        <v>13</v>
      </c>
    </row>
    <row r="74" spans="1:10" ht="15" customHeight="1" x14ac:dyDescent="0.25">
      <c r="A74" s="6" t="s">
        <v>918</v>
      </c>
      <c r="B74" s="5" t="s">
        <v>175</v>
      </c>
      <c r="C74" s="9">
        <f>SUM(D74:I74)</f>
        <v>23349.020899680003</v>
      </c>
      <c r="D74" s="9">
        <v>23323.925479680001</v>
      </c>
      <c r="E74" s="9">
        <v>0</v>
      </c>
      <c r="F74" s="9">
        <v>11.578139999999996</v>
      </c>
      <c r="G74" s="9">
        <v>13.51728</v>
      </c>
      <c r="H74" s="9">
        <v>0</v>
      </c>
      <c r="I74" s="9">
        <v>0</v>
      </c>
      <c r="J74" s="6" t="s">
        <v>100</v>
      </c>
    </row>
    <row r="75" spans="1:10" ht="15" customHeight="1" x14ac:dyDescent="0.25">
      <c r="A75" s="6" t="s">
        <v>919</v>
      </c>
      <c r="B75" s="5" t="s">
        <v>173</v>
      </c>
      <c r="C75" s="9">
        <f>SUM(D75:I75)</f>
        <v>22952.16</v>
      </c>
      <c r="D75" s="9">
        <v>0</v>
      </c>
      <c r="E75" s="9">
        <v>0</v>
      </c>
      <c r="F75" s="9">
        <v>22952.16</v>
      </c>
      <c r="G75" s="9">
        <v>0</v>
      </c>
      <c r="H75" s="9">
        <v>0</v>
      </c>
      <c r="I75" s="9">
        <v>0</v>
      </c>
      <c r="J75" s="6" t="s">
        <v>82</v>
      </c>
    </row>
    <row r="76" spans="1:10" ht="15" customHeight="1" x14ac:dyDescent="0.25">
      <c r="A76" s="6" t="s">
        <v>920</v>
      </c>
      <c r="B76" s="5" t="s">
        <v>204</v>
      </c>
      <c r="C76" s="9">
        <f>SUM(D76:I76)</f>
        <v>21692.360208959995</v>
      </c>
      <c r="D76" s="9">
        <v>21669.985481759995</v>
      </c>
      <c r="E76" s="9">
        <v>0</v>
      </c>
      <c r="F76" s="9">
        <v>10.301981759999997</v>
      </c>
      <c r="G76" s="9">
        <v>12.072745440000002</v>
      </c>
      <c r="H76" s="9">
        <v>0</v>
      </c>
      <c r="I76" s="9">
        <v>0</v>
      </c>
      <c r="J76" s="6" t="s">
        <v>63</v>
      </c>
    </row>
    <row r="77" spans="1:10" ht="15" customHeight="1" x14ac:dyDescent="0.25">
      <c r="A77" s="6" t="s">
        <v>921</v>
      </c>
      <c r="B77" s="5" t="s">
        <v>201</v>
      </c>
      <c r="C77" s="9">
        <f>SUM(D77:I77)</f>
        <v>21610.212613920008</v>
      </c>
      <c r="D77" s="9">
        <v>21587.705798400006</v>
      </c>
      <c r="E77" s="9">
        <v>0</v>
      </c>
      <c r="F77" s="9">
        <v>10.364850720000003</v>
      </c>
      <c r="G77" s="9">
        <v>12.1419648</v>
      </c>
      <c r="H77" s="9">
        <v>0</v>
      </c>
      <c r="I77" s="9">
        <v>0</v>
      </c>
      <c r="J77" s="6" t="s">
        <v>63</v>
      </c>
    </row>
    <row r="78" spans="1:10" ht="15" customHeight="1" x14ac:dyDescent="0.25">
      <c r="A78" s="6" t="s">
        <v>922</v>
      </c>
      <c r="B78" s="5" t="s">
        <v>528</v>
      </c>
      <c r="C78" s="9">
        <f>SUM(D78:I78)</f>
        <v>21163.222926720002</v>
      </c>
      <c r="D78" s="9">
        <v>0</v>
      </c>
      <c r="E78" s="9">
        <v>5538.4560000000001</v>
      </c>
      <c r="F78" s="9">
        <v>15619.035599999999</v>
      </c>
      <c r="G78" s="9">
        <v>5.7313267199999993</v>
      </c>
      <c r="H78" s="9">
        <v>0</v>
      </c>
      <c r="I78" s="9">
        <v>0</v>
      </c>
      <c r="J78" s="6" t="s">
        <v>82</v>
      </c>
    </row>
    <row r="79" spans="1:10" ht="15" customHeight="1" x14ac:dyDescent="0.25">
      <c r="A79" s="6" t="s">
        <v>923</v>
      </c>
      <c r="B79" s="5" t="s">
        <v>239</v>
      </c>
      <c r="C79" s="9">
        <f>SUM(D79:I79)</f>
        <v>20863.937011679998</v>
      </c>
      <c r="D79" s="9">
        <v>20840.178804479998</v>
      </c>
      <c r="E79" s="9">
        <v>0</v>
      </c>
      <c r="F79" s="9">
        <v>10.532864160000003</v>
      </c>
      <c r="G79" s="9">
        <v>13.225343039999998</v>
      </c>
      <c r="H79" s="9">
        <v>0</v>
      </c>
      <c r="I79" s="9">
        <v>0</v>
      </c>
      <c r="J79" s="6" t="s">
        <v>63</v>
      </c>
    </row>
    <row r="80" spans="1:10" ht="15" customHeight="1" x14ac:dyDescent="0.25">
      <c r="A80" s="6" t="s">
        <v>924</v>
      </c>
      <c r="B80" s="5" t="s">
        <v>196</v>
      </c>
      <c r="C80" s="9">
        <f>SUM(D80:I80)</f>
        <v>20240.164344959994</v>
      </c>
      <c r="D80" s="9">
        <v>20217.061589759996</v>
      </c>
      <c r="E80" s="9">
        <v>0</v>
      </c>
      <c r="F80" s="9">
        <v>10.557358560000001</v>
      </c>
      <c r="G80" s="9">
        <v>12.54539664</v>
      </c>
      <c r="H80" s="9">
        <v>0</v>
      </c>
      <c r="I80" s="9">
        <v>0</v>
      </c>
      <c r="J80" s="6" t="s">
        <v>100</v>
      </c>
    </row>
    <row r="81" spans="1:10" ht="15" customHeight="1" x14ac:dyDescent="0.25">
      <c r="A81" s="6" t="s">
        <v>925</v>
      </c>
      <c r="B81" s="5" t="s">
        <v>248</v>
      </c>
      <c r="C81" s="9">
        <f>SUM(D81:I81)</f>
        <v>19501.823567520005</v>
      </c>
      <c r="D81" s="9">
        <v>19495.353144960001</v>
      </c>
      <c r="E81" s="9">
        <v>0</v>
      </c>
      <c r="F81" s="9">
        <v>2.9658182399999999</v>
      </c>
      <c r="G81" s="9">
        <v>3.5046043200000003</v>
      </c>
      <c r="H81" s="9">
        <v>0</v>
      </c>
      <c r="I81" s="9">
        <v>0</v>
      </c>
      <c r="J81" s="6" t="s">
        <v>100</v>
      </c>
    </row>
    <row r="82" spans="1:10" ht="15" customHeight="1" x14ac:dyDescent="0.25">
      <c r="A82" s="6" t="s">
        <v>927</v>
      </c>
      <c r="B82" s="5" t="s">
        <v>656</v>
      </c>
      <c r="C82" s="9">
        <f>SUM(D82:I82)</f>
        <v>18703.765352159997</v>
      </c>
      <c r="D82" s="9">
        <v>18703.216224</v>
      </c>
      <c r="E82" s="9">
        <v>0</v>
      </c>
      <c r="F82" s="9">
        <v>0.25174800000000003</v>
      </c>
      <c r="G82" s="9">
        <v>0.29738016</v>
      </c>
      <c r="H82" s="9">
        <v>0</v>
      </c>
      <c r="I82" s="9">
        <v>0</v>
      </c>
      <c r="J82" s="6" t="s">
        <v>100</v>
      </c>
    </row>
    <row r="83" spans="1:10" ht="15" customHeight="1" x14ac:dyDescent="0.25">
      <c r="A83" s="6" t="s">
        <v>928</v>
      </c>
      <c r="B83" s="5" t="s">
        <v>281</v>
      </c>
      <c r="C83" s="9">
        <f>SUM(D83:I83)</f>
        <v>17470.650939840001</v>
      </c>
      <c r="D83" s="9">
        <v>0</v>
      </c>
      <c r="E83" s="9">
        <v>11407.132799999999</v>
      </c>
      <c r="F83" s="9">
        <v>6043.5396000000001</v>
      </c>
      <c r="G83" s="9">
        <v>19.97853984</v>
      </c>
      <c r="H83" s="9">
        <v>0</v>
      </c>
      <c r="I83" s="9">
        <v>0</v>
      </c>
      <c r="J83" s="6" t="s">
        <v>82</v>
      </c>
    </row>
    <row r="84" spans="1:10" ht="15" customHeight="1" x14ac:dyDescent="0.25">
      <c r="A84" s="6" t="s">
        <v>205</v>
      </c>
      <c r="B84" s="5" t="s">
        <v>206</v>
      </c>
      <c r="C84" s="9">
        <f>SUM(D84:I84)</f>
        <v>17315.379033119996</v>
      </c>
      <c r="D84" s="9">
        <v>17296.670028959998</v>
      </c>
      <c r="E84" s="9">
        <v>0</v>
      </c>
      <c r="F84" s="9">
        <v>8.6067878400000026</v>
      </c>
      <c r="G84" s="9">
        <v>10.10221632</v>
      </c>
      <c r="H84" s="9">
        <v>0</v>
      </c>
      <c r="I84" s="9">
        <v>0</v>
      </c>
      <c r="J84" s="6" t="s">
        <v>63</v>
      </c>
    </row>
    <row r="85" spans="1:10" ht="15" customHeight="1" x14ac:dyDescent="0.25">
      <c r="A85" s="6" t="s">
        <v>929</v>
      </c>
      <c r="B85" s="5" t="s">
        <v>442</v>
      </c>
      <c r="C85" s="9">
        <f>SUM(D85:I85)</f>
        <v>17146.711411200002</v>
      </c>
      <c r="D85" s="9">
        <v>17128.568590560004</v>
      </c>
      <c r="E85" s="9">
        <v>0</v>
      </c>
      <c r="F85" s="9">
        <v>8.381257920000003</v>
      </c>
      <c r="G85" s="9">
        <v>9.7615627199999988</v>
      </c>
      <c r="H85" s="9">
        <v>0</v>
      </c>
      <c r="I85" s="9">
        <v>0</v>
      </c>
      <c r="J85" s="6" t="s">
        <v>63</v>
      </c>
    </row>
    <row r="86" spans="1:10" ht="15" customHeight="1" x14ac:dyDescent="0.25">
      <c r="A86" s="6" t="s">
        <v>930</v>
      </c>
      <c r="B86" s="5" t="s">
        <v>305</v>
      </c>
      <c r="C86" s="9">
        <f>SUM(D86:I86)</f>
        <v>17115.554897280002</v>
      </c>
      <c r="D86" s="9">
        <v>17083.431943200001</v>
      </c>
      <c r="E86" s="9">
        <v>0</v>
      </c>
      <c r="F86" s="9">
        <v>9.6607728000000002</v>
      </c>
      <c r="G86" s="9">
        <v>22.462181280000003</v>
      </c>
      <c r="H86" s="9">
        <v>0</v>
      </c>
      <c r="I86" s="9">
        <v>0</v>
      </c>
      <c r="J86" s="6" t="s">
        <v>100</v>
      </c>
    </row>
    <row r="87" spans="1:10" ht="15" customHeight="1" x14ac:dyDescent="0.25">
      <c r="A87" s="6" t="s">
        <v>931</v>
      </c>
      <c r="B87" s="5" t="s">
        <v>220</v>
      </c>
      <c r="C87" s="9">
        <f>SUM(D87:I87)</f>
        <v>16833.255939360002</v>
      </c>
      <c r="D87" s="9">
        <v>16097.802144480002</v>
      </c>
      <c r="E87" s="9">
        <v>0</v>
      </c>
      <c r="F87" s="9">
        <v>7.6529577600000005</v>
      </c>
      <c r="G87" s="9">
        <v>727.80083711999998</v>
      </c>
      <c r="H87" s="9">
        <v>0</v>
      </c>
      <c r="I87" s="9">
        <v>0</v>
      </c>
      <c r="J87" s="6" t="s">
        <v>63</v>
      </c>
    </row>
    <row r="88" spans="1:10" ht="15" customHeight="1" x14ac:dyDescent="0.25">
      <c r="A88" s="6" t="s">
        <v>932</v>
      </c>
      <c r="B88" s="5" t="s">
        <v>253</v>
      </c>
      <c r="C88" s="9">
        <f>SUM(D88:I88)</f>
        <v>16814.294915039998</v>
      </c>
      <c r="D88" s="9">
        <v>16698.590717759998</v>
      </c>
      <c r="E88" s="9">
        <v>98.145069120000002</v>
      </c>
      <c r="F88" s="9">
        <v>8.053305120000001</v>
      </c>
      <c r="G88" s="9">
        <v>9.5058230399999992</v>
      </c>
      <c r="H88" s="9">
        <v>0</v>
      </c>
      <c r="I88" s="9">
        <v>0</v>
      </c>
      <c r="J88" s="6" t="s">
        <v>100</v>
      </c>
    </row>
    <row r="89" spans="1:10" ht="15" customHeight="1" x14ac:dyDescent="0.25">
      <c r="A89" s="6" t="s">
        <v>933</v>
      </c>
      <c r="B89" s="5" t="s">
        <v>223</v>
      </c>
      <c r="C89" s="9">
        <f>SUM(D89:I89)</f>
        <v>16796.162436480001</v>
      </c>
      <c r="D89" s="9">
        <v>16140.51974304</v>
      </c>
      <c r="E89" s="9">
        <v>635.74643664000007</v>
      </c>
      <c r="F89" s="9">
        <v>8.6453438400000024</v>
      </c>
      <c r="G89" s="9">
        <v>11.250912959999999</v>
      </c>
      <c r="H89" s="9">
        <v>0</v>
      </c>
      <c r="I89" s="9">
        <v>0</v>
      </c>
      <c r="J89" s="6" t="s">
        <v>107</v>
      </c>
    </row>
    <row r="90" spans="1:10" ht="15" customHeight="1" x14ac:dyDescent="0.25">
      <c r="A90" s="6" t="s">
        <v>934</v>
      </c>
      <c r="B90" s="5" t="s">
        <v>578</v>
      </c>
      <c r="C90" s="9">
        <f>SUM(D90:I90)</f>
        <v>16605.480245760002</v>
      </c>
      <c r="D90" s="9">
        <v>16550.748144000001</v>
      </c>
      <c r="E90" s="9">
        <v>0</v>
      </c>
      <c r="F90" s="9">
        <v>20.371176000000002</v>
      </c>
      <c r="G90" s="9">
        <v>34.360925760000008</v>
      </c>
      <c r="H90" s="9">
        <v>0</v>
      </c>
      <c r="I90" s="9">
        <v>0</v>
      </c>
      <c r="J90" s="6" t="s">
        <v>100</v>
      </c>
    </row>
    <row r="91" spans="1:10" ht="15" customHeight="1" x14ac:dyDescent="0.25">
      <c r="A91" s="6" t="s">
        <v>935</v>
      </c>
      <c r="B91" s="5" t="s">
        <v>225</v>
      </c>
      <c r="C91" s="9">
        <f>SUM(D91:I91)</f>
        <v>16398.67774608</v>
      </c>
      <c r="D91" s="9">
        <v>16371.792511199999</v>
      </c>
      <c r="E91" s="9">
        <v>0</v>
      </c>
      <c r="F91" s="9">
        <v>16.12548</v>
      </c>
      <c r="G91" s="9">
        <v>10.759754880000001</v>
      </c>
      <c r="H91" s="9">
        <v>0</v>
      </c>
      <c r="I91" s="9">
        <v>0</v>
      </c>
      <c r="J91" s="6" t="s">
        <v>107</v>
      </c>
    </row>
    <row r="92" spans="1:10" ht="15" customHeight="1" x14ac:dyDescent="0.25">
      <c r="A92" s="6" t="s">
        <v>936</v>
      </c>
      <c r="B92" s="5" t="s">
        <v>242</v>
      </c>
      <c r="C92" s="9">
        <f>SUM(D92:I92)</f>
        <v>15099.40985616</v>
      </c>
      <c r="D92" s="9">
        <v>15084.007868160001</v>
      </c>
      <c r="E92" s="9">
        <v>0</v>
      </c>
      <c r="F92" s="9">
        <v>7.1372145599999994</v>
      </c>
      <c r="G92" s="9">
        <v>8.264773439999999</v>
      </c>
      <c r="H92" s="9">
        <v>0</v>
      </c>
      <c r="I92" s="9">
        <v>0</v>
      </c>
      <c r="J92" s="6" t="s">
        <v>42</v>
      </c>
    </row>
    <row r="93" spans="1:10" ht="15" customHeight="1" x14ac:dyDescent="0.25">
      <c r="A93" s="6" t="s">
        <v>937</v>
      </c>
      <c r="B93" s="5" t="s">
        <v>428</v>
      </c>
      <c r="C93" s="9">
        <f>SUM(D93:I93)</f>
        <v>15052.547986560003</v>
      </c>
      <c r="D93" s="9">
        <v>15033.006535680002</v>
      </c>
      <c r="E93" s="9">
        <v>0</v>
      </c>
      <c r="F93" s="9">
        <v>7.1059161599999996</v>
      </c>
      <c r="G93" s="9">
        <v>12.435534720000001</v>
      </c>
      <c r="H93" s="9">
        <v>0</v>
      </c>
      <c r="I93" s="9">
        <v>0</v>
      </c>
      <c r="J93" s="6" t="s">
        <v>100</v>
      </c>
    </row>
    <row r="94" spans="1:10" ht="15" customHeight="1" x14ac:dyDescent="0.25">
      <c r="A94" s="6" t="s">
        <v>938</v>
      </c>
      <c r="B94" s="5" t="s">
        <v>245</v>
      </c>
      <c r="C94" s="9">
        <f>SUM(D94:I94)</f>
        <v>14900.438125440001</v>
      </c>
      <c r="D94" s="9">
        <v>14885.246880000001</v>
      </c>
      <c r="E94" s="9">
        <v>0</v>
      </c>
      <c r="F94" s="9">
        <v>7.0418678400000001</v>
      </c>
      <c r="G94" s="9">
        <v>8.1493776000000011</v>
      </c>
      <c r="H94" s="9">
        <v>0</v>
      </c>
      <c r="I94" s="9">
        <v>0</v>
      </c>
      <c r="J94" s="6" t="s">
        <v>100</v>
      </c>
    </row>
    <row r="95" spans="1:10" ht="15" customHeight="1" x14ac:dyDescent="0.25">
      <c r="A95" s="6" t="s">
        <v>939</v>
      </c>
      <c r="B95" s="5" t="s">
        <v>227</v>
      </c>
      <c r="C95" s="9">
        <f>SUM(D95:I95)</f>
        <v>14187.987293760005</v>
      </c>
      <c r="D95" s="9">
        <v>14173.210910880005</v>
      </c>
      <c r="E95" s="9">
        <v>0</v>
      </c>
      <c r="F95" s="9">
        <v>6.7200840000000008</v>
      </c>
      <c r="G95" s="9">
        <v>8.0562988799999982</v>
      </c>
      <c r="H95" s="9">
        <v>0</v>
      </c>
      <c r="I95" s="9">
        <v>0</v>
      </c>
      <c r="J95" s="6" t="s">
        <v>100</v>
      </c>
    </row>
    <row r="96" spans="1:10" ht="15" customHeight="1" x14ac:dyDescent="0.25">
      <c r="A96" s="6" t="s">
        <v>940</v>
      </c>
      <c r="B96" s="5" t="s">
        <v>294</v>
      </c>
      <c r="C96" s="9">
        <f>SUM(D96:I96)</f>
        <v>13732.577520480001</v>
      </c>
      <c r="D96" s="9">
        <v>13717.557463680001</v>
      </c>
      <c r="E96" s="9">
        <v>0</v>
      </c>
      <c r="F96" s="9">
        <v>6.7235313599999991</v>
      </c>
      <c r="G96" s="9">
        <v>8.2965254400000017</v>
      </c>
      <c r="H96" s="9">
        <v>0</v>
      </c>
      <c r="I96" s="9">
        <v>0</v>
      </c>
      <c r="J96" s="6" t="s">
        <v>63</v>
      </c>
    </row>
    <row r="97" spans="1:10" ht="15" customHeight="1" x14ac:dyDescent="0.25">
      <c r="A97" s="6" t="s">
        <v>941</v>
      </c>
      <c r="B97" s="5" t="s">
        <v>255</v>
      </c>
      <c r="C97" s="9">
        <f>SUM(D97:I97)</f>
        <v>13345.405426079999</v>
      </c>
      <c r="D97" s="9">
        <v>13331.225164319998</v>
      </c>
      <c r="E97" s="9">
        <v>0</v>
      </c>
      <c r="F97" s="9">
        <v>6.4383076800000003</v>
      </c>
      <c r="G97" s="9">
        <v>7.7419540799999993</v>
      </c>
      <c r="H97" s="9">
        <v>0</v>
      </c>
      <c r="I97" s="9">
        <v>0</v>
      </c>
      <c r="J97" s="6" t="s">
        <v>100</v>
      </c>
    </row>
    <row r="98" spans="1:10" ht="15" customHeight="1" x14ac:dyDescent="0.25">
      <c r="A98" s="6" t="s">
        <v>942</v>
      </c>
      <c r="B98" s="5" t="s">
        <v>420</v>
      </c>
      <c r="C98" s="9">
        <f>SUM(D98:I98)</f>
        <v>13049.002955520002</v>
      </c>
      <c r="D98" s="9">
        <v>0</v>
      </c>
      <c r="E98" s="9">
        <v>1793.0873318399999</v>
      </c>
      <c r="F98" s="9">
        <v>11252.4552</v>
      </c>
      <c r="G98" s="9">
        <v>3.4604236799999999</v>
      </c>
      <c r="H98" s="9">
        <v>0</v>
      </c>
      <c r="I98" s="9">
        <v>0</v>
      </c>
      <c r="J98" s="6" t="s">
        <v>82</v>
      </c>
    </row>
    <row r="99" spans="1:10" ht="15" customHeight="1" x14ac:dyDescent="0.25">
      <c r="A99" s="6" t="s">
        <v>943</v>
      </c>
      <c r="B99" s="5" t="s">
        <v>274</v>
      </c>
      <c r="C99" s="9">
        <f>SUM(D99:I99)</f>
        <v>12977.299137599999</v>
      </c>
      <c r="D99" s="9">
        <v>12936.985619039999</v>
      </c>
      <c r="E99" s="9">
        <v>0</v>
      </c>
      <c r="F99" s="9">
        <v>5.8733942399999997</v>
      </c>
      <c r="G99" s="9">
        <v>34.440124320000002</v>
      </c>
      <c r="H99" s="9">
        <v>0</v>
      </c>
      <c r="I99" s="9">
        <v>0</v>
      </c>
      <c r="J99" s="6" t="s">
        <v>63</v>
      </c>
    </row>
    <row r="100" spans="1:10" ht="15" customHeight="1" x14ac:dyDescent="0.25">
      <c r="A100" s="6" t="s">
        <v>944</v>
      </c>
      <c r="B100" s="5" t="s">
        <v>264</v>
      </c>
      <c r="C100" s="9">
        <f>SUM(D100:I100)</f>
        <v>12877.224544799994</v>
      </c>
      <c r="D100" s="9">
        <v>12863.938782239995</v>
      </c>
      <c r="E100" s="9">
        <v>0</v>
      </c>
      <c r="F100" s="9">
        <v>6.14056464</v>
      </c>
      <c r="G100" s="9">
        <v>7.145197920000002</v>
      </c>
      <c r="H100" s="9">
        <v>0</v>
      </c>
      <c r="I100" s="9">
        <v>0</v>
      </c>
      <c r="J100" s="6" t="s">
        <v>63</v>
      </c>
    </row>
    <row r="101" spans="1:10" ht="15" customHeight="1" x14ac:dyDescent="0.25">
      <c r="A101" s="6" t="s">
        <v>945</v>
      </c>
      <c r="B101" s="5" t="s">
        <v>268</v>
      </c>
      <c r="C101" s="9">
        <f>SUM(D101:I101)</f>
        <v>12567.524608799999</v>
      </c>
      <c r="D101" s="9">
        <v>12553.851744</v>
      </c>
      <c r="E101" s="9">
        <v>0</v>
      </c>
      <c r="F101" s="9">
        <v>6.1031880000000021</v>
      </c>
      <c r="G101" s="9">
        <v>7.5696767999999981</v>
      </c>
      <c r="H101" s="9">
        <v>0</v>
      </c>
      <c r="I101" s="9">
        <v>0</v>
      </c>
      <c r="J101" s="6" t="s">
        <v>63</v>
      </c>
    </row>
    <row r="102" spans="1:10" ht="15" customHeight="1" x14ac:dyDescent="0.25">
      <c r="A102" s="6" t="s">
        <v>946</v>
      </c>
      <c r="B102" s="5" t="s">
        <v>271</v>
      </c>
      <c r="C102" s="9">
        <f>SUM(D102:I102)</f>
        <v>12437.911221120001</v>
      </c>
      <c r="D102" s="9">
        <v>12424.1656896</v>
      </c>
      <c r="E102" s="9">
        <v>0</v>
      </c>
      <c r="F102" s="9">
        <v>5.8514399999999993</v>
      </c>
      <c r="G102" s="9">
        <v>7.8940915200000008</v>
      </c>
      <c r="H102" s="9">
        <v>0</v>
      </c>
      <c r="I102" s="9">
        <v>0</v>
      </c>
      <c r="J102" s="6" t="s">
        <v>100</v>
      </c>
    </row>
    <row r="103" spans="1:10" ht="15" customHeight="1" x14ac:dyDescent="0.25">
      <c r="A103" s="6" t="s">
        <v>947</v>
      </c>
      <c r="B103" s="5" t="s">
        <v>359</v>
      </c>
      <c r="C103" s="9">
        <f>SUM(D103:I103)</f>
        <v>12261.837672000001</v>
      </c>
      <c r="D103" s="9">
        <v>12249.380273760002</v>
      </c>
      <c r="E103" s="9">
        <v>0</v>
      </c>
      <c r="F103" s="9">
        <v>5.7746908800000014</v>
      </c>
      <c r="G103" s="9">
        <v>6.6827073600000002</v>
      </c>
      <c r="H103" s="9">
        <v>0</v>
      </c>
      <c r="I103" s="9">
        <v>0</v>
      </c>
      <c r="J103" s="6" t="s">
        <v>63</v>
      </c>
    </row>
    <row r="104" spans="1:10" ht="15" customHeight="1" x14ac:dyDescent="0.25">
      <c r="A104" s="6" t="s">
        <v>948</v>
      </c>
      <c r="B104" s="5" t="s">
        <v>455</v>
      </c>
      <c r="C104" s="9">
        <f>SUM(D104:I104)</f>
        <v>11984.140000000001</v>
      </c>
      <c r="D104" s="9">
        <v>11970.94</v>
      </c>
      <c r="E104" s="9">
        <v>0</v>
      </c>
      <c r="F104" s="9">
        <v>5.83</v>
      </c>
      <c r="G104" s="9">
        <v>7.37</v>
      </c>
      <c r="H104" s="9">
        <v>0</v>
      </c>
      <c r="I104" s="9">
        <v>0</v>
      </c>
      <c r="J104" s="6" t="s">
        <v>63</v>
      </c>
    </row>
    <row r="105" spans="1:10" ht="15" customHeight="1" x14ac:dyDescent="0.25">
      <c r="A105" s="6" t="s">
        <v>949</v>
      </c>
      <c r="B105" s="5" t="s">
        <v>266</v>
      </c>
      <c r="C105" s="9">
        <f>SUM(D105:I105)</f>
        <v>11833.507909440001</v>
      </c>
      <c r="D105" s="9">
        <v>11821.50265968</v>
      </c>
      <c r="E105" s="9">
        <v>0</v>
      </c>
      <c r="F105" s="9">
        <v>5.5598659200000009</v>
      </c>
      <c r="G105" s="9">
        <v>6.4453838399999999</v>
      </c>
      <c r="H105" s="9">
        <v>0</v>
      </c>
      <c r="I105" s="9">
        <v>0</v>
      </c>
      <c r="J105" s="6" t="s">
        <v>100</v>
      </c>
    </row>
    <row r="106" spans="1:10" ht="15" customHeight="1" x14ac:dyDescent="0.25">
      <c r="A106" s="6" t="s">
        <v>950</v>
      </c>
      <c r="B106" s="5" t="s">
        <v>299</v>
      </c>
      <c r="C106" s="9">
        <f>SUM(D106:I106)</f>
        <v>11786.328791999998</v>
      </c>
      <c r="D106" s="9">
        <v>11774.266932959998</v>
      </c>
      <c r="E106" s="9">
        <v>0</v>
      </c>
      <c r="F106" s="9">
        <v>5.5921622400000004</v>
      </c>
      <c r="G106" s="9">
        <v>6.4696968000000012</v>
      </c>
      <c r="H106" s="9">
        <v>0</v>
      </c>
      <c r="I106" s="9">
        <v>0</v>
      </c>
      <c r="J106" s="6" t="s">
        <v>100</v>
      </c>
    </row>
    <row r="107" spans="1:10" ht="15" customHeight="1" x14ac:dyDescent="0.25">
      <c r="A107" s="6" t="s">
        <v>951</v>
      </c>
      <c r="B107" s="5" t="s">
        <v>250</v>
      </c>
      <c r="C107" s="9">
        <f>SUM(D107:I107)</f>
        <v>11740.816110240003</v>
      </c>
      <c r="D107" s="9">
        <v>11728.102065120001</v>
      </c>
      <c r="E107" s="9">
        <v>0</v>
      </c>
      <c r="F107" s="9">
        <v>5.9013359999999997</v>
      </c>
      <c r="G107" s="9">
        <v>6.8127091200000001</v>
      </c>
      <c r="H107" s="9">
        <v>0</v>
      </c>
      <c r="I107" s="9">
        <v>0</v>
      </c>
      <c r="J107" s="6" t="s">
        <v>42</v>
      </c>
    </row>
    <row r="108" spans="1:10" ht="15" customHeight="1" x14ac:dyDescent="0.25">
      <c r="A108" s="6" t="s">
        <v>930</v>
      </c>
      <c r="B108" s="5" t="s">
        <v>567</v>
      </c>
      <c r="C108" s="9">
        <f>SUM(D108:I108)</f>
        <v>11468.65493088</v>
      </c>
      <c r="D108" s="9">
        <v>11462.925781440001</v>
      </c>
      <c r="E108" s="9">
        <v>0</v>
      </c>
      <c r="F108" s="9">
        <v>2.4996081599999997</v>
      </c>
      <c r="G108" s="9">
        <v>3.2295412800000003</v>
      </c>
      <c r="H108" s="9">
        <v>0</v>
      </c>
      <c r="I108" s="9">
        <v>0</v>
      </c>
      <c r="J108" s="6" t="s">
        <v>100</v>
      </c>
    </row>
    <row r="109" spans="1:10" ht="15" customHeight="1" x14ac:dyDescent="0.25">
      <c r="A109" s="6" t="s">
        <v>952</v>
      </c>
      <c r="B109" s="5" t="s">
        <v>296</v>
      </c>
      <c r="C109" s="9">
        <f>SUM(D109:I109)</f>
        <v>11449.4391648</v>
      </c>
      <c r="D109" s="9">
        <v>11437.766494559999</v>
      </c>
      <c r="E109" s="9">
        <v>0</v>
      </c>
      <c r="F109" s="9">
        <v>5.4108129599999994</v>
      </c>
      <c r="G109" s="9">
        <v>6.2618572800000001</v>
      </c>
      <c r="H109" s="9">
        <v>0</v>
      </c>
      <c r="I109" s="9">
        <v>0</v>
      </c>
      <c r="J109" s="6" t="s">
        <v>100</v>
      </c>
    </row>
    <row r="110" spans="1:10" ht="15" customHeight="1" x14ac:dyDescent="0.25">
      <c r="A110" s="6" t="s">
        <v>953</v>
      </c>
      <c r="B110" s="5" t="s">
        <v>262</v>
      </c>
      <c r="C110" s="9">
        <f>SUM(D110:I110)</f>
        <v>11373.1291296</v>
      </c>
      <c r="D110" s="9">
        <v>9140.7595003200004</v>
      </c>
      <c r="E110" s="9">
        <v>0</v>
      </c>
      <c r="F110" s="9">
        <v>2227.4252078400004</v>
      </c>
      <c r="G110" s="9">
        <v>4.9444214400000002</v>
      </c>
      <c r="H110" s="9">
        <v>0</v>
      </c>
      <c r="I110" s="9">
        <v>0</v>
      </c>
      <c r="J110" s="6" t="s">
        <v>63</v>
      </c>
    </row>
    <row r="111" spans="1:10" ht="15" customHeight="1" x14ac:dyDescent="0.25">
      <c r="A111" s="6" t="s">
        <v>954</v>
      </c>
      <c r="B111" s="5" t="s">
        <v>319</v>
      </c>
      <c r="C111" s="9">
        <f>SUM(D111:I111)</f>
        <v>11202.366147839999</v>
      </c>
      <c r="D111" s="9">
        <v>11190.9284424</v>
      </c>
      <c r="E111" s="9">
        <v>0</v>
      </c>
      <c r="F111" s="9">
        <v>5.2979572800000021</v>
      </c>
      <c r="G111" s="9">
        <v>6.1397481599999999</v>
      </c>
      <c r="H111" s="9">
        <v>0</v>
      </c>
      <c r="I111" s="9">
        <v>0</v>
      </c>
      <c r="J111" s="6" t="s">
        <v>63</v>
      </c>
    </row>
    <row r="112" spans="1:10" ht="15" customHeight="1" x14ac:dyDescent="0.25">
      <c r="A112" s="6" t="s">
        <v>955</v>
      </c>
      <c r="B112" s="5" t="s">
        <v>379</v>
      </c>
      <c r="C112" s="9">
        <f>SUM(D112:I112)</f>
        <v>11111.596524</v>
      </c>
      <c r="D112" s="9">
        <v>5130.2456654399994</v>
      </c>
      <c r="E112" s="9">
        <v>0</v>
      </c>
      <c r="F112" s="9">
        <v>2.52419328</v>
      </c>
      <c r="G112" s="9">
        <v>3.1365532800000002</v>
      </c>
      <c r="H112" s="9">
        <v>0</v>
      </c>
      <c r="I112" s="9">
        <v>5975.6901120000002</v>
      </c>
      <c r="J112" s="6" t="s">
        <v>100</v>
      </c>
    </row>
    <row r="113" spans="1:10" ht="15" customHeight="1" x14ac:dyDescent="0.25">
      <c r="A113" s="6" t="s">
        <v>193</v>
      </c>
      <c r="B113" s="5" t="s">
        <v>194</v>
      </c>
      <c r="C113" s="9">
        <f>SUM(D113:I113)</f>
        <v>11083.9713768</v>
      </c>
      <c r="D113" s="9">
        <v>3.1752000000000002</v>
      </c>
      <c r="E113" s="9">
        <v>3691.5147360000001</v>
      </c>
      <c r="F113" s="9">
        <v>7389.1462679999995</v>
      </c>
      <c r="G113" s="9">
        <v>0.13517279999999998</v>
      </c>
      <c r="H113" s="9">
        <v>0</v>
      </c>
      <c r="I113" s="9">
        <v>0</v>
      </c>
      <c r="J113" s="6" t="s">
        <v>82</v>
      </c>
    </row>
    <row r="114" spans="1:10" ht="15" customHeight="1" x14ac:dyDescent="0.25">
      <c r="A114" s="6" t="s">
        <v>956</v>
      </c>
      <c r="B114" s="5" t="s">
        <v>230</v>
      </c>
      <c r="C114" s="9">
        <f>SUM(D114:I114)</f>
        <v>11072.990628000001</v>
      </c>
      <c r="D114" s="9">
        <v>835.79682816000002</v>
      </c>
      <c r="E114" s="9">
        <v>0</v>
      </c>
      <c r="F114" s="9">
        <v>0.39717216</v>
      </c>
      <c r="G114" s="9">
        <v>86.541708960000008</v>
      </c>
      <c r="H114" s="9">
        <v>912.17145600000003</v>
      </c>
      <c r="I114" s="9">
        <v>9238.083462720002</v>
      </c>
      <c r="J114" s="6" t="s">
        <v>100</v>
      </c>
    </row>
    <row r="115" spans="1:10" ht="15" customHeight="1" x14ac:dyDescent="0.25">
      <c r="A115" s="6" t="s">
        <v>645</v>
      </c>
      <c r="B115" s="5" t="s">
        <v>646</v>
      </c>
      <c r="C115" s="9">
        <f>SUM(D115:I115)</f>
        <v>10946.04132384</v>
      </c>
      <c r="D115" s="9">
        <v>10934.8744176</v>
      </c>
      <c r="E115" s="9">
        <v>0</v>
      </c>
      <c r="F115" s="9">
        <v>5.1741244799999997</v>
      </c>
      <c r="G115" s="9">
        <v>5.9927817600000015</v>
      </c>
      <c r="H115" s="9">
        <v>0</v>
      </c>
      <c r="I115" s="9">
        <v>0</v>
      </c>
      <c r="J115" s="6" t="s">
        <v>63</v>
      </c>
    </row>
    <row r="116" spans="1:10" ht="15" customHeight="1" x14ac:dyDescent="0.25">
      <c r="A116" s="6" t="s">
        <v>930</v>
      </c>
      <c r="B116" s="5" t="s">
        <v>542</v>
      </c>
      <c r="C116" s="9">
        <f>SUM(D116:I116)</f>
        <v>10886.37015312</v>
      </c>
      <c r="D116" s="9">
        <v>10880.99571888</v>
      </c>
      <c r="E116" s="9">
        <v>0</v>
      </c>
      <c r="F116" s="9">
        <v>2.4663139199999997</v>
      </c>
      <c r="G116" s="9">
        <v>2.9081203200000001</v>
      </c>
      <c r="H116" s="9">
        <v>0</v>
      </c>
      <c r="I116" s="9">
        <v>0</v>
      </c>
      <c r="J116" s="6" t="s">
        <v>100</v>
      </c>
    </row>
    <row r="117" spans="1:10" ht="15" customHeight="1" x14ac:dyDescent="0.25">
      <c r="A117" s="6" t="s">
        <v>957</v>
      </c>
      <c r="B117" s="5" t="s">
        <v>474</v>
      </c>
      <c r="C117" s="9">
        <f>SUM(D117:I117)</f>
        <v>10604.968053120003</v>
      </c>
      <c r="D117" s="9">
        <v>10545.966849600003</v>
      </c>
      <c r="E117" s="9">
        <v>0</v>
      </c>
      <c r="F117" s="9">
        <v>3.7966319999999989</v>
      </c>
      <c r="G117" s="9">
        <v>55.204571520000009</v>
      </c>
      <c r="H117" s="9">
        <v>0</v>
      </c>
      <c r="I117" s="9">
        <v>0</v>
      </c>
      <c r="J117" s="6" t="s">
        <v>100</v>
      </c>
    </row>
    <row r="118" spans="1:10" ht="15" customHeight="1" x14ac:dyDescent="0.25">
      <c r="A118" s="6" t="s">
        <v>958</v>
      </c>
      <c r="B118" s="5" t="s">
        <v>233</v>
      </c>
      <c r="C118" s="9">
        <f>SUM(D118:I118)</f>
        <v>10529.990150400001</v>
      </c>
      <c r="D118" s="9">
        <v>3.40862256</v>
      </c>
      <c r="E118" s="9">
        <v>10472.7168</v>
      </c>
      <c r="F118" s="9">
        <v>16.094181599999999</v>
      </c>
      <c r="G118" s="9">
        <v>37.770546240000002</v>
      </c>
      <c r="H118" s="9">
        <v>0</v>
      </c>
      <c r="I118" s="9">
        <v>0</v>
      </c>
      <c r="J118" s="6" t="s">
        <v>82</v>
      </c>
    </row>
    <row r="119" spans="1:10" ht="15" customHeight="1" x14ac:dyDescent="0.25">
      <c r="A119" s="6" t="s">
        <v>760</v>
      </c>
      <c r="B119" s="5" t="s">
        <v>761</v>
      </c>
      <c r="C119" s="9">
        <f>SUM(D119:I119)</f>
        <v>10364.544721439999</v>
      </c>
      <c r="D119" s="9">
        <v>10352.495472479999</v>
      </c>
      <c r="E119" s="9">
        <v>0</v>
      </c>
      <c r="F119" s="9">
        <v>5.3653622400000005</v>
      </c>
      <c r="G119" s="9">
        <v>6.6838867200000003</v>
      </c>
      <c r="H119" s="9">
        <v>0</v>
      </c>
      <c r="I119" s="9">
        <v>0</v>
      </c>
      <c r="J119" s="6" t="s">
        <v>63</v>
      </c>
    </row>
    <row r="120" spans="1:10" ht="15" customHeight="1" x14ac:dyDescent="0.25">
      <c r="A120" s="6" t="s">
        <v>959</v>
      </c>
      <c r="B120" s="5" t="s">
        <v>302</v>
      </c>
      <c r="C120" s="9">
        <f>SUM(D120:I120)</f>
        <v>10331.904663359999</v>
      </c>
      <c r="D120" s="9">
        <v>10321.4507256</v>
      </c>
      <c r="E120" s="9">
        <v>0</v>
      </c>
      <c r="F120" s="9">
        <v>4.8388233600000001</v>
      </c>
      <c r="G120" s="9">
        <v>5.6151143999999986</v>
      </c>
      <c r="H120" s="9">
        <v>0</v>
      </c>
      <c r="I120" s="9">
        <v>0</v>
      </c>
      <c r="J120" s="6" t="s">
        <v>100</v>
      </c>
    </row>
    <row r="121" spans="1:10" ht="15" customHeight="1" x14ac:dyDescent="0.25">
      <c r="A121" s="6" t="s">
        <v>960</v>
      </c>
      <c r="B121" s="5" t="s">
        <v>326</v>
      </c>
      <c r="C121" s="9">
        <f>SUM(D121:I121)</f>
        <v>10329.963255360002</v>
      </c>
      <c r="D121" s="9">
        <v>174.11680944</v>
      </c>
      <c r="E121" s="9">
        <v>0</v>
      </c>
      <c r="F121" s="9">
        <v>10155.755907360002</v>
      </c>
      <c r="G121" s="9">
        <v>9.0538560000000004E-2</v>
      </c>
      <c r="H121" s="9">
        <v>0</v>
      </c>
      <c r="I121" s="9">
        <v>0</v>
      </c>
      <c r="J121" s="6" t="s">
        <v>42</v>
      </c>
    </row>
    <row r="122" spans="1:10" ht="15" customHeight="1" x14ac:dyDescent="0.25">
      <c r="A122" s="6" t="s">
        <v>961</v>
      </c>
      <c r="B122" s="5" t="s">
        <v>328</v>
      </c>
      <c r="C122" s="9">
        <f>SUM(D122:I122)</f>
        <v>10007.547369120002</v>
      </c>
      <c r="D122" s="9">
        <v>9997.2761414400011</v>
      </c>
      <c r="E122" s="9">
        <v>0</v>
      </c>
      <c r="F122" s="9">
        <v>4.7546352000000009</v>
      </c>
      <c r="G122" s="9">
        <v>5.5165924799999999</v>
      </c>
      <c r="H122" s="9">
        <v>0</v>
      </c>
      <c r="I122" s="9">
        <v>0</v>
      </c>
      <c r="J122" s="6" t="s">
        <v>63</v>
      </c>
    </row>
    <row r="123" spans="1:10" ht="15" customHeight="1" x14ac:dyDescent="0.25">
      <c r="A123" s="13" t="s">
        <v>183</v>
      </c>
      <c r="B123" s="22" t="s">
        <v>184</v>
      </c>
      <c r="C123" s="2">
        <f>SUM(D123:I123)</f>
        <v>9944.3666044800029</v>
      </c>
      <c r="D123" s="2">
        <v>9923.0636433600012</v>
      </c>
      <c r="E123" s="2">
        <v>0</v>
      </c>
      <c r="F123" s="2">
        <v>9.8745998399999984</v>
      </c>
      <c r="G123" s="2">
        <v>11.428361280000001</v>
      </c>
      <c r="H123" s="9">
        <v>0</v>
      </c>
      <c r="I123" s="9">
        <v>0</v>
      </c>
      <c r="J123" s="6" t="s">
        <v>100</v>
      </c>
    </row>
    <row r="124" spans="1:10" ht="15" customHeight="1" x14ac:dyDescent="0.25">
      <c r="A124" s="6" t="s">
        <v>962</v>
      </c>
      <c r="B124" s="5" t="s">
        <v>368</v>
      </c>
      <c r="C124" s="9">
        <f>SUM(D124:I124)</f>
        <v>9935.3677248000004</v>
      </c>
      <c r="D124" s="9">
        <v>9925.1917531199997</v>
      </c>
      <c r="E124" s="9">
        <v>0</v>
      </c>
      <c r="F124" s="9">
        <v>4.7126318400000002</v>
      </c>
      <c r="G124" s="9">
        <v>5.4633398400000006</v>
      </c>
      <c r="H124" s="9">
        <v>0</v>
      </c>
      <c r="I124" s="9">
        <v>0</v>
      </c>
      <c r="J124" s="6" t="s">
        <v>63</v>
      </c>
    </row>
    <row r="125" spans="1:10" ht="15" customHeight="1" x14ac:dyDescent="0.25">
      <c r="A125" s="6" t="s">
        <v>963</v>
      </c>
      <c r="B125" s="5" t="s">
        <v>599</v>
      </c>
      <c r="C125" s="9">
        <f>SUM(D125:I125)</f>
        <v>9878.0219798399994</v>
      </c>
      <c r="D125" s="9">
        <v>2.1898900800000001</v>
      </c>
      <c r="E125" s="9">
        <v>1567.4601599999999</v>
      </c>
      <c r="F125" s="9">
        <v>8308.3666680000006</v>
      </c>
      <c r="G125" s="9">
        <v>5.2617599999999999E-3</v>
      </c>
      <c r="H125" s="9">
        <v>0</v>
      </c>
      <c r="I125" s="9">
        <v>0</v>
      </c>
      <c r="J125" s="6" t="s">
        <v>82</v>
      </c>
    </row>
    <row r="126" spans="1:10" ht="15" customHeight="1" x14ac:dyDescent="0.25">
      <c r="A126" s="6" t="s">
        <v>523</v>
      </c>
      <c r="B126" s="5" t="s">
        <v>524</v>
      </c>
      <c r="C126" s="9">
        <f>SUM(D126:I126)</f>
        <v>9860.5095724800012</v>
      </c>
      <c r="D126" s="9">
        <v>9850.007643840001</v>
      </c>
      <c r="E126" s="9">
        <v>0</v>
      </c>
      <c r="F126" s="9">
        <v>4.8568766400000012</v>
      </c>
      <c r="G126" s="9">
        <v>5.6450519999999997</v>
      </c>
      <c r="H126" s="9">
        <v>0</v>
      </c>
      <c r="I126" s="9">
        <v>0</v>
      </c>
      <c r="J126" s="6" t="s">
        <v>100</v>
      </c>
    </row>
    <row r="127" spans="1:10" ht="15" customHeight="1" x14ac:dyDescent="0.25">
      <c r="A127" s="6" t="s">
        <v>964</v>
      </c>
      <c r="B127" s="5" t="s">
        <v>331</v>
      </c>
      <c r="C127" s="9">
        <f>SUM(D127:I127)</f>
        <v>9834.5490465599996</v>
      </c>
      <c r="D127" s="9">
        <v>9824.4881078399994</v>
      </c>
      <c r="E127" s="9">
        <v>0</v>
      </c>
      <c r="F127" s="9">
        <v>4.6552968000000012</v>
      </c>
      <c r="G127" s="9">
        <v>5.4056419199999999</v>
      </c>
      <c r="H127" s="9">
        <v>0</v>
      </c>
      <c r="I127" s="9">
        <v>0</v>
      </c>
      <c r="J127" s="6" t="s">
        <v>63</v>
      </c>
    </row>
    <row r="128" spans="1:10" ht="15" customHeight="1" x14ac:dyDescent="0.25">
      <c r="A128" s="6" t="s">
        <v>965</v>
      </c>
      <c r="B128" s="5" t="s">
        <v>259</v>
      </c>
      <c r="C128" s="9">
        <f>SUM(D128:I128)</f>
        <v>9775.5675292800006</v>
      </c>
      <c r="D128" s="9">
        <v>9770.5820116800005</v>
      </c>
      <c r="E128" s="9">
        <v>0</v>
      </c>
      <c r="F128" s="9">
        <v>2.3099126399999999</v>
      </c>
      <c r="G128" s="9">
        <v>2.6756049600000003</v>
      </c>
      <c r="H128" s="9">
        <v>0</v>
      </c>
      <c r="I128" s="9">
        <v>0</v>
      </c>
      <c r="J128" s="6" t="s">
        <v>100</v>
      </c>
    </row>
    <row r="129" spans="1:10" ht="15" customHeight="1" x14ac:dyDescent="0.25">
      <c r="A129" s="6" t="s">
        <v>596</v>
      </c>
      <c r="B129" s="5" t="s">
        <v>597</v>
      </c>
      <c r="C129" s="9">
        <f>SUM(D129:I129)</f>
        <v>9707.4769075200002</v>
      </c>
      <c r="D129" s="9">
        <v>9692.2024718399989</v>
      </c>
      <c r="E129" s="9">
        <v>0</v>
      </c>
      <c r="F129" s="9">
        <v>5.81959728</v>
      </c>
      <c r="G129" s="9">
        <v>9.4548383999999999</v>
      </c>
      <c r="H129" s="9">
        <v>0</v>
      </c>
      <c r="I129" s="9">
        <v>0</v>
      </c>
      <c r="J129" s="6" t="s">
        <v>63</v>
      </c>
    </row>
    <row r="130" spans="1:10" ht="15" customHeight="1" x14ac:dyDescent="0.25">
      <c r="A130" s="6" t="s">
        <v>966</v>
      </c>
      <c r="B130" s="5" t="s">
        <v>371</v>
      </c>
      <c r="C130" s="9">
        <f>SUM(D130:I130)</f>
        <v>9698.934440160001</v>
      </c>
      <c r="D130" s="9">
        <v>9646.0612819200014</v>
      </c>
      <c r="E130" s="9">
        <v>0</v>
      </c>
      <c r="F130" s="9">
        <v>4.1028120000000001</v>
      </c>
      <c r="G130" s="9">
        <v>48.770346239999995</v>
      </c>
      <c r="H130" s="9">
        <v>0</v>
      </c>
      <c r="I130" s="9">
        <v>0</v>
      </c>
      <c r="J130" s="6" t="s">
        <v>100</v>
      </c>
    </row>
    <row r="131" spans="1:10" ht="15" customHeight="1" x14ac:dyDescent="0.25">
      <c r="A131" s="6" t="s">
        <v>343</v>
      </c>
      <c r="B131" s="5" t="s">
        <v>344</v>
      </c>
      <c r="C131" s="9">
        <f>SUM(D131:I131)</f>
        <v>9514.3088073599993</v>
      </c>
      <c r="D131" s="9">
        <v>9504.5575867200005</v>
      </c>
      <c r="E131" s="9">
        <v>0</v>
      </c>
      <c r="F131" s="9">
        <v>4.5065160000000004</v>
      </c>
      <c r="G131" s="9">
        <v>5.2447046399999993</v>
      </c>
      <c r="H131" s="9">
        <v>0</v>
      </c>
      <c r="I131" s="9">
        <v>0</v>
      </c>
      <c r="J131" s="6" t="s">
        <v>100</v>
      </c>
    </row>
    <row r="132" spans="1:10" ht="15" customHeight="1" x14ac:dyDescent="0.25">
      <c r="A132" s="6" t="s">
        <v>236</v>
      </c>
      <c r="B132" s="5" t="s">
        <v>237</v>
      </c>
      <c r="C132" s="9">
        <f>SUM(D132:I132)</f>
        <v>9349.8843412800015</v>
      </c>
      <c r="D132" s="9">
        <v>9340.1526254400014</v>
      </c>
      <c r="E132" s="9">
        <v>0</v>
      </c>
      <c r="F132" s="9">
        <v>4.4617910399999996</v>
      </c>
      <c r="G132" s="9">
        <v>5.2699248000000001</v>
      </c>
      <c r="H132" s="9">
        <v>0</v>
      </c>
      <c r="I132" s="9">
        <v>0</v>
      </c>
      <c r="J132" s="6" t="s">
        <v>63</v>
      </c>
    </row>
    <row r="133" spans="1:10" ht="15" customHeight="1" x14ac:dyDescent="0.25">
      <c r="A133" s="6" t="s">
        <v>967</v>
      </c>
      <c r="B133" s="5" t="s">
        <v>503</v>
      </c>
      <c r="C133" s="9">
        <f>SUM(D133:I133)</f>
        <v>9342.8208820799991</v>
      </c>
      <c r="D133" s="9">
        <v>0.32114880000000001</v>
      </c>
      <c r="E133" s="9">
        <v>9294.70344768</v>
      </c>
      <c r="F133" s="9">
        <v>14.281142400000002</v>
      </c>
      <c r="G133" s="9">
        <v>33.515143199999997</v>
      </c>
      <c r="H133" s="9">
        <v>0</v>
      </c>
      <c r="I133" s="9">
        <v>0</v>
      </c>
      <c r="J133" s="6" t="s">
        <v>13</v>
      </c>
    </row>
    <row r="134" spans="1:10" ht="15" customHeight="1" x14ac:dyDescent="0.25">
      <c r="A134" s="6" t="s">
        <v>968</v>
      </c>
      <c r="B134" s="5" t="s">
        <v>321</v>
      </c>
      <c r="C134" s="9">
        <f>SUM(D134:I134)</f>
        <v>9338.9305363200001</v>
      </c>
      <c r="D134" s="9">
        <v>9329.2885425599998</v>
      </c>
      <c r="E134" s="9">
        <v>0</v>
      </c>
      <c r="F134" s="9">
        <v>4.44092544</v>
      </c>
      <c r="G134" s="9">
        <v>5.2010683200000001</v>
      </c>
      <c r="H134" s="9">
        <v>0</v>
      </c>
      <c r="I134" s="9">
        <v>0</v>
      </c>
      <c r="J134" s="6" t="s">
        <v>63</v>
      </c>
    </row>
    <row r="135" spans="1:10" ht="15" customHeight="1" x14ac:dyDescent="0.25">
      <c r="A135" s="6" t="s">
        <v>969</v>
      </c>
      <c r="B135" s="5" t="s">
        <v>347</v>
      </c>
      <c r="C135" s="9">
        <f>SUM(D135:I135)</f>
        <v>9289.8193550399992</v>
      </c>
      <c r="D135" s="9">
        <v>9280.3121711999993</v>
      </c>
      <c r="E135" s="9">
        <v>0</v>
      </c>
      <c r="F135" s="9">
        <v>4.3976519999999999</v>
      </c>
      <c r="G135" s="9">
        <v>5.1095318399999998</v>
      </c>
      <c r="H135" s="9">
        <v>0</v>
      </c>
      <c r="I135" s="9">
        <v>0</v>
      </c>
      <c r="J135" s="6" t="s">
        <v>63</v>
      </c>
    </row>
    <row r="136" spans="1:10" ht="15" customHeight="1" x14ac:dyDescent="0.25">
      <c r="A136" s="6" t="s">
        <v>970</v>
      </c>
      <c r="B136" s="5" t="s">
        <v>289</v>
      </c>
      <c r="C136" s="9">
        <f>SUM(D136:I136)</f>
        <v>9255.0261484800012</v>
      </c>
      <c r="D136" s="9">
        <v>9245.5919035200004</v>
      </c>
      <c r="E136" s="9">
        <v>0</v>
      </c>
      <c r="F136" s="9">
        <v>4.3732483200000001</v>
      </c>
      <c r="G136" s="9">
        <v>5.0609966399999999</v>
      </c>
      <c r="H136" s="9">
        <v>0</v>
      </c>
      <c r="I136" s="9">
        <v>0</v>
      </c>
      <c r="J136" s="6" t="s">
        <v>100</v>
      </c>
    </row>
    <row r="137" spans="1:10" ht="15" customHeight="1" x14ac:dyDescent="0.25">
      <c r="A137" s="6" t="s">
        <v>971</v>
      </c>
      <c r="B137" s="5" t="s">
        <v>333</v>
      </c>
      <c r="C137" s="9">
        <f>SUM(D137:I137)</f>
        <v>9244.86251472</v>
      </c>
      <c r="D137" s="9">
        <v>9234.9211449600007</v>
      </c>
      <c r="E137" s="9">
        <v>0</v>
      </c>
      <c r="F137" s="9">
        <v>4.4949945600000003</v>
      </c>
      <c r="G137" s="9">
        <v>5.4463752000000003</v>
      </c>
      <c r="H137" s="9">
        <v>0</v>
      </c>
      <c r="I137" s="9">
        <v>0</v>
      </c>
      <c r="J137" s="6" t="s">
        <v>100</v>
      </c>
    </row>
    <row r="138" spans="1:10" ht="15" customHeight="1" x14ac:dyDescent="0.25">
      <c r="A138" s="6" t="s">
        <v>972</v>
      </c>
      <c r="B138" s="5" t="s">
        <v>337</v>
      </c>
      <c r="C138" s="9">
        <f>SUM(D138:I138)</f>
        <v>9213.8029804800008</v>
      </c>
      <c r="D138" s="9">
        <v>5418.4956739199997</v>
      </c>
      <c r="E138" s="9">
        <v>3769.1038324799997</v>
      </c>
      <c r="F138" s="9">
        <v>8.6846256000000004</v>
      </c>
      <c r="G138" s="9">
        <v>17.518848479999999</v>
      </c>
      <c r="H138" s="9">
        <v>0</v>
      </c>
      <c r="I138" s="9">
        <v>0</v>
      </c>
      <c r="J138" s="6" t="s">
        <v>100</v>
      </c>
    </row>
    <row r="139" spans="1:10" ht="15" customHeight="1" x14ac:dyDescent="0.25">
      <c r="A139" s="6" t="s">
        <v>973</v>
      </c>
      <c r="B139" s="5" t="s">
        <v>208</v>
      </c>
      <c r="C139" s="9">
        <f>SUM(D139:I139)</f>
        <v>9200.4115291200014</v>
      </c>
      <c r="D139" s="9">
        <v>9188.3951208000017</v>
      </c>
      <c r="E139" s="9">
        <v>0</v>
      </c>
      <c r="F139" s="9">
        <v>4.9065912000000003</v>
      </c>
      <c r="G139" s="9">
        <v>7.1098171199999998</v>
      </c>
      <c r="H139" s="9">
        <v>0</v>
      </c>
      <c r="I139" s="9">
        <v>0</v>
      </c>
      <c r="J139" s="6" t="s">
        <v>13</v>
      </c>
    </row>
    <row r="140" spans="1:10" ht="15" customHeight="1" x14ac:dyDescent="0.25">
      <c r="A140" s="6" t="s">
        <v>974</v>
      </c>
      <c r="B140" s="5" t="s">
        <v>349</v>
      </c>
      <c r="C140" s="9">
        <f>SUM(D140:I140)</f>
        <v>9186.0459264000001</v>
      </c>
      <c r="D140" s="9">
        <v>0</v>
      </c>
      <c r="E140" s="9">
        <v>7534.4411520000003</v>
      </c>
      <c r="F140" s="9">
        <v>1637.6819759999998</v>
      </c>
      <c r="G140" s="9">
        <v>13.9227984</v>
      </c>
      <c r="H140" s="9">
        <v>0</v>
      </c>
      <c r="I140" s="9">
        <v>0</v>
      </c>
      <c r="J140" s="6" t="s">
        <v>82</v>
      </c>
    </row>
    <row r="141" spans="1:10" ht="15" customHeight="1" x14ac:dyDescent="0.25">
      <c r="A141" s="6" t="s">
        <v>322</v>
      </c>
      <c r="B141" s="5" t="s">
        <v>323</v>
      </c>
      <c r="C141" s="9">
        <f>SUM(D141:I141)</f>
        <v>9185.7177921600014</v>
      </c>
      <c r="D141" s="9">
        <v>9176.3331710400016</v>
      </c>
      <c r="E141" s="9">
        <v>0</v>
      </c>
      <c r="F141" s="9">
        <v>4.3209935999999995</v>
      </c>
      <c r="G141" s="9">
        <v>5.0636275199999989</v>
      </c>
      <c r="H141" s="9">
        <v>0</v>
      </c>
      <c r="I141" s="9">
        <v>0</v>
      </c>
      <c r="J141" s="6" t="s">
        <v>100</v>
      </c>
    </row>
    <row r="142" spans="1:10" ht="15" customHeight="1" x14ac:dyDescent="0.25">
      <c r="A142" s="6" t="s">
        <v>975</v>
      </c>
      <c r="B142" s="5" t="s">
        <v>408</v>
      </c>
      <c r="C142" s="9">
        <f>SUM(D142:I142)</f>
        <v>9136.3038782399981</v>
      </c>
      <c r="D142" s="9">
        <v>1011.2376959999999</v>
      </c>
      <c r="E142" s="9">
        <v>7942.8081599999996</v>
      </c>
      <c r="F142" s="9">
        <v>70.632324000000011</v>
      </c>
      <c r="G142" s="9">
        <v>111.62569824000001</v>
      </c>
      <c r="H142" s="9">
        <v>0</v>
      </c>
      <c r="I142" s="9">
        <v>0</v>
      </c>
      <c r="J142" s="6" t="s">
        <v>107</v>
      </c>
    </row>
    <row r="143" spans="1:10" ht="15" customHeight="1" x14ac:dyDescent="0.25">
      <c r="A143" s="6" t="s">
        <v>976</v>
      </c>
      <c r="B143" s="5" t="s">
        <v>763</v>
      </c>
      <c r="C143" s="9">
        <f>SUM(D143:I143)</f>
        <v>9007.2691934400027</v>
      </c>
      <c r="D143" s="9">
        <v>8997.9230376000032</v>
      </c>
      <c r="E143" s="9">
        <v>0</v>
      </c>
      <c r="F143" s="9">
        <v>4.29404976</v>
      </c>
      <c r="G143" s="9">
        <v>5.0521060799999988</v>
      </c>
      <c r="H143" s="9">
        <v>0</v>
      </c>
      <c r="I143" s="9">
        <v>0</v>
      </c>
      <c r="J143" s="6" t="s">
        <v>63</v>
      </c>
    </row>
    <row r="144" spans="1:10" ht="15" customHeight="1" x14ac:dyDescent="0.25">
      <c r="A144" s="6" t="s">
        <v>977</v>
      </c>
      <c r="B144" s="5" t="s">
        <v>316</v>
      </c>
      <c r="C144" s="9">
        <f>SUM(D144:I144)</f>
        <v>8980.0125508800011</v>
      </c>
      <c r="D144" s="9">
        <v>8970.8583585600009</v>
      </c>
      <c r="E144" s="9">
        <v>0</v>
      </c>
      <c r="F144" s="9">
        <v>4.2434279999999998</v>
      </c>
      <c r="G144" s="9">
        <v>4.9107643200000002</v>
      </c>
      <c r="H144" s="9">
        <v>0</v>
      </c>
      <c r="I144" s="9">
        <v>0</v>
      </c>
      <c r="J144" s="6" t="s">
        <v>63</v>
      </c>
    </row>
    <row r="145" spans="1:10" ht="15" customHeight="1" x14ac:dyDescent="0.25">
      <c r="A145" s="6" t="s">
        <v>978</v>
      </c>
      <c r="B145" s="5" t="s">
        <v>335</v>
      </c>
      <c r="C145" s="9">
        <f>SUM(D145:I145)</f>
        <v>8907.5612001599984</v>
      </c>
      <c r="D145" s="9">
        <v>8898.3308937599995</v>
      </c>
      <c r="E145" s="9">
        <v>0</v>
      </c>
      <c r="F145" s="9">
        <v>4.2438815999999999</v>
      </c>
      <c r="G145" s="9">
        <v>4.9864247999999991</v>
      </c>
      <c r="H145" s="9">
        <v>0</v>
      </c>
      <c r="I145" s="9">
        <v>0</v>
      </c>
      <c r="J145" s="6" t="s">
        <v>63</v>
      </c>
    </row>
    <row r="146" spans="1:10" ht="15" customHeight="1" x14ac:dyDescent="0.25">
      <c r="A146" s="6" t="s">
        <v>979</v>
      </c>
      <c r="B146" s="5" t="s">
        <v>452</v>
      </c>
      <c r="C146" s="9">
        <f>SUM(D146:I146)</f>
        <v>8658.0517161600001</v>
      </c>
      <c r="D146" s="9">
        <v>8649.1614283199997</v>
      </c>
      <c r="E146" s="9">
        <v>0</v>
      </c>
      <c r="F146" s="9">
        <v>4.1064408000000006</v>
      </c>
      <c r="G146" s="9">
        <v>4.7838470399999986</v>
      </c>
      <c r="H146" s="9">
        <v>0</v>
      </c>
      <c r="I146" s="9">
        <v>0</v>
      </c>
      <c r="J146" s="6" t="s">
        <v>63</v>
      </c>
    </row>
    <row r="147" spans="1:10" ht="15" customHeight="1" x14ac:dyDescent="0.25">
      <c r="A147" s="6" t="s">
        <v>980</v>
      </c>
      <c r="B147" s="5" t="s">
        <v>363</v>
      </c>
      <c r="C147" s="9">
        <f>SUM(D147:I147)</f>
        <v>8521.1220326399998</v>
      </c>
      <c r="D147" s="9">
        <v>8512.43604624</v>
      </c>
      <c r="E147" s="9">
        <v>0</v>
      </c>
      <c r="F147" s="9">
        <v>4.0264257600000004</v>
      </c>
      <c r="G147" s="9">
        <v>4.6595606400000005</v>
      </c>
      <c r="H147" s="9">
        <v>0</v>
      </c>
      <c r="I147" s="9">
        <v>0</v>
      </c>
      <c r="J147" s="6" t="s">
        <v>100</v>
      </c>
    </row>
    <row r="148" spans="1:10" ht="15" customHeight="1" x14ac:dyDescent="0.25">
      <c r="A148" s="6" t="s">
        <v>981</v>
      </c>
      <c r="B148" s="5" t="s">
        <v>463</v>
      </c>
      <c r="C148" s="9">
        <f>SUM(D148:I148)</f>
        <v>8395.1300059200021</v>
      </c>
      <c r="D148" s="9">
        <v>8391.186407520001</v>
      </c>
      <c r="E148" s="9">
        <v>0</v>
      </c>
      <c r="F148" s="9">
        <v>1.0159732800000001</v>
      </c>
      <c r="G148" s="9">
        <v>2.9276251200000001</v>
      </c>
      <c r="H148" s="9">
        <v>0</v>
      </c>
      <c r="I148" s="9">
        <v>0</v>
      </c>
      <c r="J148" s="6" t="s">
        <v>100</v>
      </c>
    </row>
    <row r="149" spans="1:10" ht="15" customHeight="1" x14ac:dyDescent="0.25">
      <c r="A149" s="6" t="s">
        <v>982</v>
      </c>
      <c r="B149" s="5" t="s">
        <v>361</v>
      </c>
      <c r="C149" s="9">
        <f>SUM(D149:I149)</f>
        <v>8323.2715104000017</v>
      </c>
      <c r="D149" s="9">
        <v>8313.5321740800009</v>
      </c>
      <c r="E149" s="9">
        <v>0</v>
      </c>
      <c r="F149" s="9">
        <v>4.22020368</v>
      </c>
      <c r="G149" s="9">
        <v>5.5191326400000005</v>
      </c>
      <c r="H149" s="9">
        <v>0</v>
      </c>
      <c r="I149" s="9">
        <v>0</v>
      </c>
      <c r="J149" s="6" t="s">
        <v>63</v>
      </c>
    </row>
    <row r="150" spans="1:10" ht="15" customHeight="1" x14ac:dyDescent="0.25">
      <c r="A150" s="6" t="s">
        <v>983</v>
      </c>
      <c r="B150" s="5" t="s">
        <v>430</v>
      </c>
      <c r="C150" s="9">
        <f>SUM(D150:I150)</f>
        <v>8320.1642596799993</v>
      </c>
      <c r="D150" s="9">
        <v>3.6497563200000003</v>
      </c>
      <c r="E150" s="9">
        <v>8273.6640000000007</v>
      </c>
      <c r="F150" s="9">
        <v>12.80322288</v>
      </c>
      <c r="G150" s="9">
        <v>30.047280479999998</v>
      </c>
      <c r="H150" s="9">
        <v>0</v>
      </c>
      <c r="I150" s="9">
        <v>0</v>
      </c>
      <c r="J150" s="6" t="s">
        <v>82</v>
      </c>
    </row>
    <row r="151" spans="1:10" ht="15" customHeight="1" x14ac:dyDescent="0.25">
      <c r="A151" s="6" t="s">
        <v>984</v>
      </c>
      <c r="B151" s="5" t="s">
        <v>592</v>
      </c>
      <c r="C151" s="9">
        <f>SUM(D151:I151)</f>
        <v>8195.5539892800007</v>
      </c>
      <c r="D151" s="9">
        <v>3877.5840868800001</v>
      </c>
      <c r="E151" s="9">
        <v>0</v>
      </c>
      <c r="F151" s="9">
        <v>4316.2126559999997</v>
      </c>
      <c r="G151" s="9">
        <v>1.7572464000000001</v>
      </c>
      <c r="H151" s="9">
        <v>0</v>
      </c>
      <c r="I151" s="9">
        <v>0</v>
      </c>
      <c r="J151" s="6" t="s">
        <v>42</v>
      </c>
    </row>
    <row r="152" spans="1:10" ht="15" customHeight="1" x14ac:dyDescent="0.25">
      <c r="A152" s="6" t="s">
        <v>985</v>
      </c>
      <c r="B152" s="5" t="s">
        <v>311</v>
      </c>
      <c r="C152" s="9">
        <f>SUM(D152:I152)</f>
        <v>8194.1393016000002</v>
      </c>
      <c r="D152" s="9">
        <v>8185.6784822399995</v>
      </c>
      <c r="E152" s="9">
        <v>0</v>
      </c>
      <c r="F152" s="9">
        <v>3.8966054400000005</v>
      </c>
      <c r="G152" s="9">
        <v>4.5642139200000003</v>
      </c>
      <c r="H152" s="9">
        <v>0</v>
      </c>
      <c r="I152" s="9">
        <v>0</v>
      </c>
      <c r="J152" s="6" t="s">
        <v>100</v>
      </c>
    </row>
    <row r="153" spans="1:10" ht="15" customHeight="1" x14ac:dyDescent="0.25">
      <c r="A153" s="6" t="s">
        <v>986</v>
      </c>
      <c r="B153" s="5" t="s">
        <v>670</v>
      </c>
      <c r="C153" s="9">
        <f>SUM(D153:I153)</f>
        <v>8067.4687800000002</v>
      </c>
      <c r="D153" s="9">
        <v>248.60264688000004</v>
      </c>
      <c r="E153" s="9">
        <v>0</v>
      </c>
      <c r="F153" s="9">
        <v>0.11757311999999999</v>
      </c>
      <c r="G153" s="9">
        <v>0.13608000000000001</v>
      </c>
      <c r="H153" s="9">
        <v>7818.6124799999998</v>
      </c>
      <c r="I153" s="9">
        <v>0</v>
      </c>
      <c r="J153" s="6" t="s">
        <v>100</v>
      </c>
    </row>
    <row r="154" spans="1:10" ht="15" customHeight="1" x14ac:dyDescent="0.25">
      <c r="A154" s="6" t="s">
        <v>987</v>
      </c>
      <c r="B154" s="5" t="s">
        <v>385</v>
      </c>
      <c r="C154" s="9">
        <f>SUM(D154:I154)</f>
        <v>7899.8470689600008</v>
      </c>
      <c r="D154" s="9">
        <v>7869.8010585600005</v>
      </c>
      <c r="E154" s="9">
        <v>0</v>
      </c>
      <c r="F154" s="9">
        <v>9.364571999999999</v>
      </c>
      <c r="G154" s="9">
        <v>20.681438400000001</v>
      </c>
      <c r="H154" s="9">
        <v>0</v>
      </c>
      <c r="I154" s="9">
        <v>0</v>
      </c>
      <c r="J154" s="6" t="s">
        <v>100</v>
      </c>
    </row>
    <row r="155" spans="1:10" ht="15" customHeight="1" x14ac:dyDescent="0.25">
      <c r="A155" s="6" t="s">
        <v>988</v>
      </c>
      <c r="B155" s="5" t="s">
        <v>569</v>
      </c>
      <c r="C155" s="9">
        <f>SUM(D155:I155)</f>
        <v>7893.15928128</v>
      </c>
      <c r="D155" s="9">
        <v>7885.1133244800003</v>
      </c>
      <c r="E155" s="9">
        <v>0</v>
      </c>
      <c r="F155" s="9">
        <v>3.7296806400000002</v>
      </c>
      <c r="G155" s="9">
        <v>4.3162761599999993</v>
      </c>
      <c r="H155" s="9">
        <v>0</v>
      </c>
      <c r="I155" s="9">
        <v>0</v>
      </c>
      <c r="J155" s="6" t="s">
        <v>100</v>
      </c>
    </row>
    <row r="156" spans="1:10" ht="15" customHeight="1" x14ac:dyDescent="0.25">
      <c r="A156" s="6" t="s">
        <v>989</v>
      </c>
      <c r="B156" s="5" t="s">
        <v>284</v>
      </c>
      <c r="C156" s="9">
        <f>SUM(D156:I156)</f>
        <v>7818.4734062400003</v>
      </c>
      <c r="D156" s="9">
        <v>7727.8407696000004</v>
      </c>
      <c r="E156" s="9">
        <v>0</v>
      </c>
      <c r="F156" s="9">
        <v>3.6991987200000009</v>
      </c>
      <c r="G156" s="9">
        <v>86.933437920000017</v>
      </c>
      <c r="H156" s="9">
        <v>0</v>
      </c>
      <c r="I156" s="9">
        <v>0</v>
      </c>
      <c r="J156" s="6" t="s">
        <v>63</v>
      </c>
    </row>
    <row r="157" spans="1:10" ht="15" customHeight="1" x14ac:dyDescent="0.25">
      <c r="A157" s="6" t="s">
        <v>709</v>
      </c>
      <c r="B157" s="5" t="s">
        <v>710</v>
      </c>
      <c r="C157" s="9">
        <f>SUM(D157:I157)</f>
        <v>7737.103553760001</v>
      </c>
      <c r="D157" s="9">
        <v>7727.9756702400009</v>
      </c>
      <c r="E157" s="9">
        <v>0</v>
      </c>
      <c r="F157" s="9">
        <v>3.9372479999999999</v>
      </c>
      <c r="G157" s="9">
        <v>5.1906355199999998</v>
      </c>
      <c r="H157" s="9">
        <v>0</v>
      </c>
      <c r="I157" s="9">
        <v>0</v>
      </c>
      <c r="J157" s="23" t="s">
        <v>100</v>
      </c>
    </row>
    <row r="158" spans="1:10" ht="15" customHeight="1" x14ac:dyDescent="0.25">
      <c r="A158" s="6" t="s">
        <v>990</v>
      </c>
      <c r="B158" s="5" t="s">
        <v>366</v>
      </c>
      <c r="C158" s="9">
        <f>SUM(D158:I158)</f>
        <v>7716.3636916799996</v>
      </c>
      <c r="D158" s="9">
        <v>7708.3486557940796</v>
      </c>
      <c r="E158" s="9">
        <v>5.617028592E-2</v>
      </c>
      <c r="F158" s="9">
        <v>3.6805103999999997</v>
      </c>
      <c r="G158" s="9">
        <v>4.2783552</v>
      </c>
      <c r="H158" s="9">
        <v>0</v>
      </c>
      <c r="I158" s="9">
        <v>0</v>
      </c>
      <c r="J158" s="6" t="s">
        <v>100</v>
      </c>
    </row>
    <row r="159" spans="1:10" ht="15" customHeight="1" x14ac:dyDescent="0.25">
      <c r="A159" s="6" t="s">
        <v>991</v>
      </c>
      <c r="B159" s="5" t="s">
        <v>377</v>
      </c>
      <c r="C159" s="9">
        <f>SUM(D159:I159)</f>
        <v>7666.8048979199993</v>
      </c>
      <c r="D159" s="9">
        <v>7229.294543519999</v>
      </c>
      <c r="E159" s="9">
        <v>0</v>
      </c>
      <c r="F159" s="9">
        <v>3.2224651200000003</v>
      </c>
      <c r="G159" s="9">
        <v>408.52631231999999</v>
      </c>
      <c r="H159" s="9">
        <v>0</v>
      </c>
      <c r="I159" s="9">
        <v>25.761576959999999</v>
      </c>
      <c r="J159" s="6" t="s">
        <v>63</v>
      </c>
    </row>
    <row r="160" spans="1:10" ht="15" customHeight="1" x14ac:dyDescent="0.25">
      <c r="A160" s="6" t="s">
        <v>992</v>
      </c>
      <c r="B160" s="5" t="s">
        <v>403</v>
      </c>
      <c r="C160" s="9">
        <f>SUM(D160:I160)</f>
        <v>7497.8678375999998</v>
      </c>
      <c r="D160" s="9">
        <v>7490.02491216</v>
      </c>
      <c r="E160" s="9">
        <v>0</v>
      </c>
      <c r="F160" s="9">
        <v>3.5958686399999999</v>
      </c>
      <c r="G160" s="9">
        <v>4.2470568000000002</v>
      </c>
      <c r="H160" s="9">
        <v>0</v>
      </c>
      <c r="I160" s="9">
        <v>0</v>
      </c>
      <c r="J160" s="6" t="s">
        <v>63</v>
      </c>
    </row>
    <row r="161" spans="1:10" ht="15" customHeight="1" x14ac:dyDescent="0.25">
      <c r="A161" s="6" t="s">
        <v>993</v>
      </c>
      <c r="B161" s="5" t="s">
        <v>413</v>
      </c>
      <c r="C161" s="9">
        <f>SUM(D161:I161)</f>
        <v>7420.6749153600003</v>
      </c>
      <c r="D161" s="9">
        <v>7412.9840366400003</v>
      </c>
      <c r="E161" s="9">
        <v>0</v>
      </c>
      <c r="F161" s="9">
        <v>3.53563056</v>
      </c>
      <c r="G161" s="9">
        <v>4.1552481599999993</v>
      </c>
      <c r="H161" s="9">
        <v>0</v>
      </c>
      <c r="I161" s="9">
        <v>0</v>
      </c>
      <c r="J161" s="6" t="s">
        <v>63</v>
      </c>
    </row>
    <row r="162" spans="1:10" ht="15" customHeight="1" x14ac:dyDescent="0.25">
      <c r="A162" s="6" t="s">
        <v>994</v>
      </c>
      <c r="B162" s="5" t="s">
        <v>416</v>
      </c>
      <c r="C162" s="9">
        <f>SUM(D162:I162)</f>
        <v>7208.8792776</v>
      </c>
      <c r="D162" s="9">
        <v>7201.4694494400001</v>
      </c>
      <c r="E162" s="9">
        <v>0</v>
      </c>
      <c r="F162" s="9">
        <v>3.4210512</v>
      </c>
      <c r="G162" s="9">
        <v>3.98877696</v>
      </c>
      <c r="H162" s="9">
        <v>0</v>
      </c>
      <c r="I162" s="9">
        <v>0</v>
      </c>
      <c r="J162" s="6" t="s">
        <v>63</v>
      </c>
    </row>
    <row r="163" spans="1:10" ht="15" customHeight="1" x14ac:dyDescent="0.25">
      <c r="A163" s="6" t="s">
        <v>995</v>
      </c>
      <c r="B163" s="5" t="s">
        <v>394</v>
      </c>
      <c r="C163" s="9">
        <f>SUM(D163:I163)</f>
        <v>7193.4023548800023</v>
      </c>
      <c r="D163" s="9">
        <v>7185.9026232000024</v>
      </c>
      <c r="E163" s="9">
        <v>0</v>
      </c>
      <c r="F163" s="9">
        <v>3.4374715200000008</v>
      </c>
      <c r="G163" s="9">
        <v>4.0622601599999975</v>
      </c>
      <c r="H163" s="9">
        <v>0</v>
      </c>
      <c r="I163" s="9">
        <v>0</v>
      </c>
      <c r="J163" s="6" t="s">
        <v>63</v>
      </c>
    </row>
    <row r="164" spans="1:10" ht="15" customHeight="1" x14ac:dyDescent="0.25">
      <c r="A164" s="6" t="s">
        <v>996</v>
      </c>
      <c r="B164" s="5" t="s">
        <v>424</v>
      </c>
      <c r="C164" s="9">
        <f>SUM(D164:I164)</f>
        <v>7181.7265094399991</v>
      </c>
      <c r="D164" s="9">
        <v>7174.3476167999988</v>
      </c>
      <c r="E164" s="9">
        <v>0</v>
      </c>
      <c r="F164" s="9">
        <v>3.4133400000000003</v>
      </c>
      <c r="G164" s="9">
        <v>3.9655526399999994</v>
      </c>
      <c r="H164" s="9">
        <v>0</v>
      </c>
      <c r="I164" s="9">
        <v>0</v>
      </c>
      <c r="J164" s="6" t="s">
        <v>63</v>
      </c>
    </row>
    <row r="165" spans="1:10" ht="15" customHeight="1" x14ac:dyDescent="0.25">
      <c r="A165" s="6" t="s">
        <v>997</v>
      </c>
      <c r="B165" s="5" t="s">
        <v>397</v>
      </c>
      <c r="C165" s="9">
        <f>SUM(D165:I165)</f>
        <v>7093.6005571200003</v>
      </c>
      <c r="D165" s="9">
        <v>7086.3533899200002</v>
      </c>
      <c r="E165" s="9">
        <v>0</v>
      </c>
      <c r="F165" s="9">
        <v>3.3565492799999994</v>
      </c>
      <c r="G165" s="9">
        <v>3.8906179200000004</v>
      </c>
      <c r="H165" s="9">
        <v>0</v>
      </c>
      <c r="I165" s="9">
        <v>0</v>
      </c>
      <c r="J165" s="6" t="s">
        <v>63</v>
      </c>
    </row>
    <row r="166" spans="1:10" ht="15" customHeight="1" x14ac:dyDescent="0.25">
      <c r="A166" s="6" t="s">
        <v>998</v>
      </c>
      <c r="B166" s="5" t="s">
        <v>388</v>
      </c>
      <c r="C166" s="9">
        <f>SUM(D166:I166)</f>
        <v>7045.209692639999</v>
      </c>
      <c r="D166" s="9">
        <v>7037.9712345599992</v>
      </c>
      <c r="E166" s="9">
        <v>0</v>
      </c>
      <c r="F166" s="9">
        <v>3.3423062400000001</v>
      </c>
      <c r="G166" s="9">
        <v>3.8961518399999999</v>
      </c>
      <c r="H166" s="9">
        <v>0</v>
      </c>
      <c r="I166" s="9">
        <v>0</v>
      </c>
      <c r="J166" s="6" t="s">
        <v>100</v>
      </c>
    </row>
    <row r="167" spans="1:10" ht="15" customHeight="1" x14ac:dyDescent="0.25">
      <c r="A167" s="6" t="s">
        <v>999</v>
      </c>
      <c r="B167" s="5" t="s">
        <v>436</v>
      </c>
      <c r="C167" s="9">
        <f>SUM(D167:I167)</f>
        <v>7012.2344241600013</v>
      </c>
      <c r="D167" s="9">
        <v>7004.2785523200009</v>
      </c>
      <c r="E167" s="9">
        <v>0</v>
      </c>
      <c r="F167" s="9">
        <v>3.5222947199999997</v>
      </c>
      <c r="G167" s="9">
        <v>4.4335771199999998</v>
      </c>
      <c r="H167" s="9">
        <v>0</v>
      </c>
      <c r="I167" s="9">
        <v>0</v>
      </c>
      <c r="J167" s="6" t="s">
        <v>63</v>
      </c>
    </row>
    <row r="168" spans="1:10" ht="15" customHeight="1" x14ac:dyDescent="0.25">
      <c r="A168" s="6" t="s">
        <v>1000</v>
      </c>
      <c r="B168" s="5" t="s">
        <v>391</v>
      </c>
      <c r="C168" s="9">
        <f>SUM(D168:I168)</f>
        <v>6898.5222566399989</v>
      </c>
      <c r="D168" s="9">
        <v>6891.4801166399993</v>
      </c>
      <c r="E168" s="9">
        <v>0</v>
      </c>
      <c r="F168" s="9">
        <v>3.2622911999999999</v>
      </c>
      <c r="G168" s="9">
        <v>3.7798487999999999</v>
      </c>
      <c r="H168" s="9">
        <v>0</v>
      </c>
      <c r="I168" s="9">
        <v>0</v>
      </c>
      <c r="J168" s="6" t="s">
        <v>63</v>
      </c>
    </row>
    <row r="169" spans="1:10" ht="15" customHeight="1" x14ac:dyDescent="0.25">
      <c r="A169" s="6" t="s">
        <v>1001</v>
      </c>
      <c r="B169" s="5" t="s">
        <v>679</v>
      </c>
      <c r="C169" s="9">
        <f>SUM(D169:I169)</f>
        <v>6887.6305041599999</v>
      </c>
      <c r="D169" s="9">
        <v>6880.1578070400001</v>
      </c>
      <c r="E169" s="9">
        <v>0</v>
      </c>
      <c r="F169" s="9">
        <v>3.3634439999999999</v>
      </c>
      <c r="G169" s="9">
        <v>4.10925312</v>
      </c>
      <c r="H169" s="9">
        <v>0</v>
      </c>
      <c r="I169" s="9">
        <v>0</v>
      </c>
      <c r="J169" s="6" t="s">
        <v>13</v>
      </c>
    </row>
    <row r="170" spans="1:10" ht="15" customHeight="1" x14ac:dyDescent="0.25">
      <c r="A170" s="6" t="s">
        <v>1002</v>
      </c>
      <c r="B170" s="5" t="s">
        <v>401</v>
      </c>
      <c r="C170" s="9">
        <f>SUM(D170:I170)</f>
        <v>6822.3897604800004</v>
      </c>
      <c r="D170" s="9">
        <v>6815.3968814400005</v>
      </c>
      <c r="E170" s="9">
        <v>0</v>
      </c>
      <c r="F170" s="9">
        <v>3.2328071999999999</v>
      </c>
      <c r="G170" s="9">
        <v>3.7600718400000002</v>
      </c>
      <c r="H170" s="9">
        <v>0</v>
      </c>
      <c r="I170" s="9">
        <v>0</v>
      </c>
      <c r="J170" s="6" t="s">
        <v>63</v>
      </c>
    </row>
    <row r="171" spans="1:10" ht="15" customHeight="1" x14ac:dyDescent="0.25">
      <c r="A171" s="6" t="s">
        <v>1003</v>
      </c>
      <c r="B171" s="5" t="s">
        <v>767</v>
      </c>
      <c r="C171" s="9">
        <f>SUM(D171:I171)</f>
        <v>6775.5726158400012</v>
      </c>
      <c r="D171" s="9">
        <v>6768.239808960001</v>
      </c>
      <c r="E171" s="9">
        <v>0</v>
      </c>
      <c r="F171" s="9">
        <v>3.3316919999999999</v>
      </c>
      <c r="G171" s="9">
        <v>4.0011148800000003</v>
      </c>
      <c r="H171" s="9">
        <v>0</v>
      </c>
      <c r="I171" s="9">
        <v>0</v>
      </c>
      <c r="J171" s="6" t="s">
        <v>63</v>
      </c>
    </row>
    <row r="172" spans="1:10" ht="15" customHeight="1" x14ac:dyDescent="0.25">
      <c r="A172" s="6" t="s">
        <v>1004</v>
      </c>
      <c r="B172" s="5" t="s">
        <v>357</v>
      </c>
      <c r="C172" s="9">
        <f>SUM(D172:I172)</f>
        <v>6648.5651601600002</v>
      </c>
      <c r="D172" s="9">
        <v>6641.53100352</v>
      </c>
      <c r="E172" s="9">
        <v>0</v>
      </c>
      <c r="F172" s="9">
        <v>3.2004201600000002</v>
      </c>
      <c r="G172" s="9">
        <v>3.8337364800000002</v>
      </c>
      <c r="H172" s="9">
        <v>0</v>
      </c>
      <c r="I172" s="9">
        <v>0</v>
      </c>
      <c r="J172" s="6" t="s">
        <v>92</v>
      </c>
    </row>
    <row r="173" spans="1:10" ht="15" customHeight="1" x14ac:dyDescent="0.25">
      <c r="A173" s="6" t="s">
        <v>1005</v>
      </c>
      <c r="B173" s="5" t="s">
        <v>497</v>
      </c>
      <c r="C173" s="9">
        <f>SUM(D173:I173)</f>
        <v>6615.2119521600007</v>
      </c>
      <c r="D173" s="9">
        <v>6519.5228949328812</v>
      </c>
      <c r="E173" s="9">
        <v>3.0804747120000003E-2</v>
      </c>
      <c r="F173" s="9">
        <v>2.5598462399999997</v>
      </c>
      <c r="G173" s="9">
        <v>2.9699006400000005</v>
      </c>
      <c r="H173" s="9">
        <v>0</v>
      </c>
      <c r="I173" s="9">
        <v>90.128505599999997</v>
      </c>
      <c r="J173" s="6" t="s">
        <v>100</v>
      </c>
    </row>
    <row r="174" spans="1:10" ht="15" customHeight="1" x14ac:dyDescent="0.25">
      <c r="A174" s="6" t="s">
        <v>1006</v>
      </c>
      <c r="B174" s="5" t="s">
        <v>340</v>
      </c>
      <c r="C174" s="9">
        <f>SUM(D174:I174)</f>
        <v>6479.3873289599996</v>
      </c>
      <c r="D174" s="9">
        <v>6472.6709644799994</v>
      </c>
      <c r="E174" s="9">
        <v>0</v>
      </c>
      <c r="F174" s="9">
        <v>3.0893788799999999</v>
      </c>
      <c r="G174" s="9">
        <v>3.6269856000000003</v>
      </c>
      <c r="H174" s="9">
        <v>0</v>
      </c>
      <c r="I174" s="9">
        <v>0</v>
      </c>
      <c r="J174" s="6" t="s">
        <v>63</v>
      </c>
    </row>
    <row r="175" spans="1:10" ht="15" customHeight="1" x14ac:dyDescent="0.25">
      <c r="A175" s="6" t="s">
        <v>1007</v>
      </c>
      <c r="B175" s="5" t="s">
        <v>461</v>
      </c>
      <c r="C175" s="9">
        <f>SUM(D175:I175)</f>
        <v>6464.4538190399999</v>
      </c>
      <c r="D175" s="9">
        <v>0</v>
      </c>
      <c r="E175" s="9">
        <v>6431.3494559999999</v>
      </c>
      <c r="F175" s="9">
        <v>9.8816760000000006</v>
      </c>
      <c r="G175" s="9">
        <v>23.22268704</v>
      </c>
      <c r="H175" s="9">
        <v>0</v>
      </c>
      <c r="I175" s="9">
        <v>0</v>
      </c>
      <c r="J175" s="6" t="s">
        <v>82</v>
      </c>
    </row>
    <row r="176" spans="1:10" ht="15" customHeight="1" x14ac:dyDescent="0.25">
      <c r="A176" s="6" t="s">
        <v>1008</v>
      </c>
      <c r="B176" s="5" t="s">
        <v>466</v>
      </c>
      <c r="C176" s="9">
        <f>SUM(D176:I176)</f>
        <v>6414.9831144</v>
      </c>
      <c r="D176" s="9">
        <v>6408.4426560000002</v>
      </c>
      <c r="E176" s="9">
        <v>0</v>
      </c>
      <c r="F176" s="9">
        <v>3.0318624000000001</v>
      </c>
      <c r="G176" s="9">
        <v>3.5085960000000007</v>
      </c>
      <c r="H176" s="9">
        <v>0</v>
      </c>
      <c r="I176" s="9">
        <v>0</v>
      </c>
      <c r="J176" s="6" t="s">
        <v>63</v>
      </c>
    </row>
    <row r="177" spans="1:10" ht="15" customHeight="1" x14ac:dyDescent="0.25">
      <c r="A177" s="6" t="s">
        <v>1009</v>
      </c>
      <c r="B177" s="5" t="s">
        <v>410</v>
      </c>
      <c r="C177" s="9">
        <f>SUM(D177:I177)</f>
        <v>6328.8248788799992</v>
      </c>
      <c r="D177" s="9">
        <v>6033.4658697599989</v>
      </c>
      <c r="E177" s="9">
        <v>0</v>
      </c>
      <c r="F177" s="9">
        <v>2.8819022400000001</v>
      </c>
      <c r="G177" s="9">
        <v>292.47710688000001</v>
      </c>
      <c r="H177" s="9">
        <v>0</v>
      </c>
      <c r="I177" s="9">
        <v>0</v>
      </c>
      <c r="J177" s="6" t="s">
        <v>63</v>
      </c>
    </row>
    <row r="178" spans="1:10" ht="15" customHeight="1" x14ac:dyDescent="0.25">
      <c r="A178" s="6" t="s">
        <v>1010</v>
      </c>
      <c r="B178" s="5" t="s">
        <v>446</v>
      </c>
      <c r="C178" s="9">
        <f>SUM(D178:I178)</f>
        <v>6275.1997425600002</v>
      </c>
      <c r="D178" s="9">
        <v>6268.2981278400002</v>
      </c>
      <c r="E178" s="9">
        <v>0</v>
      </c>
      <c r="F178" s="9">
        <v>3.1497983999999994</v>
      </c>
      <c r="G178" s="9">
        <v>3.7518163199999992</v>
      </c>
      <c r="H178" s="9">
        <v>0</v>
      </c>
      <c r="I178" s="9">
        <v>0</v>
      </c>
      <c r="J178" s="6" t="s">
        <v>63</v>
      </c>
    </row>
    <row r="179" spans="1:10" ht="15" customHeight="1" x14ac:dyDescent="0.25">
      <c r="A179" s="6" t="s">
        <v>880</v>
      </c>
      <c r="B179" s="5" t="s">
        <v>489</v>
      </c>
      <c r="C179" s="9">
        <f>SUM(D179:I179)</f>
        <v>6095.0476944000002</v>
      </c>
      <c r="D179" s="9">
        <v>6087.1658500800004</v>
      </c>
      <c r="E179" s="9">
        <v>0</v>
      </c>
      <c r="F179" s="9">
        <v>3.2319</v>
      </c>
      <c r="G179" s="9">
        <v>4.6499443199999995</v>
      </c>
      <c r="H179" s="9">
        <v>0</v>
      </c>
      <c r="I179" s="9">
        <v>0</v>
      </c>
      <c r="J179" s="6" t="s">
        <v>92</v>
      </c>
    </row>
    <row r="180" spans="1:10" ht="15" customHeight="1" x14ac:dyDescent="0.25">
      <c r="A180" s="6" t="s">
        <v>1011</v>
      </c>
      <c r="B180" s="5" t="s">
        <v>449</v>
      </c>
      <c r="C180" s="9">
        <f>SUM(D180:I180)</f>
        <v>6051.5527161600003</v>
      </c>
      <c r="D180" s="9">
        <v>6045.09327072</v>
      </c>
      <c r="E180" s="9">
        <v>0</v>
      </c>
      <c r="F180" s="9">
        <v>2.9262643200000005</v>
      </c>
      <c r="G180" s="9">
        <v>3.5331811200000005</v>
      </c>
      <c r="H180" s="9">
        <v>0</v>
      </c>
      <c r="I180" s="9">
        <v>0</v>
      </c>
      <c r="J180" s="6" t="s">
        <v>63</v>
      </c>
    </row>
    <row r="181" spans="1:10" ht="15" customHeight="1" x14ac:dyDescent="0.25">
      <c r="A181" s="6" t="s">
        <v>1012</v>
      </c>
      <c r="B181" s="5" t="s">
        <v>444</v>
      </c>
      <c r="C181" s="9">
        <f>SUM(D181:I181)</f>
        <v>6017.7314836800006</v>
      </c>
      <c r="D181" s="9">
        <v>6011.3827166400006</v>
      </c>
      <c r="E181" s="9">
        <v>0</v>
      </c>
      <c r="F181" s="9">
        <v>2.8913371200000002</v>
      </c>
      <c r="G181" s="9">
        <v>3.45742992</v>
      </c>
      <c r="H181" s="9">
        <v>0</v>
      </c>
      <c r="I181" s="9">
        <v>0</v>
      </c>
      <c r="J181" s="6" t="s">
        <v>63</v>
      </c>
    </row>
    <row r="182" spans="1:10" ht="15" customHeight="1" x14ac:dyDescent="0.25">
      <c r="A182" s="6" t="s">
        <v>1013</v>
      </c>
      <c r="B182" s="5" t="s">
        <v>588</v>
      </c>
      <c r="C182" s="9">
        <f>SUM(D182:I182)</f>
        <v>5762.7167472000001</v>
      </c>
      <c r="D182" s="9">
        <v>5756.8190400000003</v>
      </c>
      <c r="E182" s="9">
        <v>0</v>
      </c>
      <c r="F182" s="9">
        <v>2.6535599999999997</v>
      </c>
      <c r="G182" s="9">
        <v>3.2441471999999996</v>
      </c>
      <c r="H182" s="9">
        <v>0</v>
      </c>
      <c r="I182" s="9">
        <v>0</v>
      </c>
      <c r="J182" s="6" t="s">
        <v>92</v>
      </c>
    </row>
    <row r="183" spans="1:10" ht="15" customHeight="1" x14ac:dyDescent="0.25">
      <c r="A183" s="6" t="s">
        <v>210</v>
      </c>
      <c r="B183" s="5" t="s">
        <v>426</v>
      </c>
      <c r="C183" s="9">
        <f>SUM(D183:I183)</f>
        <v>5749.0842527999994</v>
      </c>
      <c r="D183" s="9">
        <v>5742.4031783999999</v>
      </c>
      <c r="E183" s="9">
        <v>0</v>
      </c>
      <c r="F183" s="9">
        <v>2.896236</v>
      </c>
      <c r="G183" s="9">
        <v>3.7848384000000004</v>
      </c>
      <c r="H183" s="9">
        <v>0</v>
      </c>
      <c r="I183" s="9">
        <v>0</v>
      </c>
      <c r="J183" s="6" t="s">
        <v>100</v>
      </c>
    </row>
    <row r="184" spans="1:10" ht="15" customHeight="1" x14ac:dyDescent="0.25">
      <c r="A184" s="6" t="s">
        <v>1014</v>
      </c>
      <c r="B184" s="5" t="s">
        <v>539</v>
      </c>
      <c r="C184" s="9">
        <f>SUM(D184:I184)</f>
        <v>5712.0677712000015</v>
      </c>
      <c r="D184" s="9">
        <v>5698.8562176000014</v>
      </c>
      <c r="E184" s="9">
        <v>0</v>
      </c>
      <c r="F184" s="9">
        <v>5.6878718400000006</v>
      </c>
      <c r="G184" s="9">
        <v>7.5236817600000006</v>
      </c>
      <c r="H184" s="9">
        <v>0</v>
      </c>
      <c r="I184" s="9">
        <v>0</v>
      </c>
      <c r="J184" s="6" t="s">
        <v>63</v>
      </c>
    </row>
    <row r="185" spans="1:10" ht="15" customHeight="1" x14ac:dyDescent="0.25">
      <c r="A185" s="6" t="s">
        <v>1015</v>
      </c>
      <c r="B185" s="5" t="s">
        <v>476</v>
      </c>
      <c r="C185" s="9">
        <f>SUM(D185:I185)</f>
        <v>5704.4109124799998</v>
      </c>
      <c r="D185" s="9">
        <v>5698.5164711999996</v>
      </c>
      <c r="E185" s="9">
        <v>0</v>
      </c>
      <c r="F185" s="9">
        <v>2.7140702400000003</v>
      </c>
      <c r="G185" s="9">
        <v>3.1803710399999994</v>
      </c>
      <c r="H185" s="9">
        <v>0</v>
      </c>
      <c r="I185" s="9">
        <v>0</v>
      </c>
      <c r="J185" s="6" t="s">
        <v>63</v>
      </c>
    </row>
    <row r="186" spans="1:10" ht="15" customHeight="1" x14ac:dyDescent="0.25">
      <c r="A186" s="6" t="s">
        <v>1016</v>
      </c>
      <c r="B186" s="5" t="s">
        <v>438</v>
      </c>
      <c r="C186" s="9">
        <f>SUM(D186:I186)</f>
        <v>5634.0560102399995</v>
      </c>
      <c r="D186" s="9">
        <v>78.735706559999997</v>
      </c>
      <c r="E186" s="9">
        <v>5485.1398559999998</v>
      </c>
      <c r="F186" s="9">
        <v>10.13405904</v>
      </c>
      <c r="G186" s="9">
        <v>60.046388639999996</v>
      </c>
      <c r="H186" s="9">
        <v>0</v>
      </c>
      <c r="I186" s="9">
        <v>0</v>
      </c>
      <c r="J186" s="6" t="s">
        <v>92</v>
      </c>
    </row>
    <row r="187" spans="1:10" ht="15" customHeight="1" x14ac:dyDescent="0.25">
      <c r="A187" s="6" t="s">
        <v>1017</v>
      </c>
      <c r="B187" s="5" t="s">
        <v>478</v>
      </c>
      <c r="C187" s="9">
        <f>SUM(D187:I187)</f>
        <v>5604.4873684799995</v>
      </c>
      <c r="D187" s="9">
        <v>5585.9703278400002</v>
      </c>
      <c r="E187" s="9">
        <v>0</v>
      </c>
      <c r="F187" s="9">
        <v>5.7249763199999997</v>
      </c>
      <c r="G187" s="9">
        <v>12.79206432</v>
      </c>
      <c r="H187" s="9">
        <v>0</v>
      </c>
      <c r="I187" s="9">
        <v>0</v>
      </c>
      <c r="J187" s="6" t="s">
        <v>63</v>
      </c>
    </row>
    <row r="188" spans="1:10" ht="15" customHeight="1" x14ac:dyDescent="0.25">
      <c r="A188" s="6" t="s">
        <v>1018</v>
      </c>
      <c r="B188" s="5" t="s">
        <v>510</v>
      </c>
      <c r="C188" s="9">
        <f>SUM(D188:I188)</f>
        <v>5593.9073299200008</v>
      </c>
      <c r="D188" s="9">
        <v>5535.8069760000008</v>
      </c>
      <c r="E188" s="9">
        <v>0</v>
      </c>
      <c r="F188" s="9">
        <v>25.469640000000005</v>
      </c>
      <c r="G188" s="9">
        <v>32.630713920000005</v>
      </c>
      <c r="H188" s="9">
        <v>0</v>
      </c>
      <c r="I188" s="9">
        <v>0</v>
      </c>
      <c r="J188" s="6" t="s">
        <v>63</v>
      </c>
    </row>
    <row r="189" spans="1:10" ht="15" customHeight="1" x14ac:dyDescent="0.25">
      <c r="A189" s="6" t="s">
        <v>1019</v>
      </c>
      <c r="B189" s="5" t="s">
        <v>481</v>
      </c>
      <c r="C189" s="9">
        <f>SUM(D189:I189)</f>
        <v>5588.1263793600001</v>
      </c>
      <c r="D189" s="9">
        <v>5582.1531024000005</v>
      </c>
      <c r="E189" s="9">
        <v>0</v>
      </c>
      <c r="F189" s="9">
        <v>2.7597931199999994</v>
      </c>
      <c r="G189" s="9">
        <v>3.2134838400000003</v>
      </c>
      <c r="H189" s="9">
        <v>0</v>
      </c>
      <c r="I189" s="9">
        <v>0</v>
      </c>
      <c r="J189" s="6" t="s">
        <v>13</v>
      </c>
    </row>
    <row r="190" spans="1:10" ht="15" customHeight="1" x14ac:dyDescent="0.25">
      <c r="A190" s="6" t="s">
        <v>1020</v>
      </c>
      <c r="B190" s="5" t="s">
        <v>704</v>
      </c>
      <c r="C190" s="9">
        <f>SUM(D190:I190)</f>
        <v>5422.9939343999995</v>
      </c>
      <c r="D190" s="9">
        <v>5417.4630081599998</v>
      </c>
      <c r="E190" s="9">
        <v>0</v>
      </c>
      <c r="F190" s="9">
        <v>2.5636564799999997</v>
      </c>
      <c r="G190" s="9">
        <v>2.9672697600000002</v>
      </c>
      <c r="H190" s="9">
        <v>0</v>
      </c>
      <c r="I190" s="9">
        <v>0</v>
      </c>
      <c r="J190" s="6" t="s">
        <v>652</v>
      </c>
    </row>
    <row r="191" spans="1:10" ht="15" customHeight="1" x14ac:dyDescent="0.25">
      <c r="A191" s="6" t="s">
        <v>1021</v>
      </c>
      <c r="B191" s="5" t="s">
        <v>406</v>
      </c>
      <c r="C191" s="9">
        <f>SUM(D191:I191)</f>
        <v>5409.1878019199994</v>
      </c>
      <c r="D191" s="9">
        <v>5403.6482572799996</v>
      </c>
      <c r="E191" s="9">
        <v>0</v>
      </c>
      <c r="F191" s="9">
        <v>2.5618420800000004</v>
      </c>
      <c r="G191" s="9">
        <v>2.97770256</v>
      </c>
      <c r="H191" s="9">
        <v>0</v>
      </c>
      <c r="I191" s="9">
        <v>0</v>
      </c>
      <c r="J191" s="6" t="s">
        <v>63</v>
      </c>
    </row>
    <row r="192" spans="1:10" ht="15" customHeight="1" x14ac:dyDescent="0.25">
      <c r="A192" s="6" t="s">
        <v>1022</v>
      </c>
      <c r="B192" s="5" t="s">
        <v>355</v>
      </c>
      <c r="C192" s="9">
        <f>SUM(D192:I192)</f>
        <v>5253.9772219200013</v>
      </c>
      <c r="D192" s="9">
        <v>2468.0836857600007</v>
      </c>
      <c r="E192" s="9">
        <v>0</v>
      </c>
      <c r="F192" s="9">
        <v>3.4922663999999997</v>
      </c>
      <c r="G192" s="9">
        <v>29.030037120000003</v>
      </c>
      <c r="H192" s="9">
        <v>2753.2502121600005</v>
      </c>
      <c r="I192" s="9">
        <v>0.12102047999999997</v>
      </c>
      <c r="J192" s="6" t="s">
        <v>63</v>
      </c>
    </row>
    <row r="193" spans="1:10" ht="15" customHeight="1" x14ac:dyDescent="0.25">
      <c r="A193" s="6" t="s">
        <v>1023</v>
      </c>
      <c r="B193" s="5" t="s">
        <v>536</v>
      </c>
      <c r="C193" s="9">
        <f>SUM(D193:I193)</f>
        <v>5239.1172859199996</v>
      </c>
      <c r="D193" s="9">
        <v>5233.7763273600003</v>
      </c>
      <c r="E193" s="9">
        <v>0</v>
      </c>
      <c r="F193" s="9">
        <v>2.4757488000000003</v>
      </c>
      <c r="G193" s="9">
        <v>2.8652097599999999</v>
      </c>
      <c r="H193" s="9">
        <v>0</v>
      </c>
      <c r="I193" s="9">
        <v>0</v>
      </c>
      <c r="J193" s="6" t="s">
        <v>100</v>
      </c>
    </row>
    <row r="194" spans="1:10" ht="15" customHeight="1" x14ac:dyDescent="0.25">
      <c r="A194" s="6" t="s">
        <v>1024</v>
      </c>
      <c r="B194" s="5" t="s">
        <v>512</v>
      </c>
      <c r="C194" s="9">
        <f>SUM(D194:I194)</f>
        <v>4906.7291851199998</v>
      </c>
      <c r="D194" s="9">
        <v>4901.6853345599993</v>
      </c>
      <c r="E194" s="9">
        <v>0</v>
      </c>
      <c r="F194" s="9">
        <v>2.3133599999999999</v>
      </c>
      <c r="G194" s="9">
        <v>2.7304905600000002</v>
      </c>
      <c r="H194" s="9">
        <v>0</v>
      </c>
      <c r="I194" s="9">
        <v>0</v>
      </c>
      <c r="J194" s="6" t="s">
        <v>92</v>
      </c>
    </row>
    <row r="195" spans="1:10" ht="15" customHeight="1" x14ac:dyDescent="0.25">
      <c r="A195" s="6" t="s">
        <v>1025</v>
      </c>
      <c r="B195" s="5" t="s">
        <v>610</v>
      </c>
      <c r="C195" s="9">
        <f>SUM(D195:I195)</f>
        <v>4902.0552000000007</v>
      </c>
      <c r="D195" s="9">
        <v>0</v>
      </c>
      <c r="E195" s="9">
        <v>1447.8912</v>
      </c>
      <c r="F195" s="9">
        <v>3454.1640000000002</v>
      </c>
      <c r="G195" s="9">
        <v>0</v>
      </c>
      <c r="H195" s="9">
        <v>0</v>
      </c>
      <c r="I195" s="9">
        <v>0</v>
      </c>
      <c r="J195" s="6" t="s">
        <v>82</v>
      </c>
    </row>
    <row r="196" spans="1:10" ht="15" customHeight="1" x14ac:dyDescent="0.25">
      <c r="A196" s="6" t="s">
        <v>1026</v>
      </c>
      <c r="B196" s="5" t="s">
        <v>518</v>
      </c>
      <c r="C196" s="9">
        <f>SUM(D196:I196)</f>
        <v>4880.0035267200001</v>
      </c>
      <c r="D196" s="9">
        <v>4875.0122937599999</v>
      </c>
      <c r="E196" s="9">
        <v>0</v>
      </c>
      <c r="F196" s="9">
        <v>2.3121806400000002</v>
      </c>
      <c r="G196" s="9">
        <v>2.6790523199999998</v>
      </c>
      <c r="H196" s="9">
        <v>0</v>
      </c>
      <c r="I196" s="9">
        <v>0</v>
      </c>
      <c r="J196" s="6" t="s">
        <v>63</v>
      </c>
    </row>
    <row r="197" spans="1:10" ht="15" customHeight="1" x14ac:dyDescent="0.25">
      <c r="A197" s="6" t="s">
        <v>1027</v>
      </c>
      <c r="B197" s="5" t="s">
        <v>732</v>
      </c>
      <c r="C197" s="9">
        <f>SUM(D197:I197)</f>
        <v>4871.43910512</v>
      </c>
      <c r="D197" s="9">
        <v>4866.4734552</v>
      </c>
      <c r="E197" s="9">
        <v>0</v>
      </c>
      <c r="F197" s="9">
        <v>2.3018385600000002</v>
      </c>
      <c r="G197" s="9">
        <v>2.6638113599999995</v>
      </c>
      <c r="H197" s="9">
        <v>0</v>
      </c>
      <c r="I197" s="9">
        <v>0</v>
      </c>
      <c r="J197" s="6" t="s">
        <v>100</v>
      </c>
    </row>
    <row r="198" spans="1:10" ht="15" customHeight="1" x14ac:dyDescent="0.25">
      <c r="A198" s="6" t="s">
        <v>981</v>
      </c>
      <c r="B198" s="5" t="s">
        <v>573</v>
      </c>
      <c r="C198" s="9">
        <f>SUM(D198:I198)</f>
        <v>4855.5655545599993</v>
      </c>
      <c r="D198" s="9">
        <v>4853.0308377599995</v>
      </c>
      <c r="E198" s="9">
        <v>0</v>
      </c>
      <c r="F198" s="9">
        <v>1.1644819200000001</v>
      </c>
      <c r="G198" s="9">
        <v>1.3702348800000002</v>
      </c>
      <c r="H198" s="9">
        <v>0</v>
      </c>
      <c r="I198" s="9">
        <v>0</v>
      </c>
      <c r="J198" s="6" t="s">
        <v>100</v>
      </c>
    </row>
    <row r="199" spans="1:10" ht="15" customHeight="1" x14ac:dyDescent="0.25">
      <c r="A199" s="6" t="s">
        <v>1028</v>
      </c>
      <c r="B199" s="5" t="s">
        <v>485</v>
      </c>
      <c r="C199" s="9">
        <f>SUM(D199:I199)</f>
        <v>4570.76363184</v>
      </c>
      <c r="D199" s="9">
        <v>4566.0317673600002</v>
      </c>
      <c r="E199" s="9">
        <v>0</v>
      </c>
      <c r="F199" s="9">
        <v>2.17664496</v>
      </c>
      <c r="G199" s="9">
        <v>2.5552195199999992</v>
      </c>
      <c r="H199" s="9">
        <v>0</v>
      </c>
      <c r="I199" s="9">
        <v>0</v>
      </c>
      <c r="J199" s="6" t="s">
        <v>63</v>
      </c>
    </row>
    <row r="200" spans="1:10" ht="15" customHeight="1" x14ac:dyDescent="0.25">
      <c r="A200" s="6" t="s">
        <v>1029</v>
      </c>
      <c r="B200" s="5" t="s">
        <v>491</v>
      </c>
      <c r="C200" s="9">
        <f>SUM(D200:I200)</f>
        <v>4496.61409344</v>
      </c>
      <c r="D200" s="9">
        <v>4492.0461599999999</v>
      </c>
      <c r="E200" s="9">
        <v>0</v>
      </c>
      <c r="F200" s="9">
        <v>2.1174048000000001</v>
      </c>
      <c r="G200" s="9">
        <v>2.4505286399999999</v>
      </c>
      <c r="H200" s="9">
        <v>0</v>
      </c>
      <c r="I200" s="9">
        <v>0</v>
      </c>
      <c r="J200" s="6" t="s">
        <v>100</v>
      </c>
    </row>
    <row r="201" spans="1:10" ht="15" customHeight="1" x14ac:dyDescent="0.25">
      <c r="A201" s="6" t="s">
        <v>1030</v>
      </c>
      <c r="B201" s="5" t="s">
        <v>520</v>
      </c>
      <c r="C201" s="9">
        <f>SUM(D201:I201)</f>
        <v>4488.2778326400003</v>
      </c>
      <c r="D201" s="9">
        <v>4483.6519291200002</v>
      </c>
      <c r="E201" s="9">
        <v>0</v>
      </c>
      <c r="F201" s="9">
        <v>2.1325550400000006</v>
      </c>
      <c r="G201" s="9">
        <v>2.4933484800000012</v>
      </c>
      <c r="H201" s="9">
        <v>0</v>
      </c>
      <c r="I201" s="9">
        <v>0</v>
      </c>
      <c r="J201" s="6" t="s">
        <v>63</v>
      </c>
    </row>
    <row r="202" spans="1:10" ht="15" customHeight="1" x14ac:dyDescent="0.25">
      <c r="A202" s="6" t="s">
        <v>1031</v>
      </c>
      <c r="B202" s="5" t="s">
        <v>507</v>
      </c>
      <c r="C202" s="9">
        <f>SUM(D202:I202)</f>
        <v>4322.7237211199999</v>
      </c>
      <c r="D202" s="9">
        <v>4318.31736</v>
      </c>
      <c r="E202" s="9">
        <v>0</v>
      </c>
      <c r="F202" s="9">
        <v>2.0425608</v>
      </c>
      <c r="G202" s="9">
        <v>2.3638003200000002</v>
      </c>
      <c r="H202" s="9">
        <v>0</v>
      </c>
      <c r="I202" s="9">
        <v>0</v>
      </c>
      <c r="J202" s="6" t="s">
        <v>100</v>
      </c>
    </row>
    <row r="203" spans="1:10" ht="15" customHeight="1" x14ac:dyDescent="0.25">
      <c r="A203" s="6" t="s">
        <v>1032</v>
      </c>
      <c r="B203" s="5" t="s">
        <v>526</v>
      </c>
      <c r="C203" s="9">
        <f>SUM(D203:I203)</f>
        <v>4297.0911479999995</v>
      </c>
      <c r="D203" s="9">
        <v>4292.71055136</v>
      </c>
      <c r="E203" s="9">
        <v>0</v>
      </c>
      <c r="F203" s="9">
        <v>2.0306764799999999</v>
      </c>
      <c r="G203" s="9">
        <v>2.3499201599999999</v>
      </c>
      <c r="H203" s="9">
        <v>0</v>
      </c>
      <c r="I203" s="9">
        <v>0</v>
      </c>
      <c r="J203" s="6" t="s">
        <v>100</v>
      </c>
    </row>
    <row r="204" spans="1:10" ht="15" customHeight="1" x14ac:dyDescent="0.25">
      <c r="A204" s="6" t="s">
        <v>1033</v>
      </c>
      <c r="B204" s="5" t="s">
        <v>545</v>
      </c>
      <c r="C204" s="9">
        <f>SUM(D204:I204)</f>
        <v>4260.8222899199991</v>
      </c>
      <c r="D204" s="9">
        <v>4256.4856017599996</v>
      </c>
      <c r="E204" s="9">
        <v>0</v>
      </c>
      <c r="F204" s="9">
        <v>2.0117160000000003</v>
      </c>
      <c r="G204" s="9">
        <v>2.3249721599999997</v>
      </c>
      <c r="H204" s="9">
        <v>0</v>
      </c>
      <c r="I204" s="9">
        <v>0</v>
      </c>
      <c r="J204" s="6" t="s">
        <v>63</v>
      </c>
    </row>
    <row r="205" spans="1:10" ht="15" customHeight="1" x14ac:dyDescent="0.25">
      <c r="A205" s="6" t="s">
        <v>1034</v>
      </c>
      <c r="B205" s="5" t="s">
        <v>534</v>
      </c>
      <c r="C205" s="9">
        <f>SUM(D205:I205)</f>
        <v>4233.315713760001</v>
      </c>
      <c r="D205" s="9">
        <v>4228.9853760000005</v>
      </c>
      <c r="E205" s="9">
        <v>0</v>
      </c>
      <c r="F205" s="9">
        <v>2.0040048000000001</v>
      </c>
      <c r="G205" s="9">
        <v>2.3263329600000002</v>
      </c>
      <c r="H205" s="9">
        <v>0</v>
      </c>
      <c r="I205" s="9">
        <v>0</v>
      </c>
      <c r="J205" s="6" t="s">
        <v>63</v>
      </c>
    </row>
    <row r="206" spans="1:10" ht="15" customHeight="1" x14ac:dyDescent="0.25">
      <c r="A206" s="6" t="s">
        <v>1035</v>
      </c>
      <c r="B206" s="5" t="s">
        <v>724</v>
      </c>
      <c r="C206" s="9">
        <f>SUM(D206:I206)</f>
        <v>4196.6311766399986</v>
      </c>
      <c r="D206" s="9">
        <v>4192.3526399999992</v>
      </c>
      <c r="E206" s="9">
        <v>0</v>
      </c>
      <c r="F206" s="9">
        <v>1.9832299199999996</v>
      </c>
      <c r="G206" s="9">
        <v>2.2953067200000006</v>
      </c>
      <c r="H206" s="9">
        <v>0</v>
      </c>
      <c r="I206" s="9">
        <v>0</v>
      </c>
      <c r="J206" s="6" t="s">
        <v>63</v>
      </c>
    </row>
    <row r="207" spans="1:10" ht="15" customHeight="1" x14ac:dyDescent="0.25">
      <c r="A207" s="6" t="s">
        <v>1036</v>
      </c>
      <c r="B207" s="5" t="s">
        <v>522</v>
      </c>
      <c r="C207" s="9">
        <f>SUM(D207:I207)</f>
        <v>4027.88072736</v>
      </c>
      <c r="D207" s="9">
        <v>4023.7315574400004</v>
      </c>
      <c r="E207" s="9">
        <v>0</v>
      </c>
      <c r="F207" s="9">
        <v>1.9128312000000003</v>
      </c>
      <c r="G207" s="9">
        <v>2.2363387199999996</v>
      </c>
      <c r="H207" s="9">
        <v>0</v>
      </c>
      <c r="I207" s="9">
        <v>0</v>
      </c>
      <c r="J207" s="6" t="s">
        <v>63</v>
      </c>
    </row>
    <row r="208" spans="1:10" ht="15" customHeight="1" x14ac:dyDescent="0.25">
      <c r="A208" s="6" t="s">
        <v>889</v>
      </c>
      <c r="B208" s="5" t="s">
        <v>556</v>
      </c>
      <c r="C208" s="9">
        <f>SUM(D208:I208)</f>
        <v>4020.6522484800003</v>
      </c>
      <c r="D208" s="9">
        <v>4016.5497086400001</v>
      </c>
      <c r="E208" s="9">
        <v>0</v>
      </c>
      <c r="F208" s="9">
        <v>1.9014004799999999</v>
      </c>
      <c r="G208" s="9">
        <v>2.2011393599999995</v>
      </c>
      <c r="H208" s="9">
        <v>0</v>
      </c>
      <c r="I208" s="9">
        <v>0</v>
      </c>
      <c r="J208" s="6" t="s">
        <v>100</v>
      </c>
    </row>
    <row r="209" spans="1:10" ht="15" customHeight="1" x14ac:dyDescent="0.25">
      <c r="A209" s="6" t="s">
        <v>1037</v>
      </c>
      <c r="B209" s="5" t="s">
        <v>505</v>
      </c>
      <c r="C209" s="9">
        <f>SUM(D209:I209)</f>
        <v>3926.9213424</v>
      </c>
      <c r="D209" s="9">
        <v>3922.9142400000001</v>
      </c>
      <c r="E209" s="9">
        <v>0</v>
      </c>
      <c r="F209" s="9">
        <v>1.8565848</v>
      </c>
      <c r="G209" s="9">
        <v>2.1505176000000001</v>
      </c>
      <c r="H209" s="9">
        <v>0</v>
      </c>
      <c r="I209" s="9">
        <v>0</v>
      </c>
      <c r="J209" s="6" t="s">
        <v>100</v>
      </c>
    </row>
    <row r="210" spans="1:10" ht="15" customHeight="1" x14ac:dyDescent="0.25">
      <c r="A210" s="6" t="s">
        <v>1038</v>
      </c>
      <c r="B210" s="5" t="s">
        <v>531</v>
      </c>
      <c r="C210" s="9">
        <f>SUM(D210:I210)</f>
        <v>3784.3366276799993</v>
      </c>
      <c r="D210" s="9">
        <v>3552.9798527999992</v>
      </c>
      <c r="E210" s="9">
        <v>0</v>
      </c>
      <c r="F210" s="9">
        <v>1.72966752</v>
      </c>
      <c r="G210" s="9">
        <v>2.1013473600000006</v>
      </c>
      <c r="H210" s="9">
        <v>227.52576000000002</v>
      </c>
      <c r="I210" s="9">
        <v>0</v>
      </c>
      <c r="J210" s="6" t="s">
        <v>63</v>
      </c>
    </row>
    <row r="211" spans="1:10" ht="15" customHeight="1" x14ac:dyDescent="0.25">
      <c r="A211" s="6" t="s">
        <v>1039</v>
      </c>
      <c r="B211" s="5" t="s">
        <v>494</v>
      </c>
      <c r="C211" s="9">
        <f>SUM(D211:I211)</f>
        <v>3753.3881347200004</v>
      </c>
      <c r="D211" s="9">
        <v>3749.4632246400006</v>
      </c>
      <c r="E211" s="9">
        <v>0</v>
      </c>
      <c r="F211" s="9">
        <v>1.8010641599999997</v>
      </c>
      <c r="G211" s="9">
        <v>2.1238459199999995</v>
      </c>
      <c r="H211" s="9">
        <v>0</v>
      </c>
      <c r="I211" s="9">
        <v>0</v>
      </c>
      <c r="J211" s="6" t="s">
        <v>63</v>
      </c>
    </row>
    <row r="212" spans="1:10" ht="15" customHeight="1" x14ac:dyDescent="0.25">
      <c r="A212" s="6" t="s">
        <v>1040</v>
      </c>
      <c r="B212" s="5" t="s">
        <v>487</v>
      </c>
      <c r="C212" s="9">
        <f>SUM(D212:I212)</f>
        <v>3740.5928044800003</v>
      </c>
      <c r="D212" s="9">
        <v>3736.7786635200005</v>
      </c>
      <c r="E212" s="9">
        <v>0</v>
      </c>
      <c r="F212" s="9">
        <v>1.7678606399999999</v>
      </c>
      <c r="G212" s="9">
        <v>2.0462803199999997</v>
      </c>
      <c r="H212" s="9">
        <v>0</v>
      </c>
      <c r="I212" s="9">
        <v>0</v>
      </c>
      <c r="J212" s="6" t="s">
        <v>100</v>
      </c>
    </row>
    <row r="213" spans="1:10" ht="15" customHeight="1" x14ac:dyDescent="0.25">
      <c r="A213" s="6" t="s">
        <v>1041</v>
      </c>
      <c r="B213" s="5" t="s">
        <v>483</v>
      </c>
      <c r="C213" s="9">
        <f>SUM(D213:I213)</f>
        <v>3740.5697616000002</v>
      </c>
      <c r="D213" s="9">
        <v>3736.7078111999999</v>
      </c>
      <c r="E213" s="9">
        <v>0</v>
      </c>
      <c r="F213" s="9">
        <v>1.7786563199999998</v>
      </c>
      <c r="G213" s="9">
        <v>2.0832940799999999</v>
      </c>
      <c r="H213" s="9">
        <v>0</v>
      </c>
      <c r="I213" s="9">
        <v>0</v>
      </c>
      <c r="J213" s="6" t="s">
        <v>92</v>
      </c>
    </row>
    <row r="214" spans="1:10" ht="15" customHeight="1" x14ac:dyDescent="0.25">
      <c r="A214" s="6" t="s">
        <v>1042</v>
      </c>
      <c r="B214" s="5" t="s">
        <v>541</v>
      </c>
      <c r="C214" s="9">
        <f>SUM(D214:I214)</f>
        <v>3737.2170225600007</v>
      </c>
      <c r="D214" s="9">
        <v>3733.4120443200004</v>
      </c>
      <c r="E214" s="9">
        <v>0</v>
      </c>
      <c r="F214" s="9">
        <v>1.7637782399999999</v>
      </c>
      <c r="G214" s="9">
        <v>2.0411999999999999</v>
      </c>
      <c r="H214" s="9">
        <v>0</v>
      </c>
      <c r="I214" s="9">
        <v>0</v>
      </c>
      <c r="J214" s="6" t="s">
        <v>100</v>
      </c>
    </row>
    <row r="215" spans="1:10" ht="15" customHeight="1" x14ac:dyDescent="0.25">
      <c r="A215" s="6" t="s">
        <v>1043</v>
      </c>
      <c r="B215" s="5" t="s">
        <v>558</v>
      </c>
      <c r="C215" s="9">
        <f>SUM(D215:I215)</f>
        <v>3729.1313303999996</v>
      </c>
      <c r="D215" s="9">
        <v>3725.3202739199996</v>
      </c>
      <c r="E215" s="9">
        <v>0</v>
      </c>
      <c r="F215" s="9">
        <v>1.7655019200000002</v>
      </c>
      <c r="G215" s="9">
        <v>2.0455545600000002</v>
      </c>
      <c r="H215" s="9">
        <v>0</v>
      </c>
      <c r="I215" s="9">
        <v>0</v>
      </c>
      <c r="J215" s="6" t="s">
        <v>63</v>
      </c>
    </row>
    <row r="216" spans="1:10" ht="15" customHeight="1" x14ac:dyDescent="0.25">
      <c r="A216" s="6" t="s">
        <v>546</v>
      </c>
      <c r="B216" s="5" t="s">
        <v>547</v>
      </c>
      <c r="C216" s="9">
        <f>SUM(D216:I216)</f>
        <v>3690.4075891199996</v>
      </c>
      <c r="D216" s="9">
        <v>3686.6437977599999</v>
      </c>
      <c r="E216" s="9"/>
      <c r="F216" s="9">
        <v>1.7443641600000002</v>
      </c>
      <c r="G216" s="9">
        <v>2.0194272</v>
      </c>
      <c r="H216" s="9"/>
      <c r="I216" s="9"/>
      <c r="J216" s="6" t="s">
        <v>100</v>
      </c>
    </row>
    <row r="217" spans="1:10" ht="15" customHeight="1" x14ac:dyDescent="0.25">
      <c r="A217" s="6" t="s">
        <v>1044</v>
      </c>
      <c r="B217" s="5" t="s">
        <v>722</v>
      </c>
      <c r="C217" s="9">
        <f>SUM(D217:I217)</f>
        <v>3587.585904</v>
      </c>
      <c r="D217" s="9">
        <v>3583.9280736000001</v>
      </c>
      <c r="E217" s="9">
        <v>0</v>
      </c>
      <c r="F217" s="9">
        <v>1.6961011199999998</v>
      </c>
      <c r="G217" s="9">
        <v>1.9617292799999995</v>
      </c>
      <c r="H217" s="9">
        <v>0</v>
      </c>
      <c r="I217" s="9">
        <v>0</v>
      </c>
      <c r="J217" s="6" t="s">
        <v>63</v>
      </c>
    </row>
    <row r="218" spans="1:10" ht="15" customHeight="1" x14ac:dyDescent="0.25">
      <c r="A218" s="6" t="s">
        <v>1045</v>
      </c>
      <c r="B218" s="5" t="s">
        <v>500</v>
      </c>
      <c r="C218" s="9">
        <f>SUM(D218:I218)</f>
        <v>3515.8156790400003</v>
      </c>
      <c r="D218" s="9">
        <v>3512.2631745600002</v>
      </c>
      <c r="E218" s="9">
        <v>0</v>
      </c>
      <c r="F218" s="9">
        <v>1.64647728</v>
      </c>
      <c r="G218" s="9">
        <v>1.9060272</v>
      </c>
      <c r="H218" s="9">
        <v>0</v>
      </c>
      <c r="I218" s="9">
        <v>0</v>
      </c>
      <c r="J218" s="6" t="s">
        <v>100</v>
      </c>
    </row>
    <row r="219" spans="1:10" ht="15" customHeight="1" x14ac:dyDescent="0.25">
      <c r="A219" s="6" t="s">
        <v>1046</v>
      </c>
      <c r="B219" s="5" t="s">
        <v>514</v>
      </c>
      <c r="C219" s="9">
        <f>SUM(D219:I219)</f>
        <v>3498.23931408</v>
      </c>
      <c r="D219" s="9">
        <v>3494.6320147200004</v>
      </c>
      <c r="E219" s="9">
        <v>0</v>
      </c>
      <c r="F219" s="9">
        <v>1.66262544</v>
      </c>
      <c r="G219" s="9">
        <v>1.9446739199999994</v>
      </c>
      <c r="H219" s="9">
        <v>0</v>
      </c>
      <c r="I219" s="9">
        <v>0</v>
      </c>
      <c r="J219" s="6" t="s">
        <v>63</v>
      </c>
    </row>
    <row r="220" spans="1:10" ht="15" customHeight="1" x14ac:dyDescent="0.25">
      <c r="A220" s="6" t="s">
        <v>1047</v>
      </c>
      <c r="B220" s="5" t="s">
        <v>553</v>
      </c>
      <c r="C220" s="9">
        <f>SUM(D220:I220)</f>
        <v>3462.6789792</v>
      </c>
      <c r="D220" s="9">
        <v>3459.1536000000001</v>
      </c>
      <c r="E220" s="9">
        <v>0</v>
      </c>
      <c r="F220" s="9">
        <v>1.63296</v>
      </c>
      <c r="G220" s="9">
        <v>1.8924192</v>
      </c>
      <c r="H220" s="9">
        <v>0</v>
      </c>
      <c r="I220" s="9">
        <v>0</v>
      </c>
      <c r="J220" s="6" t="s">
        <v>100</v>
      </c>
    </row>
    <row r="221" spans="1:10" ht="15" customHeight="1" x14ac:dyDescent="0.25">
      <c r="A221" s="6" t="s">
        <v>1048</v>
      </c>
      <c r="B221" s="5" t="s">
        <v>516</v>
      </c>
      <c r="C221" s="9">
        <f>SUM(D221:I221)</f>
        <v>3400.64446176</v>
      </c>
      <c r="D221" s="9">
        <v>3382.9488000000001</v>
      </c>
      <c r="E221" s="9">
        <v>0</v>
      </c>
      <c r="F221" s="9">
        <v>1.583064</v>
      </c>
      <c r="G221" s="9">
        <v>16.112597759999996</v>
      </c>
      <c r="H221" s="9">
        <v>0</v>
      </c>
      <c r="I221" s="9">
        <v>0</v>
      </c>
      <c r="J221" s="6" t="s">
        <v>63</v>
      </c>
    </row>
    <row r="222" spans="1:10" ht="15" customHeight="1" x14ac:dyDescent="0.25">
      <c r="A222" s="6" t="s">
        <v>1049</v>
      </c>
      <c r="B222" s="5" t="s">
        <v>469</v>
      </c>
      <c r="C222" s="9">
        <f>SUM(D222:I222)</f>
        <v>3342.6531532800004</v>
      </c>
      <c r="D222" s="9">
        <v>0</v>
      </c>
      <c r="E222" s="9">
        <v>3303.6504480000003</v>
      </c>
      <c r="F222" s="9">
        <v>11.653619040000001</v>
      </c>
      <c r="G222" s="9">
        <v>27.349086239999998</v>
      </c>
      <c r="H222" s="9">
        <v>0</v>
      </c>
      <c r="I222" s="9">
        <v>0</v>
      </c>
      <c r="J222" s="6" t="s">
        <v>13</v>
      </c>
    </row>
    <row r="223" spans="1:10" ht="15" customHeight="1" x14ac:dyDescent="0.25">
      <c r="A223" s="6" t="s">
        <v>1050</v>
      </c>
      <c r="B223" s="5" t="s">
        <v>563</v>
      </c>
      <c r="C223" s="9">
        <f>SUM(D223:I223)</f>
        <v>3280.3101878400003</v>
      </c>
      <c r="D223" s="9">
        <v>3276.9664300800005</v>
      </c>
      <c r="E223" s="9">
        <v>0</v>
      </c>
      <c r="F223" s="9">
        <v>1.55004192</v>
      </c>
      <c r="G223" s="9">
        <v>1.7937158400000002</v>
      </c>
      <c r="H223" s="9">
        <v>0</v>
      </c>
      <c r="I223" s="9">
        <v>0</v>
      </c>
      <c r="J223" s="6" t="s">
        <v>100</v>
      </c>
    </row>
    <row r="224" spans="1:10" ht="15" customHeight="1" x14ac:dyDescent="0.25">
      <c r="A224" s="6" t="s">
        <v>1051</v>
      </c>
      <c r="B224" s="5" t="s">
        <v>457</v>
      </c>
      <c r="C224" s="9">
        <f>SUM(D224:I224)</f>
        <v>3271.9081550400001</v>
      </c>
      <c r="D224" s="9">
        <v>3270.9410798400004</v>
      </c>
      <c r="E224" s="9">
        <v>0</v>
      </c>
      <c r="F224" s="9">
        <v>0.39626496</v>
      </c>
      <c r="G224" s="9">
        <v>0.57081024000000002</v>
      </c>
      <c r="H224" s="9">
        <v>0</v>
      </c>
      <c r="I224" s="9">
        <v>0</v>
      </c>
      <c r="J224" s="6" t="s">
        <v>63</v>
      </c>
    </row>
    <row r="225" spans="1:10" ht="15" customHeight="1" x14ac:dyDescent="0.25">
      <c r="A225" s="6" t="s">
        <v>810</v>
      </c>
      <c r="B225" s="5" t="s">
        <v>734</v>
      </c>
      <c r="C225" s="9">
        <f>SUM(D225:I225)</f>
        <v>3260.0329070400003</v>
      </c>
      <c r="D225" s="9">
        <v>3256.71001488</v>
      </c>
      <c r="E225" s="9">
        <v>0</v>
      </c>
      <c r="F225" s="9">
        <v>1.5403348800000001</v>
      </c>
      <c r="G225" s="9">
        <v>1.7825572800000005</v>
      </c>
      <c r="H225" s="9">
        <v>0</v>
      </c>
      <c r="I225" s="9">
        <v>0</v>
      </c>
      <c r="J225" s="6" t="s">
        <v>100</v>
      </c>
    </row>
    <row r="226" spans="1:10" ht="15" customHeight="1" x14ac:dyDescent="0.25">
      <c r="A226" s="6" t="s">
        <v>1052</v>
      </c>
      <c r="B226" s="5" t="s">
        <v>572</v>
      </c>
      <c r="C226" s="9">
        <f>SUM(D226:I226)</f>
        <v>3073.6337889600004</v>
      </c>
      <c r="D226" s="9">
        <v>2401.0454160000004</v>
      </c>
      <c r="E226" s="9">
        <v>0</v>
      </c>
      <c r="F226" s="9">
        <v>1.1376288000000001</v>
      </c>
      <c r="G226" s="9">
        <v>1.2839601599999999</v>
      </c>
      <c r="H226" s="9">
        <v>670.16678400000001</v>
      </c>
      <c r="I226" s="9">
        <v>0</v>
      </c>
      <c r="J226" s="6" t="s">
        <v>100</v>
      </c>
    </row>
    <row r="227" spans="1:10" ht="15" customHeight="1" x14ac:dyDescent="0.25">
      <c r="A227" s="6" t="s">
        <v>1053</v>
      </c>
      <c r="B227" s="5" t="s">
        <v>382</v>
      </c>
      <c r="C227" s="9">
        <f>SUM(D227:I227)</f>
        <v>2968.0731763200001</v>
      </c>
      <c r="D227" s="9">
        <v>2965.0469385599999</v>
      </c>
      <c r="E227" s="9">
        <v>0</v>
      </c>
      <c r="F227" s="9">
        <v>1.4027126399999998</v>
      </c>
      <c r="G227" s="9">
        <v>1.62352512</v>
      </c>
      <c r="H227" s="9">
        <v>0</v>
      </c>
      <c r="I227" s="9">
        <v>0</v>
      </c>
      <c r="J227" s="6" t="s">
        <v>100</v>
      </c>
    </row>
    <row r="228" spans="1:10" ht="15" customHeight="1" x14ac:dyDescent="0.25">
      <c r="A228" s="6" t="s">
        <v>1054</v>
      </c>
      <c r="B228" s="5" t="s">
        <v>550</v>
      </c>
      <c r="C228" s="9">
        <f>SUM(D228:I228)</f>
        <v>2964.1718534400002</v>
      </c>
      <c r="D228" s="9">
        <v>2961.1503331200001</v>
      </c>
      <c r="E228" s="9">
        <v>0</v>
      </c>
      <c r="F228" s="9">
        <v>1.4006260800000001</v>
      </c>
      <c r="G228" s="9">
        <v>1.6208942399999999</v>
      </c>
      <c r="H228" s="9">
        <v>0</v>
      </c>
      <c r="I228" s="9">
        <v>0</v>
      </c>
      <c r="J228" s="6" t="s">
        <v>100</v>
      </c>
    </row>
    <row r="229" spans="1:10" ht="15" customHeight="1" x14ac:dyDescent="0.25">
      <c r="A229" s="6" t="s">
        <v>1055</v>
      </c>
      <c r="B229" s="5" t="s">
        <v>590</v>
      </c>
      <c r="C229" s="9">
        <f>SUM(D229:I229)</f>
        <v>2817.1574625599997</v>
      </c>
      <c r="D229" s="9">
        <v>2814.0944831999996</v>
      </c>
      <c r="E229" s="9">
        <v>0</v>
      </c>
      <c r="F229" s="9">
        <v>1.5216465599999998</v>
      </c>
      <c r="G229" s="9">
        <v>1.5413328000000002</v>
      </c>
      <c r="H229" s="9">
        <v>0</v>
      </c>
      <c r="I229" s="9">
        <v>0</v>
      </c>
      <c r="J229" s="6" t="s">
        <v>100</v>
      </c>
    </row>
    <row r="230" spans="1:10" ht="15" customHeight="1" x14ac:dyDescent="0.25">
      <c r="A230" s="6" t="s">
        <v>1056</v>
      </c>
      <c r="B230" s="5" t="s">
        <v>769</v>
      </c>
      <c r="C230" s="9">
        <f>SUM(D230:I230)</f>
        <v>2784.6240912000003</v>
      </c>
      <c r="D230" s="9">
        <v>2779.3835596800004</v>
      </c>
      <c r="E230" s="9">
        <v>0</v>
      </c>
      <c r="F230" s="9">
        <v>1.8521395200000004</v>
      </c>
      <c r="G230" s="9">
        <v>3.3883920000000001</v>
      </c>
      <c r="H230" s="9">
        <v>0</v>
      </c>
      <c r="I230" s="9">
        <v>0</v>
      </c>
      <c r="J230" s="6" t="s">
        <v>13</v>
      </c>
    </row>
    <row r="231" spans="1:10" ht="15" customHeight="1" x14ac:dyDescent="0.25">
      <c r="A231" s="6" t="s">
        <v>1057</v>
      </c>
      <c r="B231" s="5" t="s">
        <v>601</v>
      </c>
      <c r="C231" s="9">
        <f>SUM(D231:I231)</f>
        <v>2714.4373838400002</v>
      </c>
      <c r="D231" s="9">
        <v>2711.7253094400003</v>
      </c>
      <c r="E231" s="9">
        <v>0</v>
      </c>
      <c r="F231" s="9">
        <v>1.2493958399999998</v>
      </c>
      <c r="G231" s="9">
        <v>1.4626785599999998</v>
      </c>
      <c r="H231" s="9">
        <v>0</v>
      </c>
      <c r="I231" s="9">
        <v>0</v>
      </c>
      <c r="J231" s="6" t="s">
        <v>100</v>
      </c>
    </row>
    <row r="232" spans="1:10" ht="15" customHeight="1" x14ac:dyDescent="0.25">
      <c r="A232" s="6" t="s">
        <v>1058</v>
      </c>
      <c r="B232" s="5" t="s">
        <v>581</v>
      </c>
      <c r="C232" s="9">
        <f>SUM(D232:I232)</f>
        <v>2652.4151136</v>
      </c>
      <c r="D232" s="9">
        <v>2649.6876167999999</v>
      </c>
      <c r="E232" s="9">
        <v>0</v>
      </c>
      <c r="F232" s="9">
        <v>1.240596</v>
      </c>
      <c r="G232" s="9">
        <v>1.4869007999999999</v>
      </c>
      <c r="H232" s="9">
        <v>0</v>
      </c>
      <c r="I232" s="9">
        <v>0</v>
      </c>
      <c r="J232" s="6" t="s">
        <v>100</v>
      </c>
    </row>
    <row r="233" spans="1:10" ht="15" customHeight="1" x14ac:dyDescent="0.25">
      <c r="A233" s="6" t="s">
        <v>1059</v>
      </c>
      <c r="B233" s="5" t="s">
        <v>586</v>
      </c>
      <c r="C233" s="9">
        <f>SUM(D233:I233)</f>
        <v>2448.9479347199999</v>
      </c>
      <c r="D233" s="9">
        <v>2446.3446335999997</v>
      </c>
      <c r="E233" s="9">
        <v>0</v>
      </c>
      <c r="F233" s="9">
        <v>1.1975040000000001</v>
      </c>
      <c r="G233" s="9">
        <v>1.4057971200000003</v>
      </c>
      <c r="H233" s="9">
        <v>0</v>
      </c>
      <c r="I233" s="9">
        <v>0</v>
      </c>
      <c r="J233" s="6" t="s">
        <v>100</v>
      </c>
    </row>
    <row r="234" spans="1:10" ht="15" customHeight="1" x14ac:dyDescent="0.25">
      <c r="A234" s="6" t="s">
        <v>980</v>
      </c>
      <c r="B234" s="5" t="s">
        <v>622</v>
      </c>
      <c r="C234" s="9">
        <f>SUM(D234:I234)</f>
        <v>2111.30215632</v>
      </c>
      <c r="D234" s="9">
        <v>2109.14991504</v>
      </c>
      <c r="E234" s="9">
        <v>0</v>
      </c>
      <c r="F234" s="9">
        <v>0.99764783999999995</v>
      </c>
      <c r="G234" s="9">
        <v>1.15459344</v>
      </c>
      <c r="H234" s="9">
        <v>0</v>
      </c>
      <c r="I234" s="9">
        <v>0</v>
      </c>
      <c r="J234" s="6" t="s">
        <v>100</v>
      </c>
    </row>
    <row r="235" spans="1:10" ht="15" customHeight="1" x14ac:dyDescent="0.25">
      <c r="A235" s="6" t="s">
        <v>1060</v>
      </c>
      <c r="B235" s="5" t="s">
        <v>713</v>
      </c>
      <c r="C235" s="9">
        <f>SUM(D235:I235)</f>
        <v>2082.03506784</v>
      </c>
      <c r="D235" s="9">
        <v>2079.9127641600003</v>
      </c>
      <c r="E235" s="9">
        <v>0</v>
      </c>
      <c r="F235" s="9">
        <v>0.98376768000000003</v>
      </c>
      <c r="G235" s="9">
        <v>1.1385360000000002</v>
      </c>
      <c r="H235" s="9">
        <v>0</v>
      </c>
      <c r="I235" s="9">
        <v>0</v>
      </c>
      <c r="J235" s="6" t="s">
        <v>100</v>
      </c>
    </row>
    <row r="236" spans="1:10" ht="15" customHeight="1" x14ac:dyDescent="0.25">
      <c r="A236" s="6" t="s">
        <v>1061</v>
      </c>
      <c r="B236" s="5" t="s">
        <v>595</v>
      </c>
      <c r="C236" s="9">
        <f>SUM(D236:I236)</f>
        <v>1874.8130788799999</v>
      </c>
      <c r="D236" s="9">
        <v>1872.9016991999999</v>
      </c>
      <c r="E236" s="9">
        <v>0</v>
      </c>
      <c r="F236" s="9">
        <v>0.88615295999999988</v>
      </c>
      <c r="G236" s="9">
        <v>1.02522672</v>
      </c>
      <c r="H236" s="9">
        <v>0</v>
      </c>
      <c r="I236" s="9">
        <v>0</v>
      </c>
      <c r="J236" s="6" t="s">
        <v>100</v>
      </c>
    </row>
    <row r="237" spans="1:10" ht="15" customHeight="1" x14ac:dyDescent="0.25">
      <c r="A237" s="6" t="s">
        <v>1062</v>
      </c>
      <c r="B237" s="5" t="s">
        <v>575</v>
      </c>
      <c r="C237" s="9">
        <f>SUM(D237:I237)</f>
        <v>1832.56604496</v>
      </c>
      <c r="D237" s="9">
        <v>0</v>
      </c>
      <c r="E237" s="9">
        <v>1811.1833409599999</v>
      </c>
      <c r="F237" s="9">
        <v>6.3889559999999994</v>
      </c>
      <c r="G237" s="9">
        <v>14.993748</v>
      </c>
      <c r="H237" s="9">
        <v>0</v>
      </c>
      <c r="I237" s="9">
        <v>0</v>
      </c>
      <c r="J237" s="6" t="s">
        <v>13</v>
      </c>
    </row>
    <row r="238" spans="1:10" ht="15" customHeight="1" x14ac:dyDescent="0.25">
      <c r="A238" s="6" t="s">
        <v>1063</v>
      </c>
      <c r="B238" s="5" t="s">
        <v>726</v>
      </c>
      <c r="C238" s="9">
        <f>SUM(D238:I238)</f>
        <v>1819.9114214399999</v>
      </c>
      <c r="D238" s="9">
        <v>1818.0560159999998</v>
      </c>
      <c r="E238" s="9">
        <v>0</v>
      </c>
      <c r="F238" s="9">
        <v>0.86011631999999993</v>
      </c>
      <c r="G238" s="9">
        <v>0.99528912000000003</v>
      </c>
      <c r="H238" s="9">
        <v>0</v>
      </c>
      <c r="I238" s="9">
        <v>0</v>
      </c>
      <c r="J238" s="6" t="s">
        <v>63</v>
      </c>
    </row>
    <row r="239" spans="1:10" ht="15" customHeight="1" x14ac:dyDescent="0.25">
      <c r="A239" s="6" t="s">
        <v>828</v>
      </c>
      <c r="B239" s="5" t="s">
        <v>730</v>
      </c>
      <c r="C239" s="9">
        <f>SUM(D239:I239)</f>
        <v>1806.26522832</v>
      </c>
      <c r="D239" s="9">
        <v>1804.38741504</v>
      </c>
      <c r="E239" s="9">
        <v>0</v>
      </c>
      <c r="F239" s="9">
        <v>0.85050000000000003</v>
      </c>
      <c r="G239" s="9">
        <v>1.02731328</v>
      </c>
      <c r="H239" s="9">
        <v>0</v>
      </c>
      <c r="I239" s="9">
        <v>0</v>
      </c>
      <c r="J239" s="6" t="s">
        <v>92</v>
      </c>
    </row>
    <row r="240" spans="1:10" ht="15" customHeight="1" x14ac:dyDescent="0.25">
      <c r="A240" s="6" t="s">
        <v>1064</v>
      </c>
      <c r="B240" s="5" t="s">
        <v>605</v>
      </c>
      <c r="C240" s="9">
        <f>SUM(D240:I240)</f>
        <v>1675.0428307200004</v>
      </c>
      <c r="D240" s="9">
        <v>1673.2239854400004</v>
      </c>
      <c r="E240" s="9">
        <v>0</v>
      </c>
      <c r="F240" s="9">
        <v>0.7915319999999999</v>
      </c>
      <c r="G240" s="9">
        <v>1.0273132799999998</v>
      </c>
      <c r="H240" s="9">
        <v>0</v>
      </c>
      <c r="I240" s="9">
        <v>0</v>
      </c>
      <c r="J240" s="6" t="s">
        <v>100</v>
      </c>
    </row>
    <row r="241" spans="1:10" ht="15" customHeight="1" x14ac:dyDescent="0.25">
      <c r="A241" s="6" t="s">
        <v>1065</v>
      </c>
      <c r="B241" s="5" t="s">
        <v>555</v>
      </c>
      <c r="C241" s="9">
        <f>SUM(D241:I241)</f>
        <v>1654.4078409600002</v>
      </c>
      <c r="D241" s="9">
        <v>1651.6029600000002</v>
      </c>
      <c r="E241" s="9">
        <v>0</v>
      </c>
      <c r="F241" s="9">
        <v>1.0206</v>
      </c>
      <c r="G241" s="9">
        <v>1.7842809599999998</v>
      </c>
      <c r="H241" s="9">
        <v>0</v>
      </c>
      <c r="I241" s="9">
        <v>0</v>
      </c>
      <c r="J241" s="6" t="s">
        <v>13</v>
      </c>
    </row>
    <row r="242" spans="1:10" ht="15" customHeight="1" x14ac:dyDescent="0.25">
      <c r="A242" s="6" t="s">
        <v>1066</v>
      </c>
      <c r="B242" s="5" t="s">
        <v>621</v>
      </c>
      <c r="C242" s="9">
        <f>SUM(D242:I242)</f>
        <v>1431.72707328</v>
      </c>
      <c r="D242" s="9">
        <v>190.25136143999998</v>
      </c>
      <c r="E242" s="9">
        <v>0</v>
      </c>
      <c r="F242" s="9">
        <v>1241.3687529599999</v>
      </c>
      <c r="G242" s="9">
        <v>0.10695888000000001</v>
      </c>
      <c r="H242" s="9">
        <v>0</v>
      </c>
      <c r="I242" s="9">
        <v>0</v>
      </c>
      <c r="J242" s="6" t="s">
        <v>42</v>
      </c>
    </row>
    <row r="243" spans="1:10" ht="15" customHeight="1" x14ac:dyDescent="0.25">
      <c r="A243" s="6" t="s">
        <v>1067</v>
      </c>
      <c r="B243" s="5" t="s">
        <v>642</v>
      </c>
      <c r="C243" s="9">
        <f>SUM(D243:I243)</f>
        <v>1424.42393184</v>
      </c>
      <c r="D243" s="9">
        <v>0</v>
      </c>
      <c r="E243" s="9">
        <v>1417.1371199999999</v>
      </c>
      <c r="F243" s="9">
        <v>2.1772800000000001</v>
      </c>
      <c r="G243" s="9">
        <v>5.1095318399999998</v>
      </c>
      <c r="H243" s="9">
        <v>0</v>
      </c>
      <c r="I243" s="9">
        <v>0</v>
      </c>
      <c r="J243" s="6" t="s">
        <v>82</v>
      </c>
    </row>
    <row r="244" spans="1:10" ht="15" customHeight="1" x14ac:dyDescent="0.25">
      <c r="A244" s="6" t="s">
        <v>1068</v>
      </c>
      <c r="B244" s="5" t="s">
        <v>619</v>
      </c>
      <c r="C244" s="9">
        <f>SUM(D244:I244)</f>
        <v>1420.3304639999999</v>
      </c>
      <c r="D244" s="9">
        <v>0</v>
      </c>
      <c r="E244" s="9">
        <v>242.331264</v>
      </c>
      <c r="F244" s="9">
        <v>1177.9992</v>
      </c>
      <c r="G244" s="9">
        <v>0</v>
      </c>
      <c r="H244" s="9">
        <v>0</v>
      </c>
      <c r="I244" s="9">
        <v>0</v>
      </c>
      <c r="J244" s="6" t="s">
        <v>82</v>
      </c>
    </row>
    <row r="245" spans="1:10" ht="15" customHeight="1" x14ac:dyDescent="0.25">
      <c r="A245" s="6" t="s">
        <v>1069</v>
      </c>
      <c r="B245" s="5" t="s">
        <v>632</v>
      </c>
      <c r="C245" s="9">
        <f>SUM(D245:I245)</f>
        <v>1420.1617248000002</v>
      </c>
      <c r="D245" s="9">
        <v>1418.7141057600002</v>
      </c>
      <c r="E245" s="9">
        <v>0</v>
      </c>
      <c r="F245" s="9">
        <v>0.67105584000000007</v>
      </c>
      <c r="G245" s="9">
        <v>0.77656320000000001</v>
      </c>
      <c r="H245" s="9">
        <v>0</v>
      </c>
      <c r="I245" s="9">
        <v>0</v>
      </c>
      <c r="J245" s="6" t="s">
        <v>100</v>
      </c>
    </row>
    <row r="246" spans="1:10" ht="15" customHeight="1" x14ac:dyDescent="0.25">
      <c r="A246" s="6" t="s">
        <v>1070</v>
      </c>
      <c r="B246" s="5" t="s">
        <v>565</v>
      </c>
      <c r="C246" s="9">
        <f>SUM(D246:I246)</f>
        <v>1330.4648649599999</v>
      </c>
      <c r="D246" s="9">
        <v>1329.0617894399998</v>
      </c>
      <c r="E246" s="9">
        <v>0</v>
      </c>
      <c r="F246" s="9">
        <v>0.63939455999999995</v>
      </c>
      <c r="G246" s="9">
        <v>0.76368095999999974</v>
      </c>
      <c r="H246" s="9">
        <v>0</v>
      </c>
      <c r="I246" s="9">
        <v>0</v>
      </c>
      <c r="J246" s="6" t="s">
        <v>100</v>
      </c>
    </row>
    <row r="247" spans="1:10" ht="15" customHeight="1" x14ac:dyDescent="0.25">
      <c r="A247" s="6" t="s">
        <v>1071</v>
      </c>
      <c r="B247" s="5" t="s">
        <v>701</v>
      </c>
      <c r="C247" s="9">
        <f>SUM(D247:I247)</f>
        <v>1266.9523372799999</v>
      </c>
      <c r="D247" s="9">
        <v>1265.6439734400001</v>
      </c>
      <c r="E247" s="9">
        <v>0</v>
      </c>
      <c r="F247" s="9">
        <v>0.6026529599999999</v>
      </c>
      <c r="G247" s="9">
        <v>0.70571088000000004</v>
      </c>
      <c r="H247" s="9">
        <v>0</v>
      </c>
      <c r="I247" s="9">
        <v>0</v>
      </c>
      <c r="J247" s="6" t="s">
        <v>63</v>
      </c>
    </row>
    <row r="248" spans="1:10" ht="15" customHeight="1" x14ac:dyDescent="0.25">
      <c r="A248" s="6" t="s">
        <v>764</v>
      </c>
      <c r="B248" s="5" t="s">
        <v>765</v>
      </c>
      <c r="C248" s="9">
        <f>SUM(D248:I248)</f>
        <v>1200.6281246400001</v>
      </c>
      <c r="D248" s="9">
        <v>5.1891840000000002E-2</v>
      </c>
      <c r="E248" s="9">
        <v>0</v>
      </c>
      <c r="F248" s="9">
        <v>1.2980217600000001</v>
      </c>
      <c r="G248" s="9">
        <v>15.471842400000002</v>
      </c>
      <c r="H248" s="9">
        <v>1183.7544768</v>
      </c>
      <c r="I248" s="9">
        <v>5.1891840000000002E-2</v>
      </c>
      <c r="J248" s="6" t="s">
        <v>63</v>
      </c>
    </row>
    <row r="249" spans="1:10" ht="15" customHeight="1" x14ac:dyDescent="0.25">
      <c r="A249" s="6" t="s">
        <v>1072</v>
      </c>
      <c r="B249" s="5" t="s">
        <v>629</v>
      </c>
      <c r="C249" s="9">
        <f>SUM(D249:I249)</f>
        <v>1096.5152217599998</v>
      </c>
      <c r="D249" s="9">
        <v>1095.3807681599999</v>
      </c>
      <c r="E249" s="9">
        <v>0</v>
      </c>
      <c r="F249" s="9">
        <v>0.51665039999999995</v>
      </c>
      <c r="G249" s="9">
        <v>0.6178032</v>
      </c>
      <c r="H249" s="9">
        <v>0</v>
      </c>
      <c r="I249" s="9">
        <v>0</v>
      </c>
      <c r="J249" s="6" t="s">
        <v>100</v>
      </c>
    </row>
    <row r="250" spans="1:10" ht="15" customHeight="1" x14ac:dyDescent="0.25">
      <c r="A250" s="6" t="s">
        <v>1073</v>
      </c>
      <c r="B250" s="5" t="s">
        <v>728</v>
      </c>
      <c r="C250" s="9">
        <f>SUM(D250:I250)</f>
        <v>1068.83319312</v>
      </c>
      <c r="D250" s="9">
        <v>1067.7349368</v>
      </c>
      <c r="E250" s="9">
        <v>0</v>
      </c>
      <c r="F250" s="9">
        <v>0.50349599999999994</v>
      </c>
      <c r="G250" s="9">
        <v>0.59476032000000012</v>
      </c>
      <c r="H250" s="9">
        <v>0</v>
      </c>
      <c r="I250" s="9">
        <v>0</v>
      </c>
      <c r="J250" s="6" t="s">
        <v>63</v>
      </c>
    </row>
    <row r="251" spans="1:10" ht="15" customHeight="1" x14ac:dyDescent="0.25">
      <c r="A251" s="6" t="s">
        <v>1074</v>
      </c>
      <c r="B251" s="5" t="s">
        <v>639</v>
      </c>
      <c r="C251" s="9">
        <f>SUM(D251:I251)</f>
        <v>958.39846704000001</v>
      </c>
      <c r="D251" s="9">
        <v>957.02986512000007</v>
      </c>
      <c r="E251" s="9">
        <v>0</v>
      </c>
      <c r="F251" s="9">
        <v>0.59730048000000024</v>
      </c>
      <c r="G251" s="9">
        <v>0.77130144000000012</v>
      </c>
      <c r="H251" s="9">
        <v>0</v>
      </c>
      <c r="I251" s="9">
        <v>0</v>
      </c>
      <c r="J251" s="6" t="s">
        <v>63</v>
      </c>
    </row>
    <row r="252" spans="1:10" ht="15" customHeight="1" x14ac:dyDescent="0.25">
      <c r="A252" s="6" t="s">
        <v>1075</v>
      </c>
      <c r="B252" s="5" t="s">
        <v>644</v>
      </c>
      <c r="C252" s="9">
        <f>SUM(D252:I252)</f>
        <v>912.48797807999995</v>
      </c>
      <c r="D252" s="9">
        <v>911.55791663999992</v>
      </c>
      <c r="E252" s="9">
        <v>0</v>
      </c>
      <c r="F252" s="9">
        <v>0.43128287999999998</v>
      </c>
      <c r="G252" s="9">
        <v>0.49877856000000004</v>
      </c>
      <c r="H252" s="9">
        <v>0</v>
      </c>
      <c r="I252" s="9">
        <v>0</v>
      </c>
      <c r="J252" s="6" t="s">
        <v>100</v>
      </c>
    </row>
    <row r="253" spans="1:10" ht="15" customHeight="1" x14ac:dyDescent="0.25">
      <c r="A253" s="6" t="s">
        <v>1076</v>
      </c>
      <c r="B253" s="5" t="s">
        <v>681</v>
      </c>
      <c r="C253" s="9">
        <f>SUM(D253:I253)</f>
        <v>892.95968159999995</v>
      </c>
      <c r="D253" s="9">
        <v>889.88871888000006</v>
      </c>
      <c r="E253" s="9">
        <v>0</v>
      </c>
      <c r="F253" s="9">
        <v>0.90248256000000004</v>
      </c>
      <c r="G253" s="9">
        <v>2.1684801600000001</v>
      </c>
      <c r="H253" s="9">
        <v>0</v>
      </c>
      <c r="I253" s="9">
        <v>0</v>
      </c>
      <c r="J253" s="6" t="s">
        <v>13</v>
      </c>
    </row>
    <row r="254" spans="1:10" ht="15" customHeight="1" x14ac:dyDescent="0.25">
      <c r="A254" s="6" t="s">
        <v>838</v>
      </c>
      <c r="B254" s="5" t="s">
        <v>715</v>
      </c>
      <c r="C254" s="9">
        <f>SUM(D254:I254)</f>
        <v>791.05871375999993</v>
      </c>
      <c r="D254" s="9">
        <v>789.92897759999994</v>
      </c>
      <c r="E254" s="9">
        <v>0</v>
      </c>
      <c r="F254" s="9">
        <v>0.44797536000000004</v>
      </c>
      <c r="G254" s="9">
        <v>0.68176079999999983</v>
      </c>
      <c r="H254" s="9">
        <v>0</v>
      </c>
      <c r="I254" s="9">
        <v>0</v>
      </c>
      <c r="J254" s="6" t="s">
        <v>100</v>
      </c>
    </row>
    <row r="255" spans="1:10" ht="15" customHeight="1" x14ac:dyDescent="0.25">
      <c r="A255" s="6" t="s">
        <v>1077</v>
      </c>
      <c r="B255" s="5" t="s">
        <v>637</v>
      </c>
      <c r="C255" s="9">
        <f>SUM(D255:I255)</f>
        <v>720.42085584000006</v>
      </c>
      <c r="D255" s="9">
        <v>719.65309248000005</v>
      </c>
      <c r="E255" s="9">
        <v>0</v>
      </c>
      <c r="F255" s="9">
        <v>0.34872768000000004</v>
      </c>
      <c r="G255" s="9">
        <v>0.41903567999999997</v>
      </c>
      <c r="H255" s="9">
        <v>0</v>
      </c>
      <c r="I255" s="9">
        <v>0</v>
      </c>
      <c r="J255" s="6" t="s">
        <v>63</v>
      </c>
    </row>
    <row r="256" spans="1:10" ht="15" customHeight="1" x14ac:dyDescent="0.25">
      <c r="A256" s="6" t="s">
        <v>1078</v>
      </c>
      <c r="B256" s="5" t="s">
        <v>624</v>
      </c>
      <c r="C256" s="9">
        <f>SUM(D256:I256)</f>
        <v>716.80602671999998</v>
      </c>
      <c r="D256" s="9">
        <v>714.34107359999996</v>
      </c>
      <c r="E256" s="9">
        <v>0</v>
      </c>
      <c r="F256" s="9">
        <v>0.71696015999999996</v>
      </c>
      <c r="G256" s="9">
        <v>1.7479929600000002</v>
      </c>
      <c r="H256" s="9">
        <v>0</v>
      </c>
      <c r="I256" s="9">
        <v>0</v>
      </c>
      <c r="J256" s="6" t="s">
        <v>13</v>
      </c>
    </row>
    <row r="257" spans="1:10" ht="15" customHeight="1" x14ac:dyDescent="0.25">
      <c r="A257" s="6" t="s">
        <v>1079</v>
      </c>
      <c r="B257" s="5" t="s">
        <v>584</v>
      </c>
      <c r="C257" s="9">
        <f>SUM(D257:I257)</f>
        <v>637.47973296000009</v>
      </c>
      <c r="D257" s="9">
        <v>635.55147936000003</v>
      </c>
      <c r="E257" s="9">
        <v>0</v>
      </c>
      <c r="F257" s="9">
        <v>0.30618000000000001</v>
      </c>
      <c r="G257" s="9">
        <v>1.6220735999999998</v>
      </c>
      <c r="H257" s="9">
        <v>0</v>
      </c>
      <c r="I257" s="9">
        <v>0</v>
      </c>
      <c r="J257" s="6" t="s">
        <v>42</v>
      </c>
    </row>
    <row r="258" spans="1:10" ht="15" customHeight="1" x14ac:dyDescent="0.25">
      <c r="A258" s="6" t="s">
        <v>1080</v>
      </c>
      <c r="B258" s="5" t="s">
        <v>613</v>
      </c>
      <c r="C258" s="9">
        <f>SUM(D258:I258)</f>
        <v>536.68074095999998</v>
      </c>
      <c r="D258" s="9">
        <v>534.83513328000004</v>
      </c>
      <c r="E258" s="9">
        <v>0</v>
      </c>
      <c r="F258" s="9">
        <v>0.53679023999999997</v>
      </c>
      <c r="G258" s="9">
        <v>1.3088174400000001</v>
      </c>
      <c r="H258" s="9">
        <v>0</v>
      </c>
      <c r="I258" s="9">
        <v>0</v>
      </c>
      <c r="J258" s="6" t="s">
        <v>13</v>
      </c>
    </row>
    <row r="259" spans="1:10" ht="15" customHeight="1" x14ac:dyDescent="0.25">
      <c r="A259" s="6" t="s">
        <v>839</v>
      </c>
      <c r="B259" s="5" t="s">
        <v>717</v>
      </c>
      <c r="C259" s="9">
        <f>SUM(D259:I259)</f>
        <v>520.85953583999992</v>
      </c>
      <c r="D259" s="9">
        <v>518.10191999999995</v>
      </c>
      <c r="E259" s="9">
        <v>0</v>
      </c>
      <c r="F259" s="9">
        <v>0.35154000000000002</v>
      </c>
      <c r="G259" s="9">
        <v>2.4060758400000002</v>
      </c>
      <c r="H259" s="9">
        <v>0</v>
      </c>
      <c r="I259" s="9">
        <v>0</v>
      </c>
      <c r="J259" s="6" t="s">
        <v>63</v>
      </c>
    </row>
    <row r="260" spans="1:10" ht="15" customHeight="1" x14ac:dyDescent="0.25">
      <c r="A260" s="6" t="s">
        <v>1081</v>
      </c>
      <c r="B260" s="5" t="s">
        <v>648</v>
      </c>
      <c r="C260" s="9">
        <f>SUM(D260:I260)</f>
        <v>482.92832448000007</v>
      </c>
      <c r="D260" s="9">
        <v>480.81600000000003</v>
      </c>
      <c r="E260" s="9">
        <v>0</v>
      </c>
      <c r="F260" s="9">
        <v>0.54432000000000014</v>
      </c>
      <c r="G260" s="9">
        <v>1.5680044800000001</v>
      </c>
      <c r="H260" s="9">
        <v>0</v>
      </c>
      <c r="I260" s="9">
        <v>0</v>
      </c>
      <c r="J260" s="6" t="s">
        <v>92</v>
      </c>
    </row>
    <row r="261" spans="1:10" ht="15" customHeight="1" x14ac:dyDescent="0.25">
      <c r="A261" s="6" t="s">
        <v>1082</v>
      </c>
      <c r="B261" s="5" t="s">
        <v>627</v>
      </c>
      <c r="C261" s="9">
        <f>SUM(D261:I261)</f>
        <v>435.48430463999995</v>
      </c>
      <c r="D261" s="9">
        <v>433.85660639999998</v>
      </c>
      <c r="E261" s="9">
        <v>0</v>
      </c>
      <c r="F261" s="9">
        <v>0.47346768000000006</v>
      </c>
      <c r="G261" s="9">
        <v>1.15423056</v>
      </c>
      <c r="H261" s="9">
        <v>0</v>
      </c>
      <c r="I261" s="9">
        <v>0</v>
      </c>
      <c r="J261" s="6" t="s">
        <v>13</v>
      </c>
    </row>
    <row r="262" spans="1:10" ht="15" customHeight="1" x14ac:dyDescent="0.25">
      <c r="A262" s="6" t="s">
        <v>1083</v>
      </c>
      <c r="B262" s="5" t="s">
        <v>308</v>
      </c>
      <c r="C262" s="9">
        <f>SUM(D262:I262)</f>
        <v>293.69012400000003</v>
      </c>
      <c r="D262" s="9">
        <v>293.39065728000003</v>
      </c>
      <c r="E262" s="9">
        <v>0</v>
      </c>
      <c r="F262" s="9">
        <v>0.1388016</v>
      </c>
      <c r="G262" s="9">
        <v>0.16066511999999999</v>
      </c>
      <c r="H262" s="9">
        <v>0</v>
      </c>
      <c r="I262" s="9">
        <v>0</v>
      </c>
      <c r="J262" s="6" t="s">
        <v>100</v>
      </c>
    </row>
    <row r="263" spans="1:10" ht="15" customHeight="1" x14ac:dyDescent="0.25">
      <c r="A263" s="6" t="s">
        <v>1084</v>
      </c>
      <c r="B263" s="5" t="s">
        <v>616</v>
      </c>
      <c r="C263" s="9">
        <f>SUM(D263:I263)</f>
        <v>273.97567008000004</v>
      </c>
      <c r="D263" s="9">
        <v>273.58330608</v>
      </c>
      <c r="E263" s="9">
        <v>0</v>
      </c>
      <c r="F263" s="9">
        <v>0.15504048000000001</v>
      </c>
      <c r="G263" s="9">
        <v>0.23732352000000001</v>
      </c>
      <c r="H263" s="9">
        <v>0</v>
      </c>
      <c r="I263" s="9">
        <v>0</v>
      </c>
      <c r="J263" s="6" t="s">
        <v>100</v>
      </c>
    </row>
    <row r="264" spans="1:10" ht="15" customHeight="1" x14ac:dyDescent="0.25">
      <c r="A264" s="6" t="s">
        <v>1085</v>
      </c>
      <c r="B264" s="5" t="s">
        <v>658</v>
      </c>
      <c r="C264" s="9">
        <f>SUM(D264:I264)</f>
        <v>232.41883392000003</v>
      </c>
      <c r="D264" s="9">
        <v>231.62240304000002</v>
      </c>
      <c r="E264" s="9">
        <v>0</v>
      </c>
      <c r="F264" s="9">
        <v>0.24131520000000001</v>
      </c>
      <c r="G264" s="9">
        <v>0.55511568</v>
      </c>
      <c r="H264" s="9">
        <v>0</v>
      </c>
      <c r="I264" s="9">
        <v>0</v>
      </c>
      <c r="J264" s="6" t="s">
        <v>100</v>
      </c>
    </row>
    <row r="265" spans="1:10" ht="15" customHeight="1" x14ac:dyDescent="0.25">
      <c r="A265" s="6" t="s">
        <v>825</v>
      </c>
      <c r="B265" s="5" t="s">
        <v>737</v>
      </c>
      <c r="C265" s="9">
        <f>SUM(D265:I265)</f>
        <v>231.342804</v>
      </c>
      <c r="D265" s="9">
        <v>231.08597567999999</v>
      </c>
      <c r="E265" s="9">
        <v>0</v>
      </c>
      <c r="F265" s="9">
        <v>0.11412575999999999</v>
      </c>
      <c r="G265" s="9">
        <v>0.14270256000000001</v>
      </c>
      <c r="H265" s="9">
        <v>0</v>
      </c>
      <c r="I265" s="9">
        <v>0</v>
      </c>
      <c r="J265" s="6" t="s">
        <v>100</v>
      </c>
    </row>
    <row r="266" spans="1:10" ht="15" customHeight="1" x14ac:dyDescent="0.25">
      <c r="A266" s="6" t="s">
        <v>1086</v>
      </c>
      <c r="B266" s="5" t="s">
        <v>660</v>
      </c>
      <c r="C266" s="9">
        <f>SUM(D266:I266)</f>
        <v>207.25482960000002</v>
      </c>
      <c r="D266" s="9">
        <v>206.60926608</v>
      </c>
      <c r="E266" s="9">
        <v>0</v>
      </c>
      <c r="F266" s="9">
        <v>0.185976</v>
      </c>
      <c r="G266" s="9">
        <v>0.45958752000000003</v>
      </c>
      <c r="H266" s="9">
        <v>0</v>
      </c>
      <c r="I266" s="9">
        <v>0</v>
      </c>
      <c r="J266" s="6" t="s">
        <v>13</v>
      </c>
    </row>
    <row r="267" spans="1:10" ht="15" customHeight="1" x14ac:dyDescent="0.25">
      <c r="A267" s="6" t="s">
        <v>1087</v>
      </c>
      <c r="B267" s="5" t="s">
        <v>663</v>
      </c>
      <c r="C267" s="9">
        <f>SUM(D267:I267)</f>
        <v>203.96985840000002</v>
      </c>
      <c r="D267" s="9">
        <v>201.26740032000001</v>
      </c>
      <c r="E267" s="9">
        <v>0</v>
      </c>
      <c r="F267" s="9">
        <v>0.39562991999999997</v>
      </c>
      <c r="G267" s="9">
        <v>2.3068281600000002</v>
      </c>
      <c r="H267" s="9">
        <v>0</v>
      </c>
      <c r="I267" s="9">
        <v>0</v>
      </c>
      <c r="J267" s="6" t="s">
        <v>100</v>
      </c>
    </row>
    <row r="268" spans="1:10" ht="15" customHeight="1" x14ac:dyDescent="0.25">
      <c r="A268" s="6" t="s">
        <v>1088</v>
      </c>
      <c r="B268" s="5" t="s">
        <v>668</v>
      </c>
      <c r="C268" s="9">
        <f>SUM(D268:I268)</f>
        <v>186.58581984000006</v>
      </c>
      <c r="D268" s="9">
        <v>186.31311552000005</v>
      </c>
      <c r="E268" s="9">
        <v>0</v>
      </c>
      <c r="F268" s="9">
        <v>0.11857104000000002</v>
      </c>
      <c r="G268" s="9">
        <v>0.15413327999999998</v>
      </c>
      <c r="H268" s="9">
        <v>0</v>
      </c>
      <c r="I268" s="9">
        <v>0</v>
      </c>
      <c r="J268" s="6" t="s">
        <v>107</v>
      </c>
    </row>
    <row r="269" spans="1:10" ht="15" customHeight="1" x14ac:dyDescent="0.25">
      <c r="A269" s="6" t="s">
        <v>1089</v>
      </c>
      <c r="B269" s="5" t="s">
        <v>650</v>
      </c>
      <c r="C269" s="9">
        <f>SUM(D269:I269)</f>
        <v>185.35710816000005</v>
      </c>
      <c r="D269" s="9">
        <v>184.86794592000004</v>
      </c>
      <c r="E269" s="9">
        <v>0</v>
      </c>
      <c r="F269" s="9">
        <v>0.18579456</v>
      </c>
      <c r="G269" s="9">
        <v>0.30336767999999997</v>
      </c>
      <c r="H269" s="9">
        <v>0</v>
      </c>
      <c r="I269" s="9">
        <v>0</v>
      </c>
      <c r="J269" s="6" t="s">
        <v>652</v>
      </c>
    </row>
    <row r="270" spans="1:10" ht="15" customHeight="1" x14ac:dyDescent="0.25">
      <c r="A270" s="6" t="s">
        <v>1090</v>
      </c>
      <c r="B270" s="5" t="s">
        <v>654</v>
      </c>
      <c r="C270" s="9">
        <f>SUM(D270:I270)</f>
        <v>130.8558888</v>
      </c>
      <c r="D270" s="9">
        <v>130.56458688000001</v>
      </c>
      <c r="E270" s="9">
        <v>0</v>
      </c>
      <c r="F270" s="9">
        <v>0.10206</v>
      </c>
      <c r="G270" s="9">
        <v>0.18924192000000001</v>
      </c>
      <c r="H270" s="9">
        <v>0</v>
      </c>
      <c r="I270" s="9">
        <v>0</v>
      </c>
      <c r="J270" s="6" t="s">
        <v>13</v>
      </c>
    </row>
    <row r="271" spans="1:10" ht="15" customHeight="1" x14ac:dyDescent="0.25">
      <c r="A271" s="6" t="s">
        <v>1091</v>
      </c>
      <c r="B271" s="5" t="s">
        <v>699</v>
      </c>
      <c r="C271" s="9">
        <f>SUM(D271:I271)</f>
        <v>123.44724000000001</v>
      </c>
      <c r="D271" s="9">
        <v>123.32132064000001</v>
      </c>
      <c r="E271" s="9">
        <v>0</v>
      </c>
      <c r="F271" s="9">
        <v>5.8423679999999999E-2</v>
      </c>
      <c r="G271" s="9">
        <v>6.7495680000000002E-2</v>
      </c>
      <c r="H271" s="9">
        <v>0</v>
      </c>
      <c r="I271" s="9">
        <v>0</v>
      </c>
      <c r="J271" s="6" t="s">
        <v>42</v>
      </c>
    </row>
    <row r="272" spans="1:10" ht="15" customHeight="1" x14ac:dyDescent="0.25">
      <c r="A272" s="6" t="s">
        <v>1092</v>
      </c>
      <c r="B272" s="5" t="s">
        <v>759</v>
      </c>
      <c r="C272" s="9">
        <f>SUM(D272:I272)</f>
        <v>118.45754927999998</v>
      </c>
      <c r="D272" s="9">
        <v>118.04495471999998</v>
      </c>
      <c r="E272" s="9">
        <v>0</v>
      </c>
      <c r="F272" s="9">
        <v>6.89472E-3</v>
      </c>
      <c r="G272" s="9">
        <v>0.40569983999999998</v>
      </c>
      <c r="H272" s="9">
        <v>0</v>
      </c>
      <c r="I272" s="9">
        <v>0</v>
      </c>
      <c r="J272" s="6" t="s">
        <v>652</v>
      </c>
    </row>
    <row r="273" spans="1:10" ht="15" customHeight="1" x14ac:dyDescent="0.25">
      <c r="A273" s="6" t="s">
        <v>1093</v>
      </c>
      <c r="B273" s="5" t="s">
        <v>665</v>
      </c>
      <c r="C273" s="9">
        <f>SUM(D273:I273)</f>
        <v>98.025227999999998</v>
      </c>
      <c r="D273" s="9">
        <v>97.688021759999998</v>
      </c>
      <c r="E273" s="9">
        <v>0</v>
      </c>
      <c r="F273" s="9">
        <v>9.806832E-2</v>
      </c>
      <c r="G273" s="9">
        <v>0.23913792</v>
      </c>
      <c r="H273" s="9">
        <v>0</v>
      </c>
      <c r="I273" s="9">
        <v>0</v>
      </c>
      <c r="J273" s="6" t="s">
        <v>13</v>
      </c>
    </row>
    <row r="274" spans="1:10" ht="15" customHeight="1" x14ac:dyDescent="0.25">
      <c r="A274" s="6" t="s">
        <v>1094</v>
      </c>
      <c r="B274" s="5" t="s">
        <v>684</v>
      </c>
      <c r="C274" s="9">
        <f>SUM(D274:I274)</f>
        <v>95.597470080000008</v>
      </c>
      <c r="D274" s="9">
        <v>95.377292640000007</v>
      </c>
      <c r="E274" s="9">
        <v>0</v>
      </c>
      <c r="F274" s="9">
        <v>9.0447840000000002E-2</v>
      </c>
      <c r="G274" s="9">
        <v>0.1297296</v>
      </c>
      <c r="H274" s="9">
        <v>0</v>
      </c>
      <c r="I274" s="9">
        <v>0</v>
      </c>
      <c r="J274" s="6" t="s">
        <v>652</v>
      </c>
    </row>
    <row r="275" spans="1:10" ht="15" customHeight="1" x14ac:dyDescent="0.25">
      <c r="A275" s="6" t="s">
        <v>823</v>
      </c>
      <c r="B275" s="5" t="s">
        <v>739</v>
      </c>
      <c r="C275" s="9">
        <f>SUM(D275:I275)</f>
        <v>95.20982352</v>
      </c>
      <c r="D275" s="9">
        <v>94.711680000000001</v>
      </c>
      <c r="E275" s="9">
        <v>0</v>
      </c>
      <c r="F275" s="9">
        <v>3.8556E-2</v>
      </c>
      <c r="G275" s="9">
        <v>0.45958752000000003</v>
      </c>
      <c r="H275" s="9">
        <v>0</v>
      </c>
      <c r="I275" s="9">
        <v>0</v>
      </c>
      <c r="J275" s="6" t="s">
        <v>100</v>
      </c>
    </row>
    <row r="276" spans="1:10" ht="15" customHeight="1" x14ac:dyDescent="0.25">
      <c r="A276" s="6" t="s">
        <v>1095</v>
      </c>
      <c r="B276" s="5" t="s">
        <v>687</v>
      </c>
      <c r="C276" s="9">
        <f>SUM(D276:I276)</f>
        <v>91.964224800000011</v>
      </c>
      <c r="D276" s="9">
        <v>89.414539200000007</v>
      </c>
      <c r="E276" s="9">
        <v>0</v>
      </c>
      <c r="F276" s="9">
        <v>2.2793400000000004</v>
      </c>
      <c r="G276" s="9">
        <v>0.27034559999999996</v>
      </c>
      <c r="H276" s="9">
        <v>0</v>
      </c>
      <c r="I276" s="9">
        <v>0</v>
      </c>
      <c r="J276" s="6" t="s">
        <v>652</v>
      </c>
    </row>
    <row r="277" spans="1:10" ht="15" customHeight="1" x14ac:dyDescent="0.25">
      <c r="A277" s="6" t="s">
        <v>1096</v>
      </c>
      <c r="B277" s="5" t="s">
        <v>693</v>
      </c>
      <c r="C277" s="9">
        <f>SUM(D277:I277)</f>
        <v>49.176136799999995</v>
      </c>
      <c r="D277" s="9">
        <v>48.964033440000001</v>
      </c>
      <c r="E277" s="9">
        <v>0</v>
      </c>
      <c r="F277" s="9">
        <v>4.9896000000000003E-2</v>
      </c>
      <c r="G277" s="9">
        <v>0.16220735999999999</v>
      </c>
      <c r="H277" s="9">
        <v>0</v>
      </c>
      <c r="I277" s="9">
        <v>0</v>
      </c>
      <c r="J277" s="6" t="s">
        <v>652</v>
      </c>
    </row>
    <row r="278" spans="1:10" ht="15" customHeight="1" x14ac:dyDescent="0.25">
      <c r="A278" s="6" t="s">
        <v>1097</v>
      </c>
      <c r="B278" s="5" t="s">
        <v>754</v>
      </c>
      <c r="C278" s="9">
        <f>SUM(D278:I278)</f>
        <v>40.800684959999998</v>
      </c>
      <c r="D278" s="9">
        <v>0</v>
      </c>
      <c r="E278" s="9">
        <v>40.59202896</v>
      </c>
      <c r="F278" s="9">
        <v>6.2324640000000001E-2</v>
      </c>
      <c r="G278" s="9">
        <v>0.14633135999999999</v>
      </c>
      <c r="H278" s="9">
        <v>0</v>
      </c>
      <c r="I278" s="9">
        <v>0</v>
      </c>
      <c r="J278" s="6" t="s">
        <v>13</v>
      </c>
    </row>
    <row r="279" spans="1:10" ht="15" customHeight="1" x14ac:dyDescent="0.25">
      <c r="A279" s="6" t="s">
        <v>1098</v>
      </c>
      <c r="B279" s="5" t="s">
        <v>697</v>
      </c>
      <c r="C279" s="9">
        <f>SUM(D279:I279)</f>
        <v>33.345043199999999</v>
      </c>
      <c r="D279" s="9">
        <v>33.23409264</v>
      </c>
      <c r="E279" s="9">
        <v>0</v>
      </c>
      <c r="F279" s="9">
        <v>3.3384959999999998E-2</v>
      </c>
      <c r="G279" s="9">
        <v>7.7565600000000012E-2</v>
      </c>
      <c r="H279" s="9">
        <v>0</v>
      </c>
      <c r="I279" s="9">
        <v>0</v>
      </c>
      <c r="J279" s="6" t="s">
        <v>652</v>
      </c>
    </row>
    <row r="280" spans="1:10" ht="15" customHeight="1" x14ac:dyDescent="0.25">
      <c r="A280" s="6" t="s">
        <v>1099</v>
      </c>
      <c r="B280" s="5" t="s">
        <v>695</v>
      </c>
      <c r="C280" s="9">
        <f>SUM(D280:I280)</f>
        <v>16.396823519999998</v>
      </c>
      <c r="D280" s="9">
        <v>16.379768159999998</v>
      </c>
      <c r="E280" s="9">
        <v>0</v>
      </c>
      <c r="F280" s="9">
        <v>7.9833600000000001E-3</v>
      </c>
      <c r="G280" s="9">
        <v>9.0720000000000002E-3</v>
      </c>
      <c r="H280" s="9">
        <v>0</v>
      </c>
      <c r="I280" s="9">
        <v>0</v>
      </c>
      <c r="J280" s="6" t="s">
        <v>100</v>
      </c>
    </row>
    <row r="281" spans="1:10" ht="15" customHeight="1" x14ac:dyDescent="0.25">
      <c r="A281" s="6" t="s">
        <v>1100</v>
      </c>
      <c r="B281" s="5" t="s">
        <v>634</v>
      </c>
      <c r="C281" s="9">
        <f>SUM(D281:I281)</f>
        <v>9.2272219200000016</v>
      </c>
      <c r="D281" s="9">
        <v>9.1933833600000003</v>
      </c>
      <c r="E281" s="9">
        <v>0</v>
      </c>
      <c r="F281" s="9">
        <v>6.8040000000000002E-3</v>
      </c>
      <c r="G281" s="9">
        <v>2.7034559999999999E-2</v>
      </c>
      <c r="H281" s="9">
        <v>0</v>
      </c>
      <c r="I281" s="9">
        <v>0</v>
      </c>
      <c r="J281" s="6" t="s">
        <v>63</v>
      </c>
    </row>
    <row r="282" spans="1:10" ht="15" customHeight="1" x14ac:dyDescent="0.25">
      <c r="A282" s="6" t="s">
        <v>1101</v>
      </c>
      <c r="B282" s="5" t="s">
        <v>674</v>
      </c>
      <c r="C282" s="9">
        <f>SUM(D282:I282)</f>
        <v>8.8503710400000024</v>
      </c>
      <c r="D282" s="9">
        <v>8.8334064000000012</v>
      </c>
      <c r="E282" s="9">
        <v>0</v>
      </c>
      <c r="F282" s="9">
        <v>5.8968000000000024E-3</v>
      </c>
      <c r="G282" s="9">
        <v>1.1067839999999997E-2</v>
      </c>
      <c r="H282" s="9">
        <v>0</v>
      </c>
      <c r="I282" s="9">
        <v>0</v>
      </c>
      <c r="J282" s="6" t="s">
        <v>13</v>
      </c>
    </row>
    <row r="283" spans="1:10" ht="15" customHeight="1" x14ac:dyDescent="0.25">
      <c r="A283" s="6" t="s">
        <v>1102</v>
      </c>
      <c r="B283" s="5" t="s">
        <v>690</v>
      </c>
      <c r="C283" s="9">
        <f>SUM(D283:I283)</f>
        <v>8.5783017600000022</v>
      </c>
      <c r="D283" s="9">
        <v>8.5489084800000015</v>
      </c>
      <c r="E283" s="9">
        <v>0</v>
      </c>
      <c r="F283" s="9">
        <v>8.527680000000001E-3</v>
      </c>
      <c r="G283" s="9">
        <v>2.0865600000000002E-2</v>
      </c>
      <c r="H283" s="9">
        <v>0</v>
      </c>
      <c r="I283" s="9">
        <v>0</v>
      </c>
      <c r="J283" s="6" t="s">
        <v>13</v>
      </c>
    </row>
    <row r="284" spans="1:10" ht="15" customHeight="1" x14ac:dyDescent="0.25">
      <c r="A284" s="6" t="s">
        <v>1103</v>
      </c>
      <c r="B284" s="5" t="s">
        <v>756</v>
      </c>
      <c r="C284" s="9">
        <v>0</v>
      </c>
      <c r="D284" s="9">
        <v>0</v>
      </c>
      <c r="E284" s="9">
        <v>0</v>
      </c>
      <c r="F284" s="9">
        <v>0</v>
      </c>
      <c r="G284" s="9">
        <v>0</v>
      </c>
      <c r="H284" s="9">
        <v>0</v>
      </c>
      <c r="I284" s="9">
        <v>0</v>
      </c>
      <c r="J284" s="6" t="s">
        <v>100</v>
      </c>
    </row>
  </sheetData>
  <autoFilter ref="A2:J284" xr:uid="{364FB299-FC54-43BB-AC95-45FA3E69BD7B}">
    <sortState xmlns:xlrd2="http://schemas.microsoft.com/office/spreadsheetml/2017/richdata2" ref="A3:J284">
      <sortCondition descending="1" ref="C2:C284"/>
    </sortState>
  </autoFilter>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17734-4D73-4344-8BDB-F3B05747FD07}">
  <sheetPr>
    <tabColor theme="6" tint="-0.249977111117893"/>
  </sheetPr>
  <dimension ref="A1:O281"/>
  <sheetViews>
    <sheetView zoomScaleNormal="100" workbookViewId="0">
      <pane ySplit="2" topLeftCell="A3" activePane="bottomLeft" state="frozen"/>
      <selection activeCell="K2" sqref="K2"/>
      <selection pane="bottomLeft"/>
    </sheetView>
  </sheetViews>
  <sheetFormatPr defaultColWidth="8.85546875" defaultRowHeight="15" customHeight="1" x14ac:dyDescent="0.25"/>
  <cols>
    <col min="1" max="1" width="50.7109375" style="6" customWidth="1"/>
    <col min="2" max="2" width="10.7109375" style="6" customWidth="1"/>
    <col min="3" max="9" width="20.7109375" style="2" customWidth="1"/>
    <col min="10" max="10" width="40.7109375" style="2" customWidth="1"/>
    <col min="11" max="11" width="9.5703125" style="6" bestFit="1" customWidth="1"/>
    <col min="12" max="16384" width="8.85546875" style="6"/>
  </cols>
  <sheetData>
    <row r="1" spans="1:10" s="7" customFormat="1" ht="15" customHeight="1" x14ac:dyDescent="0.25">
      <c r="A1" s="7" t="s">
        <v>1104</v>
      </c>
      <c r="C1" s="20">
        <f>SUM(C3:C281)</f>
        <v>12745827.486353619</v>
      </c>
      <c r="D1" s="20">
        <f t="shared" ref="D1:I1" si="0">SUM(D3:D281)</f>
        <v>9366873.657105267</v>
      </c>
      <c r="E1" s="20">
        <f t="shared" si="0"/>
        <v>2088785.5253866781</v>
      </c>
      <c r="F1" s="20">
        <f t="shared" si="0"/>
        <v>1166506.2833828791</v>
      </c>
      <c r="G1" s="20">
        <f t="shared" si="0"/>
        <v>56363.94387973602</v>
      </c>
      <c r="H1" s="20">
        <f t="shared" si="0"/>
        <v>11328.714432000001</v>
      </c>
      <c r="I1" s="20">
        <f t="shared" si="0"/>
        <v>55969.36216704001</v>
      </c>
      <c r="J1" s="20"/>
    </row>
    <row r="2" spans="1:10" ht="15" customHeight="1" x14ac:dyDescent="0.25">
      <c r="A2" s="6" t="s">
        <v>4</v>
      </c>
      <c r="B2" s="5" t="s">
        <v>842</v>
      </c>
      <c r="C2" s="4" t="s">
        <v>843</v>
      </c>
      <c r="D2" s="4" t="s">
        <v>1271</v>
      </c>
      <c r="E2" s="4" t="s">
        <v>1272</v>
      </c>
      <c r="F2" s="4" t="s">
        <v>1273</v>
      </c>
      <c r="G2" s="4" t="s">
        <v>1274</v>
      </c>
      <c r="H2" s="4" t="s">
        <v>1275</v>
      </c>
      <c r="I2" s="4" t="s">
        <v>770</v>
      </c>
      <c r="J2" s="4" t="s">
        <v>7</v>
      </c>
    </row>
    <row r="3" spans="1:10" ht="15" customHeight="1" x14ac:dyDescent="0.25">
      <c r="A3" s="6" t="s">
        <v>849</v>
      </c>
      <c r="B3" s="5" t="s">
        <v>22</v>
      </c>
      <c r="C3" s="4">
        <f>SUM(D3:I3)</f>
        <v>1341079.40315664</v>
      </c>
      <c r="D3" s="4">
        <v>1339708.8610080001</v>
      </c>
      <c r="E3" s="4">
        <v>0</v>
      </c>
      <c r="F3" s="4">
        <v>623.19877200000019</v>
      </c>
      <c r="G3" s="4">
        <v>747.34337663999986</v>
      </c>
      <c r="H3" s="4">
        <v>0</v>
      </c>
      <c r="I3" s="4">
        <v>0</v>
      </c>
      <c r="J3" s="10" t="s">
        <v>13</v>
      </c>
    </row>
    <row r="4" spans="1:10" ht="15" customHeight="1" x14ac:dyDescent="0.25">
      <c r="A4" s="6" t="s">
        <v>850</v>
      </c>
      <c r="B4" s="5" t="s">
        <v>15</v>
      </c>
      <c r="C4" s="4">
        <f>SUM(D4:I4)</f>
        <v>929599.85428127996</v>
      </c>
      <c r="D4" s="4">
        <v>357281.11200463993</v>
      </c>
      <c r="E4" s="4">
        <v>552970</v>
      </c>
      <c r="F4" s="4">
        <v>7544.9397239999998</v>
      </c>
      <c r="G4" s="4">
        <v>11803.80255264</v>
      </c>
      <c r="H4" s="4">
        <v>0</v>
      </c>
      <c r="I4" s="4">
        <v>0</v>
      </c>
      <c r="J4" s="10" t="s">
        <v>17</v>
      </c>
    </row>
    <row r="5" spans="1:10" ht="15" customHeight="1" x14ac:dyDescent="0.25">
      <c r="A5" s="6" t="s">
        <v>851</v>
      </c>
      <c r="B5" s="5" t="s">
        <v>31</v>
      </c>
      <c r="C5" s="4">
        <f>SUM(D5:I5)</f>
        <v>769700.79455472005</v>
      </c>
      <c r="D5" s="4">
        <v>768910.31717472</v>
      </c>
      <c r="E5" s="4">
        <v>0</v>
      </c>
      <c r="F5" s="4">
        <v>358.60028400000004</v>
      </c>
      <c r="G5" s="4">
        <v>431.87709600000005</v>
      </c>
      <c r="H5" s="4">
        <v>0</v>
      </c>
      <c r="I5" s="4">
        <v>0</v>
      </c>
      <c r="J5" s="10" t="s">
        <v>13</v>
      </c>
    </row>
    <row r="6" spans="1:10" ht="15" customHeight="1" x14ac:dyDescent="0.25">
      <c r="A6" s="6" t="s">
        <v>852</v>
      </c>
      <c r="B6" s="5" t="s">
        <v>25</v>
      </c>
      <c r="C6" s="4">
        <f>SUM(D6:I6)</f>
        <v>717407.10541584017</v>
      </c>
      <c r="D6" s="4">
        <v>716676.30936720013</v>
      </c>
      <c r="E6" s="4">
        <v>0</v>
      </c>
      <c r="F6" s="4">
        <v>332.87436000000002</v>
      </c>
      <c r="G6" s="4">
        <v>397.92168864000001</v>
      </c>
      <c r="H6" s="4">
        <v>0</v>
      </c>
      <c r="I6" s="4">
        <v>0</v>
      </c>
      <c r="J6" s="10" t="s">
        <v>13</v>
      </c>
    </row>
    <row r="7" spans="1:10" ht="15" customHeight="1" x14ac:dyDescent="0.25">
      <c r="A7" s="6" t="s">
        <v>855</v>
      </c>
      <c r="B7" s="5" t="s">
        <v>28</v>
      </c>
      <c r="C7" s="4">
        <f>SUM(D7:I7)</f>
        <v>604416.98808287992</v>
      </c>
      <c r="D7" s="4">
        <v>214090.83237983997</v>
      </c>
      <c r="E7" s="4">
        <v>323319</v>
      </c>
      <c r="F7" s="4">
        <v>58793.813064000002</v>
      </c>
      <c r="G7" s="4">
        <v>8213.34263904</v>
      </c>
      <c r="H7" s="4">
        <v>0</v>
      </c>
      <c r="I7" s="4">
        <v>0</v>
      </c>
      <c r="J7" s="10" t="s">
        <v>17</v>
      </c>
    </row>
    <row r="8" spans="1:10" ht="15" customHeight="1" x14ac:dyDescent="0.25">
      <c r="A8" s="6" t="s">
        <v>853</v>
      </c>
      <c r="B8" s="5" t="s">
        <v>11</v>
      </c>
      <c r="C8" s="4">
        <f>SUM(D8:I8)</f>
        <v>523742.63132015982</v>
      </c>
      <c r="D8" s="4">
        <v>523198.84665887983</v>
      </c>
      <c r="E8" s="4">
        <v>0</v>
      </c>
      <c r="F8" s="4">
        <v>248.08064399999998</v>
      </c>
      <c r="G8" s="4">
        <v>295.70401728000002</v>
      </c>
      <c r="H8" s="4">
        <v>0</v>
      </c>
      <c r="I8" s="4">
        <v>0</v>
      </c>
      <c r="J8" s="10" t="s">
        <v>13</v>
      </c>
    </row>
    <row r="9" spans="1:10" ht="15" customHeight="1" x14ac:dyDescent="0.25">
      <c r="A9" s="6" t="s">
        <v>854</v>
      </c>
      <c r="B9" s="5" t="s">
        <v>19</v>
      </c>
      <c r="C9" s="4">
        <f>SUM(D9:I9)</f>
        <v>515067.18613056</v>
      </c>
      <c r="D9" s="4">
        <v>514451.35554624</v>
      </c>
      <c r="E9" s="4">
        <v>0</v>
      </c>
      <c r="F9" s="4">
        <v>238.29422400000001</v>
      </c>
      <c r="G9" s="4">
        <v>284.45764032</v>
      </c>
      <c r="H9" s="4">
        <v>93.07871999999999</v>
      </c>
      <c r="I9" s="4">
        <v>0</v>
      </c>
      <c r="J9" s="10" t="s">
        <v>13</v>
      </c>
    </row>
    <row r="10" spans="1:10" ht="15" customHeight="1" x14ac:dyDescent="0.25">
      <c r="A10" s="6" t="s">
        <v>856</v>
      </c>
      <c r="B10" s="5" t="s">
        <v>34</v>
      </c>
      <c r="C10" s="4">
        <f>SUM(D10:I10)</f>
        <v>492292.20991104009</v>
      </c>
      <c r="D10" s="4">
        <v>222775.34046176006</v>
      </c>
      <c r="E10" s="4">
        <v>258883</v>
      </c>
      <c r="F10" s="4">
        <v>4146.5753279999999</v>
      </c>
      <c r="G10" s="4">
        <v>6487.2941212799997</v>
      </c>
      <c r="H10" s="4">
        <v>0</v>
      </c>
      <c r="I10" s="4">
        <v>0</v>
      </c>
      <c r="J10" s="10" t="s">
        <v>17</v>
      </c>
    </row>
    <row r="11" spans="1:10" ht="15" customHeight="1" x14ac:dyDescent="0.25">
      <c r="A11" s="6" t="s">
        <v>859</v>
      </c>
      <c r="B11" s="5" t="s">
        <v>59</v>
      </c>
      <c r="C11" s="4">
        <f>SUM(D11:I11)</f>
        <v>408331.55108592001</v>
      </c>
      <c r="D11" s="4">
        <v>407918.11636799999</v>
      </c>
      <c r="E11" s="4">
        <v>0</v>
      </c>
      <c r="F11" s="4">
        <v>188.85862800000001</v>
      </c>
      <c r="G11" s="4">
        <v>224.57608991999999</v>
      </c>
      <c r="H11" s="4">
        <v>0</v>
      </c>
      <c r="I11" s="4">
        <v>0</v>
      </c>
      <c r="J11" s="10" t="s">
        <v>13</v>
      </c>
    </row>
    <row r="12" spans="1:10" ht="15" customHeight="1" x14ac:dyDescent="0.25">
      <c r="A12" s="6" t="s">
        <v>857</v>
      </c>
      <c r="B12" s="5" t="s">
        <v>37</v>
      </c>
      <c r="C12" s="4">
        <f>SUM(D12:I12)</f>
        <v>383149.44948672003</v>
      </c>
      <c r="D12" s="4">
        <v>174335.86970096</v>
      </c>
      <c r="E12" s="4">
        <v>199894</v>
      </c>
      <c r="F12" s="4">
        <v>3478.3068600000001</v>
      </c>
      <c r="G12" s="4">
        <v>5441.2729257599995</v>
      </c>
      <c r="H12" s="4">
        <v>0</v>
      </c>
      <c r="I12" s="4">
        <v>0</v>
      </c>
      <c r="J12" s="10" t="s">
        <v>17</v>
      </c>
    </row>
    <row r="13" spans="1:10" ht="15" customHeight="1" x14ac:dyDescent="0.25">
      <c r="A13" s="6" t="s">
        <v>858</v>
      </c>
      <c r="B13" s="5" t="s">
        <v>40</v>
      </c>
      <c r="C13" s="4">
        <f>SUM(D13:I13)</f>
        <v>353134.41406992002</v>
      </c>
      <c r="D13" s="4">
        <v>5051.2377081599998</v>
      </c>
      <c r="E13" s="4">
        <v>0</v>
      </c>
      <c r="F13" s="4">
        <v>348080.58104399999</v>
      </c>
      <c r="G13" s="4">
        <v>2.5953177599999999</v>
      </c>
      <c r="H13" s="4">
        <v>0</v>
      </c>
      <c r="I13" s="4">
        <v>0</v>
      </c>
      <c r="J13" s="10" t="s">
        <v>42</v>
      </c>
    </row>
    <row r="14" spans="1:10" ht="15" customHeight="1" x14ac:dyDescent="0.25">
      <c r="A14" s="6" t="s">
        <v>862</v>
      </c>
      <c r="B14" s="5" t="s">
        <v>50</v>
      </c>
      <c r="C14" s="4">
        <f>SUM(D14:I14)</f>
        <v>334190.6856993601</v>
      </c>
      <c r="D14" s="4">
        <v>333856.2497760001</v>
      </c>
      <c r="E14" s="4">
        <v>0</v>
      </c>
      <c r="F14" s="4">
        <v>154.49389199999999</v>
      </c>
      <c r="G14" s="4">
        <v>179.94203135999999</v>
      </c>
      <c r="H14" s="4">
        <v>0</v>
      </c>
      <c r="I14" s="4">
        <v>0</v>
      </c>
      <c r="J14" s="10" t="s">
        <v>13</v>
      </c>
    </row>
    <row r="15" spans="1:10" ht="15" customHeight="1" x14ac:dyDescent="0.25">
      <c r="A15" s="6" t="s">
        <v>860</v>
      </c>
      <c r="B15" s="5" t="s">
        <v>44</v>
      </c>
      <c r="C15" s="4">
        <f>SUM(D15:I15)</f>
        <v>306337.06825344003</v>
      </c>
      <c r="D15" s="4">
        <v>123190.02336912003</v>
      </c>
      <c r="E15" s="4">
        <v>175890</v>
      </c>
      <c r="F15" s="4">
        <v>2827.5133320000004</v>
      </c>
      <c r="G15" s="4">
        <v>4429.5315523200006</v>
      </c>
      <c r="H15" s="4">
        <v>0</v>
      </c>
      <c r="I15" s="4">
        <v>0</v>
      </c>
      <c r="J15" s="10" t="s">
        <v>17</v>
      </c>
    </row>
    <row r="16" spans="1:10" ht="15" customHeight="1" x14ac:dyDescent="0.25">
      <c r="A16" s="6" t="s">
        <v>861</v>
      </c>
      <c r="B16" s="5" t="s">
        <v>53</v>
      </c>
      <c r="C16" s="4">
        <f>SUM(D16:I16)</f>
        <v>252710.99552159998</v>
      </c>
      <c r="D16" s="4">
        <v>252446.29905599999</v>
      </c>
      <c r="E16" s="4">
        <v>0</v>
      </c>
      <c r="F16" s="4">
        <v>119.79122400000001</v>
      </c>
      <c r="G16" s="4">
        <v>144.90524160000001</v>
      </c>
      <c r="H16" s="4">
        <v>0</v>
      </c>
      <c r="I16" s="4">
        <v>0</v>
      </c>
      <c r="J16" s="10" t="s">
        <v>13</v>
      </c>
    </row>
    <row r="17" spans="1:10" ht="15" customHeight="1" x14ac:dyDescent="0.25">
      <c r="A17" s="6" t="s">
        <v>865</v>
      </c>
      <c r="B17" s="5" t="s">
        <v>156</v>
      </c>
      <c r="C17" s="4">
        <f>SUM(D17:I17)</f>
        <v>244322.72131680002</v>
      </c>
      <c r="D17" s="4">
        <v>244097.54402544003</v>
      </c>
      <c r="E17" s="4">
        <v>0</v>
      </c>
      <c r="F17" s="4">
        <v>102.6837</v>
      </c>
      <c r="G17" s="4">
        <v>122.49359136</v>
      </c>
      <c r="H17" s="4">
        <v>0</v>
      </c>
      <c r="I17" s="4">
        <v>0</v>
      </c>
      <c r="J17" s="10" t="s">
        <v>13</v>
      </c>
    </row>
    <row r="18" spans="1:10" ht="15" customHeight="1" x14ac:dyDescent="0.25">
      <c r="A18" s="6" t="s">
        <v>863</v>
      </c>
      <c r="B18" s="5" t="s">
        <v>47</v>
      </c>
      <c r="C18" s="4">
        <f>SUM(D18:I18)</f>
        <v>200862.616752</v>
      </c>
      <c r="D18" s="4">
        <v>23778.673631999998</v>
      </c>
      <c r="E18" s="4">
        <v>0</v>
      </c>
      <c r="F18" s="4">
        <v>177070.42584000001</v>
      </c>
      <c r="G18" s="4">
        <v>13.517280000000001</v>
      </c>
      <c r="H18" s="4">
        <v>0</v>
      </c>
      <c r="I18" s="4">
        <v>0</v>
      </c>
      <c r="J18" s="10" t="s">
        <v>42</v>
      </c>
    </row>
    <row r="19" spans="1:10" ht="15" customHeight="1" x14ac:dyDescent="0.25">
      <c r="A19" s="6" t="s">
        <v>602</v>
      </c>
      <c r="B19" s="5" t="s">
        <v>603</v>
      </c>
      <c r="C19" s="4">
        <f>SUM(D19:I19)</f>
        <v>163500.41411424</v>
      </c>
      <c r="D19" s="4">
        <v>163321.62839999999</v>
      </c>
      <c r="E19" s="4">
        <v>0</v>
      </c>
      <c r="F19" s="4">
        <v>78.649704000000014</v>
      </c>
      <c r="G19" s="4">
        <v>100.13601024</v>
      </c>
      <c r="H19" s="4">
        <v>0</v>
      </c>
      <c r="I19" s="4">
        <v>0</v>
      </c>
      <c r="J19" s="10" t="s">
        <v>13</v>
      </c>
    </row>
    <row r="20" spans="1:10" ht="15" customHeight="1" x14ac:dyDescent="0.25">
      <c r="A20" s="6" t="s">
        <v>864</v>
      </c>
      <c r="B20" s="5" t="s">
        <v>80</v>
      </c>
      <c r="C20" s="4">
        <f>SUM(D20:I20)</f>
        <v>153517.20937056001</v>
      </c>
      <c r="D20" s="4">
        <v>24.357594240000001</v>
      </c>
      <c r="E20" s="4">
        <v>85911.431760000007</v>
      </c>
      <c r="F20" s="4">
        <v>67422.673079999993</v>
      </c>
      <c r="G20" s="4">
        <v>158.74693632</v>
      </c>
      <c r="H20" s="4">
        <v>0</v>
      </c>
      <c r="I20" s="4">
        <v>0</v>
      </c>
      <c r="J20" s="10" t="s">
        <v>82</v>
      </c>
    </row>
    <row r="21" spans="1:10" ht="15" customHeight="1" x14ac:dyDescent="0.25">
      <c r="A21" s="6" t="s">
        <v>869</v>
      </c>
      <c r="B21" s="5" t="s">
        <v>56</v>
      </c>
      <c r="C21" s="4">
        <f>SUM(D21:I21)</f>
        <v>147004.61117327996</v>
      </c>
      <c r="D21" s="4">
        <v>146667.04214399998</v>
      </c>
      <c r="E21" s="4">
        <v>0</v>
      </c>
      <c r="F21" s="4">
        <v>67.888043999999994</v>
      </c>
      <c r="G21" s="4">
        <v>81.455129280000008</v>
      </c>
      <c r="H21" s="4">
        <v>188.22585599999999</v>
      </c>
      <c r="I21" s="4">
        <v>0</v>
      </c>
      <c r="J21" s="10" t="s">
        <v>13</v>
      </c>
    </row>
    <row r="22" spans="1:10" ht="15" customHeight="1" x14ac:dyDescent="0.25">
      <c r="A22" s="6" t="s">
        <v>866</v>
      </c>
      <c r="B22" s="5" t="s">
        <v>68</v>
      </c>
      <c r="C22" s="4">
        <f>SUM(D22:I22)</f>
        <v>133360.50062160005</v>
      </c>
      <c r="D22" s="4">
        <v>7174.3324665599966</v>
      </c>
      <c r="E22" s="4">
        <v>0</v>
      </c>
      <c r="F22" s="4">
        <v>126182.54552400004</v>
      </c>
      <c r="G22" s="4">
        <v>3.622631039999999</v>
      </c>
      <c r="H22" s="4">
        <v>0</v>
      </c>
      <c r="I22" s="4">
        <v>0</v>
      </c>
      <c r="J22" s="10" t="s">
        <v>42</v>
      </c>
    </row>
    <row r="23" spans="1:10" ht="15" customHeight="1" x14ac:dyDescent="0.25">
      <c r="A23" s="6" t="s">
        <v>867</v>
      </c>
      <c r="B23" s="5" t="s">
        <v>167</v>
      </c>
      <c r="C23" s="4">
        <f>SUM(D23:I23)</f>
        <v>114255.031464</v>
      </c>
      <c r="D23" s="4">
        <v>55.554659999999998</v>
      </c>
      <c r="E23" s="4">
        <v>60375.067199999998</v>
      </c>
      <c r="F23" s="4">
        <v>53714.243772000002</v>
      </c>
      <c r="G23" s="4">
        <v>110.16583200000001</v>
      </c>
      <c r="H23" s="4">
        <v>0</v>
      </c>
      <c r="I23" s="4">
        <v>0</v>
      </c>
      <c r="J23" s="10" t="s">
        <v>82</v>
      </c>
    </row>
    <row r="24" spans="1:10" ht="15" customHeight="1" x14ac:dyDescent="0.25">
      <c r="A24" s="6" t="s">
        <v>868</v>
      </c>
      <c r="B24" s="5" t="s">
        <v>62</v>
      </c>
      <c r="C24" s="4">
        <f>SUM(D24:I24)</f>
        <v>112823.81233199999</v>
      </c>
      <c r="D24" s="4">
        <v>112706.17344</v>
      </c>
      <c r="E24" s="4">
        <v>0</v>
      </c>
      <c r="F24" s="4">
        <v>53.431811999999987</v>
      </c>
      <c r="G24" s="4">
        <v>64.207079999999948</v>
      </c>
      <c r="H24" s="4">
        <v>0</v>
      </c>
      <c r="I24" s="4">
        <v>0</v>
      </c>
      <c r="J24" s="10" t="s">
        <v>63</v>
      </c>
    </row>
    <row r="25" spans="1:10" ht="15" customHeight="1" x14ac:dyDescent="0.25">
      <c r="A25" s="6" t="s">
        <v>881</v>
      </c>
      <c r="B25" s="5" t="s">
        <v>77</v>
      </c>
      <c r="C25" s="4">
        <f>SUM(D25:I25)</f>
        <v>107726.89547088</v>
      </c>
      <c r="D25" s="4">
        <v>107606.9664432</v>
      </c>
      <c r="E25" s="4">
        <v>0</v>
      </c>
      <c r="F25" s="4">
        <v>52.261524000000001</v>
      </c>
      <c r="G25" s="4">
        <v>67.667503679999996</v>
      </c>
      <c r="H25" s="4">
        <v>0</v>
      </c>
      <c r="I25" s="4">
        <v>0</v>
      </c>
      <c r="J25" s="10" t="s">
        <v>13</v>
      </c>
    </row>
    <row r="26" spans="1:10" ht="15" customHeight="1" x14ac:dyDescent="0.25">
      <c r="A26" s="6" t="s">
        <v>873</v>
      </c>
      <c r="B26" s="5" t="s">
        <v>706</v>
      </c>
      <c r="C26" s="4">
        <f>SUM(D26:I26)</f>
        <v>102615.36488784</v>
      </c>
      <c r="D26" s="4">
        <v>17893.269905120003</v>
      </c>
      <c r="E26" s="4">
        <v>82468</v>
      </c>
      <c r="F26" s="4">
        <v>875.68387199999995</v>
      </c>
      <c r="G26" s="4">
        <v>1378.4111107199999</v>
      </c>
      <c r="H26" s="4">
        <v>0</v>
      </c>
      <c r="I26" s="4">
        <v>0</v>
      </c>
      <c r="J26" s="10" t="s">
        <v>17</v>
      </c>
    </row>
    <row r="27" spans="1:10" ht="15" customHeight="1" x14ac:dyDescent="0.25">
      <c r="A27" s="6" t="s">
        <v>875</v>
      </c>
      <c r="B27" s="5" t="s">
        <v>74</v>
      </c>
      <c r="C27" s="4">
        <f>SUM(D27:I27)</f>
        <v>94772.135717280005</v>
      </c>
      <c r="D27" s="4">
        <v>94677.02496000001</v>
      </c>
      <c r="E27" s="4">
        <v>0</v>
      </c>
      <c r="F27" s="4">
        <v>44.069507999999999</v>
      </c>
      <c r="G27" s="4">
        <v>51.041249280000002</v>
      </c>
      <c r="H27" s="4">
        <v>0</v>
      </c>
      <c r="I27" s="4">
        <v>0</v>
      </c>
      <c r="J27" s="10" t="s">
        <v>13</v>
      </c>
    </row>
    <row r="28" spans="1:10" ht="15" customHeight="1" x14ac:dyDescent="0.25">
      <c r="A28" s="6" t="s">
        <v>872</v>
      </c>
      <c r="B28" s="5" t="s">
        <v>71</v>
      </c>
      <c r="C28" s="4">
        <f>SUM(D28:I28)</f>
        <v>91243.681018560004</v>
      </c>
      <c r="D28" s="4">
        <v>91138.584801600009</v>
      </c>
      <c r="E28" s="4">
        <v>0</v>
      </c>
      <c r="F28" s="4">
        <v>46.539360000000002</v>
      </c>
      <c r="G28" s="4">
        <v>58.556856959999976</v>
      </c>
      <c r="H28" s="4">
        <v>0</v>
      </c>
      <c r="I28" s="4">
        <v>0</v>
      </c>
      <c r="J28" s="10" t="s">
        <v>63</v>
      </c>
    </row>
    <row r="29" spans="1:10" ht="15" customHeight="1" x14ac:dyDescent="0.25">
      <c r="A29" s="6" t="s">
        <v>870</v>
      </c>
      <c r="B29" s="5" t="s">
        <v>65</v>
      </c>
      <c r="C29" s="4">
        <f>SUM(D29:I29)</f>
        <v>91167.321359520007</v>
      </c>
      <c r="D29" s="4">
        <v>91075.833142560004</v>
      </c>
      <c r="E29" s="4">
        <v>0</v>
      </c>
      <c r="F29" s="4">
        <v>42.393456</v>
      </c>
      <c r="G29" s="4">
        <v>49.094760959999995</v>
      </c>
      <c r="H29" s="4">
        <v>0</v>
      </c>
      <c r="I29" s="4">
        <v>0</v>
      </c>
      <c r="J29" s="10" t="s">
        <v>13</v>
      </c>
    </row>
    <row r="30" spans="1:10" ht="15" customHeight="1" x14ac:dyDescent="0.25">
      <c r="A30" s="6" t="s">
        <v>871</v>
      </c>
      <c r="B30" s="5" t="s">
        <v>96</v>
      </c>
      <c r="C30" s="4">
        <f>SUM(D30:I30)</f>
        <v>88828.262107199989</v>
      </c>
      <c r="D30" s="4">
        <v>1766.9081707199998</v>
      </c>
      <c r="E30" s="4">
        <v>0</v>
      </c>
      <c r="F30" s="4">
        <v>87060.461795999989</v>
      </c>
      <c r="G30" s="4">
        <v>0.89214048000000001</v>
      </c>
      <c r="H30" s="4">
        <v>0</v>
      </c>
      <c r="I30" s="4">
        <v>0</v>
      </c>
      <c r="J30" s="10" t="s">
        <v>42</v>
      </c>
    </row>
    <row r="31" spans="1:10" ht="15" customHeight="1" x14ac:dyDescent="0.25">
      <c r="A31" s="6" t="s">
        <v>879</v>
      </c>
      <c r="B31" s="5" t="s">
        <v>84</v>
      </c>
      <c r="C31" s="4">
        <f>SUM(D31:I31)</f>
        <v>84787.947568800009</v>
      </c>
      <c r="D31" s="4">
        <v>84697.991794080008</v>
      </c>
      <c r="E31" s="4">
        <v>0</v>
      </c>
      <c r="F31" s="4">
        <v>41.645015999999998</v>
      </c>
      <c r="G31" s="4">
        <v>48.31075872000001</v>
      </c>
      <c r="H31" s="4">
        <v>0</v>
      </c>
      <c r="I31" s="4">
        <v>0</v>
      </c>
      <c r="J31" s="10" t="s">
        <v>63</v>
      </c>
    </row>
    <row r="32" spans="1:10" ht="15" customHeight="1" x14ac:dyDescent="0.25">
      <c r="A32" s="6" t="s">
        <v>926</v>
      </c>
      <c r="B32" s="5" t="s">
        <v>276</v>
      </c>
      <c r="C32" s="4">
        <f>SUM(D32:I32)</f>
        <v>75167.185100000002</v>
      </c>
      <c r="D32" s="4">
        <v>74078.080000000002</v>
      </c>
      <c r="E32" s="4">
        <v>0</v>
      </c>
      <c r="F32" s="4">
        <v>423.05459999999999</v>
      </c>
      <c r="G32" s="4">
        <v>666.05050000000006</v>
      </c>
      <c r="H32" s="4">
        <v>0</v>
      </c>
      <c r="I32" s="4">
        <v>0</v>
      </c>
      <c r="J32" s="10" t="s">
        <v>100</v>
      </c>
    </row>
    <row r="33" spans="1:10" ht="15" customHeight="1" x14ac:dyDescent="0.25">
      <c r="A33" s="6" t="s">
        <v>878</v>
      </c>
      <c r="B33" s="5" t="s">
        <v>89</v>
      </c>
      <c r="C33" s="4">
        <f>SUM(D33:I33)</f>
        <v>73996.70368608</v>
      </c>
      <c r="D33" s="4">
        <v>73916.748611999996</v>
      </c>
      <c r="E33" s="4">
        <v>0</v>
      </c>
      <c r="F33" s="4">
        <v>36.213155999999991</v>
      </c>
      <c r="G33" s="4">
        <v>43.741918080000012</v>
      </c>
      <c r="H33" s="4">
        <v>0</v>
      </c>
      <c r="I33" s="4">
        <v>0</v>
      </c>
      <c r="J33" s="10" t="s">
        <v>63</v>
      </c>
    </row>
    <row r="34" spans="1:10" ht="15" customHeight="1" x14ac:dyDescent="0.25">
      <c r="A34" s="6" t="s">
        <v>877</v>
      </c>
      <c r="B34" s="5" t="s">
        <v>99</v>
      </c>
      <c r="C34" s="4">
        <f>SUM(D34:I34)</f>
        <v>72693.737958239988</v>
      </c>
      <c r="D34" s="4">
        <v>72618.832268639992</v>
      </c>
      <c r="E34" s="4">
        <v>0</v>
      </c>
      <c r="F34" s="4">
        <v>34.083503999999998</v>
      </c>
      <c r="G34" s="4">
        <v>40.822185600000005</v>
      </c>
      <c r="H34" s="4">
        <v>0</v>
      </c>
      <c r="I34" s="4">
        <v>0</v>
      </c>
      <c r="J34" s="10" t="s">
        <v>100</v>
      </c>
    </row>
    <row r="35" spans="1:10" ht="15" customHeight="1" x14ac:dyDescent="0.25">
      <c r="A35" s="6" t="s">
        <v>876</v>
      </c>
      <c r="B35" s="5" t="s">
        <v>87</v>
      </c>
      <c r="C35" s="4">
        <f>SUM(D35:I35)</f>
        <v>69991.90466688</v>
      </c>
      <c r="D35" s="4">
        <v>64.882399680000006</v>
      </c>
      <c r="E35" s="4">
        <v>65245.966158240008</v>
      </c>
      <c r="F35" s="4">
        <v>663.37412400000005</v>
      </c>
      <c r="G35" s="4">
        <v>3953.5610889600002</v>
      </c>
      <c r="H35" s="4">
        <v>64.120896000000002</v>
      </c>
      <c r="I35" s="4">
        <v>0</v>
      </c>
      <c r="J35" s="10" t="s">
        <v>13</v>
      </c>
    </row>
    <row r="36" spans="1:10" ht="15" customHeight="1" x14ac:dyDescent="0.25">
      <c r="A36" s="6" t="s">
        <v>880</v>
      </c>
      <c r="B36" s="5" t="s">
        <v>91</v>
      </c>
      <c r="C36" s="4">
        <f>SUM(D36:I36)</f>
        <v>69008.254469279986</v>
      </c>
      <c r="D36" s="4">
        <v>68936.27976143999</v>
      </c>
      <c r="E36" s="4">
        <v>0</v>
      </c>
      <c r="F36" s="4">
        <v>32.396112000000002</v>
      </c>
      <c r="G36" s="4">
        <v>39.578595840000006</v>
      </c>
      <c r="H36" s="4">
        <v>0</v>
      </c>
      <c r="I36" s="4">
        <v>0</v>
      </c>
      <c r="J36" s="10" t="s">
        <v>92</v>
      </c>
    </row>
    <row r="37" spans="1:10" ht="15" customHeight="1" x14ac:dyDescent="0.25">
      <c r="A37" s="6" t="s">
        <v>882</v>
      </c>
      <c r="B37" s="5" t="s">
        <v>128</v>
      </c>
      <c r="C37" s="4">
        <f>SUM(D37:I37)</f>
        <v>62175.107947680001</v>
      </c>
      <c r="D37" s="4">
        <v>62111.864041920002</v>
      </c>
      <c r="E37" s="4">
        <v>0</v>
      </c>
      <c r="F37" s="4">
        <v>28.882980000000003</v>
      </c>
      <c r="G37" s="4">
        <v>34.360925760000001</v>
      </c>
      <c r="H37" s="4">
        <v>0</v>
      </c>
      <c r="I37" s="4">
        <v>0</v>
      </c>
      <c r="J37" s="10" t="s">
        <v>100</v>
      </c>
    </row>
    <row r="38" spans="1:10" ht="15" customHeight="1" x14ac:dyDescent="0.25">
      <c r="A38" s="6" t="s">
        <v>884</v>
      </c>
      <c r="B38" s="5" t="s">
        <v>708</v>
      </c>
      <c r="C38" s="4">
        <f>SUM(D38:I38)</f>
        <v>60309.112671359995</v>
      </c>
      <c r="D38" s="4">
        <v>23495.215388960001</v>
      </c>
      <c r="E38" s="4">
        <v>35476</v>
      </c>
      <c r="F38" s="4">
        <v>519.696324</v>
      </c>
      <c r="G38" s="4">
        <v>818.2009584000001</v>
      </c>
      <c r="H38" s="4">
        <v>0</v>
      </c>
      <c r="I38" s="4">
        <v>0</v>
      </c>
      <c r="J38" s="10" t="s">
        <v>17</v>
      </c>
    </row>
    <row r="39" spans="1:10" ht="15" customHeight="1" x14ac:dyDescent="0.25">
      <c r="A39" s="6" t="s">
        <v>886</v>
      </c>
      <c r="B39" s="5" t="s">
        <v>114</v>
      </c>
      <c r="C39" s="4">
        <f>SUM(D39:I39)</f>
        <v>57255.49978848001</v>
      </c>
      <c r="D39" s="4">
        <v>57197.073386880009</v>
      </c>
      <c r="E39" s="4">
        <v>0</v>
      </c>
      <c r="F39" s="4">
        <v>27.066311999999996</v>
      </c>
      <c r="G39" s="4">
        <v>31.360089599999998</v>
      </c>
      <c r="H39" s="4">
        <v>0</v>
      </c>
      <c r="I39" s="4">
        <v>0</v>
      </c>
      <c r="J39" s="10" t="s">
        <v>100</v>
      </c>
    </row>
    <row r="40" spans="1:10" ht="15" customHeight="1" x14ac:dyDescent="0.25">
      <c r="A40" s="6" t="s">
        <v>883</v>
      </c>
      <c r="B40" s="5" t="s">
        <v>105</v>
      </c>
      <c r="C40" s="4">
        <f>SUM(D40:I40)</f>
        <v>54976.273007039999</v>
      </c>
      <c r="D40" s="4">
        <v>6085.1836180799992</v>
      </c>
      <c r="E40" s="4">
        <v>48620.932214399996</v>
      </c>
      <c r="F40" s="4">
        <v>80.88821999999999</v>
      </c>
      <c r="G40" s="4">
        <v>189.26895456</v>
      </c>
      <c r="H40" s="4">
        <v>0</v>
      </c>
      <c r="I40" s="4">
        <v>0</v>
      </c>
      <c r="J40" s="10" t="s">
        <v>107</v>
      </c>
    </row>
    <row r="41" spans="1:10" ht="15" customHeight="1" x14ac:dyDescent="0.25">
      <c r="A41" s="6" t="s">
        <v>915</v>
      </c>
      <c r="B41" s="5" t="s">
        <v>217</v>
      </c>
      <c r="C41" s="4">
        <f>SUM(D41:I41)</f>
        <v>49890.286726559993</v>
      </c>
      <c r="D41" s="4">
        <v>49833.097473599999</v>
      </c>
      <c r="E41" s="4">
        <v>0</v>
      </c>
      <c r="F41" s="4">
        <v>24.991092000000005</v>
      </c>
      <c r="G41" s="4">
        <v>32.198160960000003</v>
      </c>
      <c r="H41" s="4">
        <v>0</v>
      </c>
      <c r="I41" s="4">
        <v>0</v>
      </c>
      <c r="J41" s="10" t="s">
        <v>13</v>
      </c>
    </row>
    <row r="42" spans="1:10" ht="15" customHeight="1" x14ac:dyDescent="0.25">
      <c r="A42" s="6" t="s">
        <v>888</v>
      </c>
      <c r="B42" s="5" t="s">
        <v>119</v>
      </c>
      <c r="C42" s="4">
        <f>SUM(D42:I42)</f>
        <v>49452.819010560001</v>
      </c>
      <c r="D42" s="4">
        <v>19.042128000000002</v>
      </c>
      <c r="E42" s="4">
        <v>4005.6871680000004</v>
      </c>
      <c r="F42" s="4">
        <v>45428.062680000003</v>
      </c>
      <c r="G42" s="4">
        <v>2.7034559999999999E-2</v>
      </c>
      <c r="H42" s="4">
        <v>0</v>
      </c>
      <c r="I42" s="4">
        <v>0</v>
      </c>
      <c r="J42" s="10" t="s">
        <v>82</v>
      </c>
    </row>
    <row r="43" spans="1:10" ht="15" customHeight="1" x14ac:dyDescent="0.25">
      <c r="A43" s="6" t="s">
        <v>889</v>
      </c>
      <c r="B43" s="5" t="s">
        <v>117</v>
      </c>
      <c r="C43" s="4">
        <f>SUM(D43:I43)</f>
        <v>48454.667130239999</v>
      </c>
      <c r="D43" s="4">
        <v>48404.183446079995</v>
      </c>
      <c r="E43" s="4">
        <v>0</v>
      </c>
      <c r="F43" s="4">
        <v>23.151744000000004</v>
      </c>
      <c r="G43" s="4">
        <v>27.331940160000002</v>
      </c>
      <c r="H43" s="4">
        <v>0</v>
      </c>
      <c r="I43" s="4">
        <v>0</v>
      </c>
      <c r="J43" s="10" t="s">
        <v>100</v>
      </c>
    </row>
    <row r="44" spans="1:10" ht="15" customHeight="1" x14ac:dyDescent="0.25">
      <c r="A44" s="6" t="s">
        <v>901</v>
      </c>
      <c r="B44" s="5" t="s">
        <v>122</v>
      </c>
      <c r="C44" s="4">
        <f>SUM(D44:I44)</f>
        <v>48369.710299679995</v>
      </c>
      <c r="D44" s="4">
        <v>150.59011967999999</v>
      </c>
      <c r="E44" s="4">
        <v>0</v>
      </c>
      <c r="F44" s="4">
        <v>48219.120179999998</v>
      </c>
      <c r="G44" s="4">
        <v>0</v>
      </c>
      <c r="H44" s="4">
        <v>0</v>
      </c>
      <c r="I44" s="4">
        <v>0</v>
      </c>
      <c r="J44" s="10" t="s">
        <v>42</v>
      </c>
    </row>
    <row r="45" spans="1:10" ht="15" customHeight="1" x14ac:dyDescent="0.25">
      <c r="A45" s="6" t="s">
        <v>892</v>
      </c>
      <c r="B45" s="5" t="s">
        <v>94</v>
      </c>
      <c r="C45" s="4">
        <f>SUM(D45:I45)</f>
        <v>48300.273302399975</v>
      </c>
      <c r="D45" s="4">
        <v>48248.165095199976</v>
      </c>
      <c r="E45" s="4">
        <v>0</v>
      </c>
      <c r="F45" s="4">
        <v>23.857092000000002</v>
      </c>
      <c r="G45" s="4">
        <v>28.251115199999994</v>
      </c>
      <c r="H45" s="4">
        <v>0</v>
      </c>
      <c r="I45" s="4">
        <v>0</v>
      </c>
      <c r="J45" s="10" t="s">
        <v>63</v>
      </c>
    </row>
    <row r="46" spans="1:10" ht="15" customHeight="1" x14ac:dyDescent="0.25">
      <c r="A46" s="6" t="s">
        <v>890</v>
      </c>
      <c r="B46" s="5" t="s">
        <v>133</v>
      </c>
      <c r="C46" s="4">
        <f>SUM(D46:I46)</f>
        <v>42434.5811904</v>
      </c>
      <c r="D46" s="4">
        <v>42390.00673488</v>
      </c>
      <c r="E46" s="4">
        <v>0</v>
      </c>
      <c r="F46" s="4">
        <v>20.459628000000002</v>
      </c>
      <c r="G46" s="4">
        <v>24.114827519999999</v>
      </c>
      <c r="H46" s="4">
        <v>0</v>
      </c>
      <c r="I46" s="4">
        <v>0</v>
      </c>
      <c r="J46" s="10" t="s">
        <v>100</v>
      </c>
    </row>
    <row r="47" spans="1:10" ht="15" customHeight="1" x14ac:dyDescent="0.25">
      <c r="A47" s="6" t="s">
        <v>893</v>
      </c>
      <c r="B47" s="5" t="s">
        <v>125</v>
      </c>
      <c r="C47" s="4">
        <f>SUM(D47:I47)</f>
        <v>42344.899027199986</v>
      </c>
      <c r="D47" s="4">
        <v>42301.647359999988</v>
      </c>
      <c r="E47" s="4">
        <v>0</v>
      </c>
      <c r="F47" s="4">
        <v>19.7316</v>
      </c>
      <c r="G47" s="4">
        <v>23.520067199999996</v>
      </c>
      <c r="H47" s="4">
        <v>0</v>
      </c>
      <c r="I47" s="4">
        <v>0</v>
      </c>
      <c r="J47" s="10" t="s">
        <v>100</v>
      </c>
    </row>
    <row r="48" spans="1:10" ht="15" customHeight="1" x14ac:dyDescent="0.25">
      <c r="A48" s="6" t="s">
        <v>874</v>
      </c>
      <c r="B48" s="5" t="s">
        <v>159</v>
      </c>
      <c r="C48" s="4">
        <f>SUM(D48:I48)</f>
        <v>42342.518988000003</v>
      </c>
      <c r="D48" s="4">
        <v>42283.857893760003</v>
      </c>
      <c r="E48" s="4">
        <v>0</v>
      </c>
      <c r="F48" s="4">
        <v>23.408027999999998</v>
      </c>
      <c r="G48" s="4">
        <v>35.25306624000001</v>
      </c>
      <c r="H48" s="4">
        <v>0</v>
      </c>
      <c r="I48" s="4">
        <v>0</v>
      </c>
      <c r="J48" s="10" t="s">
        <v>100</v>
      </c>
    </row>
    <row r="49" spans="1:10" ht="15" customHeight="1" x14ac:dyDescent="0.25">
      <c r="A49" s="6" t="s">
        <v>891</v>
      </c>
      <c r="B49" s="5" t="s">
        <v>141</v>
      </c>
      <c r="C49" s="4">
        <f>SUM(D49:I49)</f>
        <v>41845.073467680006</v>
      </c>
      <c r="D49" s="4">
        <v>41802.427537920004</v>
      </c>
      <c r="E49" s="4">
        <v>0</v>
      </c>
      <c r="F49" s="4">
        <v>19.774691999999998</v>
      </c>
      <c r="G49" s="4">
        <v>22.87123776</v>
      </c>
      <c r="H49" s="4">
        <v>0</v>
      </c>
      <c r="I49" s="4">
        <v>0</v>
      </c>
      <c r="J49" s="10" t="s">
        <v>100</v>
      </c>
    </row>
    <row r="50" spans="1:10" ht="15" customHeight="1" x14ac:dyDescent="0.25">
      <c r="A50" s="6" t="s">
        <v>895</v>
      </c>
      <c r="B50" s="5" t="s">
        <v>720</v>
      </c>
      <c r="C50" s="4">
        <f>SUM(D50:I50)</f>
        <v>37507.333772159996</v>
      </c>
      <c r="D50" s="4">
        <v>1397.9052964800001</v>
      </c>
      <c r="E50" s="4">
        <v>0</v>
      </c>
      <c r="F50" s="4">
        <v>36108.671507999999</v>
      </c>
      <c r="G50" s="4">
        <v>0.75696768000000003</v>
      </c>
      <c r="H50" s="4">
        <v>0</v>
      </c>
      <c r="I50" s="4">
        <v>0</v>
      </c>
      <c r="J50" s="10" t="s">
        <v>42</v>
      </c>
    </row>
    <row r="51" spans="1:10" ht="15" customHeight="1" x14ac:dyDescent="0.25">
      <c r="A51" s="6" t="s">
        <v>898</v>
      </c>
      <c r="B51" s="5" t="s">
        <v>188</v>
      </c>
      <c r="C51" s="4">
        <f>SUM(D51:I51)</f>
        <v>37138.692235679999</v>
      </c>
      <c r="D51" s="4">
        <v>37100.912435999999</v>
      </c>
      <c r="E51" s="4">
        <v>0</v>
      </c>
      <c r="F51" s="4">
        <v>17.422776000000006</v>
      </c>
      <c r="G51" s="4">
        <v>20.357023680000001</v>
      </c>
      <c r="H51" s="4">
        <v>0</v>
      </c>
      <c r="I51" s="4">
        <v>0</v>
      </c>
      <c r="J51" s="10" t="s">
        <v>100</v>
      </c>
    </row>
    <row r="52" spans="1:10" ht="15" customHeight="1" x14ac:dyDescent="0.25">
      <c r="A52" s="6" t="s">
        <v>897</v>
      </c>
      <c r="B52" s="5" t="s">
        <v>139</v>
      </c>
      <c r="C52" s="4">
        <f>SUM(D52:I52)</f>
        <v>36846.123410879991</v>
      </c>
      <c r="D52" s="4">
        <v>4637.83601232</v>
      </c>
      <c r="E52" s="4">
        <v>29553.527807999999</v>
      </c>
      <c r="F52" s="4">
        <v>238.51875600000002</v>
      </c>
      <c r="G52" s="4">
        <v>2416.2408345599997</v>
      </c>
      <c r="H52" s="4">
        <v>0</v>
      </c>
      <c r="I52" s="4">
        <v>0</v>
      </c>
      <c r="J52" s="10" t="s">
        <v>107</v>
      </c>
    </row>
    <row r="53" spans="1:10" ht="15" customHeight="1" x14ac:dyDescent="0.25">
      <c r="A53" s="6" t="s">
        <v>913</v>
      </c>
      <c r="B53" s="5" t="s">
        <v>162</v>
      </c>
      <c r="C53" s="4">
        <f>SUM(D53:I53)</f>
        <v>33049.664235199998</v>
      </c>
      <c r="D53" s="4">
        <v>1319.5142352</v>
      </c>
      <c r="E53" s="4">
        <v>30890.52</v>
      </c>
      <c r="F53" s="4">
        <v>59.91</v>
      </c>
      <c r="G53" s="4">
        <v>779.72</v>
      </c>
      <c r="H53" s="4">
        <v>0</v>
      </c>
      <c r="I53" s="4">
        <v>0</v>
      </c>
      <c r="J53" s="10" t="s">
        <v>63</v>
      </c>
    </row>
    <row r="54" spans="1:10" ht="15" customHeight="1" x14ac:dyDescent="0.25">
      <c r="A54" s="6" t="s">
        <v>917</v>
      </c>
      <c r="B54" s="5" t="s">
        <v>149</v>
      </c>
      <c r="C54" s="4">
        <f>SUM(D54:I54)</f>
        <v>32489.124312959997</v>
      </c>
      <c r="D54" s="4">
        <v>32456.939759999997</v>
      </c>
      <c r="E54" s="4">
        <v>0</v>
      </c>
      <c r="F54" s="4">
        <v>14.855399999999999</v>
      </c>
      <c r="G54" s="4">
        <v>17.329152960000005</v>
      </c>
      <c r="H54" s="4">
        <v>0</v>
      </c>
      <c r="I54" s="4">
        <v>0</v>
      </c>
      <c r="J54" s="10" t="s">
        <v>13</v>
      </c>
    </row>
    <row r="55" spans="1:10" ht="15" customHeight="1" x14ac:dyDescent="0.25">
      <c r="A55" s="6" t="s">
        <v>896</v>
      </c>
      <c r="B55" s="5" t="s">
        <v>130</v>
      </c>
      <c r="C55" s="4">
        <f>SUM(D55:I55)</f>
        <v>32102.218391039998</v>
      </c>
      <c r="D55" s="4">
        <v>5378.8213684800003</v>
      </c>
      <c r="E55" s="4">
        <v>0</v>
      </c>
      <c r="F55" s="4">
        <v>2.5333559999999995</v>
      </c>
      <c r="G55" s="4">
        <v>1298.3617785600002</v>
      </c>
      <c r="H55" s="4">
        <v>6966.425088</v>
      </c>
      <c r="I55" s="4">
        <v>18456.076799999999</v>
      </c>
      <c r="J55" s="10" t="s">
        <v>100</v>
      </c>
    </row>
    <row r="56" spans="1:10" ht="15" customHeight="1" x14ac:dyDescent="0.25">
      <c r="A56" s="6" t="s">
        <v>900</v>
      </c>
      <c r="B56" s="5" t="s">
        <v>136</v>
      </c>
      <c r="C56" s="4">
        <f>SUM(D56:I56)</f>
        <v>31395.693389759992</v>
      </c>
      <c r="D56" s="4">
        <v>31360.924949759992</v>
      </c>
      <c r="E56" s="4">
        <v>0</v>
      </c>
      <c r="F56" s="4">
        <v>15.844248</v>
      </c>
      <c r="G56" s="4">
        <v>18.924192000000001</v>
      </c>
      <c r="H56" s="4">
        <v>0</v>
      </c>
      <c r="I56" s="4">
        <v>0</v>
      </c>
      <c r="J56" s="10" t="s">
        <v>100</v>
      </c>
    </row>
    <row r="57" spans="1:10" ht="15" customHeight="1" x14ac:dyDescent="0.25">
      <c r="A57" s="6" t="s">
        <v>902</v>
      </c>
      <c r="B57" s="5" t="s">
        <v>181</v>
      </c>
      <c r="C57" s="4">
        <f>SUM(D57:I57)</f>
        <v>30849.623854560003</v>
      </c>
      <c r="D57" s="4">
        <v>4197.4521019200001</v>
      </c>
      <c r="E57" s="4">
        <v>0</v>
      </c>
      <c r="F57" s="4">
        <v>1.7826479999999998</v>
      </c>
      <c r="G57" s="4">
        <v>78.021740159999993</v>
      </c>
      <c r="H57" s="4">
        <v>2200.7946240000001</v>
      </c>
      <c r="I57" s="4">
        <v>24371.572740480002</v>
      </c>
      <c r="J57" s="10" t="s">
        <v>100</v>
      </c>
    </row>
    <row r="58" spans="1:10" ht="15" customHeight="1" x14ac:dyDescent="0.25">
      <c r="A58" s="6" t="s">
        <v>904</v>
      </c>
      <c r="B58" s="5" t="s">
        <v>178</v>
      </c>
      <c r="C58" s="4">
        <f>SUM(D58:I58)</f>
        <v>30660.330042720001</v>
      </c>
      <c r="D58" s="4">
        <v>30433.307688000001</v>
      </c>
      <c r="E58" s="4">
        <v>0</v>
      </c>
      <c r="F58" s="4">
        <v>13.80078</v>
      </c>
      <c r="G58" s="4">
        <v>213.22157472000001</v>
      </c>
      <c r="H58" s="4">
        <v>0</v>
      </c>
      <c r="I58" s="4">
        <v>0</v>
      </c>
      <c r="J58" s="10" t="s">
        <v>100</v>
      </c>
    </row>
    <row r="59" spans="1:10" ht="15" customHeight="1" x14ac:dyDescent="0.25">
      <c r="A59" s="6" t="s">
        <v>903</v>
      </c>
      <c r="B59" s="5" t="s">
        <v>144</v>
      </c>
      <c r="C59" s="4">
        <f>SUM(D59:I59)</f>
        <v>29109.871990080002</v>
      </c>
      <c r="D59" s="4">
        <v>315.36331344000001</v>
      </c>
      <c r="E59" s="4">
        <v>28391.146056000001</v>
      </c>
      <c r="F59" s="4">
        <v>58.158323999999986</v>
      </c>
      <c r="G59" s="4">
        <v>345.20429664000005</v>
      </c>
      <c r="H59" s="4">
        <v>0</v>
      </c>
      <c r="I59" s="4">
        <v>0</v>
      </c>
      <c r="J59" s="10" t="s">
        <v>100</v>
      </c>
    </row>
    <row r="60" spans="1:10" ht="15" customHeight="1" x14ac:dyDescent="0.25">
      <c r="A60" s="6" t="s">
        <v>912</v>
      </c>
      <c r="B60" s="5" t="s">
        <v>314</v>
      </c>
      <c r="C60" s="4">
        <f>SUM(D60:I60)</f>
        <v>28652.342544000003</v>
      </c>
      <c r="D60" s="4">
        <v>26.914174559999999</v>
      </c>
      <c r="E60" s="4">
        <v>9770.2809120000002</v>
      </c>
      <c r="F60" s="4">
        <v>18840.981348000001</v>
      </c>
      <c r="G60" s="4">
        <v>14.16610944</v>
      </c>
      <c r="H60" s="4">
        <v>0</v>
      </c>
      <c r="I60" s="4">
        <v>0</v>
      </c>
      <c r="J60" s="10" t="s">
        <v>82</v>
      </c>
    </row>
    <row r="61" spans="1:10" ht="15" customHeight="1" x14ac:dyDescent="0.25">
      <c r="A61" s="6" t="s">
        <v>899</v>
      </c>
      <c r="B61" s="5" t="s">
        <v>109</v>
      </c>
      <c r="C61" s="4">
        <f>SUM(D61:I61)</f>
        <v>28317.845112480005</v>
      </c>
      <c r="D61" s="4">
        <v>28283.053176000005</v>
      </c>
      <c r="E61" s="4">
        <v>0</v>
      </c>
      <c r="F61" s="4">
        <v>15.651468000000008</v>
      </c>
      <c r="G61" s="4">
        <v>19.140468480000006</v>
      </c>
      <c r="H61" s="4">
        <v>0</v>
      </c>
      <c r="I61" s="4">
        <v>0</v>
      </c>
      <c r="J61" s="10" t="s">
        <v>92</v>
      </c>
    </row>
    <row r="62" spans="1:10" ht="15" customHeight="1" x14ac:dyDescent="0.25">
      <c r="A62" s="6" t="s">
        <v>906</v>
      </c>
      <c r="B62" s="5" t="s">
        <v>154</v>
      </c>
      <c r="C62" s="4">
        <f>SUM(D62:I62)</f>
        <v>27142.538754240002</v>
      </c>
      <c r="D62" s="4">
        <v>27114.373460160001</v>
      </c>
      <c r="E62" s="4">
        <v>0</v>
      </c>
      <c r="F62" s="4">
        <v>12.809663999999998</v>
      </c>
      <c r="G62" s="4">
        <v>15.355630080000001</v>
      </c>
      <c r="H62" s="4">
        <v>0</v>
      </c>
      <c r="I62" s="4">
        <v>0</v>
      </c>
      <c r="J62" s="10" t="s">
        <v>100</v>
      </c>
    </row>
    <row r="63" spans="1:10" ht="15" customHeight="1" x14ac:dyDescent="0.25">
      <c r="A63" s="6" t="s">
        <v>907</v>
      </c>
      <c r="B63" s="5" t="s">
        <v>152</v>
      </c>
      <c r="C63" s="4">
        <f>SUM(D63:I63)</f>
        <v>27056.16387936001</v>
      </c>
      <c r="D63" s="4">
        <v>27028.209781440011</v>
      </c>
      <c r="E63" s="4">
        <v>0</v>
      </c>
      <c r="F63" s="4">
        <v>12.895847999999994</v>
      </c>
      <c r="G63" s="4">
        <v>15.058249919999994</v>
      </c>
      <c r="H63" s="4">
        <v>0</v>
      </c>
      <c r="I63" s="4">
        <v>0</v>
      </c>
      <c r="J63" s="10" t="s">
        <v>63</v>
      </c>
    </row>
    <row r="64" spans="1:10" ht="15" customHeight="1" x14ac:dyDescent="0.25">
      <c r="A64" s="6" t="s">
        <v>909</v>
      </c>
      <c r="B64" s="5" t="s">
        <v>112</v>
      </c>
      <c r="C64" s="4">
        <f>SUM(D64:I64)</f>
        <v>26123.742630720004</v>
      </c>
      <c r="D64" s="4">
        <v>26088.583459680005</v>
      </c>
      <c r="E64" s="4">
        <v>0</v>
      </c>
      <c r="F64" s="4">
        <v>20.046852000000001</v>
      </c>
      <c r="G64" s="4">
        <v>15.112319040000001</v>
      </c>
      <c r="H64" s="4">
        <v>0</v>
      </c>
      <c r="I64" s="4">
        <v>0</v>
      </c>
      <c r="J64" s="10" t="s">
        <v>13</v>
      </c>
    </row>
    <row r="65" spans="1:10" ht="15" customHeight="1" x14ac:dyDescent="0.25">
      <c r="A65" s="6" t="s">
        <v>916</v>
      </c>
      <c r="B65" s="5" t="s">
        <v>147</v>
      </c>
      <c r="C65" s="4">
        <f>SUM(D65:I65)</f>
        <v>25142.25138768</v>
      </c>
      <c r="D65" s="4">
        <v>25113.972421440001</v>
      </c>
      <c r="E65" s="4">
        <v>0</v>
      </c>
      <c r="F65" s="4">
        <v>12.625956</v>
      </c>
      <c r="G65" s="4">
        <v>15.65301024</v>
      </c>
      <c r="H65" s="4">
        <v>0</v>
      </c>
      <c r="I65" s="4">
        <v>0</v>
      </c>
      <c r="J65" s="10" t="s">
        <v>42</v>
      </c>
    </row>
    <row r="66" spans="1:10" ht="15" customHeight="1" x14ac:dyDescent="0.25">
      <c r="A66" s="6" t="s">
        <v>905</v>
      </c>
      <c r="B66" s="5" t="s">
        <v>199</v>
      </c>
      <c r="C66" s="4">
        <f>SUM(D66:I66)</f>
        <v>23322.48593472</v>
      </c>
      <c r="D66" s="4">
        <v>23296.349412</v>
      </c>
      <c r="E66" s="4">
        <v>0</v>
      </c>
      <c r="F66" s="4">
        <v>11.618964000000002</v>
      </c>
      <c r="G66" s="4">
        <v>14.517558719999988</v>
      </c>
      <c r="H66" s="4">
        <v>0</v>
      </c>
      <c r="I66" s="4">
        <v>0</v>
      </c>
      <c r="J66" s="10" t="s">
        <v>92</v>
      </c>
    </row>
    <row r="67" spans="1:10" ht="15" customHeight="1" x14ac:dyDescent="0.25">
      <c r="A67" s="6" t="s">
        <v>918</v>
      </c>
      <c r="B67" s="5" t="s">
        <v>175</v>
      </c>
      <c r="C67" s="4">
        <f>SUM(D67:I67)</f>
        <v>22911.010224480004</v>
      </c>
      <c r="D67" s="4">
        <v>22886.416304640003</v>
      </c>
      <c r="E67" s="4">
        <v>11.37402</v>
      </c>
      <c r="F67" s="4">
        <v>13.21989984</v>
      </c>
      <c r="G67" s="4">
        <v>0</v>
      </c>
      <c r="H67" s="4">
        <v>0</v>
      </c>
      <c r="I67" s="4">
        <v>0</v>
      </c>
      <c r="J67" s="10" t="s">
        <v>100</v>
      </c>
    </row>
    <row r="68" spans="1:10" ht="15" customHeight="1" x14ac:dyDescent="0.25">
      <c r="A68" s="6" t="s">
        <v>911</v>
      </c>
      <c r="B68" s="5" t="s">
        <v>214</v>
      </c>
      <c r="C68" s="4">
        <f>SUM(D68:I68)</f>
        <v>22674.691791360005</v>
      </c>
      <c r="D68" s="4">
        <v>22651.261083360005</v>
      </c>
      <c r="E68" s="4">
        <v>0</v>
      </c>
      <c r="F68" s="4">
        <v>10.589292</v>
      </c>
      <c r="G68" s="4">
        <v>12.841415999999997</v>
      </c>
      <c r="H68" s="4">
        <v>0</v>
      </c>
      <c r="I68" s="4">
        <v>0</v>
      </c>
      <c r="J68" s="10" t="s">
        <v>13</v>
      </c>
    </row>
    <row r="69" spans="1:10" ht="15" customHeight="1" x14ac:dyDescent="0.25">
      <c r="A69" s="6" t="s">
        <v>908</v>
      </c>
      <c r="B69" s="5" t="s">
        <v>191</v>
      </c>
      <c r="C69" s="4">
        <f>SUM(D69:I69)</f>
        <v>22353.738492959994</v>
      </c>
      <c r="D69" s="4">
        <v>22329.830688479993</v>
      </c>
      <c r="E69" s="4">
        <v>0</v>
      </c>
      <c r="F69" s="4">
        <v>10.850112000000001</v>
      </c>
      <c r="G69" s="4">
        <v>13.057692479999989</v>
      </c>
      <c r="H69" s="4">
        <v>0</v>
      </c>
      <c r="I69" s="4">
        <v>0</v>
      </c>
      <c r="J69" s="10" t="s">
        <v>63</v>
      </c>
    </row>
    <row r="70" spans="1:10" ht="15" customHeight="1" x14ac:dyDescent="0.25">
      <c r="A70" s="6" t="s">
        <v>919</v>
      </c>
      <c r="B70" s="5" t="s">
        <v>173</v>
      </c>
      <c r="C70" s="4">
        <f>SUM(D70:I70)</f>
        <v>21432.6</v>
      </c>
      <c r="D70" s="4">
        <v>0</v>
      </c>
      <c r="E70" s="4">
        <v>0</v>
      </c>
      <c r="F70" s="4">
        <v>21432.6</v>
      </c>
      <c r="G70" s="4">
        <v>0</v>
      </c>
      <c r="H70" s="4">
        <v>0</v>
      </c>
      <c r="I70" s="4">
        <v>0</v>
      </c>
      <c r="J70" s="10" t="s">
        <v>82</v>
      </c>
    </row>
    <row r="71" spans="1:10" ht="15" customHeight="1" x14ac:dyDescent="0.25">
      <c r="A71" s="6" t="s">
        <v>920</v>
      </c>
      <c r="B71" s="5" t="s">
        <v>204</v>
      </c>
      <c r="C71" s="4">
        <f>SUM(D71:I71)</f>
        <v>20285.798591520001</v>
      </c>
      <c r="D71" s="4">
        <v>20263.78565568</v>
      </c>
      <c r="E71" s="4">
        <v>0</v>
      </c>
      <c r="F71" s="4">
        <v>10.144763999999999</v>
      </c>
      <c r="G71" s="4">
        <v>11.86817184</v>
      </c>
      <c r="H71" s="4">
        <v>0</v>
      </c>
      <c r="I71" s="4">
        <v>0</v>
      </c>
      <c r="J71" s="10" t="s">
        <v>63</v>
      </c>
    </row>
    <row r="72" spans="1:10" ht="15" customHeight="1" x14ac:dyDescent="0.25">
      <c r="A72" s="6" t="s">
        <v>924</v>
      </c>
      <c r="B72" s="5" t="s">
        <v>196</v>
      </c>
      <c r="C72" s="4">
        <f>SUM(D72:I72)</f>
        <v>20194.011905759999</v>
      </c>
      <c r="D72" s="4">
        <v>20171.865157920001</v>
      </c>
      <c r="E72" s="4">
        <v>0</v>
      </c>
      <c r="F72" s="4">
        <v>10.167716159999999</v>
      </c>
      <c r="G72" s="4">
        <v>11.97903168</v>
      </c>
      <c r="H72" s="4">
        <v>0</v>
      </c>
      <c r="I72" s="4">
        <v>0</v>
      </c>
      <c r="J72" s="10" t="s">
        <v>100</v>
      </c>
    </row>
    <row r="73" spans="1:10" ht="15" customHeight="1" x14ac:dyDescent="0.25">
      <c r="A73" s="6" t="s">
        <v>914</v>
      </c>
      <c r="B73" s="5" t="s">
        <v>286</v>
      </c>
      <c r="C73" s="4">
        <f>SUM(D73:I73)</f>
        <v>20041.990587359996</v>
      </c>
      <c r="D73" s="4">
        <v>1557.8347680000002</v>
      </c>
      <c r="E73" s="4">
        <v>18390.758399999999</v>
      </c>
      <c r="F73" s="4">
        <v>28.352268000000002</v>
      </c>
      <c r="G73" s="4">
        <v>65.045151359999991</v>
      </c>
      <c r="H73" s="4">
        <v>0</v>
      </c>
      <c r="I73" s="4">
        <v>0</v>
      </c>
      <c r="J73" s="10" t="s">
        <v>13</v>
      </c>
    </row>
    <row r="74" spans="1:10" ht="15" customHeight="1" x14ac:dyDescent="0.25">
      <c r="A74" s="6" t="s">
        <v>921</v>
      </c>
      <c r="B74" s="5" t="s">
        <v>201</v>
      </c>
      <c r="C74" s="4">
        <f>SUM(D74:I74)</f>
        <v>19186.634617920005</v>
      </c>
      <c r="D74" s="4">
        <v>19166.678304480003</v>
      </c>
      <c r="E74" s="4">
        <v>0</v>
      </c>
      <c r="F74" s="4">
        <v>9.1695239999999991</v>
      </c>
      <c r="G74" s="4">
        <v>10.78678944</v>
      </c>
      <c r="H74" s="4">
        <v>0</v>
      </c>
      <c r="I74" s="4">
        <v>0</v>
      </c>
      <c r="J74" s="10" t="s">
        <v>63</v>
      </c>
    </row>
    <row r="75" spans="1:10" ht="15" customHeight="1" x14ac:dyDescent="0.25">
      <c r="A75" s="6" t="s">
        <v>925</v>
      </c>
      <c r="B75" s="5" t="s">
        <v>248</v>
      </c>
      <c r="C75" s="4">
        <f>SUM(D75:I75)</f>
        <v>18753.651100800002</v>
      </c>
      <c r="D75" s="4">
        <v>18745.97918256</v>
      </c>
      <c r="E75" s="4">
        <v>0</v>
      </c>
      <c r="F75" s="4">
        <v>3.5085959999999989</v>
      </c>
      <c r="G75" s="4">
        <v>4.1633222400000003</v>
      </c>
      <c r="H75" s="4">
        <v>0</v>
      </c>
      <c r="I75" s="4">
        <v>0</v>
      </c>
      <c r="J75" s="10" t="s">
        <v>100</v>
      </c>
    </row>
    <row r="76" spans="1:10" ht="15" customHeight="1" x14ac:dyDescent="0.25">
      <c r="A76" s="6" t="s">
        <v>894</v>
      </c>
      <c r="B76" s="5" t="s">
        <v>291</v>
      </c>
      <c r="C76" s="4">
        <f>SUM(D76:I76)</f>
        <v>18562.443369119996</v>
      </c>
      <c r="D76" s="4">
        <v>18543.512735999997</v>
      </c>
      <c r="E76" s="4">
        <v>0</v>
      </c>
      <c r="F76" s="4">
        <v>8.7386040000000005</v>
      </c>
      <c r="G76" s="4">
        <v>10.192029120000001</v>
      </c>
      <c r="H76" s="4">
        <v>0</v>
      </c>
      <c r="I76" s="4">
        <v>0</v>
      </c>
      <c r="J76" s="10" t="s">
        <v>13</v>
      </c>
    </row>
    <row r="77" spans="1:10" ht="15" customHeight="1" x14ac:dyDescent="0.25">
      <c r="A77" s="6" t="s">
        <v>928</v>
      </c>
      <c r="B77" s="5" t="s">
        <v>281</v>
      </c>
      <c r="C77" s="4">
        <f>SUM(D77:I77)</f>
        <v>16610.966265600004</v>
      </c>
      <c r="D77" s="4">
        <v>0</v>
      </c>
      <c r="E77" s="4">
        <v>11548.656000000001</v>
      </c>
      <c r="F77" s="4">
        <v>5041.7640000000001</v>
      </c>
      <c r="G77" s="4">
        <v>20.546265599999998</v>
      </c>
      <c r="H77" s="4">
        <v>0</v>
      </c>
      <c r="I77" s="4">
        <v>0</v>
      </c>
      <c r="J77" s="10" t="s">
        <v>82</v>
      </c>
    </row>
    <row r="78" spans="1:10" ht="15" customHeight="1" x14ac:dyDescent="0.25">
      <c r="A78" s="6" t="s">
        <v>252</v>
      </c>
      <c r="B78" s="5" t="s">
        <v>253</v>
      </c>
      <c r="C78" s="4">
        <f>SUM(D78:I78)</f>
        <v>16342.460859110399</v>
      </c>
      <c r="D78" s="9">
        <v>16226.3501010576</v>
      </c>
      <c r="E78" s="9">
        <v>99.035258212800002</v>
      </c>
      <c r="F78" s="9">
        <v>7.8296803200000014</v>
      </c>
      <c r="G78" s="9">
        <v>9.2458195199999995</v>
      </c>
      <c r="H78" s="9">
        <v>0</v>
      </c>
      <c r="I78" s="9">
        <v>0</v>
      </c>
      <c r="J78" s="21" t="s">
        <v>100</v>
      </c>
    </row>
    <row r="79" spans="1:10" ht="15" customHeight="1" x14ac:dyDescent="0.25">
      <c r="A79" s="6" t="s">
        <v>910</v>
      </c>
      <c r="B79" s="5" t="s">
        <v>165</v>
      </c>
      <c r="C79" s="4">
        <f>SUM(D79:I79)</f>
        <v>16140.740011200001</v>
      </c>
      <c r="D79" s="4">
        <v>16121.70849744</v>
      </c>
      <c r="E79" s="4">
        <v>0</v>
      </c>
      <c r="F79" s="4">
        <v>9.6775560000000009</v>
      </c>
      <c r="G79" s="4">
        <v>9.3539577600000001</v>
      </c>
      <c r="H79" s="4">
        <v>0</v>
      </c>
      <c r="I79" s="4">
        <v>0</v>
      </c>
      <c r="J79" s="10" t="s">
        <v>42</v>
      </c>
    </row>
    <row r="80" spans="1:10" ht="15" customHeight="1" x14ac:dyDescent="0.25">
      <c r="A80" s="6" t="s">
        <v>931</v>
      </c>
      <c r="B80" s="5" t="s">
        <v>220</v>
      </c>
      <c r="C80" s="4">
        <f>SUM(D80:I80)</f>
        <v>15977.186910720004</v>
      </c>
      <c r="D80" s="4">
        <v>15242.489992800003</v>
      </c>
      <c r="E80" s="4">
        <v>0</v>
      </c>
      <c r="F80" s="4">
        <v>7.2780119999999995</v>
      </c>
      <c r="G80" s="4">
        <v>727.41890591999993</v>
      </c>
      <c r="H80" s="4">
        <v>0</v>
      </c>
      <c r="I80" s="4">
        <v>0</v>
      </c>
      <c r="J80" s="10" t="s">
        <v>63</v>
      </c>
    </row>
    <row r="81" spans="1:10" ht="15" customHeight="1" x14ac:dyDescent="0.25">
      <c r="A81" s="6" t="s">
        <v>1105</v>
      </c>
      <c r="B81" s="5" t="s">
        <v>184</v>
      </c>
      <c r="C81" s="4">
        <f>SUM(D81:I81)</f>
        <v>15386.64924384</v>
      </c>
      <c r="D81" s="4">
        <v>15370.94552112</v>
      </c>
      <c r="E81" s="4">
        <v>0</v>
      </c>
      <c r="F81" s="4">
        <v>7.2689400000000006</v>
      </c>
      <c r="G81" s="4">
        <v>8.4347827199999994</v>
      </c>
      <c r="H81" s="4">
        <v>0</v>
      </c>
      <c r="I81" s="4">
        <v>0</v>
      </c>
      <c r="J81" s="10" t="s">
        <v>100</v>
      </c>
    </row>
    <row r="82" spans="1:10" ht="15" customHeight="1" x14ac:dyDescent="0.25">
      <c r="A82" s="6" t="s">
        <v>935</v>
      </c>
      <c r="B82" s="5" t="s">
        <v>225</v>
      </c>
      <c r="C82" s="4">
        <f>SUM(D82:I82)</f>
        <v>15332.781794400002</v>
      </c>
      <c r="D82" s="4">
        <v>15298.716978720002</v>
      </c>
      <c r="E82" s="4">
        <v>0</v>
      </c>
      <c r="F82" s="4">
        <v>15.735384</v>
      </c>
      <c r="G82" s="4">
        <v>18.329431679999999</v>
      </c>
      <c r="H82" s="4">
        <v>0</v>
      </c>
      <c r="I82" s="4">
        <v>0</v>
      </c>
      <c r="J82" s="10" t="s">
        <v>107</v>
      </c>
    </row>
    <row r="83" spans="1:10" ht="15" customHeight="1" x14ac:dyDescent="0.25">
      <c r="A83" s="6" t="s">
        <v>938</v>
      </c>
      <c r="B83" s="5" t="s">
        <v>245</v>
      </c>
      <c r="C83" s="4">
        <f>SUM(D83:I83)</f>
        <v>15096.283372800001</v>
      </c>
      <c r="D83" s="4">
        <v>15080.902704</v>
      </c>
      <c r="E83" s="4">
        <v>0</v>
      </c>
      <c r="F83" s="4">
        <v>7.1351279999999999</v>
      </c>
      <c r="G83" s="4">
        <v>8.2455408000000006</v>
      </c>
      <c r="H83" s="4">
        <v>0</v>
      </c>
      <c r="I83" s="4">
        <v>0</v>
      </c>
      <c r="J83" s="10" t="s">
        <v>100</v>
      </c>
    </row>
    <row r="84" spans="1:10" ht="15" customHeight="1" x14ac:dyDescent="0.25">
      <c r="A84" s="6" t="s">
        <v>929</v>
      </c>
      <c r="B84" s="5" t="s">
        <v>442</v>
      </c>
      <c r="C84" s="4">
        <f>SUM(D84:I84)</f>
        <v>15016.72456368</v>
      </c>
      <c r="D84" s="4">
        <v>15000.871697279999</v>
      </c>
      <c r="E84" s="4">
        <v>0</v>
      </c>
      <c r="F84" s="4">
        <v>7.3369800000000005</v>
      </c>
      <c r="G84" s="4">
        <v>8.5158864000000012</v>
      </c>
      <c r="H84" s="4">
        <v>0</v>
      </c>
      <c r="I84" s="4">
        <v>0</v>
      </c>
      <c r="J84" s="10" t="s">
        <v>63</v>
      </c>
    </row>
    <row r="85" spans="1:10" ht="15" customHeight="1" x14ac:dyDescent="0.25">
      <c r="A85" s="6" t="s">
        <v>887</v>
      </c>
      <c r="B85" s="5" t="s">
        <v>102</v>
      </c>
      <c r="C85" s="4">
        <f>SUM(D85:I85)</f>
        <v>14894.868733920002</v>
      </c>
      <c r="D85" s="4">
        <v>14817.774787200002</v>
      </c>
      <c r="E85" s="4">
        <v>0</v>
      </c>
      <c r="F85" s="4">
        <v>10.53486</v>
      </c>
      <c r="G85" s="4">
        <v>66.559086719999996</v>
      </c>
      <c r="H85" s="4">
        <v>0</v>
      </c>
      <c r="I85" s="4">
        <v>0</v>
      </c>
      <c r="J85" s="10" t="s">
        <v>13</v>
      </c>
    </row>
    <row r="86" spans="1:10" ht="15" customHeight="1" x14ac:dyDescent="0.25">
      <c r="A86" s="6" t="s">
        <v>923</v>
      </c>
      <c r="B86" s="5" t="s">
        <v>239</v>
      </c>
      <c r="C86" s="4">
        <f>SUM(D86:I86)</f>
        <v>14441.59949904</v>
      </c>
      <c r="D86" s="4">
        <v>14424.98340528</v>
      </c>
      <c r="E86" s="4">
        <v>0</v>
      </c>
      <c r="F86" s="4">
        <v>7.2621360000000008</v>
      </c>
      <c r="G86" s="4">
        <v>9.3539577599999983</v>
      </c>
      <c r="H86" s="4">
        <v>0</v>
      </c>
      <c r="I86" s="4">
        <v>0</v>
      </c>
      <c r="J86" s="10" t="s">
        <v>63</v>
      </c>
    </row>
    <row r="87" spans="1:10" ht="15" customHeight="1" x14ac:dyDescent="0.25">
      <c r="A87" s="6" t="s">
        <v>941</v>
      </c>
      <c r="B87" s="5" t="s">
        <v>255</v>
      </c>
      <c r="C87" s="4">
        <f>SUM(D87:I87)</f>
        <v>13708.021793760003</v>
      </c>
      <c r="D87" s="4">
        <v>13693.956383520002</v>
      </c>
      <c r="E87" s="4">
        <v>0</v>
      </c>
      <c r="F87" s="4">
        <v>6.5227680000000019</v>
      </c>
      <c r="G87" s="4">
        <v>7.5426422399999993</v>
      </c>
      <c r="H87" s="4">
        <v>0</v>
      </c>
      <c r="I87" s="4">
        <v>0</v>
      </c>
      <c r="J87" s="10" t="s">
        <v>100</v>
      </c>
    </row>
    <row r="88" spans="1:10" ht="15" customHeight="1" x14ac:dyDescent="0.25">
      <c r="A88" s="6" t="s">
        <v>939</v>
      </c>
      <c r="B88" s="5" t="s">
        <v>227</v>
      </c>
      <c r="C88" s="4">
        <f>SUM(D88:I88)</f>
        <v>13604.616869760001</v>
      </c>
      <c r="D88" s="4">
        <v>13590.064837440001</v>
      </c>
      <c r="E88" s="4">
        <v>0</v>
      </c>
      <c r="F88" s="4">
        <v>6.522768000000001</v>
      </c>
      <c r="G88" s="4">
        <v>8.0292643199999993</v>
      </c>
      <c r="H88" s="4">
        <v>0</v>
      </c>
      <c r="I88" s="4">
        <v>0</v>
      </c>
      <c r="J88" s="10" t="s">
        <v>100</v>
      </c>
    </row>
    <row r="89" spans="1:10" ht="15" customHeight="1" x14ac:dyDescent="0.25">
      <c r="A89" s="6" t="s">
        <v>205</v>
      </c>
      <c r="B89" s="5" t="s">
        <v>206</v>
      </c>
      <c r="C89" s="4">
        <f>SUM(D89:I89)</f>
        <v>13353.592906079999</v>
      </c>
      <c r="D89" s="4">
        <v>13339.333355039998</v>
      </c>
      <c r="E89" s="4">
        <v>0</v>
      </c>
      <c r="F89" s="4">
        <v>6.5817360000000003</v>
      </c>
      <c r="G89" s="4">
        <v>7.6778150399999987</v>
      </c>
      <c r="H89" s="4">
        <v>0</v>
      </c>
      <c r="I89" s="4">
        <v>0</v>
      </c>
      <c r="J89" s="10" t="s">
        <v>63</v>
      </c>
    </row>
    <row r="90" spans="1:10" ht="15" customHeight="1" x14ac:dyDescent="0.25">
      <c r="A90" s="6" t="s">
        <v>936</v>
      </c>
      <c r="B90" s="5" t="s">
        <v>242</v>
      </c>
      <c r="C90" s="4">
        <f>SUM(D90:I90)</f>
        <v>13142.992232159995</v>
      </c>
      <c r="D90" s="4">
        <v>13129.593523199996</v>
      </c>
      <c r="E90" s="4">
        <v>0</v>
      </c>
      <c r="F90" s="4">
        <v>6.2075160000000018</v>
      </c>
      <c r="G90" s="4">
        <v>7.1911929600000004</v>
      </c>
      <c r="H90" s="4">
        <v>0</v>
      </c>
      <c r="I90" s="4">
        <v>0</v>
      </c>
      <c r="J90" s="10" t="s">
        <v>42</v>
      </c>
    </row>
    <row r="91" spans="1:10" ht="15" customHeight="1" x14ac:dyDescent="0.25">
      <c r="A91" s="6" t="s">
        <v>933</v>
      </c>
      <c r="B91" s="5" t="s">
        <v>223</v>
      </c>
      <c r="C91" s="4">
        <f>SUM(D91:I91)</f>
        <v>12744.61013952</v>
      </c>
      <c r="D91" s="4">
        <v>12063.89760912</v>
      </c>
      <c r="E91" s="4">
        <v>665.03039903999991</v>
      </c>
      <c r="F91" s="4">
        <v>6.7336919999999996</v>
      </c>
      <c r="G91" s="4">
        <v>8.9484393600000001</v>
      </c>
      <c r="H91" s="4">
        <v>0</v>
      </c>
      <c r="I91" s="4">
        <v>0</v>
      </c>
      <c r="J91" s="10" t="s">
        <v>107</v>
      </c>
    </row>
    <row r="92" spans="1:10" ht="15" customHeight="1" x14ac:dyDescent="0.25">
      <c r="A92" s="6" t="s">
        <v>943</v>
      </c>
      <c r="B92" s="5" t="s">
        <v>274</v>
      </c>
      <c r="C92" s="4">
        <f>SUM(D92:I92)</f>
        <v>12224.438987039999</v>
      </c>
      <c r="D92" s="4">
        <v>12211.973514719999</v>
      </c>
      <c r="E92" s="4">
        <v>0</v>
      </c>
      <c r="F92" s="4">
        <v>5.7879359999999993</v>
      </c>
      <c r="G92" s="4">
        <v>6.6775363199999997</v>
      </c>
      <c r="H92" s="4">
        <v>0</v>
      </c>
      <c r="I92" s="4">
        <v>0</v>
      </c>
      <c r="J92" s="10" t="s">
        <v>63</v>
      </c>
    </row>
    <row r="93" spans="1:10" ht="15" customHeight="1" x14ac:dyDescent="0.25">
      <c r="A93" s="6" t="s">
        <v>236</v>
      </c>
      <c r="B93" s="5" t="s">
        <v>237</v>
      </c>
      <c r="C93" s="4">
        <f>SUM(D93:I93)</f>
        <v>12136.116081599999</v>
      </c>
      <c r="D93" s="4">
        <v>12123.492937919998</v>
      </c>
      <c r="E93" s="4">
        <v>0</v>
      </c>
      <c r="F93" s="4">
        <v>5.7834000000000012</v>
      </c>
      <c r="G93" s="4">
        <v>6.8397436800000015</v>
      </c>
      <c r="H93" s="4">
        <v>0</v>
      </c>
      <c r="I93" s="4">
        <v>0</v>
      </c>
      <c r="J93" s="10" t="s">
        <v>63</v>
      </c>
    </row>
    <row r="94" spans="1:10" ht="15" customHeight="1" x14ac:dyDescent="0.25">
      <c r="A94" s="6" t="s">
        <v>957</v>
      </c>
      <c r="B94" s="5" t="s">
        <v>474</v>
      </c>
      <c r="C94" s="4">
        <f>SUM(D94:I94)</f>
        <v>12116.802972960002</v>
      </c>
      <c r="D94" s="4">
        <v>12049.563758400001</v>
      </c>
      <c r="E94" s="4">
        <v>0</v>
      </c>
      <c r="F94" s="4">
        <v>4.3568279999999993</v>
      </c>
      <c r="G94" s="4">
        <v>62.882386560000008</v>
      </c>
      <c r="H94" s="4">
        <v>0</v>
      </c>
      <c r="I94" s="4">
        <v>0</v>
      </c>
      <c r="J94" s="10" t="s">
        <v>100</v>
      </c>
    </row>
    <row r="95" spans="1:10" ht="15" customHeight="1" x14ac:dyDescent="0.25">
      <c r="A95" s="6" t="s">
        <v>952</v>
      </c>
      <c r="B95" s="5" t="s">
        <v>296</v>
      </c>
      <c r="C95" s="4">
        <f>SUM(D95:I95)</f>
        <v>12114.151680960002</v>
      </c>
      <c r="D95" s="4">
        <v>12101.803781760002</v>
      </c>
      <c r="E95" s="4">
        <v>0</v>
      </c>
      <c r="F95" s="4">
        <v>5.7244320000000002</v>
      </c>
      <c r="G95" s="4">
        <v>6.6234671999999994</v>
      </c>
      <c r="H95" s="4">
        <v>0</v>
      </c>
      <c r="I95" s="4">
        <v>0</v>
      </c>
      <c r="J95" s="10" t="s">
        <v>100</v>
      </c>
    </row>
    <row r="96" spans="1:10" ht="15" customHeight="1" x14ac:dyDescent="0.25">
      <c r="A96" s="6" t="s">
        <v>263</v>
      </c>
      <c r="B96" s="5" t="s">
        <v>264</v>
      </c>
      <c r="C96" s="4">
        <f>SUM(D96:I96)</f>
        <v>12105.379964160002</v>
      </c>
      <c r="D96" s="16">
        <v>12093.070439520001</v>
      </c>
      <c r="E96" s="16">
        <v>0</v>
      </c>
      <c r="F96" s="16">
        <v>5.7130920000000005</v>
      </c>
      <c r="G96" s="16">
        <v>6.5964326400000006</v>
      </c>
      <c r="H96" s="16">
        <v>0</v>
      </c>
      <c r="I96" s="16">
        <v>0</v>
      </c>
      <c r="J96" s="6" t="s">
        <v>63</v>
      </c>
    </row>
    <row r="97" spans="1:10" ht="15" customHeight="1" x14ac:dyDescent="0.25">
      <c r="A97" s="6" t="s">
        <v>1022</v>
      </c>
      <c r="B97" s="5" t="s">
        <v>355</v>
      </c>
      <c r="C97" s="4">
        <f>SUM(D97:I97)</f>
        <v>12034.791095040002</v>
      </c>
      <c r="D97" s="4">
        <v>12022.371164160002</v>
      </c>
      <c r="E97" s="4">
        <v>0</v>
      </c>
      <c r="F97" s="4">
        <v>5.7153600000000004</v>
      </c>
      <c r="G97" s="4">
        <v>6.7045708799999977</v>
      </c>
      <c r="H97" s="4">
        <v>0</v>
      </c>
      <c r="I97" s="4">
        <v>0</v>
      </c>
      <c r="J97" s="10" t="s">
        <v>63</v>
      </c>
    </row>
    <row r="98" spans="1:10" ht="15" customHeight="1" x14ac:dyDescent="0.25">
      <c r="A98" s="6" t="s">
        <v>946</v>
      </c>
      <c r="B98" s="5" t="s">
        <v>271</v>
      </c>
      <c r="C98" s="4">
        <f>SUM(D98:I98)</f>
        <v>11925.487284479999</v>
      </c>
      <c r="D98" s="4">
        <v>11913.350672160001</v>
      </c>
      <c r="E98" s="4">
        <v>0</v>
      </c>
      <c r="F98" s="4">
        <v>5.4590760000000005</v>
      </c>
      <c r="G98" s="4">
        <v>6.6775363199999989</v>
      </c>
      <c r="H98" s="4">
        <v>0</v>
      </c>
      <c r="I98" s="4">
        <v>0</v>
      </c>
      <c r="J98" s="10" t="s">
        <v>100</v>
      </c>
    </row>
    <row r="99" spans="1:10" ht="15" customHeight="1" x14ac:dyDescent="0.25">
      <c r="A99" s="6" t="s">
        <v>958</v>
      </c>
      <c r="B99" s="5" t="s">
        <v>233</v>
      </c>
      <c r="C99" s="4">
        <f>SUM(D99:I99)</f>
        <v>11825.67423744</v>
      </c>
      <c r="D99" s="4">
        <v>3.3318734399999999</v>
      </c>
      <c r="E99" s="4">
        <v>11760.9408</v>
      </c>
      <c r="F99" s="4">
        <v>18.146268000000003</v>
      </c>
      <c r="G99" s="4">
        <v>43.255296000000001</v>
      </c>
      <c r="H99" s="4">
        <v>0</v>
      </c>
      <c r="I99" s="4">
        <v>0</v>
      </c>
      <c r="J99" s="10" t="s">
        <v>82</v>
      </c>
    </row>
    <row r="100" spans="1:10" ht="15" customHeight="1" x14ac:dyDescent="0.25">
      <c r="A100" s="6" t="s">
        <v>973</v>
      </c>
      <c r="B100" s="5" t="s">
        <v>208</v>
      </c>
      <c r="C100" s="4">
        <f>SUM(D100:I100)</f>
        <v>11515.41900432</v>
      </c>
      <c r="D100" s="4">
        <v>11500.30614096</v>
      </c>
      <c r="E100" s="4">
        <v>0</v>
      </c>
      <c r="F100" s="4">
        <v>6.1644240000000003</v>
      </c>
      <c r="G100" s="4">
        <v>8.9484393600000001</v>
      </c>
      <c r="H100" s="4">
        <v>0</v>
      </c>
      <c r="I100" s="4">
        <v>0</v>
      </c>
      <c r="J100" s="10" t="s">
        <v>13</v>
      </c>
    </row>
    <row r="101" spans="1:10" ht="15" customHeight="1" x14ac:dyDescent="0.25">
      <c r="A101" s="6" t="s">
        <v>945</v>
      </c>
      <c r="B101" s="5" t="s">
        <v>268</v>
      </c>
      <c r="C101" s="4">
        <f>SUM(D101:I101)</f>
        <v>11302.77132432</v>
      </c>
      <c r="D101" s="4">
        <v>11290.64832</v>
      </c>
      <c r="E101" s="4">
        <v>0</v>
      </c>
      <c r="F101" s="4">
        <v>5.445468</v>
      </c>
      <c r="G101" s="4">
        <v>6.6775363199999997</v>
      </c>
      <c r="H101" s="4">
        <v>0</v>
      </c>
      <c r="I101" s="4">
        <v>0</v>
      </c>
      <c r="J101" s="10" t="s">
        <v>63</v>
      </c>
    </row>
    <row r="102" spans="1:10" ht="15" customHeight="1" x14ac:dyDescent="0.25">
      <c r="A102" s="6" t="s">
        <v>940</v>
      </c>
      <c r="B102" s="5" t="s">
        <v>294</v>
      </c>
      <c r="C102" s="4">
        <f>SUM(D102:I102)</f>
        <v>11223.512707679998</v>
      </c>
      <c r="D102" s="4">
        <v>11211.581394719999</v>
      </c>
      <c r="E102" s="4">
        <v>0</v>
      </c>
      <c r="F102" s="4">
        <v>5.4159839999999999</v>
      </c>
      <c r="G102" s="4">
        <v>6.5153289600000015</v>
      </c>
      <c r="H102" s="4">
        <v>0</v>
      </c>
      <c r="I102" s="4">
        <v>0</v>
      </c>
      <c r="J102" s="10" t="s">
        <v>63</v>
      </c>
    </row>
    <row r="103" spans="1:10" ht="15" customHeight="1" x14ac:dyDescent="0.25">
      <c r="A103" s="6" t="s">
        <v>953</v>
      </c>
      <c r="B103" s="5" t="s">
        <v>262</v>
      </c>
      <c r="C103" s="4">
        <f>SUM(D103:I103)</f>
        <v>11185.332469920002</v>
      </c>
      <c r="D103" s="4">
        <v>8950.7799360000008</v>
      </c>
      <c r="E103" s="4">
        <v>0</v>
      </c>
      <c r="F103" s="4">
        <v>2229.6322439999999</v>
      </c>
      <c r="G103" s="4">
        <v>4.9202899200000001</v>
      </c>
      <c r="H103" s="4">
        <v>0</v>
      </c>
      <c r="I103" s="4">
        <v>0</v>
      </c>
      <c r="J103" s="10" t="s">
        <v>63</v>
      </c>
    </row>
    <row r="104" spans="1:10" ht="15" customHeight="1" x14ac:dyDescent="0.25">
      <c r="A104" s="6" t="s">
        <v>956</v>
      </c>
      <c r="B104" s="5" t="s">
        <v>230</v>
      </c>
      <c r="C104" s="4">
        <f>SUM(D104:I104)</f>
        <v>11044.602162719999</v>
      </c>
      <c r="D104" s="4">
        <v>830.67885936000005</v>
      </c>
      <c r="E104" s="4">
        <v>0</v>
      </c>
      <c r="F104" s="4">
        <v>0.39463199999999998</v>
      </c>
      <c r="G104" s="4">
        <v>93.161093760000014</v>
      </c>
      <c r="H104" s="4">
        <v>651.55104000000006</v>
      </c>
      <c r="I104" s="4">
        <v>9468.8165375999997</v>
      </c>
      <c r="J104" s="10" t="s">
        <v>100</v>
      </c>
    </row>
    <row r="105" spans="1:10" ht="15" customHeight="1" x14ac:dyDescent="0.25">
      <c r="A105" s="6" t="s">
        <v>950</v>
      </c>
      <c r="B105" s="5" t="s">
        <v>299</v>
      </c>
      <c r="C105" s="4">
        <f>SUM(D105:I105)</f>
        <v>11035.189962719998</v>
      </c>
      <c r="D105" s="4">
        <v>11024.303562719999</v>
      </c>
      <c r="E105" s="4">
        <v>0</v>
      </c>
      <c r="F105" s="4">
        <v>4.8036240000000001</v>
      </c>
      <c r="G105" s="4">
        <v>6.0827760000000008</v>
      </c>
      <c r="H105" s="4">
        <v>0</v>
      </c>
      <c r="I105" s="4">
        <v>0</v>
      </c>
      <c r="J105" s="10" t="s">
        <v>100</v>
      </c>
    </row>
    <row r="106" spans="1:10" ht="15" customHeight="1" x14ac:dyDescent="0.25">
      <c r="A106" s="6" t="s">
        <v>948</v>
      </c>
      <c r="B106" s="5" t="s">
        <v>455</v>
      </c>
      <c r="C106" s="4">
        <f>SUM(D106:I106)</f>
        <v>10838.16</v>
      </c>
      <c r="D106" s="4">
        <v>10826.24</v>
      </c>
      <c r="E106" s="4">
        <v>0</v>
      </c>
      <c r="F106" s="4">
        <v>5.27</v>
      </c>
      <c r="G106" s="4">
        <v>6.65</v>
      </c>
      <c r="H106" s="4">
        <v>0</v>
      </c>
      <c r="I106" s="4">
        <v>0</v>
      </c>
      <c r="J106" s="10" t="s">
        <v>63</v>
      </c>
    </row>
    <row r="107" spans="1:10" ht="15" customHeight="1" x14ac:dyDescent="0.25">
      <c r="A107" s="6" t="s">
        <v>1001</v>
      </c>
      <c r="B107" s="5" t="s">
        <v>679</v>
      </c>
      <c r="C107" s="4">
        <f>SUM(D107:I107)</f>
        <v>10249.187346720002</v>
      </c>
      <c r="D107" s="4">
        <v>10238.650128000001</v>
      </c>
      <c r="E107" s="4">
        <v>0</v>
      </c>
      <c r="F107" s="4">
        <v>4.8058920000000001</v>
      </c>
      <c r="G107" s="4">
        <v>5.7313267199999993</v>
      </c>
      <c r="H107" s="4">
        <v>0</v>
      </c>
      <c r="I107" s="4">
        <v>0</v>
      </c>
      <c r="J107" s="10" t="s">
        <v>13</v>
      </c>
    </row>
    <row r="108" spans="1:10" ht="15" customHeight="1" x14ac:dyDescent="0.25">
      <c r="A108" s="6" t="s">
        <v>960</v>
      </c>
      <c r="B108" s="5" t="s">
        <v>326</v>
      </c>
      <c r="C108" s="4">
        <f>SUM(D108:I108)</f>
        <v>10073.966112000002</v>
      </c>
      <c r="D108" s="4">
        <v>99.204769439999993</v>
      </c>
      <c r="E108" s="4">
        <v>0</v>
      </c>
      <c r="F108" s="4">
        <v>9974.734308000001</v>
      </c>
      <c r="G108" s="4">
        <v>2.7034559999999999E-2</v>
      </c>
      <c r="H108" s="4">
        <v>0</v>
      </c>
      <c r="I108" s="4">
        <v>0</v>
      </c>
      <c r="J108" s="10" t="s">
        <v>42</v>
      </c>
    </row>
    <row r="109" spans="1:10" ht="15" customHeight="1" x14ac:dyDescent="0.25">
      <c r="A109" s="6" t="s">
        <v>922</v>
      </c>
      <c r="B109" s="5" t="s">
        <v>528</v>
      </c>
      <c r="C109" s="4">
        <f>SUM(D109:I109)</f>
        <v>9919.7871091199995</v>
      </c>
      <c r="D109" s="4">
        <v>0</v>
      </c>
      <c r="E109" s="4">
        <v>4167.6768000000002</v>
      </c>
      <c r="F109" s="4">
        <v>5745.2975999999999</v>
      </c>
      <c r="G109" s="4">
        <v>6.8127091200000001</v>
      </c>
      <c r="H109" s="4">
        <v>0</v>
      </c>
      <c r="I109" s="4">
        <v>0</v>
      </c>
      <c r="J109" s="10" t="s">
        <v>82</v>
      </c>
    </row>
    <row r="110" spans="1:10" ht="15" customHeight="1" x14ac:dyDescent="0.25">
      <c r="A110" s="6" t="s">
        <v>998</v>
      </c>
      <c r="B110" s="5" t="s">
        <v>388</v>
      </c>
      <c r="C110" s="4">
        <f>SUM(D110:I110)</f>
        <v>9818.7969700799986</v>
      </c>
      <c r="D110" s="4">
        <v>9808.7045515199989</v>
      </c>
      <c r="E110" s="4">
        <v>0</v>
      </c>
      <c r="F110" s="4">
        <v>4.6584719999999988</v>
      </c>
      <c r="G110" s="4">
        <v>5.4339465600000008</v>
      </c>
      <c r="H110" s="4">
        <v>0</v>
      </c>
      <c r="I110" s="4">
        <v>0</v>
      </c>
      <c r="J110" s="10" t="s">
        <v>100</v>
      </c>
    </row>
    <row r="111" spans="1:10" ht="15" customHeight="1" x14ac:dyDescent="0.25">
      <c r="A111" s="6" t="s">
        <v>980</v>
      </c>
      <c r="B111" s="5" t="s">
        <v>363</v>
      </c>
      <c r="C111" s="4">
        <f>SUM(D111:I111)</f>
        <v>9808.6456742399987</v>
      </c>
      <c r="D111" s="4">
        <v>9798.6570393599995</v>
      </c>
      <c r="E111" s="4">
        <v>0</v>
      </c>
      <c r="F111" s="4">
        <v>4.6357920000000004</v>
      </c>
      <c r="G111" s="4">
        <v>5.3528428800000007</v>
      </c>
      <c r="H111" s="4">
        <v>0</v>
      </c>
      <c r="I111" s="4">
        <v>0</v>
      </c>
      <c r="J111" s="10" t="s">
        <v>100</v>
      </c>
    </row>
    <row r="112" spans="1:10" ht="15" customHeight="1" x14ac:dyDescent="0.25">
      <c r="A112" s="6" t="s">
        <v>954</v>
      </c>
      <c r="B112" s="5" t="s">
        <v>319</v>
      </c>
      <c r="C112" s="4">
        <f>SUM(D112:I112)</f>
        <v>9783.197716319999</v>
      </c>
      <c r="D112" s="4">
        <v>9729.9413567999982</v>
      </c>
      <c r="E112" s="4">
        <v>0</v>
      </c>
      <c r="F112" s="4">
        <v>4.134564000000001</v>
      </c>
      <c r="G112" s="4">
        <v>49.121795520000006</v>
      </c>
      <c r="H112" s="4">
        <v>0</v>
      </c>
      <c r="I112" s="4">
        <v>0</v>
      </c>
      <c r="J112" s="10" t="s">
        <v>63</v>
      </c>
    </row>
    <row r="113" spans="1:10" ht="15" customHeight="1" x14ac:dyDescent="0.25">
      <c r="A113" s="6" t="s">
        <v>930</v>
      </c>
      <c r="B113" s="5" t="s">
        <v>305</v>
      </c>
      <c r="C113" s="4">
        <f>SUM(D113:I113)</f>
        <v>9565.0309036800008</v>
      </c>
      <c r="D113" s="4">
        <v>9533.9148508800008</v>
      </c>
      <c r="E113" s="4">
        <v>0</v>
      </c>
      <c r="F113" s="4">
        <v>9.3532320000000002</v>
      </c>
      <c r="G113" s="4">
        <v>21.7628208</v>
      </c>
      <c r="H113" s="4">
        <v>0</v>
      </c>
      <c r="I113" s="4">
        <v>0</v>
      </c>
      <c r="J113" s="10" t="s">
        <v>100</v>
      </c>
    </row>
    <row r="114" spans="1:10" ht="15" customHeight="1" x14ac:dyDescent="0.25">
      <c r="A114" s="6" t="s">
        <v>964</v>
      </c>
      <c r="B114" s="5" t="s">
        <v>331</v>
      </c>
      <c r="C114" s="4">
        <f>SUM(D114:I114)</f>
        <v>9213.2114860800011</v>
      </c>
      <c r="D114" s="4">
        <v>9203.7292502400014</v>
      </c>
      <c r="E114" s="4">
        <v>0</v>
      </c>
      <c r="F114" s="4">
        <v>4.3727039999999997</v>
      </c>
      <c r="G114" s="4">
        <v>5.1095318399999998</v>
      </c>
      <c r="H114" s="4">
        <v>0</v>
      </c>
      <c r="I114" s="4">
        <v>0</v>
      </c>
      <c r="J114" s="10" t="s">
        <v>63</v>
      </c>
    </row>
    <row r="115" spans="1:10" ht="15" customHeight="1" x14ac:dyDescent="0.25">
      <c r="A115" s="6" t="s">
        <v>961</v>
      </c>
      <c r="B115" s="5" t="s">
        <v>328</v>
      </c>
      <c r="C115" s="4">
        <f>SUM(D115:I115)</f>
        <v>9028.9719575999989</v>
      </c>
      <c r="D115" s="4">
        <v>9019.69066656</v>
      </c>
      <c r="E115" s="4">
        <v>0</v>
      </c>
      <c r="F115" s="4">
        <v>4.3069320000000006</v>
      </c>
      <c r="G115" s="4">
        <v>4.9743590400000004</v>
      </c>
      <c r="H115" s="4">
        <v>0</v>
      </c>
      <c r="I115" s="4">
        <v>0</v>
      </c>
      <c r="J115" s="10" t="s">
        <v>63</v>
      </c>
    </row>
    <row r="116" spans="1:10" ht="15" customHeight="1" x14ac:dyDescent="0.25">
      <c r="A116" s="6" t="s">
        <v>968</v>
      </c>
      <c r="B116" s="5" t="s">
        <v>321</v>
      </c>
      <c r="C116" s="4">
        <f>SUM(D116:I116)</f>
        <v>8803.9018065599994</v>
      </c>
      <c r="D116" s="4">
        <v>8794.7112355200006</v>
      </c>
      <c r="E116" s="4">
        <v>0</v>
      </c>
      <c r="F116" s="4">
        <v>4.2162119999999996</v>
      </c>
      <c r="G116" s="4">
        <v>4.9743590400000004</v>
      </c>
      <c r="H116" s="4">
        <v>0</v>
      </c>
      <c r="I116" s="4">
        <v>0</v>
      </c>
      <c r="J116" s="10" t="s">
        <v>63</v>
      </c>
    </row>
    <row r="117" spans="1:10" ht="15" customHeight="1" x14ac:dyDescent="0.25">
      <c r="A117" s="6" t="s">
        <v>959</v>
      </c>
      <c r="B117" s="5" t="s">
        <v>302</v>
      </c>
      <c r="C117" s="4">
        <f>SUM(D117:I117)</f>
        <v>8755.2130175999991</v>
      </c>
      <c r="D117" s="4">
        <v>8746.3453190399996</v>
      </c>
      <c r="E117" s="4">
        <v>0</v>
      </c>
      <c r="F117" s="4">
        <v>4.1096159999999999</v>
      </c>
      <c r="G117" s="4">
        <v>4.7580825600000001</v>
      </c>
      <c r="H117" s="4">
        <v>0</v>
      </c>
      <c r="I117" s="4">
        <v>0</v>
      </c>
      <c r="J117" s="10" t="s">
        <v>100</v>
      </c>
    </row>
    <row r="118" spans="1:10" ht="15" customHeight="1" x14ac:dyDescent="0.25">
      <c r="A118" s="6" t="s">
        <v>971</v>
      </c>
      <c r="B118" s="5" t="s">
        <v>333</v>
      </c>
      <c r="C118" s="4">
        <f>SUM(D118:I118)</f>
        <v>8512.8620673600017</v>
      </c>
      <c r="D118" s="4">
        <v>8503.8232708800024</v>
      </c>
      <c r="E118" s="4">
        <v>0</v>
      </c>
      <c r="F118" s="4">
        <v>4.0914720000000004</v>
      </c>
      <c r="G118" s="4">
        <v>4.9473244800000007</v>
      </c>
      <c r="H118" s="4">
        <v>0</v>
      </c>
      <c r="I118" s="4">
        <v>0</v>
      </c>
      <c r="J118" s="10" t="s">
        <v>100</v>
      </c>
    </row>
    <row r="119" spans="1:10" ht="15" customHeight="1" x14ac:dyDescent="0.25">
      <c r="A119" s="6" t="s">
        <v>989</v>
      </c>
      <c r="B119" s="5" t="s">
        <v>284</v>
      </c>
      <c r="C119" s="4">
        <f>SUM(D119:I119)</f>
        <v>8450.8393435200014</v>
      </c>
      <c r="D119" s="4">
        <v>7822.0739923200017</v>
      </c>
      <c r="E119" s="4">
        <v>0</v>
      </c>
      <c r="F119" s="4">
        <v>3.726324</v>
      </c>
      <c r="G119" s="4">
        <v>625.03902719999996</v>
      </c>
      <c r="H119" s="4">
        <v>0</v>
      </c>
      <c r="I119" s="4">
        <v>0</v>
      </c>
      <c r="J119" s="10" t="s">
        <v>63</v>
      </c>
    </row>
    <row r="120" spans="1:10" ht="15" customHeight="1" x14ac:dyDescent="0.25">
      <c r="A120" s="6" t="s">
        <v>322</v>
      </c>
      <c r="B120" s="5" t="s">
        <v>323</v>
      </c>
      <c r="C120" s="4">
        <f>SUM(D120:I120)</f>
        <v>8357.8103380800003</v>
      </c>
      <c r="D120" s="4">
        <v>8177.7232454399991</v>
      </c>
      <c r="E120" s="4">
        <v>0</v>
      </c>
      <c r="F120" s="4">
        <v>3.8941560000000006</v>
      </c>
      <c r="G120" s="4">
        <v>4.5688406399999995</v>
      </c>
      <c r="H120" s="4">
        <v>0</v>
      </c>
      <c r="I120" s="4">
        <v>171.62409600000001</v>
      </c>
      <c r="J120" s="10" t="s">
        <v>100</v>
      </c>
    </row>
    <row r="121" spans="1:10" ht="15" customHeight="1" x14ac:dyDescent="0.25">
      <c r="A121" s="6" t="s">
        <v>970</v>
      </c>
      <c r="B121" s="5" t="s">
        <v>289</v>
      </c>
      <c r="C121" s="4">
        <f>SUM(D121:I121)</f>
        <v>8348.8634409599999</v>
      </c>
      <c r="D121" s="4">
        <v>8340.3482803200004</v>
      </c>
      <c r="E121" s="4">
        <v>0</v>
      </c>
      <c r="F121" s="4">
        <v>3.9463200000000014</v>
      </c>
      <c r="G121" s="4">
        <v>4.5688406400000003</v>
      </c>
      <c r="H121" s="4">
        <v>0</v>
      </c>
      <c r="I121" s="4">
        <v>0</v>
      </c>
      <c r="J121" s="10" t="s">
        <v>100</v>
      </c>
    </row>
    <row r="122" spans="1:10" ht="15" customHeight="1" x14ac:dyDescent="0.25">
      <c r="A122" s="6" t="s">
        <v>976</v>
      </c>
      <c r="B122" s="5" t="s">
        <v>763</v>
      </c>
      <c r="C122" s="4">
        <f>SUM(D122:I122)</f>
        <v>8302.7023833599997</v>
      </c>
      <c r="D122" s="4">
        <v>8294.1218135999989</v>
      </c>
      <c r="E122" s="4">
        <v>0</v>
      </c>
      <c r="F122" s="4">
        <v>3.9576600000000006</v>
      </c>
      <c r="G122" s="4">
        <v>4.6229097599999989</v>
      </c>
      <c r="H122" s="4">
        <v>0</v>
      </c>
      <c r="I122" s="4">
        <v>0</v>
      </c>
      <c r="J122" s="10" t="s">
        <v>63</v>
      </c>
    </row>
    <row r="123" spans="1:10" ht="15" customHeight="1" x14ac:dyDescent="0.25">
      <c r="A123" s="6" t="s">
        <v>523</v>
      </c>
      <c r="B123" s="5" t="s">
        <v>524</v>
      </c>
      <c r="C123" s="4">
        <f>SUM(D123:I123)</f>
        <v>8285.7671366400027</v>
      </c>
      <c r="D123" s="4">
        <v>8276.9582246400023</v>
      </c>
      <c r="E123" s="4">
        <v>0</v>
      </c>
      <c r="F123" s="4">
        <v>4.0778640000000008</v>
      </c>
      <c r="G123" s="4">
        <v>4.7310479999999995</v>
      </c>
      <c r="H123" s="4">
        <v>0</v>
      </c>
      <c r="I123" s="4">
        <v>0</v>
      </c>
      <c r="J123" s="10" t="s">
        <v>100</v>
      </c>
    </row>
    <row r="124" spans="1:10" ht="15" customHeight="1" x14ac:dyDescent="0.25">
      <c r="A124" s="6" t="s">
        <v>343</v>
      </c>
      <c r="B124" s="5" t="s">
        <v>344</v>
      </c>
      <c r="C124" s="4">
        <f>SUM(D124:I124)</f>
        <v>8224.0193851199983</v>
      </c>
      <c r="D124" s="4">
        <v>8215.6397601599983</v>
      </c>
      <c r="E124" s="4">
        <v>0</v>
      </c>
      <c r="F124" s="4">
        <v>3.8918880000000007</v>
      </c>
      <c r="G124" s="4">
        <v>4.4877369599999994</v>
      </c>
      <c r="H124" s="4">
        <v>0</v>
      </c>
      <c r="I124" s="4">
        <v>0</v>
      </c>
      <c r="J124" s="10" t="s">
        <v>100</v>
      </c>
    </row>
    <row r="125" spans="1:10" ht="15" customHeight="1" x14ac:dyDescent="0.25">
      <c r="A125" s="6" t="s">
        <v>962</v>
      </c>
      <c r="B125" s="5" t="s">
        <v>368</v>
      </c>
      <c r="C125" s="4">
        <f>SUM(D125:I125)</f>
        <v>8178.6525811200027</v>
      </c>
      <c r="D125" s="4">
        <v>8170.3272067200032</v>
      </c>
      <c r="E125" s="4">
        <v>0</v>
      </c>
      <c r="F125" s="4">
        <v>3.8646719999999997</v>
      </c>
      <c r="G125" s="4">
        <v>4.4607023999999988</v>
      </c>
      <c r="H125" s="4">
        <v>0</v>
      </c>
      <c r="I125" s="4">
        <v>0</v>
      </c>
      <c r="J125" s="10" t="s">
        <v>63</v>
      </c>
    </row>
    <row r="126" spans="1:10" ht="15" customHeight="1" x14ac:dyDescent="0.25">
      <c r="A126" s="6" t="s">
        <v>947</v>
      </c>
      <c r="B126" s="5" t="s">
        <v>359</v>
      </c>
      <c r="C126" s="4">
        <f>SUM(D126:I126)</f>
        <v>7979.3651447999982</v>
      </c>
      <c r="D126" s="4">
        <v>7971.3199137599986</v>
      </c>
      <c r="E126" s="4">
        <v>0</v>
      </c>
      <c r="F126" s="4">
        <v>3.7467360000000007</v>
      </c>
      <c r="G126" s="4">
        <v>4.2984950399999997</v>
      </c>
      <c r="H126" s="4">
        <v>0</v>
      </c>
      <c r="I126" s="4">
        <v>0</v>
      </c>
      <c r="J126" s="10" t="s">
        <v>63</v>
      </c>
    </row>
    <row r="127" spans="1:10" ht="15" customHeight="1" x14ac:dyDescent="0.25">
      <c r="A127" s="6" t="s">
        <v>1006</v>
      </c>
      <c r="B127" s="5" t="s">
        <v>340</v>
      </c>
      <c r="C127" s="4">
        <f>SUM(D127:I127)</f>
        <v>7976.8316073599999</v>
      </c>
      <c r="D127" s="4">
        <v>7968.3778641600002</v>
      </c>
      <c r="E127" s="4">
        <v>0</v>
      </c>
      <c r="F127" s="4">
        <v>3.8578679999999994</v>
      </c>
      <c r="G127" s="4">
        <v>4.5958752</v>
      </c>
      <c r="H127" s="4">
        <v>0</v>
      </c>
      <c r="I127" s="4">
        <v>0</v>
      </c>
      <c r="J127" s="10" t="s">
        <v>63</v>
      </c>
    </row>
    <row r="128" spans="1:10" ht="15" customHeight="1" x14ac:dyDescent="0.25">
      <c r="A128" s="6" t="s">
        <v>1004</v>
      </c>
      <c r="B128" s="5" t="s">
        <v>357</v>
      </c>
      <c r="C128" s="4">
        <f>SUM(D128:I128)</f>
        <v>7974.3746376000008</v>
      </c>
      <c r="D128" s="4">
        <v>7966.0067155200004</v>
      </c>
      <c r="E128" s="4">
        <v>0</v>
      </c>
      <c r="F128" s="4">
        <v>3.8261160000000003</v>
      </c>
      <c r="G128" s="4">
        <v>4.5418060800000006</v>
      </c>
      <c r="H128" s="4">
        <v>0</v>
      </c>
      <c r="I128" s="4">
        <v>0</v>
      </c>
      <c r="J128" s="10" t="s">
        <v>92</v>
      </c>
    </row>
    <row r="129" spans="1:10" ht="15" customHeight="1" x14ac:dyDescent="0.25">
      <c r="A129" s="6" t="s">
        <v>949</v>
      </c>
      <c r="B129" s="5" t="s">
        <v>266</v>
      </c>
      <c r="C129" s="4">
        <f>SUM(D129:I129)</f>
        <v>7963.6911782400002</v>
      </c>
      <c r="D129" s="4">
        <v>7955.5310049600002</v>
      </c>
      <c r="E129" s="4">
        <v>0</v>
      </c>
      <c r="F129" s="4">
        <v>3.7535400000000001</v>
      </c>
      <c r="G129" s="4">
        <v>4.4066332799999994</v>
      </c>
      <c r="H129" s="4">
        <v>0</v>
      </c>
      <c r="I129" s="4">
        <v>0</v>
      </c>
      <c r="J129" s="10" t="s">
        <v>100</v>
      </c>
    </row>
    <row r="130" spans="1:10" ht="15" customHeight="1" x14ac:dyDescent="0.25">
      <c r="A130" s="6" t="s">
        <v>969</v>
      </c>
      <c r="B130" s="5" t="s">
        <v>347</v>
      </c>
      <c r="C130" s="4">
        <f>SUM(D130:I130)</f>
        <v>7825.5797760000005</v>
      </c>
      <c r="D130" s="4">
        <v>7823.7653760000003</v>
      </c>
      <c r="E130" s="4">
        <v>0</v>
      </c>
      <c r="F130" s="4">
        <v>1.8144</v>
      </c>
      <c r="G130" s="4">
        <v>0</v>
      </c>
      <c r="H130" s="4">
        <v>0</v>
      </c>
      <c r="I130" s="4">
        <v>0</v>
      </c>
      <c r="J130" s="10" t="s">
        <v>63</v>
      </c>
    </row>
    <row r="131" spans="1:10" ht="15" customHeight="1" x14ac:dyDescent="0.25">
      <c r="A131" s="6" t="s">
        <v>193</v>
      </c>
      <c r="B131" s="5" t="s">
        <v>194</v>
      </c>
      <c r="C131" s="4">
        <f>SUM(D131:I131)</f>
        <v>7710.2517945599993</v>
      </c>
      <c r="D131" s="4">
        <v>3.0844800000000001</v>
      </c>
      <c r="E131" s="4">
        <v>1189.1124</v>
      </c>
      <c r="F131" s="4">
        <v>6518.0278799999996</v>
      </c>
      <c r="G131" s="4">
        <v>2.7034559999999999E-2</v>
      </c>
      <c r="H131" s="4">
        <v>0</v>
      </c>
      <c r="I131" s="4">
        <v>0</v>
      </c>
      <c r="J131" s="10" t="s">
        <v>82</v>
      </c>
    </row>
    <row r="132" spans="1:10" ht="15" customHeight="1" x14ac:dyDescent="0.25">
      <c r="A132" s="6" t="s">
        <v>982</v>
      </c>
      <c r="B132" s="5" t="s">
        <v>361</v>
      </c>
      <c r="C132" s="4">
        <f>SUM(D132:I132)</f>
        <v>7627.9327387200001</v>
      </c>
      <c r="D132" s="4">
        <v>7618.6853769600002</v>
      </c>
      <c r="E132" s="4">
        <v>0</v>
      </c>
      <c r="F132" s="4">
        <v>3.948588</v>
      </c>
      <c r="G132" s="4">
        <v>5.2987737599999996</v>
      </c>
      <c r="H132" s="4">
        <v>0</v>
      </c>
      <c r="I132" s="4">
        <v>0</v>
      </c>
      <c r="J132" s="10" t="s">
        <v>63</v>
      </c>
    </row>
    <row r="133" spans="1:10" ht="15" customHeight="1" x14ac:dyDescent="0.25">
      <c r="A133" s="6" t="s">
        <v>991</v>
      </c>
      <c r="B133" s="5" t="s">
        <v>377</v>
      </c>
      <c r="C133" s="4">
        <f>SUM(D133:I133)</f>
        <v>7589.2498214400002</v>
      </c>
      <c r="D133" s="4">
        <v>7151.8072348800006</v>
      </c>
      <c r="E133" s="4">
        <v>0</v>
      </c>
      <c r="F133" s="4">
        <v>3.1888080000000003</v>
      </c>
      <c r="G133" s="4">
        <v>408.49220160000004</v>
      </c>
      <c r="H133" s="4">
        <v>0</v>
      </c>
      <c r="I133" s="4">
        <v>25.761576959999999</v>
      </c>
      <c r="J133" s="10" t="s">
        <v>63</v>
      </c>
    </row>
    <row r="134" spans="1:10" ht="15" customHeight="1" x14ac:dyDescent="0.25">
      <c r="A134" s="6" t="s">
        <v>967</v>
      </c>
      <c r="B134" s="5" t="s">
        <v>503</v>
      </c>
      <c r="C134" s="4">
        <f>SUM(D134:I134)</f>
        <v>7569.8015399999995</v>
      </c>
      <c r="D134" s="4">
        <v>0.18080496000000001</v>
      </c>
      <c r="E134" s="4">
        <v>7530.9067007999993</v>
      </c>
      <c r="F134" s="4">
        <v>11.571335999999999</v>
      </c>
      <c r="G134" s="4">
        <v>27.142698240000001</v>
      </c>
      <c r="H134" s="4">
        <v>0</v>
      </c>
      <c r="I134" s="4">
        <v>0</v>
      </c>
      <c r="J134" s="10" t="s">
        <v>13</v>
      </c>
    </row>
    <row r="135" spans="1:10" ht="15" customHeight="1" x14ac:dyDescent="0.25">
      <c r="A135" s="6" t="s">
        <v>955</v>
      </c>
      <c r="B135" s="5" t="s">
        <v>379</v>
      </c>
      <c r="C135" s="4">
        <f>SUM(D135:I135)</f>
        <v>7531.1178062400013</v>
      </c>
      <c r="D135" s="4">
        <v>4158.6691204800009</v>
      </c>
      <c r="E135" s="4">
        <v>0</v>
      </c>
      <c r="F135" s="4">
        <v>2.0457359999999998</v>
      </c>
      <c r="G135" s="4">
        <v>2.5953177599999995</v>
      </c>
      <c r="H135" s="4">
        <v>0</v>
      </c>
      <c r="I135" s="4">
        <v>3367.807632</v>
      </c>
      <c r="J135" s="10" t="s">
        <v>100</v>
      </c>
    </row>
    <row r="136" spans="1:10" ht="15" customHeight="1" x14ac:dyDescent="0.25">
      <c r="A136" s="6" t="s">
        <v>966</v>
      </c>
      <c r="B136" s="5" t="s">
        <v>371</v>
      </c>
      <c r="C136" s="4">
        <f>SUM(D136:I136)</f>
        <v>7525.6296998400003</v>
      </c>
      <c r="D136" s="4">
        <v>7484.6286144000005</v>
      </c>
      <c r="E136" s="4">
        <v>0</v>
      </c>
      <c r="F136" s="4">
        <v>3.1797360000000001</v>
      </c>
      <c r="G136" s="4">
        <v>37.821349440000006</v>
      </c>
      <c r="H136" s="4">
        <v>0</v>
      </c>
      <c r="I136" s="4">
        <v>0</v>
      </c>
      <c r="J136" s="10" t="s">
        <v>100</v>
      </c>
    </row>
    <row r="137" spans="1:10" ht="15" customHeight="1" x14ac:dyDescent="0.25">
      <c r="A137" s="6" t="s">
        <v>974</v>
      </c>
      <c r="B137" s="5" t="s">
        <v>349</v>
      </c>
      <c r="C137" s="4">
        <f>SUM(D137:I137)</f>
        <v>7521.1493111999998</v>
      </c>
      <c r="D137" s="4">
        <v>0</v>
      </c>
      <c r="E137" s="4">
        <v>6219.2914559999999</v>
      </c>
      <c r="F137" s="4">
        <v>1290.50334</v>
      </c>
      <c r="G137" s="4">
        <v>11.3545152</v>
      </c>
      <c r="H137" s="4">
        <v>0</v>
      </c>
      <c r="I137" s="4">
        <v>0</v>
      </c>
      <c r="J137" s="10" t="s">
        <v>82</v>
      </c>
    </row>
    <row r="138" spans="1:10" ht="15" customHeight="1" x14ac:dyDescent="0.25">
      <c r="A138" s="6" t="s">
        <v>995</v>
      </c>
      <c r="B138" s="5" t="s">
        <v>394</v>
      </c>
      <c r="C138" s="4">
        <f>SUM(D138:I138)</f>
        <v>7489.4445763199983</v>
      </c>
      <c r="D138" s="4">
        <v>7481.6392089599985</v>
      </c>
      <c r="E138" s="4">
        <v>0</v>
      </c>
      <c r="F138" s="4">
        <v>3.5879759999999989</v>
      </c>
      <c r="G138" s="4">
        <v>4.2173913599999988</v>
      </c>
      <c r="H138" s="4">
        <v>0</v>
      </c>
      <c r="I138" s="4">
        <v>0</v>
      </c>
      <c r="J138" s="10" t="s">
        <v>63</v>
      </c>
    </row>
    <row r="139" spans="1:10" ht="15" customHeight="1" x14ac:dyDescent="0.25">
      <c r="A139" s="6" t="s">
        <v>975</v>
      </c>
      <c r="B139" s="5" t="s">
        <v>408</v>
      </c>
      <c r="C139" s="4">
        <f>SUM(D139:I139)</f>
        <v>7468.1467862400004</v>
      </c>
      <c r="D139" s="4">
        <v>678.61535615999981</v>
      </c>
      <c r="E139" s="4">
        <v>6638.2636320000001</v>
      </c>
      <c r="F139" s="4">
        <v>58.863672000000008</v>
      </c>
      <c r="G139" s="4">
        <v>92.404126079999998</v>
      </c>
      <c r="H139" s="4">
        <v>0</v>
      </c>
      <c r="I139" s="4">
        <v>0</v>
      </c>
      <c r="J139" s="10" t="s">
        <v>107</v>
      </c>
    </row>
    <row r="140" spans="1:10" ht="15" customHeight="1" x14ac:dyDescent="0.25">
      <c r="A140" s="6" t="s">
        <v>987</v>
      </c>
      <c r="B140" s="5" t="s">
        <v>385</v>
      </c>
      <c r="C140" s="4">
        <f>SUM(D140:I140)</f>
        <v>7365.0000513599998</v>
      </c>
      <c r="D140" s="4">
        <v>7337.0219126399998</v>
      </c>
      <c r="E140" s="4">
        <v>0</v>
      </c>
      <c r="F140" s="4">
        <v>8.7295320000000007</v>
      </c>
      <c r="G140" s="4">
        <v>19.248606720000002</v>
      </c>
      <c r="H140" s="4">
        <v>0</v>
      </c>
      <c r="I140" s="4">
        <v>0</v>
      </c>
      <c r="J140" s="10" t="s">
        <v>100</v>
      </c>
    </row>
    <row r="141" spans="1:10" ht="15" customHeight="1" x14ac:dyDescent="0.25">
      <c r="A141" s="6" t="s">
        <v>972</v>
      </c>
      <c r="B141" s="5" t="s">
        <v>337</v>
      </c>
      <c r="C141" s="4">
        <f>SUM(D141:I141)</f>
        <v>7332.1521537600001</v>
      </c>
      <c r="D141" s="4">
        <v>5788.5990724800004</v>
      </c>
      <c r="E141" s="4">
        <v>1529.78559552</v>
      </c>
      <c r="F141" s="4">
        <v>5.0893920000000001</v>
      </c>
      <c r="G141" s="4">
        <v>8.6780937600000012</v>
      </c>
      <c r="H141" s="4">
        <v>0</v>
      </c>
      <c r="I141" s="4">
        <v>0</v>
      </c>
      <c r="J141" s="10" t="s">
        <v>100</v>
      </c>
    </row>
    <row r="142" spans="1:10" ht="15" customHeight="1" x14ac:dyDescent="0.25">
      <c r="A142" s="6" t="s">
        <v>983</v>
      </c>
      <c r="B142" s="5" t="s">
        <v>430</v>
      </c>
      <c r="C142" s="4">
        <f>SUM(D142:I142)</f>
        <v>7238.5224912000003</v>
      </c>
      <c r="D142" s="4">
        <v>3.7812095999999999</v>
      </c>
      <c r="E142" s="4">
        <v>7197.7248</v>
      </c>
      <c r="F142" s="4">
        <v>11.063303999999999</v>
      </c>
      <c r="G142" s="4">
        <v>25.9531776</v>
      </c>
      <c r="H142" s="4">
        <v>0</v>
      </c>
      <c r="I142" s="4">
        <v>0</v>
      </c>
      <c r="J142" s="10" t="s">
        <v>82</v>
      </c>
    </row>
    <row r="143" spans="1:10" ht="15" customHeight="1" x14ac:dyDescent="0.25">
      <c r="A143" s="6" t="s">
        <v>997</v>
      </c>
      <c r="B143" s="5" t="s">
        <v>397</v>
      </c>
      <c r="C143" s="4">
        <f>SUM(D143:I143)</f>
        <v>7222.8783715199988</v>
      </c>
      <c r="D143" s="4">
        <v>7215.5111817599991</v>
      </c>
      <c r="E143" s="4">
        <v>0</v>
      </c>
      <c r="F143" s="4">
        <v>3.4201439999999996</v>
      </c>
      <c r="G143" s="4">
        <v>3.9470457599999995</v>
      </c>
      <c r="H143" s="4">
        <v>0</v>
      </c>
      <c r="I143" s="4">
        <v>0</v>
      </c>
      <c r="J143" s="10" t="s">
        <v>63</v>
      </c>
    </row>
    <row r="144" spans="1:10" ht="15" customHeight="1" x14ac:dyDescent="0.25">
      <c r="A144" s="6" t="s">
        <v>978</v>
      </c>
      <c r="B144" s="5" t="s">
        <v>335</v>
      </c>
      <c r="C144" s="4">
        <f>SUM(D144:I144)</f>
        <v>7115.9917953600007</v>
      </c>
      <c r="D144" s="4">
        <v>7108.6495536000002</v>
      </c>
      <c r="E144" s="4">
        <v>0</v>
      </c>
      <c r="F144" s="4">
        <v>3.3951960000000003</v>
      </c>
      <c r="G144" s="4">
        <v>3.9470457599999995</v>
      </c>
      <c r="H144" s="4">
        <v>0</v>
      </c>
      <c r="I144" s="4">
        <v>0</v>
      </c>
      <c r="J144" s="10" t="s">
        <v>63</v>
      </c>
    </row>
    <row r="145" spans="1:10" ht="15" customHeight="1" x14ac:dyDescent="0.25">
      <c r="A145" s="6" t="s">
        <v>990</v>
      </c>
      <c r="B145" s="5" t="s">
        <v>366</v>
      </c>
      <c r="C145" s="4">
        <f>SUM(D145:I145)</f>
        <v>7036.1411399999997</v>
      </c>
      <c r="D145" s="4">
        <v>7028.8576848000002</v>
      </c>
      <c r="E145" s="4">
        <v>0</v>
      </c>
      <c r="F145" s="4">
        <v>3.3634440000000003</v>
      </c>
      <c r="G145" s="4">
        <v>3.9200111999999998</v>
      </c>
      <c r="H145" s="4">
        <v>0</v>
      </c>
      <c r="I145" s="4">
        <v>0</v>
      </c>
      <c r="J145" s="10" t="s">
        <v>100</v>
      </c>
    </row>
    <row r="146" spans="1:10" ht="15" customHeight="1" x14ac:dyDescent="0.25">
      <c r="A146" s="6" t="s">
        <v>992</v>
      </c>
      <c r="B146" s="5" t="s">
        <v>403</v>
      </c>
      <c r="C146" s="4">
        <f>SUM(D146:I146)</f>
        <v>6949.2710246399993</v>
      </c>
      <c r="D146" s="4">
        <v>6942.0306614399997</v>
      </c>
      <c r="E146" s="4">
        <v>0</v>
      </c>
      <c r="F146" s="4">
        <v>3.3203519999999997</v>
      </c>
      <c r="G146" s="4">
        <v>3.9200111999999998</v>
      </c>
      <c r="H146" s="4">
        <v>0</v>
      </c>
      <c r="I146" s="4">
        <v>0</v>
      </c>
      <c r="J146" s="10" t="s">
        <v>63</v>
      </c>
    </row>
    <row r="147" spans="1:10" ht="15" customHeight="1" x14ac:dyDescent="0.25">
      <c r="A147" s="6" t="s">
        <v>937</v>
      </c>
      <c r="B147" s="5" t="s">
        <v>428</v>
      </c>
      <c r="C147" s="4">
        <f>SUM(D147:I147)</f>
        <v>6942.0349252799997</v>
      </c>
      <c r="D147" s="4">
        <v>6934.9435243199996</v>
      </c>
      <c r="E147" s="4">
        <v>0</v>
      </c>
      <c r="F147" s="4">
        <v>3.279528</v>
      </c>
      <c r="G147" s="4">
        <v>3.8118729600000005</v>
      </c>
      <c r="H147" s="4">
        <v>0</v>
      </c>
      <c r="I147" s="4">
        <v>0</v>
      </c>
      <c r="J147" s="10" t="s">
        <v>100</v>
      </c>
    </row>
    <row r="148" spans="1:10" ht="15" customHeight="1" x14ac:dyDescent="0.25">
      <c r="A148" s="6" t="s">
        <v>1000</v>
      </c>
      <c r="B148" s="5" t="s">
        <v>391</v>
      </c>
      <c r="C148" s="4">
        <f>SUM(D148:I148)</f>
        <v>6819.6872116800005</v>
      </c>
      <c r="D148" s="4">
        <v>6812.7179198400008</v>
      </c>
      <c r="E148" s="4">
        <v>0</v>
      </c>
      <c r="F148" s="4">
        <v>3.2114880000000001</v>
      </c>
      <c r="G148" s="4">
        <v>3.7578038400000007</v>
      </c>
      <c r="H148" s="4">
        <v>0</v>
      </c>
      <c r="I148" s="4">
        <v>0</v>
      </c>
      <c r="J148" s="10" t="s">
        <v>63</v>
      </c>
    </row>
    <row r="149" spans="1:10" ht="15" customHeight="1" x14ac:dyDescent="0.25">
      <c r="A149" s="6" t="s">
        <v>596</v>
      </c>
      <c r="B149" s="5" t="s">
        <v>597</v>
      </c>
      <c r="C149" s="4">
        <f>SUM(D149:I149)</f>
        <v>6743.2467211199992</v>
      </c>
      <c r="D149" s="4">
        <v>6736.3112678399993</v>
      </c>
      <c r="E149" s="4">
        <v>0</v>
      </c>
      <c r="F149" s="4">
        <v>3.2046840000000003</v>
      </c>
      <c r="G149" s="4">
        <v>3.7307692800000001</v>
      </c>
      <c r="H149" s="4">
        <v>0</v>
      </c>
      <c r="I149" s="4">
        <v>0</v>
      </c>
      <c r="J149" s="10" t="s">
        <v>63</v>
      </c>
    </row>
    <row r="150" spans="1:10" ht="15" customHeight="1" x14ac:dyDescent="0.25">
      <c r="A150" s="6" t="s">
        <v>1009</v>
      </c>
      <c r="B150" s="5" t="s">
        <v>410</v>
      </c>
      <c r="C150" s="4">
        <f>SUM(D150:I150)</f>
        <v>6663.8532945600009</v>
      </c>
      <c r="D150" s="4">
        <v>6197.0391100800007</v>
      </c>
      <c r="E150" s="4">
        <v>0</v>
      </c>
      <c r="F150" s="4">
        <v>2.9552039999999997</v>
      </c>
      <c r="G150" s="4">
        <v>463.85898048000001</v>
      </c>
      <c r="H150" s="4">
        <v>0</v>
      </c>
      <c r="I150" s="4">
        <v>0</v>
      </c>
      <c r="J150" s="10" t="s">
        <v>63</v>
      </c>
    </row>
    <row r="151" spans="1:10" ht="15" customHeight="1" x14ac:dyDescent="0.25">
      <c r="A151" s="6" t="s">
        <v>993</v>
      </c>
      <c r="B151" s="5" t="s">
        <v>413</v>
      </c>
      <c r="C151" s="4">
        <f>SUM(D151:I151)</f>
        <v>6457.3977988799998</v>
      </c>
      <c r="D151" s="4">
        <v>6450.8258606399995</v>
      </c>
      <c r="E151" s="4">
        <v>0</v>
      </c>
      <c r="F151" s="4">
        <v>3.0844800000000001</v>
      </c>
      <c r="G151" s="4">
        <v>3.48745824</v>
      </c>
      <c r="H151" s="4">
        <v>0</v>
      </c>
      <c r="I151" s="4">
        <v>0</v>
      </c>
      <c r="J151" s="10" t="s">
        <v>63</v>
      </c>
    </row>
    <row r="152" spans="1:10" ht="15" customHeight="1" x14ac:dyDescent="0.25">
      <c r="A152" s="6" t="s">
        <v>1002</v>
      </c>
      <c r="B152" s="5" t="s">
        <v>401</v>
      </c>
      <c r="C152" s="4">
        <f>SUM(D152:I152)</f>
        <v>6375.1764484799996</v>
      </c>
      <c r="D152" s="4">
        <v>6368.66801424</v>
      </c>
      <c r="E152" s="4">
        <v>0</v>
      </c>
      <c r="F152" s="4">
        <v>3.0209759999999997</v>
      </c>
      <c r="G152" s="4">
        <v>3.48745824</v>
      </c>
      <c r="H152" s="4">
        <v>0</v>
      </c>
      <c r="I152" s="4">
        <v>0</v>
      </c>
      <c r="J152" s="10" t="s">
        <v>63</v>
      </c>
    </row>
    <row r="153" spans="1:10" ht="15" customHeight="1" x14ac:dyDescent="0.25">
      <c r="A153" s="6" t="s">
        <v>994</v>
      </c>
      <c r="B153" s="5" t="s">
        <v>416</v>
      </c>
      <c r="C153" s="4">
        <f>SUM(D153:I153)</f>
        <v>6355.4741510400008</v>
      </c>
      <c r="D153" s="4">
        <v>6348.9071116800005</v>
      </c>
      <c r="E153" s="4">
        <v>0</v>
      </c>
      <c r="F153" s="4">
        <v>3.025512</v>
      </c>
      <c r="G153" s="4">
        <v>3.5415273599999995</v>
      </c>
      <c r="H153" s="4">
        <v>0</v>
      </c>
      <c r="I153" s="4">
        <v>0</v>
      </c>
      <c r="J153" s="10" t="s">
        <v>63</v>
      </c>
    </row>
    <row r="154" spans="1:10" ht="15" customHeight="1" x14ac:dyDescent="0.25">
      <c r="A154" s="6" t="s">
        <v>942</v>
      </c>
      <c r="B154" s="5" t="s">
        <v>420</v>
      </c>
      <c r="C154" s="4">
        <f>SUM(D154:I154)</f>
        <v>6337.9294473600003</v>
      </c>
      <c r="D154" s="4">
        <v>0</v>
      </c>
      <c r="E154" s="4">
        <v>274.59220320000003</v>
      </c>
      <c r="F154" s="4">
        <v>6062.3640000000005</v>
      </c>
      <c r="G154" s="4">
        <v>0.97324416000000002</v>
      </c>
      <c r="H154" s="4">
        <v>0</v>
      </c>
      <c r="I154" s="4">
        <v>0</v>
      </c>
      <c r="J154" s="10" t="s">
        <v>82</v>
      </c>
    </row>
    <row r="155" spans="1:10" ht="15" customHeight="1" x14ac:dyDescent="0.25">
      <c r="A155" s="6" t="s">
        <v>1021</v>
      </c>
      <c r="B155" s="5" t="s">
        <v>406</v>
      </c>
      <c r="C155" s="4">
        <f>SUM(D155:I155)</f>
        <v>6231.5548041599995</v>
      </c>
      <c r="D155" s="4">
        <v>6225.1437124799995</v>
      </c>
      <c r="E155" s="4">
        <v>0</v>
      </c>
      <c r="F155" s="4">
        <v>2.9506679999999994</v>
      </c>
      <c r="G155" s="4">
        <v>3.4604236799999994</v>
      </c>
      <c r="H155" s="4">
        <v>0</v>
      </c>
      <c r="I155" s="4">
        <v>0</v>
      </c>
      <c r="J155" s="10" t="s">
        <v>63</v>
      </c>
    </row>
    <row r="156" spans="1:10" ht="15" customHeight="1" x14ac:dyDescent="0.25">
      <c r="A156" s="6" t="s">
        <v>1017</v>
      </c>
      <c r="B156" s="5" t="s">
        <v>478</v>
      </c>
      <c r="C156" s="4">
        <f>SUM(D156:I156)</f>
        <v>6199.38086544</v>
      </c>
      <c r="D156" s="4">
        <v>6178.7427912000003</v>
      </c>
      <c r="E156" s="4">
        <v>0</v>
      </c>
      <c r="F156" s="4">
        <v>6.3367920000000026</v>
      </c>
      <c r="G156" s="4">
        <v>14.301282239999999</v>
      </c>
      <c r="H156" s="4">
        <v>0</v>
      </c>
      <c r="I156" s="4">
        <v>0</v>
      </c>
      <c r="J156" s="10" t="s">
        <v>63</v>
      </c>
    </row>
    <row r="157" spans="1:10" ht="15" customHeight="1" x14ac:dyDescent="0.25">
      <c r="A157" s="6" t="s">
        <v>1008</v>
      </c>
      <c r="B157" s="5" t="s">
        <v>466</v>
      </c>
      <c r="C157" s="4">
        <f>SUM(D157:I157)</f>
        <v>6196.0395571199988</v>
      </c>
      <c r="D157" s="4">
        <v>6189.6804479999983</v>
      </c>
      <c r="E157" s="4">
        <v>0</v>
      </c>
      <c r="F157" s="4">
        <v>2.9257200000000001</v>
      </c>
      <c r="G157" s="4">
        <v>3.4333891199999997</v>
      </c>
      <c r="H157" s="4">
        <v>0</v>
      </c>
      <c r="I157" s="4">
        <v>0</v>
      </c>
      <c r="J157" s="10" t="s">
        <v>63</v>
      </c>
    </row>
    <row r="158" spans="1:10" ht="15" customHeight="1" x14ac:dyDescent="0.25">
      <c r="A158" s="6" t="s">
        <v>951</v>
      </c>
      <c r="B158" s="5" t="s">
        <v>250</v>
      </c>
      <c r="C158" s="4">
        <f>SUM(D158:I158)</f>
        <v>6185.1561508799996</v>
      </c>
      <c r="D158" s="4">
        <v>6178.4533944000004</v>
      </c>
      <c r="E158" s="4">
        <v>0</v>
      </c>
      <c r="F158" s="4">
        <v>3.1071599999999999</v>
      </c>
      <c r="G158" s="4">
        <v>3.5955964800000002</v>
      </c>
      <c r="H158" s="4">
        <v>0</v>
      </c>
      <c r="I158" s="4">
        <v>0</v>
      </c>
      <c r="J158" s="10" t="s">
        <v>42</v>
      </c>
    </row>
    <row r="159" spans="1:10" ht="15" customHeight="1" x14ac:dyDescent="0.25">
      <c r="A159" s="6" t="s">
        <v>1014</v>
      </c>
      <c r="B159" s="5" t="s">
        <v>539</v>
      </c>
      <c r="C159" s="4">
        <f>SUM(D159:I159)</f>
        <v>6179.6102558400007</v>
      </c>
      <c r="D159" s="4">
        <v>6165.3513398400009</v>
      </c>
      <c r="E159" s="4">
        <v>0</v>
      </c>
      <c r="F159" s="4">
        <v>6.1485480000000008</v>
      </c>
      <c r="G159" s="4">
        <v>8.1103679999999994</v>
      </c>
      <c r="H159" s="4">
        <v>0</v>
      </c>
      <c r="I159" s="4">
        <v>0</v>
      </c>
      <c r="J159" s="10" t="s">
        <v>63</v>
      </c>
    </row>
    <row r="160" spans="1:10" ht="15" customHeight="1" x14ac:dyDescent="0.25">
      <c r="A160" s="6" t="s">
        <v>996</v>
      </c>
      <c r="B160" s="5" t="s">
        <v>424</v>
      </c>
      <c r="C160" s="4">
        <f>SUM(D160:I160)</f>
        <v>6029.2730635200014</v>
      </c>
      <c r="D160" s="4">
        <v>6023.1126312000006</v>
      </c>
      <c r="E160" s="4">
        <v>0</v>
      </c>
      <c r="F160" s="4">
        <v>2.862216000000001</v>
      </c>
      <c r="G160" s="4">
        <v>3.2982163199999999</v>
      </c>
      <c r="H160" s="4">
        <v>0</v>
      </c>
      <c r="I160" s="4">
        <v>0</v>
      </c>
      <c r="J160" s="10" t="s">
        <v>63</v>
      </c>
    </row>
    <row r="161" spans="1:10" ht="15" customHeight="1" x14ac:dyDescent="0.25">
      <c r="A161" s="6" t="s">
        <v>1005</v>
      </c>
      <c r="B161" s="5" t="s">
        <v>497</v>
      </c>
      <c r="C161" s="4">
        <f>SUM(D161:I161)</f>
        <v>5990.6173622400001</v>
      </c>
      <c r="D161" s="4">
        <v>5877.487972334161</v>
      </c>
      <c r="E161" s="4">
        <v>0.21301822583999999</v>
      </c>
      <c r="F161" s="4">
        <v>2.4290279999999997</v>
      </c>
      <c r="G161" s="4">
        <v>2.7845596799999992</v>
      </c>
      <c r="H161" s="4">
        <v>0</v>
      </c>
      <c r="I161" s="4">
        <v>107.70278399999999</v>
      </c>
      <c r="J161" s="10" t="s">
        <v>100</v>
      </c>
    </row>
    <row r="162" spans="1:10" ht="15" customHeight="1" x14ac:dyDescent="0.25">
      <c r="A162" s="6" t="s">
        <v>1011</v>
      </c>
      <c r="B162" s="5" t="s">
        <v>449</v>
      </c>
      <c r="C162" s="4">
        <f>SUM(D162:I162)</f>
        <v>5953.8477297599993</v>
      </c>
      <c r="D162" s="4">
        <v>5947.3963583999994</v>
      </c>
      <c r="E162" s="4">
        <v>0</v>
      </c>
      <c r="F162" s="4">
        <v>2.9098440000000001</v>
      </c>
      <c r="G162" s="4">
        <v>3.5415273599999999</v>
      </c>
      <c r="H162" s="4">
        <v>0</v>
      </c>
      <c r="I162" s="4">
        <v>0</v>
      </c>
      <c r="J162" s="10" t="s">
        <v>63</v>
      </c>
    </row>
    <row r="163" spans="1:10" ht="15" customHeight="1" x14ac:dyDescent="0.25">
      <c r="A163" s="6" t="s">
        <v>840</v>
      </c>
      <c r="B163" s="5" t="s">
        <v>710</v>
      </c>
      <c r="C163" s="4">
        <f>SUM(D163:I163)</f>
        <v>5914.90898208</v>
      </c>
      <c r="D163" s="4">
        <v>5908.2250953599996</v>
      </c>
      <c r="E163" s="4">
        <v>0</v>
      </c>
      <c r="F163" s="4">
        <v>2.9801519999999999</v>
      </c>
      <c r="G163" s="4">
        <v>3.7037347200000004</v>
      </c>
      <c r="H163" s="4">
        <v>0</v>
      </c>
      <c r="I163" s="4">
        <v>0</v>
      </c>
      <c r="J163" s="10" t="s">
        <v>100</v>
      </c>
    </row>
    <row r="164" spans="1:10" ht="15" customHeight="1" x14ac:dyDescent="0.25">
      <c r="A164" s="6" t="s">
        <v>979</v>
      </c>
      <c r="B164" s="5" t="s">
        <v>452</v>
      </c>
      <c r="C164" s="4">
        <f>SUM(D164:I164)</f>
        <v>5825.9026828799979</v>
      </c>
      <c r="D164" s="4">
        <v>5819.9524487999979</v>
      </c>
      <c r="E164" s="4">
        <v>0</v>
      </c>
      <c r="F164" s="4">
        <v>2.7601559999999994</v>
      </c>
      <c r="G164" s="4">
        <v>3.1900780799999997</v>
      </c>
      <c r="H164" s="4">
        <v>0</v>
      </c>
      <c r="I164" s="4">
        <v>0</v>
      </c>
      <c r="J164" s="10" t="s">
        <v>63</v>
      </c>
    </row>
    <row r="165" spans="1:10" ht="15" customHeight="1" x14ac:dyDescent="0.25">
      <c r="A165" s="6" t="s">
        <v>1003</v>
      </c>
      <c r="B165" s="5" t="s">
        <v>767</v>
      </c>
      <c r="C165" s="4">
        <f>SUM(D165:I165)</f>
        <v>5692.6716537600023</v>
      </c>
      <c r="D165" s="4">
        <v>5686.665264000002</v>
      </c>
      <c r="E165" s="4">
        <v>0</v>
      </c>
      <c r="F165" s="4">
        <v>2.7352079999999996</v>
      </c>
      <c r="G165" s="4">
        <v>3.2711817599999997</v>
      </c>
      <c r="H165" s="4">
        <v>0</v>
      </c>
      <c r="I165" s="4">
        <v>0</v>
      </c>
      <c r="J165" s="10" t="s">
        <v>63</v>
      </c>
    </row>
    <row r="166" spans="1:10" ht="15" customHeight="1" x14ac:dyDescent="0.25">
      <c r="A166" s="6" t="s">
        <v>1020</v>
      </c>
      <c r="B166" s="5" t="s">
        <v>704</v>
      </c>
      <c r="C166" s="4">
        <f>SUM(D166:I166)</f>
        <v>5623.1860305599994</v>
      </c>
      <c r="D166" s="4">
        <v>5617.4437267199992</v>
      </c>
      <c r="E166" s="4">
        <v>0</v>
      </c>
      <c r="F166" s="4">
        <v>2.660364</v>
      </c>
      <c r="G166" s="4">
        <v>3.0819398400000004</v>
      </c>
      <c r="H166" s="4">
        <v>0</v>
      </c>
      <c r="I166" s="4">
        <v>0</v>
      </c>
      <c r="J166" s="10" t="s">
        <v>652</v>
      </c>
    </row>
    <row r="167" spans="1:10" ht="15" customHeight="1" x14ac:dyDescent="0.25">
      <c r="A167" s="6" t="s">
        <v>1012</v>
      </c>
      <c r="B167" s="5" t="s">
        <v>444</v>
      </c>
      <c r="C167" s="4">
        <f>SUM(D167:I167)</f>
        <v>5591.0791339199995</v>
      </c>
      <c r="D167" s="4">
        <v>5585.3638646399995</v>
      </c>
      <c r="E167" s="4">
        <v>0</v>
      </c>
      <c r="F167" s="4">
        <v>2.6603639999999995</v>
      </c>
      <c r="G167" s="4">
        <v>3.0549052799999994</v>
      </c>
      <c r="H167" s="4">
        <v>0</v>
      </c>
      <c r="I167" s="4">
        <v>0</v>
      </c>
      <c r="J167" s="10" t="s">
        <v>63</v>
      </c>
    </row>
    <row r="168" spans="1:10" ht="15" customHeight="1" x14ac:dyDescent="0.25">
      <c r="A168" s="6" t="s">
        <v>999</v>
      </c>
      <c r="B168" s="5" t="s">
        <v>436</v>
      </c>
      <c r="C168" s="4">
        <f>SUM(D168:I168)</f>
        <v>5537.3586508799999</v>
      </c>
      <c r="D168" s="4">
        <v>5531.4698342399997</v>
      </c>
      <c r="E168" s="4">
        <v>0</v>
      </c>
      <c r="F168" s="4">
        <v>2.6717039999999996</v>
      </c>
      <c r="G168" s="4">
        <v>3.2171126399999999</v>
      </c>
      <c r="H168" s="4">
        <v>0</v>
      </c>
      <c r="I168" s="4">
        <v>0</v>
      </c>
      <c r="J168" s="10" t="s">
        <v>63</v>
      </c>
    </row>
    <row r="169" spans="1:10" ht="15" customHeight="1" x14ac:dyDescent="0.25">
      <c r="A169" s="6" t="s">
        <v>1007</v>
      </c>
      <c r="B169" s="5" t="s">
        <v>461</v>
      </c>
      <c r="C169" s="4">
        <f>SUM(D169:I169)</f>
        <v>5426.2610337600008</v>
      </c>
      <c r="D169" s="4">
        <v>0</v>
      </c>
      <c r="E169" s="4">
        <v>5398.4750400000003</v>
      </c>
      <c r="F169" s="4">
        <v>8.2940760000000004</v>
      </c>
      <c r="G169" s="4">
        <v>19.49191776</v>
      </c>
      <c r="H169" s="4">
        <v>0</v>
      </c>
      <c r="I169" s="4">
        <v>0</v>
      </c>
      <c r="J169" s="10" t="s">
        <v>82</v>
      </c>
    </row>
    <row r="170" spans="1:10" ht="15" customHeight="1" x14ac:dyDescent="0.25">
      <c r="A170" s="6" t="s">
        <v>210</v>
      </c>
      <c r="B170" s="5" t="s">
        <v>426</v>
      </c>
      <c r="C170" s="4">
        <f>SUM(D170:I170)</f>
        <v>5391.7863451199992</v>
      </c>
      <c r="D170" s="4">
        <v>5386.1842944</v>
      </c>
      <c r="E170" s="4">
        <v>0</v>
      </c>
      <c r="F170" s="4">
        <v>2.5741800000000001</v>
      </c>
      <c r="G170" s="4">
        <v>3.0278707200000001</v>
      </c>
      <c r="H170" s="4">
        <v>0</v>
      </c>
      <c r="I170" s="4">
        <v>0</v>
      </c>
      <c r="J170" s="10" t="s">
        <v>100</v>
      </c>
    </row>
    <row r="171" spans="1:10" ht="15" customHeight="1" x14ac:dyDescent="0.25">
      <c r="A171" s="6" t="s">
        <v>1013</v>
      </c>
      <c r="B171" s="5" t="s">
        <v>588</v>
      </c>
      <c r="C171" s="4">
        <f>SUM(D171:I171)</f>
        <v>5283.1978617599998</v>
      </c>
      <c r="D171" s="4">
        <v>5256.888336</v>
      </c>
      <c r="E171" s="4">
        <v>0</v>
      </c>
      <c r="F171" s="4">
        <v>7.4934719999999997</v>
      </c>
      <c r="G171" s="4">
        <v>18.816053759999996</v>
      </c>
      <c r="H171" s="4">
        <v>0</v>
      </c>
      <c r="I171" s="4">
        <v>0</v>
      </c>
      <c r="J171" s="10" t="s">
        <v>92</v>
      </c>
    </row>
    <row r="172" spans="1:10" ht="15" customHeight="1" x14ac:dyDescent="0.25">
      <c r="A172" s="6" t="s">
        <v>1015</v>
      </c>
      <c r="B172" s="5" t="s">
        <v>476</v>
      </c>
      <c r="C172" s="4">
        <f>SUM(D172:I172)</f>
        <v>5236.1557315200007</v>
      </c>
      <c r="D172" s="4">
        <v>5230.7434670400007</v>
      </c>
      <c r="E172" s="4">
        <v>0</v>
      </c>
      <c r="F172" s="4">
        <v>2.4925319999999997</v>
      </c>
      <c r="G172" s="4">
        <v>2.9197324800000004</v>
      </c>
      <c r="H172" s="4">
        <v>0</v>
      </c>
      <c r="I172" s="4">
        <v>0</v>
      </c>
      <c r="J172" s="10" t="s">
        <v>63</v>
      </c>
    </row>
    <row r="173" spans="1:10" ht="15" customHeight="1" x14ac:dyDescent="0.25">
      <c r="A173" s="6" t="s">
        <v>880</v>
      </c>
      <c r="B173" s="5" t="s">
        <v>489</v>
      </c>
      <c r="C173" s="4">
        <f>SUM(D173:I173)</f>
        <v>5206.0845916800008</v>
      </c>
      <c r="D173" s="4">
        <v>5199.1450560000003</v>
      </c>
      <c r="E173" s="4">
        <v>0</v>
      </c>
      <c r="F173" s="4">
        <v>2.803248</v>
      </c>
      <c r="G173" s="4">
        <v>4.1362876800000006</v>
      </c>
      <c r="H173" s="4">
        <v>0</v>
      </c>
      <c r="I173" s="4">
        <v>0</v>
      </c>
      <c r="J173" s="10" t="s">
        <v>92</v>
      </c>
    </row>
    <row r="174" spans="1:10" ht="15" customHeight="1" x14ac:dyDescent="0.25">
      <c r="A174" s="6" t="s">
        <v>432</v>
      </c>
      <c r="B174" s="5" t="s">
        <v>433</v>
      </c>
      <c r="C174" s="4">
        <f>SUM(D174:I174)</f>
        <v>5203.0144454399997</v>
      </c>
      <c r="D174" s="4">
        <v>4071.2837155199995</v>
      </c>
      <c r="E174" s="4">
        <v>1102.2739459200002</v>
      </c>
      <c r="F174" s="4">
        <v>22.698143999999999</v>
      </c>
      <c r="G174" s="4">
        <v>6.7586400000000006</v>
      </c>
      <c r="H174" s="4">
        <v>0</v>
      </c>
      <c r="I174" s="4">
        <v>0</v>
      </c>
      <c r="J174" s="10" t="s">
        <v>100</v>
      </c>
    </row>
    <row r="175" spans="1:10" ht="15" customHeight="1" x14ac:dyDescent="0.25">
      <c r="A175" s="6" t="s">
        <v>1018</v>
      </c>
      <c r="B175" s="5" t="s">
        <v>510</v>
      </c>
      <c r="C175" s="4">
        <f>SUM(D175:I175)</f>
        <v>5154.6524299200019</v>
      </c>
      <c r="D175" s="4">
        <v>5103.6259680000012</v>
      </c>
      <c r="E175" s="4">
        <v>0</v>
      </c>
      <c r="F175" s="4">
        <v>23.802659999999999</v>
      </c>
      <c r="G175" s="4">
        <v>27.223801920000003</v>
      </c>
      <c r="H175" s="4">
        <v>0</v>
      </c>
      <c r="I175" s="4">
        <v>0</v>
      </c>
      <c r="J175" s="10" t="s">
        <v>63</v>
      </c>
    </row>
    <row r="176" spans="1:10" ht="15" customHeight="1" x14ac:dyDescent="0.25">
      <c r="A176" s="6" t="s">
        <v>963</v>
      </c>
      <c r="B176" s="5" t="s">
        <v>599</v>
      </c>
      <c r="C176" s="4">
        <f>SUM(D176:I176)</f>
        <v>4979.2572849600001</v>
      </c>
      <c r="D176" s="4">
        <v>2.5826169600000002</v>
      </c>
      <c r="E176" s="4">
        <v>785.63520000000005</v>
      </c>
      <c r="F176" s="4">
        <v>4191.0394679999999</v>
      </c>
      <c r="G176" s="4">
        <v>0</v>
      </c>
      <c r="H176" s="4">
        <v>0</v>
      </c>
      <c r="I176" s="4">
        <v>0</v>
      </c>
      <c r="J176" s="10" t="s">
        <v>82</v>
      </c>
    </row>
    <row r="177" spans="1:10" ht="15" customHeight="1" x14ac:dyDescent="0.25">
      <c r="A177" s="6" t="s">
        <v>930</v>
      </c>
      <c r="B177" s="5" t="s">
        <v>542</v>
      </c>
      <c r="C177" s="4">
        <f>SUM(D177:I177)</f>
        <v>4870.17628272</v>
      </c>
      <c r="D177" s="4">
        <v>4865.3853595199998</v>
      </c>
      <c r="E177" s="4">
        <v>0</v>
      </c>
      <c r="F177" s="4">
        <v>2.2226399999999997</v>
      </c>
      <c r="G177" s="4">
        <v>2.5682831999999998</v>
      </c>
      <c r="H177" s="4">
        <v>0</v>
      </c>
      <c r="I177" s="4">
        <v>0</v>
      </c>
      <c r="J177" s="10" t="s">
        <v>100</v>
      </c>
    </row>
    <row r="178" spans="1:10" ht="15" customHeight="1" x14ac:dyDescent="0.25">
      <c r="A178" s="6" t="s">
        <v>1025</v>
      </c>
      <c r="B178" s="5" t="s">
        <v>610</v>
      </c>
      <c r="C178" s="4">
        <f>SUM(D178:I178)</f>
        <v>4834.9224000000004</v>
      </c>
      <c r="D178" s="4">
        <v>0</v>
      </c>
      <c r="E178" s="4">
        <v>1380.7583999999999</v>
      </c>
      <c r="F178" s="4">
        <v>3454.1640000000002</v>
      </c>
      <c r="G178" s="4">
        <v>0</v>
      </c>
      <c r="H178" s="4">
        <v>0</v>
      </c>
      <c r="I178" s="4">
        <v>0</v>
      </c>
      <c r="J178" s="10" t="s">
        <v>82</v>
      </c>
    </row>
    <row r="179" spans="1:10" ht="15" customHeight="1" x14ac:dyDescent="0.25">
      <c r="A179" s="6" t="s">
        <v>977</v>
      </c>
      <c r="B179" s="5" t="s">
        <v>316</v>
      </c>
      <c r="C179" s="4">
        <f>SUM(D179:I179)</f>
        <v>4739.8053830400004</v>
      </c>
      <c r="D179" s="4">
        <v>4735.0278864000002</v>
      </c>
      <c r="E179" s="4">
        <v>0</v>
      </c>
      <c r="F179" s="4">
        <v>2.2362479999999993</v>
      </c>
      <c r="G179" s="4">
        <v>2.5412486400000001</v>
      </c>
      <c r="H179" s="4">
        <v>0</v>
      </c>
      <c r="I179" s="4">
        <v>0</v>
      </c>
      <c r="J179" s="10" t="s">
        <v>63</v>
      </c>
    </row>
    <row r="180" spans="1:10" ht="15" customHeight="1" x14ac:dyDescent="0.25">
      <c r="A180" s="6" t="s">
        <v>1010</v>
      </c>
      <c r="B180" s="5" t="s">
        <v>446</v>
      </c>
      <c r="C180" s="4">
        <f>SUM(D180:I180)</f>
        <v>4737.8964527999988</v>
      </c>
      <c r="D180" s="4">
        <v>4732.5726403199988</v>
      </c>
      <c r="E180" s="4">
        <v>0</v>
      </c>
      <c r="F180" s="4">
        <v>2.4040800000000004</v>
      </c>
      <c r="G180" s="4">
        <v>2.91973248</v>
      </c>
      <c r="H180" s="4">
        <v>0</v>
      </c>
      <c r="I180" s="4">
        <v>0</v>
      </c>
      <c r="J180" s="10" t="s">
        <v>63</v>
      </c>
    </row>
    <row r="181" spans="1:10" ht="15" customHeight="1" x14ac:dyDescent="0.25">
      <c r="A181" s="6" t="s">
        <v>1029</v>
      </c>
      <c r="B181" s="5" t="s">
        <v>491</v>
      </c>
      <c r="C181" s="4">
        <f>SUM(D181:I181)</f>
        <v>4736.1020112000006</v>
      </c>
      <c r="D181" s="4">
        <v>4731.3020160000005</v>
      </c>
      <c r="E181" s="4">
        <v>0</v>
      </c>
      <c r="F181" s="4">
        <v>2.2317119999999999</v>
      </c>
      <c r="G181" s="4">
        <v>2.5682831999999998</v>
      </c>
      <c r="H181" s="4">
        <v>0</v>
      </c>
      <c r="I181" s="4">
        <v>0</v>
      </c>
      <c r="J181" s="10" t="s">
        <v>100</v>
      </c>
    </row>
    <row r="182" spans="1:10" ht="15" customHeight="1" x14ac:dyDescent="0.25">
      <c r="A182" s="6" t="s">
        <v>965</v>
      </c>
      <c r="B182" s="5" t="s">
        <v>259</v>
      </c>
      <c r="C182" s="4">
        <f>SUM(D182:I182)</f>
        <v>4725.6127833600012</v>
      </c>
      <c r="D182" s="4">
        <v>4720.810520160001</v>
      </c>
      <c r="E182" s="4">
        <v>0</v>
      </c>
      <c r="F182" s="4">
        <v>2.2339800000000003</v>
      </c>
      <c r="G182" s="4">
        <v>2.5682831999999998</v>
      </c>
      <c r="H182" s="4">
        <v>0</v>
      </c>
      <c r="I182" s="4">
        <v>0</v>
      </c>
      <c r="J182" s="10" t="s">
        <v>100</v>
      </c>
    </row>
    <row r="183" spans="1:10" ht="15" customHeight="1" x14ac:dyDescent="0.25">
      <c r="A183" s="6" t="s">
        <v>1028</v>
      </c>
      <c r="B183" s="5" t="s">
        <v>485</v>
      </c>
      <c r="C183" s="4">
        <f>SUM(D183:I183)</f>
        <v>4613.3362598399999</v>
      </c>
      <c r="D183" s="4">
        <v>4608.5387140799994</v>
      </c>
      <c r="E183" s="4">
        <v>0</v>
      </c>
      <c r="F183" s="4">
        <v>2.2022279999999999</v>
      </c>
      <c r="G183" s="4">
        <v>2.5953177599999999</v>
      </c>
      <c r="H183" s="4">
        <v>0</v>
      </c>
      <c r="I183" s="4">
        <v>0</v>
      </c>
      <c r="J183" s="10" t="s">
        <v>63</v>
      </c>
    </row>
    <row r="184" spans="1:10" ht="15" customHeight="1" x14ac:dyDescent="0.25">
      <c r="A184" s="6" t="s">
        <v>1016</v>
      </c>
      <c r="B184" s="5" t="s">
        <v>438</v>
      </c>
      <c r="C184" s="4">
        <f>SUM(D184:I184)</f>
        <v>4537.7204140800004</v>
      </c>
      <c r="D184" s="4">
        <v>37.828697760000004</v>
      </c>
      <c r="E184" s="4">
        <v>4443.1006334399999</v>
      </c>
      <c r="F184" s="4">
        <v>8.1829439999999991</v>
      </c>
      <c r="G184" s="4">
        <v>48.608138880000006</v>
      </c>
      <c r="H184" s="4">
        <v>0</v>
      </c>
      <c r="I184" s="4">
        <v>0</v>
      </c>
      <c r="J184" s="10" t="s">
        <v>92</v>
      </c>
    </row>
    <row r="185" spans="1:10" ht="15" customHeight="1" x14ac:dyDescent="0.25">
      <c r="A185" s="6" t="s">
        <v>1019</v>
      </c>
      <c r="B185" s="5" t="s">
        <v>481</v>
      </c>
      <c r="C185" s="4">
        <f>SUM(D185:I185)</f>
        <v>4528.6226496000008</v>
      </c>
      <c r="D185" s="4">
        <v>4523.8271904000003</v>
      </c>
      <c r="E185" s="4">
        <v>0</v>
      </c>
      <c r="F185" s="4">
        <v>2.227176</v>
      </c>
      <c r="G185" s="4">
        <v>2.5682831999999998</v>
      </c>
      <c r="H185" s="4">
        <v>0</v>
      </c>
      <c r="I185" s="4">
        <v>0</v>
      </c>
      <c r="J185" s="10" t="s">
        <v>13</v>
      </c>
    </row>
    <row r="186" spans="1:10" ht="15" customHeight="1" x14ac:dyDescent="0.25">
      <c r="A186" s="6" t="s">
        <v>764</v>
      </c>
      <c r="B186" s="5" t="s">
        <v>765</v>
      </c>
      <c r="C186" s="4">
        <f>SUM(D186:I186)</f>
        <v>4461.0734447999994</v>
      </c>
      <c r="D186" s="4">
        <v>4456.5333623999995</v>
      </c>
      <c r="E186" s="4">
        <v>0</v>
      </c>
      <c r="F186" s="4">
        <v>2.1069719999999998</v>
      </c>
      <c r="G186" s="4">
        <v>2.4331103999999999</v>
      </c>
      <c r="H186" s="4">
        <v>0</v>
      </c>
      <c r="I186" s="4">
        <v>0</v>
      </c>
      <c r="J186" s="10" t="s">
        <v>63</v>
      </c>
    </row>
    <row r="187" spans="1:10" ht="15" customHeight="1" x14ac:dyDescent="0.25">
      <c r="A187" s="6" t="s">
        <v>930</v>
      </c>
      <c r="B187" s="5" t="s">
        <v>567</v>
      </c>
      <c r="C187" s="4">
        <f>SUM(D187:I187)</f>
        <v>4377.4741483199996</v>
      </c>
      <c r="D187" s="4">
        <v>4372.8667516799997</v>
      </c>
      <c r="E187" s="4">
        <v>0</v>
      </c>
      <c r="F187" s="4">
        <v>2.0661480000000001</v>
      </c>
      <c r="G187" s="4">
        <v>2.5412486399999996</v>
      </c>
      <c r="H187" s="4">
        <v>0</v>
      </c>
      <c r="I187" s="4">
        <v>0</v>
      </c>
      <c r="J187" s="10" t="s">
        <v>100</v>
      </c>
    </row>
    <row r="188" spans="1:10" ht="15" customHeight="1" x14ac:dyDescent="0.25">
      <c r="A188" s="6" t="s">
        <v>1031</v>
      </c>
      <c r="B188" s="5" t="s">
        <v>507</v>
      </c>
      <c r="C188" s="4">
        <f>SUM(D188:I188)</f>
        <v>4308.9116011199985</v>
      </c>
      <c r="D188" s="4">
        <v>4304.5251983999988</v>
      </c>
      <c r="E188" s="4">
        <v>0</v>
      </c>
      <c r="F188" s="4">
        <v>2.0343960000000001</v>
      </c>
      <c r="G188" s="4">
        <v>2.3520067199999999</v>
      </c>
      <c r="H188" s="4">
        <v>0</v>
      </c>
      <c r="I188" s="4">
        <v>0</v>
      </c>
      <c r="J188" s="10" t="s">
        <v>100</v>
      </c>
    </row>
    <row r="189" spans="1:10" ht="15" customHeight="1" x14ac:dyDescent="0.25">
      <c r="A189" s="6" t="s">
        <v>307</v>
      </c>
      <c r="B189" s="15" t="s">
        <v>308</v>
      </c>
      <c r="C189" s="2">
        <f>SUM(D189:I189)</f>
        <v>4306.8014870000006</v>
      </c>
      <c r="D189" s="9">
        <v>4302.3580000000002</v>
      </c>
      <c r="E189" s="9">
        <v>0</v>
      </c>
      <c r="F189" s="9">
        <v>2.0271379999999999</v>
      </c>
      <c r="G189" s="9">
        <v>2.4163489999999999</v>
      </c>
      <c r="H189" s="9">
        <v>0</v>
      </c>
      <c r="I189" s="9">
        <v>0</v>
      </c>
      <c r="J189" s="6" t="s">
        <v>100</v>
      </c>
    </row>
    <row r="190" spans="1:10" ht="15" customHeight="1" x14ac:dyDescent="0.25">
      <c r="A190" s="6" t="s">
        <v>981</v>
      </c>
      <c r="B190" s="5" t="s">
        <v>463</v>
      </c>
      <c r="C190" s="4">
        <f>SUM(D190:I190)</f>
        <v>4300.6805755200003</v>
      </c>
      <c r="D190" s="4">
        <v>4296.4094779200004</v>
      </c>
      <c r="E190" s="4">
        <v>0</v>
      </c>
      <c r="F190" s="4">
        <v>1.9731599999999998</v>
      </c>
      <c r="G190" s="4">
        <v>2.2979376</v>
      </c>
      <c r="H190" s="4">
        <v>0</v>
      </c>
      <c r="I190" s="4">
        <v>0</v>
      </c>
      <c r="J190" s="10" t="s">
        <v>100</v>
      </c>
    </row>
    <row r="191" spans="1:10" ht="15" customHeight="1" x14ac:dyDescent="0.25">
      <c r="A191" s="6" t="s">
        <v>1026</v>
      </c>
      <c r="B191" s="5" t="s">
        <v>518</v>
      </c>
      <c r="C191" s="4">
        <f>SUM(D191:I191)</f>
        <v>4256.6807404799993</v>
      </c>
      <c r="D191" s="4">
        <v>4252.3102137599999</v>
      </c>
      <c r="E191" s="4">
        <v>0</v>
      </c>
      <c r="F191" s="4">
        <v>2.0185200000000001</v>
      </c>
      <c r="G191" s="4">
        <v>2.3520067199999999</v>
      </c>
      <c r="H191" s="4">
        <v>0</v>
      </c>
      <c r="I191" s="4">
        <v>0</v>
      </c>
      <c r="J191" s="10" t="s">
        <v>63</v>
      </c>
    </row>
    <row r="192" spans="1:10" ht="15" customHeight="1" x14ac:dyDescent="0.25">
      <c r="A192" s="6" t="s">
        <v>1044</v>
      </c>
      <c r="B192" s="5" t="s">
        <v>722</v>
      </c>
      <c r="C192" s="4">
        <f>SUM(D192:I192)</f>
        <v>4173.1878585599989</v>
      </c>
      <c r="D192" s="4">
        <v>4168.903334399999</v>
      </c>
      <c r="E192" s="4">
        <v>0</v>
      </c>
      <c r="F192" s="4">
        <v>1.9595519999999997</v>
      </c>
      <c r="G192" s="4">
        <v>2.3249721599999997</v>
      </c>
      <c r="H192" s="4">
        <v>0</v>
      </c>
      <c r="I192" s="4">
        <v>0</v>
      </c>
      <c r="J192" s="10" t="s">
        <v>63</v>
      </c>
    </row>
    <row r="193" spans="1:10" ht="15" customHeight="1" x14ac:dyDescent="0.25">
      <c r="A193" s="6" t="s">
        <v>1039</v>
      </c>
      <c r="B193" s="5" t="s">
        <v>494</v>
      </c>
      <c r="C193" s="4">
        <f>SUM(D193:I193)</f>
        <v>4169.7659908799988</v>
      </c>
      <c r="D193" s="4">
        <v>4165.390928159999</v>
      </c>
      <c r="E193" s="4">
        <v>0</v>
      </c>
      <c r="F193" s="4">
        <v>2.023056</v>
      </c>
      <c r="G193" s="4">
        <v>2.3520067199999999</v>
      </c>
      <c r="H193" s="4">
        <v>0</v>
      </c>
      <c r="I193" s="4">
        <v>0</v>
      </c>
      <c r="J193" s="10" t="s">
        <v>63</v>
      </c>
    </row>
    <row r="194" spans="1:10" ht="15" customHeight="1" x14ac:dyDescent="0.25">
      <c r="A194" s="6" t="s">
        <v>546</v>
      </c>
      <c r="B194" s="5" t="s">
        <v>547</v>
      </c>
      <c r="C194" s="4">
        <f>SUM(D194:I194)</f>
        <v>4134.0745655999999</v>
      </c>
      <c r="D194" s="9">
        <v>4133.9888351999998</v>
      </c>
      <c r="E194" s="9">
        <v>0</v>
      </c>
      <c r="F194" s="9">
        <v>7.8200640000000002E-2</v>
      </c>
      <c r="G194" s="9">
        <v>7.5297599999999999E-3</v>
      </c>
      <c r="H194" s="9">
        <v>0</v>
      </c>
      <c r="I194" s="9">
        <v>0</v>
      </c>
      <c r="J194" s="6" t="s">
        <v>100</v>
      </c>
    </row>
    <row r="195" spans="1:10" ht="15" customHeight="1" x14ac:dyDescent="0.25">
      <c r="A195" s="6" t="s">
        <v>1040</v>
      </c>
      <c r="B195" s="5" t="s">
        <v>487</v>
      </c>
      <c r="C195" s="4">
        <f>SUM(D195:I195)</f>
        <v>4030.4982715200003</v>
      </c>
      <c r="D195" s="4">
        <v>4026.3763176000002</v>
      </c>
      <c r="E195" s="4">
        <v>0</v>
      </c>
      <c r="F195" s="4">
        <v>1.9051200000000001</v>
      </c>
      <c r="G195" s="4">
        <v>2.21683392</v>
      </c>
      <c r="H195" s="4">
        <v>0</v>
      </c>
      <c r="I195" s="4">
        <v>0</v>
      </c>
      <c r="J195" s="10" t="s">
        <v>100</v>
      </c>
    </row>
    <row r="196" spans="1:10" ht="15" customHeight="1" x14ac:dyDescent="0.25">
      <c r="A196" s="6" t="s">
        <v>934</v>
      </c>
      <c r="B196" s="5" t="s">
        <v>578</v>
      </c>
      <c r="C196" s="4">
        <f>SUM(D196:I196)</f>
        <v>4024.6472851200001</v>
      </c>
      <c r="D196" s="4">
        <v>4020.4914926400002</v>
      </c>
      <c r="E196" s="4">
        <v>0</v>
      </c>
      <c r="F196" s="4">
        <v>1.911924</v>
      </c>
      <c r="G196" s="4">
        <v>2.2438684800000002</v>
      </c>
      <c r="H196" s="4">
        <v>0</v>
      </c>
      <c r="I196" s="4">
        <v>0</v>
      </c>
      <c r="J196" s="10" t="s">
        <v>100</v>
      </c>
    </row>
    <row r="197" spans="1:10" ht="15" customHeight="1" x14ac:dyDescent="0.25">
      <c r="A197" s="6" t="s">
        <v>1023</v>
      </c>
      <c r="B197" s="5" t="s">
        <v>536</v>
      </c>
      <c r="C197" s="4">
        <f>SUM(D197:I197)</f>
        <v>3965.2098998399997</v>
      </c>
      <c r="D197" s="4">
        <v>3961.1444644799994</v>
      </c>
      <c r="E197" s="4">
        <v>0</v>
      </c>
      <c r="F197" s="4">
        <v>1.8756359999999999</v>
      </c>
      <c r="G197" s="4">
        <v>2.1897993600000003</v>
      </c>
      <c r="H197" s="4">
        <v>0</v>
      </c>
      <c r="I197" s="4">
        <v>0</v>
      </c>
      <c r="J197" s="10" t="s">
        <v>100</v>
      </c>
    </row>
    <row r="198" spans="1:10" ht="15" customHeight="1" x14ac:dyDescent="0.25">
      <c r="A198" s="6" t="s">
        <v>1036</v>
      </c>
      <c r="B198" s="5" t="s">
        <v>522</v>
      </c>
      <c r="C198" s="4">
        <f>SUM(D198:I198)</f>
        <v>3868.4113876799997</v>
      </c>
      <c r="D198" s="4">
        <v>3864.4385774399998</v>
      </c>
      <c r="E198" s="4">
        <v>0</v>
      </c>
      <c r="F198" s="4">
        <v>1.8370799999999998</v>
      </c>
      <c r="G198" s="4">
        <v>2.1357302399999996</v>
      </c>
      <c r="H198" s="4">
        <v>0</v>
      </c>
      <c r="I198" s="4">
        <v>0</v>
      </c>
      <c r="J198" s="10" t="s">
        <v>63</v>
      </c>
    </row>
    <row r="199" spans="1:10" ht="15" customHeight="1" x14ac:dyDescent="0.25">
      <c r="A199" s="6" t="s">
        <v>1024</v>
      </c>
      <c r="B199" s="5" t="s">
        <v>512</v>
      </c>
      <c r="C199" s="4">
        <f>SUM(D199:I199)</f>
        <v>3864.8953526399991</v>
      </c>
      <c r="D199" s="4">
        <v>3860.8302801599993</v>
      </c>
      <c r="E199" s="4">
        <v>0</v>
      </c>
      <c r="F199" s="4">
        <v>1.8212039999999994</v>
      </c>
      <c r="G199" s="4">
        <v>2.2438684799999997</v>
      </c>
      <c r="H199" s="4">
        <v>0</v>
      </c>
      <c r="I199" s="4">
        <v>0</v>
      </c>
      <c r="J199" s="10" t="s">
        <v>92</v>
      </c>
    </row>
    <row r="200" spans="1:10" ht="15" customHeight="1" x14ac:dyDescent="0.25">
      <c r="A200" s="6" t="s">
        <v>1048</v>
      </c>
      <c r="B200" s="5" t="s">
        <v>516</v>
      </c>
      <c r="C200" s="4">
        <f>SUM(D200:I200)</f>
        <v>3848.4304891200004</v>
      </c>
      <c r="D200" s="4">
        <v>3843.8372448000005</v>
      </c>
      <c r="E200" s="4">
        <v>0</v>
      </c>
      <c r="F200" s="4">
        <v>1.9708919999999999</v>
      </c>
      <c r="G200" s="4">
        <v>2.6223523200000001</v>
      </c>
      <c r="H200" s="4">
        <v>0</v>
      </c>
      <c r="I200" s="4">
        <v>0</v>
      </c>
      <c r="J200" s="10" t="s">
        <v>63</v>
      </c>
    </row>
    <row r="201" spans="1:10" ht="15" customHeight="1" x14ac:dyDescent="0.25">
      <c r="A201" s="6" t="s">
        <v>1045</v>
      </c>
      <c r="B201" s="5" t="s">
        <v>500</v>
      </c>
      <c r="C201" s="4">
        <f>SUM(D201:I201)</f>
        <v>3839.6924294399996</v>
      </c>
      <c r="D201" s="4">
        <v>3835.7670657599997</v>
      </c>
      <c r="E201" s="4">
        <v>0</v>
      </c>
      <c r="F201" s="4">
        <v>1.8166679999999999</v>
      </c>
      <c r="G201" s="4">
        <v>2.1086956799999999</v>
      </c>
      <c r="H201" s="4">
        <v>0</v>
      </c>
      <c r="I201" s="4">
        <v>0</v>
      </c>
      <c r="J201" s="10" t="s">
        <v>100</v>
      </c>
    </row>
    <row r="202" spans="1:10" ht="15" customHeight="1" x14ac:dyDescent="0.25">
      <c r="A202" s="6" t="s">
        <v>1034</v>
      </c>
      <c r="B202" s="5" t="s">
        <v>534</v>
      </c>
      <c r="C202" s="4">
        <f>SUM(D202:I202)</f>
        <v>3814.9886476800002</v>
      </c>
      <c r="D202" s="4">
        <v>3811.0746240000003</v>
      </c>
      <c r="E202" s="4">
        <v>0</v>
      </c>
      <c r="F202" s="4">
        <v>1.805328</v>
      </c>
      <c r="G202" s="4">
        <v>2.1086956800000003</v>
      </c>
      <c r="H202" s="4">
        <v>0</v>
      </c>
      <c r="I202" s="4">
        <v>0</v>
      </c>
      <c r="J202" s="10" t="s">
        <v>63</v>
      </c>
    </row>
    <row r="203" spans="1:10" ht="15" customHeight="1" x14ac:dyDescent="0.25">
      <c r="A203" s="6" t="s">
        <v>1032</v>
      </c>
      <c r="B203" s="5" t="s">
        <v>526</v>
      </c>
      <c r="C203" s="4">
        <f>SUM(D203:I203)</f>
        <v>3801.3839135999997</v>
      </c>
      <c r="D203" s="4">
        <v>3797.5059964799998</v>
      </c>
      <c r="E203" s="4">
        <v>0</v>
      </c>
      <c r="F203" s="4">
        <v>1.7962559999999996</v>
      </c>
      <c r="G203" s="4">
        <v>2.0816611200000001</v>
      </c>
      <c r="H203" s="4">
        <v>0</v>
      </c>
      <c r="I203" s="4">
        <v>0</v>
      </c>
      <c r="J203" s="10" t="s">
        <v>100</v>
      </c>
    </row>
    <row r="204" spans="1:10" ht="15" customHeight="1" x14ac:dyDescent="0.25">
      <c r="A204" s="6" t="s">
        <v>1052</v>
      </c>
      <c r="B204" s="5" t="s">
        <v>572</v>
      </c>
      <c r="C204" s="4">
        <f>SUM(D204:I204)</f>
        <v>3794.5983297600001</v>
      </c>
      <c r="D204" s="4">
        <v>2854.6884172800001</v>
      </c>
      <c r="E204" s="4">
        <v>0</v>
      </c>
      <c r="F204" s="4">
        <v>1.3494600000000003</v>
      </c>
      <c r="G204" s="4">
        <v>1.5680044799999999</v>
      </c>
      <c r="H204" s="4">
        <v>936.99244799999997</v>
      </c>
      <c r="I204" s="4">
        <v>0</v>
      </c>
      <c r="J204" s="10" t="s">
        <v>100</v>
      </c>
    </row>
    <row r="205" spans="1:10" ht="15" customHeight="1" x14ac:dyDescent="0.25">
      <c r="A205" s="6" t="s">
        <v>889</v>
      </c>
      <c r="B205" s="5" t="s">
        <v>556</v>
      </c>
      <c r="C205" s="4">
        <f>SUM(D205:I205)</f>
        <v>3758.4212803200003</v>
      </c>
      <c r="D205" s="4">
        <v>3754.58627376</v>
      </c>
      <c r="E205" s="4">
        <v>0</v>
      </c>
      <c r="F205" s="4">
        <v>1.7803799999999999</v>
      </c>
      <c r="G205" s="4">
        <v>2.05462656</v>
      </c>
      <c r="H205" s="4">
        <v>0</v>
      </c>
      <c r="I205" s="4">
        <v>0</v>
      </c>
      <c r="J205" s="10" t="s">
        <v>100</v>
      </c>
    </row>
    <row r="206" spans="1:10" ht="15" customHeight="1" x14ac:dyDescent="0.25">
      <c r="A206" s="6" t="s">
        <v>1042</v>
      </c>
      <c r="B206" s="5" t="s">
        <v>541</v>
      </c>
      <c r="C206" s="4">
        <f>SUM(D206:I206)</f>
        <v>3732.3449049599999</v>
      </c>
      <c r="D206" s="4">
        <v>3728.5596129599999</v>
      </c>
      <c r="E206" s="4">
        <v>0</v>
      </c>
      <c r="F206" s="4">
        <v>1.7577</v>
      </c>
      <c r="G206" s="4">
        <v>2.0275919999999998</v>
      </c>
      <c r="H206" s="4">
        <v>0</v>
      </c>
      <c r="I206" s="4">
        <v>0</v>
      </c>
      <c r="J206" s="10" t="s">
        <v>100</v>
      </c>
    </row>
    <row r="207" spans="1:10" ht="15" customHeight="1" x14ac:dyDescent="0.25">
      <c r="A207" s="6" t="s">
        <v>985</v>
      </c>
      <c r="B207" s="5" t="s">
        <v>311</v>
      </c>
      <c r="C207" s="4">
        <f>SUM(D207:I207)</f>
        <v>3663.54294768</v>
      </c>
      <c r="D207" s="4">
        <v>3659.7035865600001</v>
      </c>
      <c r="E207" s="4">
        <v>0</v>
      </c>
      <c r="F207" s="4">
        <v>1.7577</v>
      </c>
      <c r="G207" s="4">
        <v>2.0816611200000001</v>
      </c>
      <c r="H207" s="4">
        <v>0</v>
      </c>
      <c r="I207" s="4">
        <v>0</v>
      </c>
      <c r="J207" s="10" t="s">
        <v>100</v>
      </c>
    </row>
    <row r="208" spans="1:10" ht="15" customHeight="1" x14ac:dyDescent="0.25">
      <c r="A208" s="6" t="s">
        <v>1041</v>
      </c>
      <c r="B208" s="5" t="s">
        <v>483</v>
      </c>
      <c r="C208" s="4">
        <f>SUM(D208:I208)</f>
        <v>3655.6681795200002</v>
      </c>
      <c r="D208" s="4">
        <v>3651.8694609600002</v>
      </c>
      <c r="E208" s="4">
        <v>0</v>
      </c>
      <c r="F208" s="4">
        <v>1.7440920000000002</v>
      </c>
      <c r="G208" s="4">
        <v>2.0546265600000004</v>
      </c>
      <c r="H208" s="4">
        <v>0</v>
      </c>
      <c r="I208" s="4">
        <v>0</v>
      </c>
      <c r="J208" s="10" t="s">
        <v>92</v>
      </c>
    </row>
    <row r="209" spans="1:10" ht="15" customHeight="1" x14ac:dyDescent="0.25">
      <c r="A209" s="6" t="s">
        <v>1047</v>
      </c>
      <c r="B209" s="5" t="s">
        <v>553</v>
      </c>
      <c r="C209" s="4">
        <f>SUM(D209:I209)</f>
        <v>3646.9312992</v>
      </c>
      <c r="D209" s="4">
        <v>3643.3152</v>
      </c>
      <c r="E209" s="4">
        <v>0</v>
      </c>
      <c r="F209" s="4">
        <v>1.7236799999999999</v>
      </c>
      <c r="G209" s="4">
        <v>1.8924192</v>
      </c>
      <c r="H209" s="4">
        <v>0</v>
      </c>
      <c r="I209" s="4">
        <v>0</v>
      </c>
      <c r="J209" s="10" t="s">
        <v>100</v>
      </c>
    </row>
    <row r="210" spans="1:10" ht="15" customHeight="1" x14ac:dyDescent="0.25">
      <c r="A210" s="6" t="s">
        <v>1035</v>
      </c>
      <c r="B210" s="5" t="s">
        <v>724</v>
      </c>
      <c r="C210" s="4">
        <f>SUM(D210:I210)</f>
        <v>3569.9937537600013</v>
      </c>
      <c r="D210" s="4">
        <v>3566.3846400000011</v>
      </c>
      <c r="E210" s="4">
        <v>0</v>
      </c>
      <c r="F210" s="4">
        <v>1.6896600000000002</v>
      </c>
      <c r="G210" s="4">
        <v>1.9194537600000001</v>
      </c>
      <c r="H210" s="4">
        <v>0</v>
      </c>
      <c r="I210" s="4">
        <v>0</v>
      </c>
      <c r="J210" s="10" t="s">
        <v>63</v>
      </c>
    </row>
    <row r="211" spans="1:10" ht="15" customHeight="1" x14ac:dyDescent="0.25">
      <c r="A211" s="6" t="s">
        <v>1050</v>
      </c>
      <c r="B211" s="5" t="s">
        <v>563</v>
      </c>
      <c r="C211" s="4">
        <f>SUM(D211:I211)</f>
        <v>3551.1840503999993</v>
      </c>
      <c r="D211" s="4">
        <v>3547.6290057599995</v>
      </c>
      <c r="E211" s="4">
        <v>0</v>
      </c>
      <c r="F211" s="4">
        <v>1.6896600000000002</v>
      </c>
      <c r="G211" s="4">
        <v>1.8653846400000005</v>
      </c>
      <c r="H211" s="4">
        <v>0</v>
      </c>
      <c r="I211" s="4">
        <v>0</v>
      </c>
      <c r="J211" s="10" t="s">
        <v>100</v>
      </c>
    </row>
    <row r="212" spans="1:10" ht="15" customHeight="1" x14ac:dyDescent="0.25">
      <c r="A212" s="6" t="s">
        <v>1043</v>
      </c>
      <c r="B212" s="5" t="s">
        <v>558</v>
      </c>
      <c r="C212" s="4">
        <f>SUM(D212:I212)</f>
        <v>3543.0429283200015</v>
      </c>
      <c r="D212" s="4">
        <v>3539.4496905600013</v>
      </c>
      <c r="E212" s="4">
        <v>0</v>
      </c>
      <c r="F212" s="4">
        <v>1.6737839999999993</v>
      </c>
      <c r="G212" s="4">
        <v>1.9194537600000001</v>
      </c>
      <c r="H212" s="4">
        <v>0</v>
      </c>
      <c r="I212" s="4">
        <v>0</v>
      </c>
      <c r="J212" s="10" t="s">
        <v>63</v>
      </c>
    </row>
    <row r="213" spans="1:10" ht="15" customHeight="1" x14ac:dyDescent="0.25">
      <c r="A213" s="6" t="s">
        <v>1038</v>
      </c>
      <c r="B213" s="5" t="s">
        <v>531</v>
      </c>
      <c r="C213" s="4">
        <f>SUM(D213:I213)</f>
        <v>3536.5748644800001</v>
      </c>
      <c r="D213" s="4">
        <v>3305.4112324800003</v>
      </c>
      <c r="E213" s="4">
        <v>0</v>
      </c>
      <c r="F213" s="4">
        <v>1.6102799999999999</v>
      </c>
      <c r="G213" s="4">
        <v>2.0275919999999998</v>
      </c>
      <c r="H213" s="4">
        <v>227.52576000000002</v>
      </c>
      <c r="I213" s="4">
        <v>0</v>
      </c>
      <c r="J213" s="10" t="s">
        <v>63</v>
      </c>
    </row>
    <row r="214" spans="1:10" ht="15" customHeight="1" x14ac:dyDescent="0.25">
      <c r="A214" s="6" t="s">
        <v>1033</v>
      </c>
      <c r="B214" s="5" t="s">
        <v>545</v>
      </c>
      <c r="C214" s="4">
        <f>SUM(D214:I214)</f>
        <v>3491.7704337599998</v>
      </c>
      <c r="D214" s="4">
        <v>3488.22917856</v>
      </c>
      <c r="E214" s="4">
        <v>0</v>
      </c>
      <c r="F214" s="4">
        <v>1.6488360000000002</v>
      </c>
      <c r="G214" s="4">
        <v>1.8924192</v>
      </c>
      <c r="H214" s="4">
        <v>0</v>
      </c>
      <c r="I214" s="4">
        <v>0</v>
      </c>
      <c r="J214" s="10" t="s">
        <v>63</v>
      </c>
    </row>
    <row r="215" spans="1:10" ht="15" customHeight="1" x14ac:dyDescent="0.25">
      <c r="A215" s="6" t="s">
        <v>1053</v>
      </c>
      <c r="B215" s="5" t="s">
        <v>382</v>
      </c>
      <c r="C215" s="4">
        <f>SUM(D215:I215)</f>
        <v>3491.2452556800008</v>
      </c>
      <c r="D215" s="4">
        <v>3487.6792339200006</v>
      </c>
      <c r="E215" s="4">
        <v>0</v>
      </c>
      <c r="F215" s="4">
        <v>1.646568</v>
      </c>
      <c r="G215" s="4">
        <v>1.9194537600000001</v>
      </c>
      <c r="H215" s="4">
        <v>0</v>
      </c>
      <c r="I215" s="4">
        <v>0</v>
      </c>
      <c r="J215" s="10" t="s">
        <v>100</v>
      </c>
    </row>
    <row r="216" spans="1:10" ht="15" customHeight="1" x14ac:dyDescent="0.25">
      <c r="A216" s="6" t="s">
        <v>1030</v>
      </c>
      <c r="B216" s="5" t="s">
        <v>520</v>
      </c>
      <c r="C216" s="4">
        <f>SUM(D216:I216)</f>
        <v>3384.3138638399992</v>
      </c>
      <c r="D216" s="4">
        <v>3380.8336631999996</v>
      </c>
      <c r="E216" s="4">
        <v>0</v>
      </c>
      <c r="F216" s="4">
        <v>1.614816</v>
      </c>
      <c r="G216" s="4">
        <v>1.86538464</v>
      </c>
      <c r="H216" s="4">
        <v>0</v>
      </c>
      <c r="I216" s="4">
        <v>0</v>
      </c>
      <c r="J216" s="10" t="s">
        <v>63</v>
      </c>
    </row>
    <row r="217" spans="1:10" ht="15" customHeight="1" x14ac:dyDescent="0.25">
      <c r="A217" s="6" t="s">
        <v>1037</v>
      </c>
      <c r="B217" s="5" t="s">
        <v>505</v>
      </c>
      <c r="C217" s="4">
        <f>SUM(D217:I217)</f>
        <v>3298.9153176</v>
      </c>
      <c r="D217" s="4">
        <v>3295.5436180800002</v>
      </c>
      <c r="E217" s="4">
        <v>0</v>
      </c>
      <c r="F217" s="4">
        <v>1.560384</v>
      </c>
      <c r="G217" s="4">
        <v>1.81131552</v>
      </c>
      <c r="H217" s="4">
        <v>0</v>
      </c>
      <c r="I217" s="4">
        <v>0</v>
      </c>
      <c r="J217" s="10" t="s">
        <v>100</v>
      </c>
    </row>
    <row r="218" spans="1:10" ht="15" customHeight="1" x14ac:dyDescent="0.25">
      <c r="A218" s="6" t="s">
        <v>838</v>
      </c>
      <c r="B218" s="5" t="s">
        <v>715</v>
      </c>
      <c r="C218" s="4">
        <f>SUM(D218:I218)</f>
        <v>3295.1728454400004</v>
      </c>
      <c r="D218" s="4">
        <v>3291.5777025600005</v>
      </c>
      <c r="E218" s="4">
        <v>0</v>
      </c>
      <c r="F218" s="4">
        <v>1.6216200000000001</v>
      </c>
      <c r="G218" s="4">
        <v>1.9735228800000002</v>
      </c>
      <c r="H218" s="4">
        <v>0</v>
      </c>
      <c r="I218" s="4">
        <v>0</v>
      </c>
      <c r="J218" s="10" t="s">
        <v>100</v>
      </c>
    </row>
    <row r="219" spans="1:10" ht="15" customHeight="1" x14ac:dyDescent="0.25">
      <c r="A219" s="6" t="s">
        <v>1077</v>
      </c>
      <c r="B219" s="5" t="s">
        <v>637</v>
      </c>
      <c r="C219" s="4">
        <f>SUM(D219:I219)</f>
        <v>3266.4498955199992</v>
      </c>
      <c r="D219" s="4">
        <v>3263.0736599999996</v>
      </c>
      <c r="E219" s="4">
        <v>0</v>
      </c>
      <c r="F219" s="4">
        <v>1.5649199999999999</v>
      </c>
      <c r="G219" s="4">
        <v>1.81131552</v>
      </c>
      <c r="H219" s="4">
        <v>0</v>
      </c>
      <c r="I219" s="4">
        <v>0</v>
      </c>
      <c r="J219" s="10" t="s">
        <v>63</v>
      </c>
    </row>
    <row r="220" spans="1:10" ht="15" customHeight="1" x14ac:dyDescent="0.25">
      <c r="A220" s="6" t="s">
        <v>885</v>
      </c>
      <c r="B220" s="5" t="s">
        <v>418</v>
      </c>
      <c r="C220" s="4">
        <f>SUM(D220:I220)</f>
        <v>3258.6478847999997</v>
      </c>
      <c r="D220" s="4">
        <v>1.2782448</v>
      </c>
      <c r="E220" s="4">
        <v>0</v>
      </c>
      <c r="F220" s="4">
        <v>3257.3696399999999</v>
      </c>
      <c r="G220" s="4">
        <v>0</v>
      </c>
      <c r="H220" s="4">
        <v>0</v>
      </c>
      <c r="I220" s="4">
        <v>0</v>
      </c>
      <c r="J220" s="10" t="s">
        <v>42</v>
      </c>
    </row>
    <row r="221" spans="1:10" ht="15" customHeight="1" x14ac:dyDescent="0.25">
      <c r="A221" s="6" t="s">
        <v>1046</v>
      </c>
      <c r="B221" s="5" t="s">
        <v>514</v>
      </c>
      <c r="C221" s="4">
        <f>SUM(D221:I221)</f>
        <v>3206.2756824000007</v>
      </c>
      <c r="D221" s="4">
        <v>3202.9988760000006</v>
      </c>
      <c r="E221" s="4">
        <v>0</v>
      </c>
      <c r="F221" s="4">
        <v>1.5195599999999998</v>
      </c>
      <c r="G221" s="4">
        <v>1.7572463999999999</v>
      </c>
      <c r="H221" s="4">
        <v>0</v>
      </c>
      <c r="I221" s="4">
        <v>0</v>
      </c>
      <c r="J221" s="10" t="s">
        <v>63</v>
      </c>
    </row>
    <row r="222" spans="1:10" ht="15" customHeight="1" x14ac:dyDescent="0.25">
      <c r="A222" s="6" t="s">
        <v>984</v>
      </c>
      <c r="B222" s="5" t="s">
        <v>592</v>
      </c>
      <c r="C222" s="4">
        <f>SUM(D222:I222)</f>
        <v>3146.326364160001</v>
      </c>
      <c r="D222" s="4">
        <v>1385.6329670400007</v>
      </c>
      <c r="E222" s="4">
        <v>0</v>
      </c>
      <c r="F222" s="4">
        <v>1759.9634640000002</v>
      </c>
      <c r="G222" s="4">
        <v>0.7299331200000001</v>
      </c>
      <c r="H222" s="4">
        <v>0</v>
      </c>
      <c r="I222" s="4">
        <v>0</v>
      </c>
      <c r="J222" s="10" t="s">
        <v>42</v>
      </c>
    </row>
    <row r="223" spans="1:10" ht="15" customHeight="1" x14ac:dyDescent="0.25">
      <c r="A223" s="6" t="s">
        <v>1100</v>
      </c>
      <c r="B223" s="5" t="s">
        <v>634</v>
      </c>
      <c r="C223" s="4">
        <f>SUM(D223:I223)</f>
        <v>3047.4571679999999</v>
      </c>
      <c r="D223" s="4">
        <v>3047.4571679999999</v>
      </c>
      <c r="E223" s="4">
        <v>0</v>
      </c>
      <c r="F223" s="4">
        <v>0</v>
      </c>
      <c r="G223" s="4">
        <v>0</v>
      </c>
      <c r="H223" s="4">
        <v>0</v>
      </c>
      <c r="I223" s="4">
        <v>0</v>
      </c>
      <c r="J223" s="10" t="s">
        <v>63</v>
      </c>
    </row>
    <row r="224" spans="1:10" ht="15" customHeight="1" x14ac:dyDescent="0.25">
      <c r="A224" s="6" t="s">
        <v>1069</v>
      </c>
      <c r="B224" s="5" t="s">
        <v>632</v>
      </c>
      <c r="C224" s="4">
        <f>SUM(D224:I224)</f>
        <v>3039.5796782399998</v>
      </c>
      <c r="D224" s="4">
        <v>3036.46562352</v>
      </c>
      <c r="E224" s="4">
        <v>0</v>
      </c>
      <c r="F224" s="4">
        <v>1.4379120000000001</v>
      </c>
      <c r="G224" s="4">
        <v>1.6761427199999999</v>
      </c>
      <c r="H224" s="4">
        <v>0</v>
      </c>
      <c r="I224" s="4">
        <v>0</v>
      </c>
      <c r="J224" s="10" t="s">
        <v>100</v>
      </c>
    </row>
    <row r="225" spans="1:10" ht="15" customHeight="1" x14ac:dyDescent="0.25">
      <c r="A225" s="6" t="s">
        <v>1049</v>
      </c>
      <c r="B225" s="5" t="s">
        <v>469</v>
      </c>
      <c r="C225" s="4">
        <f>SUM(D225:I225)</f>
        <v>2952.81026208</v>
      </c>
      <c r="D225" s="4">
        <v>0</v>
      </c>
      <c r="E225" s="4">
        <v>2918.3739479999999</v>
      </c>
      <c r="F225" s="4">
        <v>10.294452</v>
      </c>
      <c r="G225" s="4">
        <v>24.141862079999999</v>
      </c>
      <c r="H225" s="4">
        <v>0</v>
      </c>
      <c r="I225" s="4">
        <v>0</v>
      </c>
      <c r="J225" s="10" t="s">
        <v>13</v>
      </c>
    </row>
    <row r="226" spans="1:10" ht="15" customHeight="1" x14ac:dyDescent="0.25">
      <c r="A226" s="6" t="s">
        <v>1068</v>
      </c>
      <c r="B226" s="5" t="s">
        <v>619</v>
      </c>
      <c r="C226" s="4">
        <f>SUM(D226:I226)</f>
        <v>2934.6831360000001</v>
      </c>
      <c r="D226" s="4">
        <v>0</v>
      </c>
      <c r="E226" s="4">
        <v>480.48033600000002</v>
      </c>
      <c r="F226" s="4">
        <v>2454.2028</v>
      </c>
      <c r="G226" s="4">
        <v>0</v>
      </c>
      <c r="H226" s="4">
        <v>0</v>
      </c>
      <c r="I226" s="4">
        <v>0</v>
      </c>
      <c r="J226" s="10" t="s">
        <v>82</v>
      </c>
    </row>
    <row r="227" spans="1:10" ht="15" customHeight="1" x14ac:dyDescent="0.25">
      <c r="A227" s="6" t="s">
        <v>1054</v>
      </c>
      <c r="B227" s="5" t="s">
        <v>550</v>
      </c>
      <c r="C227" s="4">
        <f>SUM(D227:I227)</f>
        <v>2813.2189444800001</v>
      </c>
      <c r="D227" s="4">
        <v>2810.3489265600001</v>
      </c>
      <c r="E227" s="4">
        <v>0</v>
      </c>
      <c r="F227" s="4">
        <v>1.329048</v>
      </c>
      <c r="G227" s="4">
        <v>1.5409699200000002</v>
      </c>
      <c r="H227" s="4">
        <v>0</v>
      </c>
      <c r="I227" s="4">
        <v>0</v>
      </c>
      <c r="J227" s="10" t="s">
        <v>100</v>
      </c>
    </row>
    <row r="228" spans="1:10" ht="15" customHeight="1" x14ac:dyDescent="0.25">
      <c r="A228" s="6" t="s">
        <v>1051</v>
      </c>
      <c r="B228" s="5" t="s">
        <v>457</v>
      </c>
      <c r="C228" s="4">
        <f>SUM(D228:I228)</f>
        <v>2712.22871472</v>
      </c>
      <c r="D228" s="4">
        <v>2711.4107832</v>
      </c>
      <c r="E228" s="4">
        <v>0</v>
      </c>
      <c r="F228" s="4">
        <v>0.358344</v>
      </c>
      <c r="G228" s="4">
        <v>0.45958751999999997</v>
      </c>
      <c r="H228" s="4">
        <v>0</v>
      </c>
      <c r="I228" s="4">
        <v>0</v>
      </c>
      <c r="J228" s="10" t="s">
        <v>63</v>
      </c>
    </row>
    <row r="229" spans="1:10" ht="15" customHeight="1" x14ac:dyDescent="0.25">
      <c r="A229" s="6" t="s">
        <v>1065</v>
      </c>
      <c r="B229" s="5" t="s">
        <v>555</v>
      </c>
      <c r="C229" s="4">
        <f>SUM(D229:I229)</f>
        <v>2535.4460073599998</v>
      </c>
      <c r="D229" s="4">
        <v>2530.9700640000001</v>
      </c>
      <c r="E229" s="4">
        <v>0</v>
      </c>
      <c r="F229" s="4">
        <v>1.6102799999999999</v>
      </c>
      <c r="G229" s="4">
        <v>2.8656633599999997</v>
      </c>
      <c r="H229" s="4">
        <v>0</v>
      </c>
      <c r="I229" s="4">
        <v>0</v>
      </c>
      <c r="J229" s="10" t="s">
        <v>13</v>
      </c>
    </row>
    <row r="230" spans="1:10" ht="15" customHeight="1" x14ac:dyDescent="0.25">
      <c r="A230" s="6" t="s">
        <v>981</v>
      </c>
      <c r="B230" s="5" t="s">
        <v>573</v>
      </c>
      <c r="C230" s="4">
        <f>SUM(D230:I230)</f>
        <v>2493.7304112000002</v>
      </c>
      <c r="D230" s="4">
        <v>2491.2310751999999</v>
      </c>
      <c r="E230" s="4">
        <v>0</v>
      </c>
      <c r="F230" s="4">
        <v>1.1476080000000002</v>
      </c>
      <c r="G230" s="4">
        <v>1.351728</v>
      </c>
      <c r="H230" s="4">
        <v>0</v>
      </c>
      <c r="I230" s="4">
        <v>0</v>
      </c>
      <c r="J230" s="10" t="s">
        <v>100</v>
      </c>
    </row>
    <row r="231" spans="1:10" ht="15" customHeight="1" x14ac:dyDescent="0.25">
      <c r="A231" s="6" t="s">
        <v>1057</v>
      </c>
      <c r="B231" s="5" t="s">
        <v>601</v>
      </c>
      <c r="C231" s="4">
        <f>SUM(D231:I231)</f>
        <v>2487.2018371200002</v>
      </c>
      <c r="D231" s="4">
        <v>2484.56242944</v>
      </c>
      <c r="E231" s="4">
        <v>0</v>
      </c>
      <c r="F231" s="4">
        <v>1.2065760000000001</v>
      </c>
      <c r="G231" s="4">
        <v>1.4328316800000001</v>
      </c>
      <c r="H231" s="4">
        <v>0</v>
      </c>
      <c r="I231" s="4">
        <v>0</v>
      </c>
      <c r="J231" s="10" t="s">
        <v>100</v>
      </c>
    </row>
    <row r="232" spans="1:10" ht="15" customHeight="1" x14ac:dyDescent="0.25">
      <c r="A232" s="6" t="s">
        <v>1056</v>
      </c>
      <c r="B232" s="5" t="s">
        <v>769</v>
      </c>
      <c r="C232" s="4">
        <f>SUM(D232:I232)</f>
        <v>2450.3261529599999</v>
      </c>
      <c r="D232" s="4">
        <v>2447.04172608</v>
      </c>
      <c r="E232" s="4">
        <v>0</v>
      </c>
      <c r="F232" s="4">
        <v>1.3109040000000001</v>
      </c>
      <c r="G232" s="4">
        <v>1.9735228799999998</v>
      </c>
      <c r="H232" s="4">
        <v>0</v>
      </c>
      <c r="I232" s="4">
        <v>0</v>
      </c>
      <c r="J232" s="10" t="s">
        <v>13</v>
      </c>
    </row>
    <row r="233" spans="1:10" ht="15" customHeight="1" x14ac:dyDescent="0.25">
      <c r="A233" s="6" t="s">
        <v>1061</v>
      </c>
      <c r="B233" s="5" t="s">
        <v>595</v>
      </c>
      <c r="C233" s="4">
        <f>SUM(D233:I233)</f>
        <v>2419.4563142399998</v>
      </c>
      <c r="D233" s="4">
        <v>2417.0110473599993</v>
      </c>
      <c r="E233" s="4">
        <v>0</v>
      </c>
      <c r="F233" s="4">
        <v>1.1476079999999997</v>
      </c>
      <c r="G233" s="4">
        <v>1.2976588800000002</v>
      </c>
      <c r="H233" s="4">
        <v>0</v>
      </c>
      <c r="I233" s="4">
        <v>0</v>
      </c>
      <c r="J233" s="10" t="s">
        <v>100</v>
      </c>
    </row>
    <row r="234" spans="1:10" ht="15" customHeight="1" x14ac:dyDescent="0.25">
      <c r="A234" s="6" t="s">
        <v>1084</v>
      </c>
      <c r="B234" s="5" t="s">
        <v>616</v>
      </c>
      <c r="C234" s="4">
        <f>SUM(D234:I234)</f>
        <v>2311.2396921599993</v>
      </c>
      <c r="D234" s="4">
        <v>2308.7946067199996</v>
      </c>
      <c r="E234" s="4">
        <v>0</v>
      </c>
      <c r="F234" s="4">
        <v>1.1203920000000001</v>
      </c>
      <c r="G234" s="4">
        <v>1.3246934400000001</v>
      </c>
      <c r="H234" s="4">
        <v>0</v>
      </c>
      <c r="I234" s="4">
        <v>0</v>
      </c>
      <c r="J234" s="10" t="s">
        <v>100</v>
      </c>
    </row>
    <row r="235" spans="1:10" ht="15" customHeight="1" x14ac:dyDescent="0.25">
      <c r="A235" s="6" t="s">
        <v>1058</v>
      </c>
      <c r="B235" s="5" t="s">
        <v>581</v>
      </c>
      <c r="C235" s="4">
        <f>SUM(D235:I235)</f>
        <v>2292.8373215999995</v>
      </c>
      <c r="D235" s="4">
        <v>2290.5232358399999</v>
      </c>
      <c r="E235" s="4">
        <v>0</v>
      </c>
      <c r="F235" s="4">
        <v>1.0704960000000001</v>
      </c>
      <c r="G235" s="4">
        <v>1.2435897600000001</v>
      </c>
      <c r="H235" s="4">
        <v>0</v>
      </c>
      <c r="I235" s="4">
        <v>0</v>
      </c>
      <c r="J235" s="10" t="s">
        <v>100</v>
      </c>
    </row>
    <row r="236" spans="1:10" ht="15" customHeight="1" x14ac:dyDescent="0.25">
      <c r="A236" s="6" t="s">
        <v>1059</v>
      </c>
      <c r="B236" s="5" t="s">
        <v>586</v>
      </c>
      <c r="C236" s="4">
        <f>SUM(D236:I236)</f>
        <v>2251.5365879999999</v>
      </c>
      <c r="D236" s="4">
        <v>2249.2608768</v>
      </c>
      <c r="E236" s="4">
        <v>0</v>
      </c>
      <c r="F236" s="4">
        <v>1.059156</v>
      </c>
      <c r="G236" s="4">
        <v>1.2165551999999999</v>
      </c>
      <c r="H236" s="4">
        <v>0</v>
      </c>
      <c r="I236" s="4">
        <v>0</v>
      </c>
      <c r="J236" s="10" t="s">
        <v>100</v>
      </c>
    </row>
    <row r="237" spans="1:10" ht="15" customHeight="1" x14ac:dyDescent="0.25">
      <c r="A237" s="6" t="s">
        <v>1062</v>
      </c>
      <c r="B237" s="5" t="s">
        <v>575</v>
      </c>
      <c r="C237" s="4">
        <f>SUM(D237:I237)</f>
        <v>2184.8735361599997</v>
      </c>
      <c r="D237" s="4">
        <v>0</v>
      </c>
      <c r="E237" s="4">
        <v>2159.3854799999999</v>
      </c>
      <c r="F237" s="4">
        <v>7.6182120000000006</v>
      </c>
      <c r="G237" s="4">
        <v>17.86984416</v>
      </c>
      <c r="H237" s="4">
        <v>0</v>
      </c>
      <c r="I237" s="4">
        <v>0</v>
      </c>
      <c r="J237" s="10" t="s">
        <v>13</v>
      </c>
    </row>
    <row r="238" spans="1:10" ht="15" customHeight="1" x14ac:dyDescent="0.25">
      <c r="A238" s="6" t="s">
        <v>1055</v>
      </c>
      <c r="B238" s="5" t="s">
        <v>590</v>
      </c>
      <c r="C238" s="4">
        <f>SUM(D238:I238)</f>
        <v>2156.1857856000001</v>
      </c>
      <c r="D238" s="4">
        <v>2143.2600000000002</v>
      </c>
      <c r="E238" s="4">
        <v>0</v>
      </c>
      <c r="F238" s="4">
        <v>1.1657520000000001</v>
      </c>
      <c r="G238" s="4">
        <v>11.760033600000002</v>
      </c>
      <c r="H238" s="4">
        <v>0</v>
      </c>
      <c r="I238" s="4">
        <v>0</v>
      </c>
      <c r="J238" s="10" t="s">
        <v>100</v>
      </c>
    </row>
    <row r="239" spans="1:10" ht="15" customHeight="1" x14ac:dyDescent="0.25">
      <c r="A239" s="6" t="s">
        <v>980</v>
      </c>
      <c r="B239" s="5" t="s">
        <v>622</v>
      </c>
      <c r="C239" s="4">
        <f>SUM(D239:I239)</f>
        <v>2033.3150712000001</v>
      </c>
      <c r="D239" s="4">
        <v>2031.24502224</v>
      </c>
      <c r="E239" s="4">
        <v>0</v>
      </c>
      <c r="F239" s="4">
        <v>0.96163200000000004</v>
      </c>
      <c r="G239" s="4">
        <v>1.10841696</v>
      </c>
      <c r="H239" s="4">
        <v>0</v>
      </c>
      <c r="I239" s="4">
        <v>0</v>
      </c>
      <c r="J239" s="10" t="s">
        <v>100</v>
      </c>
    </row>
    <row r="240" spans="1:10" ht="15" customHeight="1" x14ac:dyDescent="0.25">
      <c r="A240" s="6" t="s">
        <v>1060</v>
      </c>
      <c r="B240" s="5" t="s">
        <v>713</v>
      </c>
      <c r="C240" s="4">
        <f>SUM(D240:I240)</f>
        <v>1878.949548</v>
      </c>
      <c r="D240" s="4">
        <v>1877.06021328</v>
      </c>
      <c r="E240" s="4">
        <v>0</v>
      </c>
      <c r="F240" s="4">
        <v>0.88905599999999985</v>
      </c>
      <c r="G240" s="4">
        <v>1.0002787200000001</v>
      </c>
      <c r="H240" s="4">
        <v>0</v>
      </c>
      <c r="I240" s="4">
        <v>0</v>
      </c>
      <c r="J240" s="10" t="s">
        <v>100</v>
      </c>
    </row>
    <row r="241" spans="1:15" ht="15" customHeight="1" x14ac:dyDescent="0.25">
      <c r="A241" s="6" t="s">
        <v>1064</v>
      </c>
      <c r="B241" s="5" t="s">
        <v>605</v>
      </c>
      <c r="C241" s="4">
        <f>SUM(D241:I241)</f>
        <v>1760.7484641599997</v>
      </c>
      <c r="D241" s="4">
        <v>1758.9428639999999</v>
      </c>
      <c r="E241" s="4">
        <v>0</v>
      </c>
      <c r="F241" s="4">
        <v>0.83235599999999998</v>
      </c>
      <c r="G241" s="4">
        <v>0.97324416000000002</v>
      </c>
      <c r="H241" s="4">
        <v>0</v>
      </c>
      <c r="I241" s="4">
        <v>0</v>
      </c>
      <c r="J241" s="10" t="s">
        <v>100</v>
      </c>
    </row>
    <row r="242" spans="1:15" ht="15" customHeight="1" x14ac:dyDescent="0.25">
      <c r="A242" s="6" t="s">
        <v>1070</v>
      </c>
      <c r="B242" s="5" t="s">
        <v>565</v>
      </c>
      <c r="C242" s="4">
        <f>SUM(D242:I242)</f>
        <v>1476.79695072</v>
      </c>
      <c r="D242" s="4">
        <v>1475.2760299199999</v>
      </c>
      <c r="E242" s="4">
        <v>0</v>
      </c>
      <c r="F242" s="4">
        <v>0.70988399999999996</v>
      </c>
      <c r="G242" s="4">
        <v>0.81103680000000011</v>
      </c>
      <c r="H242" s="4">
        <v>0</v>
      </c>
      <c r="I242" s="4">
        <v>0</v>
      </c>
      <c r="J242" s="10" t="s">
        <v>100</v>
      </c>
    </row>
    <row r="243" spans="1:15" ht="15" customHeight="1" x14ac:dyDescent="0.25">
      <c r="A243" s="6" t="s">
        <v>1066</v>
      </c>
      <c r="B243" s="5" t="s">
        <v>621</v>
      </c>
      <c r="C243" s="4">
        <f>SUM(D243:I243)</f>
        <v>1436.2503724799999</v>
      </c>
      <c r="D243" s="4">
        <v>231.04043424</v>
      </c>
      <c r="E243" s="4">
        <v>0</v>
      </c>
      <c r="F243" s="4">
        <v>1205.1017999999999</v>
      </c>
      <c r="G243" s="4">
        <v>0.10813824</v>
      </c>
      <c r="H243" s="4">
        <v>0</v>
      </c>
      <c r="I243" s="4">
        <v>0</v>
      </c>
      <c r="J243" s="10" t="s">
        <v>42</v>
      </c>
    </row>
    <row r="244" spans="1:15" ht="15" customHeight="1" x14ac:dyDescent="0.25">
      <c r="A244" s="6" t="s">
        <v>1067</v>
      </c>
      <c r="B244" s="5" t="s">
        <v>642</v>
      </c>
      <c r="C244" s="4">
        <f>SUM(D244:I244)</f>
        <v>1190.4464376000001</v>
      </c>
      <c r="D244" s="4">
        <v>0</v>
      </c>
      <c r="E244" s="4">
        <v>1184.3560411200001</v>
      </c>
      <c r="F244" s="4">
        <v>1.8189359999999999</v>
      </c>
      <c r="G244" s="4">
        <v>4.27146048</v>
      </c>
      <c r="H244" s="4">
        <v>0</v>
      </c>
      <c r="I244" s="4">
        <v>0</v>
      </c>
      <c r="J244" s="10" t="s">
        <v>82</v>
      </c>
      <c r="K244" s="9"/>
      <c r="L244" s="9"/>
      <c r="M244" s="9"/>
      <c r="N244" s="9"/>
      <c r="O244" s="9"/>
    </row>
    <row r="245" spans="1:15" ht="15" customHeight="1" x14ac:dyDescent="0.25">
      <c r="A245" s="6" t="s">
        <v>1082</v>
      </c>
      <c r="B245" s="5" t="s">
        <v>627</v>
      </c>
      <c r="C245" s="4">
        <f>SUM(D245:I245)</f>
        <v>1012.39183584</v>
      </c>
      <c r="D245" s="4">
        <v>1008.6040944</v>
      </c>
      <c r="E245" s="4">
        <v>0</v>
      </c>
      <c r="F245" s="4">
        <v>1.1113200000000001</v>
      </c>
      <c r="G245" s="4">
        <v>2.6764214399999999</v>
      </c>
      <c r="H245" s="4">
        <v>0</v>
      </c>
      <c r="I245" s="4">
        <v>0</v>
      </c>
      <c r="J245" s="10" t="s">
        <v>13</v>
      </c>
    </row>
    <row r="246" spans="1:15" ht="15" customHeight="1" x14ac:dyDescent="0.25">
      <c r="A246" s="6" t="s">
        <v>1063</v>
      </c>
      <c r="B246" s="5" t="s">
        <v>726</v>
      </c>
      <c r="C246" s="4">
        <f>SUM(D246:I246)</f>
        <v>1011.7729440000002</v>
      </c>
      <c r="D246" s="2">
        <v>1010.7387360000001</v>
      </c>
      <c r="E246" s="2">
        <v>0</v>
      </c>
      <c r="F246" s="2">
        <v>0.48081600000000002</v>
      </c>
      <c r="G246" s="2">
        <v>0.553392</v>
      </c>
      <c r="H246" s="2">
        <v>0</v>
      </c>
      <c r="I246" s="2">
        <v>0</v>
      </c>
      <c r="J246" s="2" t="s">
        <v>63</v>
      </c>
    </row>
    <row r="247" spans="1:15" ht="15" customHeight="1" x14ac:dyDescent="0.25">
      <c r="A247" s="6" t="s">
        <v>1079</v>
      </c>
      <c r="B247" s="5" t="s">
        <v>584</v>
      </c>
      <c r="C247" s="4">
        <f>SUM(D247:I247)</f>
        <v>973.43358335999994</v>
      </c>
      <c r="D247" s="4">
        <v>972.45045071999994</v>
      </c>
      <c r="E247" s="4">
        <v>0</v>
      </c>
      <c r="F247" s="4">
        <v>0.46947600000000006</v>
      </c>
      <c r="G247" s="4">
        <v>0.51365664</v>
      </c>
      <c r="H247" s="4">
        <v>0</v>
      </c>
      <c r="I247" s="4">
        <v>0</v>
      </c>
      <c r="J247" s="10" t="s">
        <v>42</v>
      </c>
    </row>
    <row r="248" spans="1:15" ht="15" customHeight="1" x14ac:dyDescent="0.25">
      <c r="A248" s="6" t="s">
        <v>1080</v>
      </c>
      <c r="B248" s="5" t="s">
        <v>613</v>
      </c>
      <c r="C248" s="4">
        <f>SUM(D248:I248)</f>
        <v>961.54064496000012</v>
      </c>
      <c r="D248" s="4">
        <v>958.22700624000015</v>
      </c>
      <c r="E248" s="4">
        <v>0</v>
      </c>
      <c r="F248" s="4">
        <v>0.96163200000000004</v>
      </c>
      <c r="G248" s="4">
        <v>2.3520067199999999</v>
      </c>
      <c r="H248" s="4">
        <v>0</v>
      </c>
      <c r="I248" s="4">
        <v>0</v>
      </c>
      <c r="J248" s="10" t="s">
        <v>13</v>
      </c>
    </row>
    <row r="249" spans="1:15" ht="15" customHeight="1" x14ac:dyDescent="0.25">
      <c r="A249" s="6" t="s">
        <v>1072</v>
      </c>
      <c r="B249" s="5" t="s">
        <v>629</v>
      </c>
      <c r="C249" s="4">
        <f>SUM(D249:I249)</f>
        <v>957.77776080000012</v>
      </c>
      <c r="D249" s="4">
        <v>955.10732688000007</v>
      </c>
      <c r="E249" s="4">
        <v>0</v>
      </c>
      <c r="F249" s="4">
        <v>0.4536</v>
      </c>
      <c r="G249" s="4">
        <v>2.21683392</v>
      </c>
      <c r="H249" s="4">
        <v>0</v>
      </c>
      <c r="I249" s="4">
        <v>0</v>
      </c>
      <c r="J249" s="10" t="s">
        <v>100</v>
      </c>
    </row>
    <row r="250" spans="1:15" ht="15" customHeight="1" x14ac:dyDescent="0.25">
      <c r="A250" s="6" t="s">
        <v>1078</v>
      </c>
      <c r="B250" s="5" t="s">
        <v>624</v>
      </c>
      <c r="C250" s="4">
        <f>SUM(D250:I250)</f>
        <v>929.58515999999997</v>
      </c>
      <c r="D250" s="4">
        <v>926.38437695999994</v>
      </c>
      <c r="E250" s="4">
        <v>0</v>
      </c>
      <c r="F250" s="4">
        <v>0.92987999999999993</v>
      </c>
      <c r="G250" s="4">
        <v>2.2709030400000003</v>
      </c>
      <c r="H250" s="4">
        <v>0</v>
      </c>
      <c r="I250" s="4">
        <v>0</v>
      </c>
      <c r="J250" s="10" t="s">
        <v>13</v>
      </c>
    </row>
    <row r="251" spans="1:15" ht="15" customHeight="1" x14ac:dyDescent="0.25">
      <c r="A251" s="6" t="s">
        <v>645</v>
      </c>
      <c r="B251" s="5" t="s">
        <v>646</v>
      </c>
      <c r="C251" s="4">
        <f>SUM(D251:I251)</f>
        <v>873.76124303999995</v>
      </c>
      <c r="D251" s="4">
        <v>872.88661151999997</v>
      </c>
      <c r="E251" s="4">
        <v>0</v>
      </c>
      <c r="F251" s="4">
        <v>0.41504399999999997</v>
      </c>
      <c r="G251" s="4">
        <v>0.45958751999999997</v>
      </c>
      <c r="H251" s="4">
        <v>0</v>
      </c>
      <c r="I251" s="4">
        <v>0</v>
      </c>
      <c r="J251" s="10" t="s">
        <v>63</v>
      </c>
    </row>
    <row r="252" spans="1:15" ht="15" customHeight="1" x14ac:dyDescent="0.25">
      <c r="A252" s="13" t="s">
        <v>700</v>
      </c>
      <c r="B252" s="19" t="s">
        <v>701</v>
      </c>
      <c r="C252" s="4">
        <f>SUM(D252:I252)</f>
        <v>810.90616320000004</v>
      </c>
      <c r="D252" s="2">
        <v>810.05466527999999</v>
      </c>
      <c r="F252" s="2">
        <v>0.38510640000000002</v>
      </c>
      <c r="G252" s="2">
        <v>0.46639152</v>
      </c>
      <c r="J252" s="6" t="s">
        <v>63</v>
      </c>
    </row>
    <row r="253" spans="1:15" ht="15" customHeight="1" x14ac:dyDescent="0.25">
      <c r="A253" s="6" t="s">
        <v>1074</v>
      </c>
      <c r="B253" s="5" t="s">
        <v>639</v>
      </c>
      <c r="C253" s="4">
        <f>SUM(D253:I253)</f>
        <v>796.21351488000005</v>
      </c>
      <c r="D253" s="4">
        <v>795.23509968000008</v>
      </c>
      <c r="E253" s="4">
        <v>0</v>
      </c>
      <c r="F253" s="4">
        <v>0.43772400000000011</v>
      </c>
      <c r="G253" s="4">
        <v>0.54069120000000015</v>
      </c>
      <c r="H253" s="4">
        <v>0</v>
      </c>
      <c r="I253" s="4">
        <v>0</v>
      </c>
      <c r="J253" s="10" t="s">
        <v>63</v>
      </c>
    </row>
    <row r="254" spans="1:15" ht="15" customHeight="1" x14ac:dyDescent="0.25">
      <c r="A254" s="6" t="s">
        <v>1073</v>
      </c>
      <c r="B254" s="5" t="s">
        <v>728</v>
      </c>
      <c r="C254" s="4">
        <f>SUM(D254:I254)</f>
        <v>737.11741824000012</v>
      </c>
      <c r="D254" s="4">
        <v>736.36262784000007</v>
      </c>
      <c r="E254" s="4">
        <v>0</v>
      </c>
      <c r="F254" s="4">
        <v>0.34927200000000003</v>
      </c>
      <c r="G254" s="4">
        <v>0.40551839999999995</v>
      </c>
      <c r="H254" s="4">
        <v>0</v>
      </c>
      <c r="I254" s="4">
        <v>0</v>
      </c>
      <c r="J254" s="10" t="s">
        <v>63</v>
      </c>
    </row>
    <row r="255" spans="1:15" ht="15" customHeight="1" x14ac:dyDescent="0.25">
      <c r="A255" s="6" t="s">
        <v>828</v>
      </c>
      <c r="B255" s="5" t="s">
        <v>730</v>
      </c>
      <c r="C255" s="4">
        <f>SUM(D255:I255)</f>
        <v>652.00972032000004</v>
      </c>
      <c r="D255" s="4">
        <v>651.35209104</v>
      </c>
      <c r="E255" s="4">
        <v>0</v>
      </c>
      <c r="F255" s="4">
        <v>0.30617999999999995</v>
      </c>
      <c r="G255" s="4">
        <v>0.35144927999999998</v>
      </c>
      <c r="H255" s="4">
        <v>0</v>
      </c>
      <c r="I255" s="4">
        <v>0</v>
      </c>
      <c r="J255" s="10" t="s">
        <v>92</v>
      </c>
    </row>
    <row r="256" spans="1:15" ht="15" customHeight="1" x14ac:dyDescent="0.25">
      <c r="A256" s="6" t="s">
        <v>927</v>
      </c>
      <c r="B256" s="5" t="s">
        <v>656</v>
      </c>
      <c r="C256" s="4">
        <f>SUM(D256:I256)</f>
        <v>588.83430811999995</v>
      </c>
      <c r="D256" s="4">
        <v>588.23410460000002</v>
      </c>
      <c r="E256" s="4">
        <v>0</v>
      </c>
      <c r="F256" s="4">
        <v>0.27823823999999997</v>
      </c>
      <c r="G256" s="4">
        <v>0.32196528000000002</v>
      </c>
      <c r="H256" s="4">
        <v>0</v>
      </c>
      <c r="I256" s="4">
        <v>0</v>
      </c>
      <c r="J256" s="10" t="s">
        <v>100</v>
      </c>
    </row>
    <row r="257" spans="1:10" ht="15" customHeight="1" x14ac:dyDescent="0.25">
      <c r="A257" s="6" t="s">
        <v>1075</v>
      </c>
      <c r="B257" s="5" t="s">
        <v>644</v>
      </c>
      <c r="C257" s="4">
        <f>SUM(D257:I257)</f>
        <v>554.42775024000002</v>
      </c>
      <c r="D257" s="4">
        <v>553.86501408000004</v>
      </c>
      <c r="E257" s="4">
        <v>0</v>
      </c>
      <c r="F257" s="4">
        <v>0.26535600000000004</v>
      </c>
      <c r="G257" s="4">
        <v>0.29738016</v>
      </c>
      <c r="H257" s="4">
        <v>0</v>
      </c>
      <c r="I257" s="4">
        <v>0</v>
      </c>
      <c r="J257" s="10" t="s">
        <v>100</v>
      </c>
    </row>
    <row r="258" spans="1:10" ht="15" customHeight="1" x14ac:dyDescent="0.25">
      <c r="A258" s="6" t="s">
        <v>839</v>
      </c>
      <c r="B258" s="5" t="s">
        <v>717</v>
      </c>
      <c r="C258" s="4">
        <f>SUM(D258:I258)</f>
        <v>538.73518608000006</v>
      </c>
      <c r="D258" s="4">
        <v>535.84675200000004</v>
      </c>
      <c r="E258" s="4">
        <v>0</v>
      </c>
      <c r="F258" s="4">
        <v>0.37422000000000005</v>
      </c>
      <c r="G258" s="4">
        <v>2.5142140799999999</v>
      </c>
      <c r="H258" s="4">
        <v>0</v>
      </c>
      <c r="I258" s="4">
        <v>0</v>
      </c>
      <c r="J258" s="10" t="s">
        <v>63</v>
      </c>
    </row>
    <row r="259" spans="1:10" ht="15" customHeight="1" x14ac:dyDescent="0.25">
      <c r="A259" s="6" t="s">
        <v>1081</v>
      </c>
      <c r="B259" s="5" t="s">
        <v>648</v>
      </c>
      <c r="C259" s="4">
        <f>SUM(D259:I259)</f>
        <v>438.69198240000003</v>
      </c>
      <c r="D259" s="4">
        <v>436.99824000000001</v>
      </c>
      <c r="E259" s="4">
        <v>0</v>
      </c>
      <c r="F259" s="4">
        <v>0.61236000000000002</v>
      </c>
      <c r="G259" s="4">
        <v>1.0813823999999999</v>
      </c>
      <c r="H259" s="4">
        <v>0</v>
      </c>
      <c r="I259" s="4">
        <v>0</v>
      </c>
      <c r="J259" s="10" t="s">
        <v>92</v>
      </c>
    </row>
    <row r="260" spans="1:10" ht="15" customHeight="1" x14ac:dyDescent="0.25">
      <c r="A260" s="6" t="s">
        <v>676</v>
      </c>
      <c r="B260" s="5" t="s">
        <v>677</v>
      </c>
      <c r="C260" s="4">
        <f>SUM(D260:I260)</f>
        <v>312.72435935999994</v>
      </c>
      <c r="D260" s="4">
        <v>311.60033855999995</v>
      </c>
      <c r="E260" s="4">
        <v>0</v>
      </c>
      <c r="F260" s="4">
        <v>0.31298400000000004</v>
      </c>
      <c r="G260" s="4">
        <v>0.8110368</v>
      </c>
      <c r="H260" s="4">
        <v>0</v>
      </c>
      <c r="I260" s="4">
        <v>0</v>
      </c>
      <c r="J260" s="10" t="s">
        <v>63</v>
      </c>
    </row>
    <row r="261" spans="1:10" ht="15" customHeight="1" x14ac:dyDescent="0.25">
      <c r="A261" s="6" t="s">
        <v>1085</v>
      </c>
      <c r="B261" s="5" t="s">
        <v>658</v>
      </c>
      <c r="C261" s="4">
        <f>SUM(D261:I261)</f>
        <v>311.75546975999998</v>
      </c>
      <c r="D261" s="4">
        <v>310.67644608000001</v>
      </c>
      <c r="E261" s="4">
        <v>0</v>
      </c>
      <c r="F261" s="4">
        <v>0.32205600000000001</v>
      </c>
      <c r="G261" s="4">
        <v>0.75696768000000003</v>
      </c>
      <c r="H261" s="4">
        <v>0</v>
      </c>
      <c r="I261" s="4">
        <v>0</v>
      </c>
      <c r="J261" s="10" t="s">
        <v>100</v>
      </c>
    </row>
    <row r="262" spans="1:10" ht="15" customHeight="1" x14ac:dyDescent="0.25">
      <c r="A262" s="6" t="s">
        <v>1090</v>
      </c>
      <c r="B262" s="5" t="s">
        <v>654</v>
      </c>
      <c r="C262" s="4">
        <f>SUM(D262:I262)</f>
        <v>311.16823919999996</v>
      </c>
      <c r="D262" s="4">
        <v>310.20887519999997</v>
      </c>
      <c r="E262" s="4">
        <v>0</v>
      </c>
      <c r="F262" s="4">
        <v>0.28349999999999997</v>
      </c>
      <c r="G262" s="4">
        <v>0.67586400000000013</v>
      </c>
      <c r="H262" s="4">
        <v>0</v>
      </c>
      <c r="I262" s="4">
        <v>0</v>
      </c>
      <c r="J262" s="10" t="s">
        <v>13</v>
      </c>
    </row>
    <row r="263" spans="1:10" ht="15" customHeight="1" x14ac:dyDescent="0.25">
      <c r="A263" s="6" t="s">
        <v>680</v>
      </c>
      <c r="B263" s="5" t="s">
        <v>681</v>
      </c>
      <c r="C263" s="4">
        <f>SUM(D263:I263)</f>
        <v>265.75144847999997</v>
      </c>
      <c r="D263" s="16">
        <v>264.86202959999997</v>
      </c>
      <c r="E263" s="16">
        <v>0</v>
      </c>
      <c r="F263" s="16">
        <v>0.26762399999999997</v>
      </c>
      <c r="G263" s="16">
        <v>0.62179488000000005</v>
      </c>
      <c r="H263" s="16">
        <v>0</v>
      </c>
      <c r="I263" s="16">
        <v>0</v>
      </c>
      <c r="J263" s="6" t="s">
        <v>13</v>
      </c>
    </row>
    <row r="264" spans="1:10" ht="15" customHeight="1" x14ac:dyDescent="0.25">
      <c r="A264" s="6" t="s">
        <v>1101</v>
      </c>
      <c r="B264" s="5" t="s">
        <v>674</v>
      </c>
      <c r="C264" s="4">
        <f>SUM(D264:I264)</f>
        <v>258.46599744000002</v>
      </c>
      <c r="D264" s="4">
        <v>258.19474464000001</v>
      </c>
      <c r="E264" s="4">
        <v>0</v>
      </c>
      <c r="F264" s="4">
        <v>0.13608000000000003</v>
      </c>
      <c r="G264" s="4">
        <v>0.13517279999999998</v>
      </c>
      <c r="H264" s="4">
        <v>0</v>
      </c>
      <c r="I264" s="4">
        <v>0</v>
      </c>
      <c r="J264" s="10" t="s">
        <v>13</v>
      </c>
    </row>
    <row r="265" spans="1:10" ht="15" customHeight="1" x14ac:dyDescent="0.25">
      <c r="A265" s="6" t="s">
        <v>1088</v>
      </c>
      <c r="B265" s="5" t="s">
        <v>668</v>
      </c>
      <c r="C265" s="4">
        <f>SUM(D265:I265)</f>
        <v>256.83403535999997</v>
      </c>
      <c r="D265" s="4">
        <v>256.40701631999997</v>
      </c>
      <c r="E265" s="4">
        <v>0</v>
      </c>
      <c r="F265" s="4">
        <v>0.18370800000000001</v>
      </c>
      <c r="G265" s="4">
        <v>0.24331104000000001</v>
      </c>
      <c r="H265" s="4">
        <v>0</v>
      </c>
      <c r="I265" s="4">
        <v>0</v>
      </c>
      <c r="J265" s="10" t="s">
        <v>107</v>
      </c>
    </row>
    <row r="266" spans="1:10" ht="15" customHeight="1" x14ac:dyDescent="0.25">
      <c r="A266" s="6" t="s">
        <v>1086</v>
      </c>
      <c r="B266" s="5" t="s">
        <v>660</v>
      </c>
      <c r="C266" s="4">
        <f>SUM(D266:I266)</f>
        <v>235.02821328000002</v>
      </c>
      <c r="D266" s="4">
        <v>234.37130976</v>
      </c>
      <c r="E266" s="4">
        <v>0</v>
      </c>
      <c r="F266" s="4">
        <v>0.19731600000000002</v>
      </c>
      <c r="G266" s="4">
        <v>0.45958752000000003</v>
      </c>
      <c r="H266" s="4">
        <v>0</v>
      </c>
      <c r="I266" s="4">
        <v>0</v>
      </c>
      <c r="J266" s="10" t="s">
        <v>13</v>
      </c>
    </row>
    <row r="267" spans="1:10" ht="15" customHeight="1" x14ac:dyDescent="0.25">
      <c r="A267" s="6" t="s">
        <v>986</v>
      </c>
      <c r="B267" s="5" t="s">
        <v>670</v>
      </c>
      <c r="C267" s="4">
        <f>SUM(D267:I267)</f>
        <v>233.00207280000004</v>
      </c>
      <c r="D267" s="4">
        <v>232.75576800000005</v>
      </c>
      <c r="E267" s="4">
        <v>0</v>
      </c>
      <c r="F267" s="4">
        <v>0.11113199999999999</v>
      </c>
      <c r="G267" s="4">
        <v>0.13517279999999998</v>
      </c>
      <c r="H267" s="4">
        <v>0</v>
      </c>
      <c r="I267" s="4">
        <v>0</v>
      </c>
      <c r="J267" s="10" t="s">
        <v>100</v>
      </c>
    </row>
    <row r="268" spans="1:10" ht="15" customHeight="1" x14ac:dyDescent="0.25">
      <c r="A268" s="6" t="s">
        <v>1089</v>
      </c>
      <c r="B268" s="5" t="s">
        <v>650</v>
      </c>
      <c r="C268" s="4">
        <f>SUM(D268:I268)</f>
        <v>168.562296</v>
      </c>
      <c r="D268" s="4">
        <v>168.17591952000001</v>
      </c>
      <c r="E268" s="4">
        <v>0</v>
      </c>
      <c r="F268" s="4">
        <v>0.17010000000000006</v>
      </c>
      <c r="G268" s="4">
        <v>0.21627647999999999</v>
      </c>
      <c r="H268" s="4">
        <v>0</v>
      </c>
      <c r="I268" s="4">
        <v>0</v>
      </c>
      <c r="J268" s="10" t="s">
        <v>652</v>
      </c>
    </row>
    <row r="269" spans="1:10" ht="15" customHeight="1" x14ac:dyDescent="0.25">
      <c r="A269" s="13" t="s">
        <v>698</v>
      </c>
      <c r="B269" s="19" t="s">
        <v>699</v>
      </c>
      <c r="C269" s="4">
        <f>SUM(D269:I269)</f>
        <v>137.10064082400001</v>
      </c>
      <c r="D269" s="2">
        <v>136.95904504800001</v>
      </c>
      <c r="F269" s="2">
        <v>6.4547279999999999E-2</v>
      </c>
      <c r="G269" s="2">
        <v>7.7048496000000008E-2</v>
      </c>
      <c r="J269" s="6" t="s">
        <v>42</v>
      </c>
    </row>
    <row r="270" spans="1:10" ht="15" customHeight="1" x14ac:dyDescent="0.25">
      <c r="A270" s="6" t="s">
        <v>1094</v>
      </c>
      <c r="B270" s="5" t="s">
        <v>684</v>
      </c>
      <c r="C270" s="4">
        <f>SUM(D270:I270)</f>
        <v>84.111501600000011</v>
      </c>
      <c r="D270" s="4">
        <v>83.921715360000007</v>
      </c>
      <c r="E270" s="4">
        <v>0</v>
      </c>
      <c r="F270" s="4">
        <v>8.1648000000000012E-2</v>
      </c>
      <c r="G270" s="4">
        <v>0.10813824</v>
      </c>
      <c r="H270" s="4">
        <v>0</v>
      </c>
      <c r="I270" s="4">
        <v>0</v>
      </c>
      <c r="J270" s="10" t="s">
        <v>652</v>
      </c>
    </row>
    <row r="271" spans="1:10" ht="15" customHeight="1" x14ac:dyDescent="0.25">
      <c r="A271" s="6" t="s">
        <v>1092</v>
      </c>
      <c r="B271" s="5" t="s">
        <v>759</v>
      </c>
      <c r="C271" s="4">
        <f>SUM(D271:I271)</f>
        <v>72.154242719999999</v>
      </c>
      <c r="D271" s="4">
        <v>71.906395680000003</v>
      </c>
      <c r="E271" s="4">
        <v>0</v>
      </c>
      <c r="F271" s="4">
        <v>4.5360000000000001E-3</v>
      </c>
      <c r="G271" s="4">
        <v>0.24331104000000001</v>
      </c>
      <c r="H271" s="4">
        <v>0</v>
      </c>
      <c r="I271" s="4">
        <v>0</v>
      </c>
      <c r="J271" s="10" t="s">
        <v>652</v>
      </c>
    </row>
    <row r="272" spans="1:10" ht="15" customHeight="1" x14ac:dyDescent="0.25">
      <c r="A272" s="6" t="s">
        <v>1097</v>
      </c>
      <c r="B272" s="5" t="s">
        <v>754</v>
      </c>
      <c r="C272" s="4">
        <f>SUM(D272:I272)</f>
        <v>44.995849919999998</v>
      </c>
      <c r="D272" s="4">
        <v>0</v>
      </c>
      <c r="E272" s="4">
        <v>44.765602559999998</v>
      </c>
      <c r="F272" s="4">
        <v>6.8040000000000003E-2</v>
      </c>
      <c r="G272" s="4">
        <v>0.16220735999999999</v>
      </c>
      <c r="H272" s="4">
        <v>0</v>
      </c>
      <c r="I272" s="4">
        <v>0</v>
      </c>
      <c r="J272" s="10" t="s">
        <v>13</v>
      </c>
    </row>
    <row r="273" spans="1:10" ht="15" customHeight="1" x14ac:dyDescent="0.25">
      <c r="A273" s="6" t="s">
        <v>1098</v>
      </c>
      <c r="B273" s="5" t="s">
        <v>697</v>
      </c>
      <c r="C273" s="4">
        <f>SUM(D273:I273)</f>
        <v>40.592482560000008</v>
      </c>
      <c r="D273" s="4">
        <v>40.470554880000009</v>
      </c>
      <c r="E273" s="4">
        <v>0</v>
      </c>
      <c r="F273" s="4">
        <v>4.0823999999999999E-2</v>
      </c>
      <c r="G273" s="4">
        <v>8.1103679999999997E-2</v>
      </c>
      <c r="H273" s="4">
        <v>0</v>
      </c>
      <c r="I273" s="4">
        <v>0</v>
      </c>
      <c r="J273" s="10" t="s">
        <v>652</v>
      </c>
    </row>
    <row r="274" spans="1:10" ht="15" customHeight="1" x14ac:dyDescent="0.25">
      <c r="A274" s="6" t="s">
        <v>1095</v>
      </c>
      <c r="B274" s="5" t="s">
        <v>687</v>
      </c>
      <c r="C274" s="4">
        <f>SUM(D274:I274)</f>
        <v>38.340539999999997</v>
      </c>
      <c r="D274" s="4">
        <v>36.287999999999997</v>
      </c>
      <c r="E274" s="4">
        <v>0</v>
      </c>
      <c r="F274" s="4">
        <v>2.05254</v>
      </c>
      <c r="G274" s="4">
        <v>0</v>
      </c>
      <c r="H274" s="4">
        <v>0</v>
      </c>
      <c r="I274" s="4">
        <v>0</v>
      </c>
      <c r="J274" s="10" t="s">
        <v>652</v>
      </c>
    </row>
    <row r="275" spans="1:10" ht="15" customHeight="1" x14ac:dyDescent="0.25">
      <c r="A275" s="6" t="s">
        <v>1096</v>
      </c>
      <c r="B275" s="5" t="s">
        <v>693</v>
      </c>
      <c r="C275" s="4">
        <f>SUM(D275:I275)</f>
        <v>36.48785616</v>
      </c>
      <c r="D275" s="4">
        <v>36.341161919999998</v>
      </c>
      <c r="E275" s="4">
        <v>0</v>
      </c>
      <c r="F275" s="4">
        <v>3.8556E-2</v>
      </c>
      <c r="G275" s="4">
        <v>0.10813824</v>
      </c>
      <c r="H275" s="4">
        <v>0</v>
      </c>
      <c r="I275" s="4">
        <v>0</v>
      </c>
      <c r="J275" s="10" t="s">
        <v>652</v>
      </c>
    </row>
    <row r="276" spans="1:10" ht="15" customHeight="1" x14ac:dyDescent="0.25">
      <c r="A276" s="6" t="s">
        <v>1093</v>
      </c>
      <c r="B276" s="5" t="s">
        <v>665</v>
      </c>
      <c r="C276" s="4">
        <f>SUM(D276:I276)</f>
        <v>25.707326400000003</v>
      </c>
      <c r="D276" s="4">
        <v>25.657611840000001</v>
      </c>
      <c r="E276" s="4">
        <v>0</v>
      </c>
      <c r="F276" s="4">
        <v>2.2680000000000002E-2</v>
      </c>
      <c r="G276" s="4">
        <v>2.7034559999999999E-2</v>
      </c>
      <c r="H276" s="4">
        <v>0</v>
      </c>
      <c r="I276" s="4">
        <v>0</v>
      </c>
      <c r="J276" s="10" t="s">
        <v>13</v>
      </c>
    </row>
    <row r="277" spans="1:10" ht="15" customHeight="1" x14ac:dyDescent="0.25">
      <c r="A277" s="6" t="s">
        <v>1102</v>
      </c>
      <c r="B277" s="5" t="s">
        <v>690</v>
      </c>
      <c r="C277" s="4">
        <f>SUM(D277:I277)</f>
        <v>23.750677440000004</v>
      </c>
      <c r="D277" s="4">
        <v>23.673928320000002</v>
      </c>
      <c r="E277" s="4">
        <v>0</v>
      </c>
      <c r="F277" s="4">
        <v>2.2680000000000002E-2</v>
      </c>
      <c r="G277" s="4">
        <v>5.4069119999999998E-2</v>
      </c>
      <c r="H277" s="4">
        <v>0</v>
      </c>
      <c r="I277" s="4">
        <v>0</v>
      </c>
      <c r="J277" s="10" t="s">
        <v>13</v>
      </c>
    </row>
    <row r="278" spans="1:10" ht="15" customHeight="1" x14ac:dyDescent="0.25">
      <c r="A278" s="6" t="s">
        <v>1099</v>
      </c>
      <c r="B278" s="5" t="s">
        <v>695</v>
      </c>
      <c r="C278" s="4">
        <f>SUM(D278:I278)</f>
        <v>10.253446560000002</v>
      </c>
      <c r="D278" s="4">
        <v>10.248910560000002</v>
      </c>
      <c r="E278" s="4">
        <v>0</v>
      </c>
      <c r="F278" s="4">
        <v>4.5360000000000001E-3</v>
      </c>
      <c r="G278" s="4">
        <v>0</v>
      </c>
      <c r="H278" s="4">
        <v>0</v>
      </c>
      <c r="I278" s="4">
        <v>0</v>
      </c>
      <c r="J278" s="10" t="s">
        <v>100</v>
      </c>
    </row>
    <row r="279" spans="1:10" ht="15" customHeight="1" x14ac:dyDescent="0.25">
      <c r="A279" s="6" t="s">
        <v>755</v>
      </c>
      <c r="B279" s="5" t="s">
        <v>756</v>
      </c>
      <c r="C279" s="4">
        <f>SUM(D279:I279)</f>
        <v>0</v>
      </c>
      <c r="D279" s="16">
        <v>0</v>
      </c>
      <c r="E279" s="16">
        <v>0</v>
      </c>
      <c r="F279" s="16">
        <v>0</v>
      </c>
      <c r="G279" s="16">
        <v>0</v>
      </c>
      <c r="H279" s="16">
        <v>0</v>
      </c>
      <c r="I279" s="16">
        <v>0</v>
      </c>
      <c r="J279" s="6" t="s">
        <v>100</v>
      </c>
    </row>
    <row r="280" spans="1:10" ht="15" customHeight="1" x14ac:dyDescent="0.25">
      <c r="A280" s="6" t="s">
        <v>568</v>
      </c>
      <c r="B280" s="5" t="s">
        <v>569</v>
      </c>
      <c r="C280" s="4">
        <f>SUM(D280:I280)</f>
        <v>0</v>
      </c>
      <c r="D280" s="16">
        <v>0</v>
      </c>
      <c r="E280" s="16">
        <v>0</v>
      </c>
      <c r="F280" s="16">
        <v>0</v>
      </c>
      <c r="G280" s="16">
        <v>0</v>
      </c>
      <c r="H280" s="16">
        <v>0</v>
      </c>
      <c r="I280" s="16">
        <v>0</v>
      </c>
      <c r="J280" s="6" t="s">
        <v>100</v>
      </c>
    </row>
    <row r="281" spans="1:10" ht="15" customHeight="1" x14ac:dyDescent="0.25">
      <c r="A281" s="6" t="s">
        <v>560</v>
      </c>
      <c r="B281" s="17" t="s">
        <v>561</v>
      </c>
      <c r="C281" s="4">
        <f>SUM(D281:I281)</f>
        <v>0</v>
      </c>
      <c r="D281" s="2">
        <v>0</v>
      </c>
      <c r="E281" s="2">
        <v>0</v>
      </c>
      <c r="F281" s="2">
        <v>0</v>
      </c>
      <c r="G281" s="2">
        <v>0</v>
      </c>
      <c r="H281" s="2">
        <v>0</v>
      </c>
      <c r="I281" s="2">
        <v>0</v>
      </c>
      <c r="J281" s="6" t="s">
        <v>100</v>
      </c>
    </row>
  </sheetData>
  <autoFilter ref="A2:J279" xr:uid="{97C17734-4D73-4344-8BDB-F3B05747FD07}">
    <sortState xmlns:xlrd2="http://schemas.microsoft.com/office/spreadsheetml/2017/richdata2" ref="A3:J281">
      <sortCondition descending="1" ref="C2:C279"/>
    </sortState>
  </autoFilter>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ECB6D-0363-4E28-A710-534A4FBFC22B}">
  <sheetPr>
    <tabColor theme="7"/>
  </sheetPr>
  <dimension ref="A1:K279"/>
  <sheetViews>
    <sheetView zoomScaleNormal="100" workbookViewId="0">
      <pane ySplit="2" topLeftCell="A3" activePane="bottomLeft" state="frozen"/>
      <selection activeCell="K2" sqref="K2"/>
      <selection pane="bottomLeft"/>
    </sheetView>
  </sheetViews>
  <sheetFormatPr defaultColWidth="8.85546875" defaultRowHeight="15" customHeight="1" x14ac:dyDescent="0.25"/>
  <cols>
    <col min="1" max="1" width="50.7109375" style="6" customWidth="1"/>
    <col min="2" max="2" width="10.7109375" style="6" customWidth="1"/>
    <col min="3" max="9" width="20.7109375" style="6" customWidth="1"/>
    <col min="10" max="10" width="40.7109375" style="6" customWidth="1"/>
    <col min="11" max="11" width="9.5703125" style="6" bestFit="1" customWidth="1"/>
    <col min="12" max="16384" width="8.85546875" style="6"/>
  </cols>
  <sheetData>
    <row r="1" spans="1:10" s="7" customFormat="1" ht="15" customHeight="1" x14ac:dyDescent="0.25">
      <c r="A1" s="7" t="s">
        <v>1106</v>
      </c>
      <c r="C1" s="18">
        <f>SUM(C3:C279)</f>
        <v>13102660.879829485</v>
      </c>
      <c r="D1" s="18">
        <f t="shared" ref="D1:I1" si="0">SUM(D3:D279)</f>
        <v>9825564.9225637279</v>
      </c>
      <c r="E1" s="18">
        <f t="shared" si="0"/>
        <v>2043594.7466917527</v>
      </c>
      <c r="F1" s="18">
        <f t="shared" si="0"/>
        <v>1042195.1162205999</v>
      </c>
      <c r="G1" s="18">
        <f t="shared" si="0"/>
        <v>73009.501591559354</v>
      </c>
      <c r="H1" s="18">
        <f t="shared" si="0"/>
        <v>39108.553019439998</v>
      </c>
      <c r="I1" s="18">
        <f t="shared" si="0"/>
        <v>79188.039742400011</v>
      </c>
    </row>
    <row r="2" spans="1:10" ht="15" customHeight="1" x14ac:dyDescent="0.25">
      <c r="A2" s="6" t="s">
        <v>4</v>
      </c>
      <c r="B2" s="5" t="s">
        <v>842</v>
      </c>
      <c r="C2" s="4" t="s">
        <v>843</v>
      </c>
      <c r="D2" s="4" t="s">
        <v>1271</v>
      </c>
      <c r="E2" s="4" t="s">
        <v>1272</v>
      </c>
      <c r="F2" s="4" t="s">
        <v>1273</v>
      </c>
      <c r="G2" s="4" t="s">
        <v>1274</v>
      </c>
      <c r="H2" s="4" t="s">
        <v>1275</v>
      </c>
      <c r="I2" s="4" t="s">
        <v>770</v>
      </c>
      <c r="J2" s="4" t="s">
        <v>7</v>
      </c>
    </row>
    <row r="3" spans="1:10" ht="15" customHeight="1" x14ac:dyDescent="0.25">
      <c r="A3" s="6" t="s">
        <v>849</v>
      </c>
      <c r="B3" s="5" t="s">
        <v>22</v>
      </c>
      <c r="C3" s="16">
        <f>SUM(D3:I3)</f>
        <v>1420016.0420879999</v>
      </c>
      <c r="D3" s="16">
        <v>1418135.5661759998</v>
      </c>
      <c r="E3" s="16">
        <v>0</v>
      </c>
      <c r="F3" s="16">
        <v>923.5658880000002</v>
      </c>
      <c r="G3" s="16">
        <v>791.43674399999998</v>
      </c>
      <c r="H3" s="16">
        <v>0</v>
      </c>
      <c r="I3" s="16">
        <v>165.47328000000002</v>
      </c>
      <c r="J3" s="6" t="s">
        <v>13</v>
      </c>
    </row>
    <row r="4" spans="1:10" ht="15" customHeight="1" x14ac:dyDescent="0.25">
      <c r="A4" s="6" t="s">
        <v>850</v>
      </c>
      <c r="B4" s="5" t="s">
        <v>15</v>
      </c>
      <c r="C4" s="16">
        <f>SUM(D4:I4)</f>
        <v>1106340.3253123199</v>
      </c>
      <c r="D4" s="16">
        <v>437216.32716448</v>
      </c>
      <c r="E4" s="16">
        <v>649022</v>
      </c>
      <c r="F4" s="16">
        <v>7838.1457660799997</v>
      </c>
      <c r="G4" s="16">
        <v>12263.85238176</v>
      </c>
      <c r="H4" s="16">
        <v>0</v>
      </c>
      <c r="I4" s="16">
        <v>0</v>
      </c>
      <c r="J4" s="6" t="s">
        <v>17</v>
      </c>
    </row>
    <row r="5" spans="1:10" ht="15" customHeight="1" x14ac:dyDescent="0.25">
      <c r="A5" s="6" t="s">
        <v>853</v>
      </c>
      <c r="B5" s="5" t="s">
        <v>11</v>
      </c>
      <c r="C5" s="16">
        <f>SUM(D5:I5)</f>
        <v>861518.9297635199</v>
      </c>
      <c r="D5" s="16">
        <v>860644.02590208</v>
      </c>
      <c r="E5" s="16">
        <v>0</v>
      </c>
      <c r="F5" s="16">
        <v>399.12263999999999</v>
      </c>
      <c r="G5" s="16">
        <v>475.78122144000002</v>
      </c>
      <c r="H5" s="16">
        <v>0</v>
      </c>
      <c r="I5" s="16">
        <v>0</v>
      </c>
      <c r="J5" s="6" t="s">
        <v>13</v>
      </c>
    </row>
    <row r="6" spans="1:10" ht="15" customHeight="1" x14ac:dyDescent="0.25">
      <c r="A6" s="6" t="s">
        <v>854</v>
      </c>
      <c r="B6" s="5" t="s">
        <v>19</v>
      </c>
      <c r="C6" s="16">
        <f>SUM(D6:I6)</f>
        <v>841119.64730304887</v>
      </c>
      <c r="D6" s="16">
        <v>840255.23352960008</v>
      </c>
      <c r="E6" s="16">
        <v>0</v>
      </c>
      <c r="F6" s="16">
        <v>389.63868047999995</v>
      </c>
      <c r="G6" s="16">
        <v>464.43301296884351</v>
      </c>
      <c r="H6" s="16">
        <v>0</v>
      </c>
      <c r="I6" s="16">
        <v>10.342080000000001</v>
      </c>
      <c r="J6" s="6" t="s">
        <v>13</v>
      </c>
    </row>
    <row r="7" spans="1:10" ht="15" customHeight="1" x14ac:dyDescent="0.25">
      <c r="A7" s="6" t="s">
        <v>852</v>
      </c>
      <c r="B7" s="5" t="s">
        <v>25</v>
      </c>
      <c r="C7" s="16">
        <f>SUM(D7:I7)</f>
        <v>659915.06384159997</v>
      </c>
      <c r="D7" s="16">
        <v>659237.40594432002</v>
      </c>
      <c r="E7" s="16">
        <v>0</v>
      </c>
      <c r="F7" s="16">
        <v>307.60883999999999</v>
      </c>
      <c r="G7" s="16">
        <v>370.04905728</v>
      </c>
      <c r="H7" s="16">
        <v>0</v>
      </c>
      <c r="I7" s="16">
        <v>0</v>
      </c>
      <c r="J7" s="6" t="s">
        <v>13</v>
      </c>
    </row>
    <row r="8" spans="1:10" ht="15" customHeight="1" x14ac:dyDescent="0.25">
      <c r="A8" s="6" t="s">
        <v>855</v>
      </c>
      <c r="B8" s="5" t="s">
        <v>28</v>
      </c>
      <c r="C8" s="16">
        <f>SUM(D8:I8)</f>
        <v>604127.77281360014</v>
      </c>
      <c r="D8" s="16">
        <v>248915.51936944004</v>
      </c>
      <c r="E8" s="16">
        <v>315623</v>
      </c>
      <c r="F8" s="16">
        <v>31375.180872000001</v>
      </c>
      <c r="G8" s="16">
        <v>8214.0725721599993</v>
      </c>
      <c r="H8" s="16">
        <v>0</v>
      </c>
      <c r="I8" s="16">
        <v>0</v>
      </c>
      <c r="J8" s="6" t="s">
        <v>17</v>
      </c>
    </row>
    <row r="9" spans="1:10" ht="15" customHeight="1" x14ac:dyDescent="0.25">
      <c r="A9" s="6" t="s">
        <v>851</v>
      </c>
      <c r="B9" s="5" t="s">
        <v>31</v>
      </c>
      <c r="C9" s="16">
        <f>SUM(D9:I9)</f>
        <v>495102.32323775993</v>
      </c>
      <c r="D9" s="16">
        <v>494256.00098447996</v>
      </c>
      <c r="E9" s="16">
        <v>0</v>
      </c>
      <c r="F9" s="16">
        <v>405.03078000000005</v>
      </c>
      <c r="G9" s="16">
        <v>290.29710527999998</v>
      </c>
      <c r="H9" s="16">
        <v>0</v>
      </c>
      <c r="I9" s="16">
        <v>150.99436800000001</v>
      </c>
      <c r="J9" s="6" t="s">
        <v>13</v>
      </c>
    </row>
    <row r="10" spans="1:10" ht="15" customHeight="1" x14ac:dyDescent="0.25">
      <c r="A10" s="6" t="s">
        <v>856</v>
      </c>
      <c r="B10" s="5" t="s">
        <v>34</v>
      </c>
      <c r="C10" s="16">
        <f>SUM(D10:I10)</f>
        <v>459352.70044272003</v>
      </c>
      <c r="D10" s="16">
        <v>181692.30411552003</v>
      </c>
      <c r="E10" s="16">
        <v>266919</v>
      </c>
      <c r="F10" s="16">
        <v>4188.5682551999998</v>
      </c>
      <c r="G10" s="16">
        <v>6552.8280720000002</v>
      </c>
      <c r="H10" s="16">
        <v>0</v>
      </c>
      <c r="I10" s="16">
        <v>0</v>
      </c>
      <c r="J10" s="6" t="s">
        <v>17</v>
      </c>
    </row>
    <row r="11" spans="1:10" ht="15" customHeight="1" x14ac:dyDescent="0.25">
      <c r="A11" s="6" t="s">
        <v>857</v>
      </c>
      <c r="B11" s="5" t="s">
        <v>37</v>
      </c>
      <c r="C11" s="16">
        <f>SUM(D11:I11)</f>
        <v>388135.08366191993</v>
      </c>
      <c r="D11" s="16">
        <v>161134.99275951996</v>
      </c>
      <c r="E11" s="16">
        <v>217997</v>
      </c>
      <c r="F11" s="16">
        <v>3510.55854576</v>
      </c>
      <c r="G11" s="16">
        <v>5492.5323566400002</v>
      </c>
      <c r="H11" s="16">
        <v>0</v>
      </c>
      <c r="I11" s="16">
        <v>0</v>
      </c>
      <c r="J11" s="6" t="s">
        <v>17</v>
      </c>
    </row>
    <row r="12" spans="1:10" ht="15" customHeight="1" x14ac:dyDescent="0.25">
      <c r="A12" s="6" t="s">
        <v>858</v>
      </c>
      <c r="B12" s="5" t="s">
        <v>40</v>
      </c>
      <c r="C12" s="16">
        <f>SUM(D12:I12)</f>
        <v>375121.83726864</v>
      </c>
      <c r="D12" s="16">
        <v>7918.7831452800001</v>
      </c>
      <c r="E12" s="16">
        <v>0</v>
      </c>
      <c r="F12" s="16">
        <v>367198.836732</v>
      </c>
      <c r="G12" s="16">
        <v>4.2173913599999997</v>
      </c>
      <c r="H12" s="16">
        <v>0</v>
      </c>
      <c r="I12" s="16">
        <v>0</v>
      </c>
      <c r="J12" s="6" t="s">
        <v>42</v>
      </c>
    </row>
    <row r="13" spans="1:10" ht="15" customHeight="1" x14ac:dyDescent="0.25">
      <c r="A13" s="6" t="s">
        <v>865</v>
      </c>
      <c r="B13" s="5" t="s">
        <v>156</v>
      </c>
      <c r="C13" s="16">
        <f>SUM(D13:I13)</f>
        <v>307975.37002848001</v>
      </c>
      <c r="D13" s="16">
        <v>307678.28443632001</v>
      </c>
      <c r="E13" s="16">
        <v>0</v>
      </c>
      <c r="F13" s="16">
        <v>142.69121999999999</v>
      </c>
      <c r="G13" s="16">
        <v>154.39437215999999</v>
      </c>
      <c r="H13" s="16">
        <v>0</v>
      </c>
      <c r="I13" s="16">
        <v>0</v>
      </c>
      <c r="J13" s="6" t="s">
        <v>13</v>
      </c>
    </row>
    <row r="14" spans="1:10" ht="15" customHeight="1" x14ac:dyDescent="0.25">
      <c r="A14" s="6" t="s">
        <v>862</v>
      </c>
      <c r="B14" s="5" t="s">
        <v>50</v>
      </c>
      <c r="C14" s="16">
        <f>SUM(D14:I14)</f>
        <v>293230.47914496</v>
      </c>
      <c r="D14" s="16">
        <v>292937.01191999996</v>
      </c>
      <c r="E14" s="16">
        <v>0</v>
      </c>
      <c r="F14" s="16">
        <v>135.55836000000002</v>
      </c>
      <c r="G14" s="16">
        <v>157.90886496000002</v>
      </c>
      <c r="H14" s="16">
        <v>0</v>
      </c>
      <c r="I14" s="16">
        <v>0</v>
      </c>
      <c r="J14" s="6" t="s">
        <v>13</v>
      </c>
    </row>
    <row r="15" spans="1:10" ht="15" customHeight="1" x14ac:dyDescent="0.25">
      <c r="A15" s="6" t="s">
        <v>860</v>
      </c>
      <c r="B15" s="5" t="s">
        <v>44</v>
      </c>
      <c r="C15" s="16">
        <f>SUM(D15:I15)</f>
        <v>280825.32882096001</v>
      </c>
      <c r="D15" s="16">
        <v>109313.80140736001</v>
      </c>
      <c r="E15" s="16">
        <v>165680</v>
      </c>
      <c r="F15" s="16">
        <v>1441.0010159999999</v>
      </c>
      <c r="G15" s="16">
        <v>4390.5263975999997</v>
      </c>
      <c r="H15" s="16">
        <v>0</v>
      </c>
      <c r="I15" s="16">
        <v>0</v>
      </c>
      <c r="J15" s="6" t="s">
        <v>17</v>
      </c>
    </row>
    <row r="16" spans="1:10" ht="15" customHeight="1" x14ac:dyDescent="0.25">
      <c r="A16" s="6" t="s">
        <v>859</v>
      </c>
      <c r="B16" s="5" t="s">
        <v>59</v>
      </c>
      <c r="C16" s="16">
        <f>SUM(D16:I16)</f>
        <v>269156.55663791997</v>
      </c>
      <c r="D16" s="16">
        <v>268883.229888</v>
      </c>
      <c r="E16" s="16">
        <v>0</v>
      </c>
      <c r="F16" s="16">
        <v>124.447428</v>
      </c>
      <c r="G16" s="16">
        <v>148.87932192</v>
      </c>
      <c r="H16" s="16">
        <v>0</v>
      </c>
      <c r="I16" s="16">
        <v>0</v>
      </c>
      <c r="J16" s="6" t="s">
        <v>13</v>
      </c>
    </row>
    <row r="17" spans="1:10" ht="15" customHeight="1" x14ac:dyDescent="0.25">
      <c r="A17" s="6" t="s">
        <v>861</v>
      </c>
      <c r="B17" s="5" t="s">
        <v>53</v>
      </c>
      <c r="C17" s="16">
        <f>SUM(D17:I17)</f>
        <v>261219.48461280001</v>
      </c>
      <c r="D17" s="16">
        <v>260935.10190720001</v>
      </c>
      <c r="E17" s="16">
        <v>0</v>
      </c>
      <c r="F17" s="16">
        <v>131.36709599999998</v>
      </c>
      <c r="G17" s="16">
        <v>153.0156096</v>
      </c>
      <c r="H17" s="16">
        <v>0</v>
      </c>
      <c r="I17" s="16">
        <v>0</v>
      </c>
      <c r="J17" s="6" t="s">
        <v>13</v>
      </c>
    </row>
    <row r="18" spans="1:10" ht="15" customHeight="1" x14ac:dyDescent="0.25">
      <c r="A18" s="6" t="s">
        <v>863</v>
      </c>
      <c r="B18" s="5" t="s">
        <v>47</v>
      </c>
      <c r="C18" s="16">
        <f>SUM(D18:I18)</f>
        <v>185545.93322160002</v>
      </c>
      <c r="D18" s="16">
        <v>17134.994016000001</v>
      </c>
      <c r="E18" s="16">
        <v>0</v>
      </c>
      <c r="F18" s="16">
        <v>168401.206764</v>
      </c>
      <c r="G18" s="16">
        <v>9.7324415999999996</v>
      </c>
      <c r="H18" s="16">
        <v>0</v>
      </c>
      <c r="I18" s="16">
        <v>0</v>
      </c>
      <c r="J18" s="6" t="s">
        <v>42</v>
      </c>
    </row>
    <row r="19" spans="1:10" ht="15" customHeight="1" x14ac:dyDescent="0.25">
      <c r="A19" s="6" t="s">
        <v>864</v>
      </c>
      <c r="B19" s="5" t="s">
        <v>80</v>
      </c>
      <c r="C19" s="16">
        <f>SUM(D19:I19)</f>
        <v>158571.93417407997</v>
      </c>
      <c r="D19" s="16">
        <v>8.10147744</v>
      </c>
      <c r="E19" s="16">
        <v>75438.098063999991</v>
      </c>
      <c r="F19" s="16">
        <v>82996.78785552</v>
      </c>
      <c r="G19" s="16">
        <v>128.94677711999998</v>
      </c>
      <c r="H19" s="16">
        <v>0</v>
      </c>
      <c r="I19" s="16">
        <v>0</v>
      </c>
      <c r="J19" s="6" t="s">
        <v>82</v>
      </c>
    </row>
    <row r="20" spans="1:10" ht="15" customHeight="1" x14ac:dyDescent="0.25">
      <c r="A20" s="6" t="s">
        <v>866</v>
      </c>
      <c r="B20" s="5" t="s">
        <v>68</v>
      </c>
      <c r="C20" s="16">
        <f>SUM(D20:I20)</f>
        <v>129116.97691200006</v>
      </c>
      <c r="D20" s="16">
        <v>7549.852756319995</v>
      </c>
      <c r="E20" s="16">
        <v>0</v>
      </c>
      <c r="F20" s="16">
        <v>121563.06080688006</v>
      </c>
      <c r="G20" s="16">
        <v>4.0633488</v>
      </c>
      <c r="H20" s="16">
        <v>0</v>
      </c>
      <c r="I20" s="16">
        <v>0</v>
      </c>
      <c r="J20" s="6" t="s">
        <v>42</v>
      </c>
    </row>
    <row r="21" spans="1:10" ht="15" customHeight="1" x14ac:dyDescent="0.25">
      <c r="A21" s="6" t="s">
        <v>868</v>
      </c>
      <c r="B21" s="5" t="s">
        <v>62</v>
      </c>
      <c r="C21" s="16">
        <f>SUM(D21:I21)</f>
        <v>128706.93494063997</v>
      </c>
      <c r="D21" s="16">
        <v>128570.55574607998</v>
      </c>
      <c r="E21" s="16">
        <v>0</v>
      </c>
      <c r="F21" s="16">
        <v>62.007119999999993</v>
      </c>
      <c r="G21" s="16">
        <v>74.372074560000001</v>
      </c>
      <c r="H21" s="16">
        <v>0</v>
      </c>
      <c r="I21" s="16">
        <v>0</v>
      </c>
      <c r="J21" s="6" t="s">
        <v>63</v>
      </c>
    </row>
    <row r="22" spans="1:10" ht="15" customHeight="1" x14ac:dyDescent="0.25">
      <c r="A22" s="6" t="s">
        <v>875</v>
      </c>
      <c r="B22" s="5" t="s">
        <v>74</v>
      </c>
      <c r="C22" s="16">
        <f>SUM(D22:I22)</f>
        <v>118571.65471872</v>
      </c>
      <c r="D22" s="16">
        <v>118452.986064</v>
      </c>
      <c r="E22" s="16">
        <v>0</v>
      </c>
      <c r="F22" s="16">
        <v>54.813023999999999</v>
      </c>
      <c r="G22" s="16">
        <v>63.855630720000008</v>
      </c>
      <c r="H22" s="16">
        <v>0</v>
      </c>
      <c r="I22" s="16">
        <v>0</v>
      </c>
      <c r="J22" s="6" t="s">
        <v>13</v>
      </c>
    </row>
    <row r="23" spans="1:10" ht="15" customHeight="1" x14ac:dyDescent="0.25">
      <c r="A23" s="6" t="s">
        <v>870</v>
      </c>
      <c r="B23" s="5" t="s">
        <v>65</v>
      </c>
      <c r="C23" s="16">
        <f>SUM(D23:I23)</f>
        <v>110182.58970768002</v>
      </c>
      <c r="D23" s="16">
        <v>110081.17200528001</v>
      </c>
      <c r="E23" s="16">
        <v>0</v>
      </c>
      <c r="F23" s="16">
        <v>46.267200000000003</v>
      </c>
      <c r="G23" s="16">
        <v>55.150502400000001</v>
      </c>
      <c r="H23" s="16">
        <v>0</v>
      </c>
      <c r="I23" s="16">
        <v>0</v>
      </c>
      <c r="J23" s="6" t="s">
        <v>13</v>
      </c>
    </row>
    <row r="24" spans="1:10" ht="15" customHeight="1" x14ac:dyDescent="0.25">
      <c r="A24" s="6" t="s">
        <v>869</v>
      </c>
      <c r="B24" s="5" t="s">
        <v>56</v>
      </c>
      <c r="C24" s="16">
        <f>SUM(D24:I24)</f>
        <v>108209.96023824</v>
      </c>
      <c r="D24" s="16">
        <v>108098.82216000001</v>
      </c>
      <c r="E24" s="16">
        <v>0</v>
      </c>
      <c r="F24" s="16">
        <v>50.202179999999998</v>
      </c>
      <c r="G24" s="16">
        <v>60.935898240000014</v>
      </c>
      <c r="H24" s="16">
        <v>0</v>
      </c>
      <c r="I24" s="16">
        <v>0</v>
      </c>
      <c r="J24" s="6" t="s">
        <v>13</v>
      </c>
    </row>
    <row r="25" spans="1:10" ht="15" customHeight="1" x14ac:dyDescent="0.25">
      <c r="A25" s="6" t="s">
        <v>602</v>
      </c>
      <c r="B25" s="5" t="s">
        <v>603</v>
      </c>
      <c r="C25" s="16">
        <f>SUM(D25:I25)</f>
        <v>104207.59033775999</v>
      </c>
      <c r="D25" s="16">
        <v>104081.667984</v>
      </c>
      <c r="E25" s="16">
        <v>0</v>
      </c>
      <c r="F25" s="16">
        <v>48.614579999999989</v>
      </c>
      <c r="G25" s="16">
        <v>58.692029760000004</v>
      </c>
      <c r="H25" s="16">
        <v>0</v>
      </c>
      <c r="I25" s="16">
        <v>18.615743999999999</v>
      </c>
      <c r="J25" s="6" t="s">
        <v>13</v>
      </c>
    </row>
    <row r="26" spans="1:10" ht="15" customHeight="1" x14ac:dyDescent="0.25">
      <c r="A26" s="6" t="s">
        <v>1107</v>
      </c>
      <c r="B26" s="5" t="s">
        <v>77</v>
      </c>
      <c r="C26" s="16">
        <f>SUM(D26:I26)</f>
        <v>100651.43909519998</v>
      </c>
      <c r="D26" s="16">
        <v>100540.22136479999</v>
      </c>
      <c r="E26" s="16">
        <v>0</v>
      </c>
      <c r="F26" s="16">
        <v>48.632724000000003</v>
      </c>
      <c r="G26" s="16">
        <v>62.585006400000012</v>
      </c>
      <c r="H26" s="16">
        <v>0</v>
      </c>
      <c r="I26" s="16">
        <v>0</v>
      </c>
      <c r="J26" s="6" t="s">
        <v>13</v>
      </c>
    </row>
    <row r="27" spans="1:10" ht="15" customHeight="1" x14ac:dyDescent="0.25">
      <c r="A27" s="6" t="s">
        <v>872</v>
      </c>
      <c r="B27" s="5" t="s">
        <v>71</v>
      </c>
      <c r="C27" s="16">
        <f>SUM(D27:I27)</f>
        <v>97472.767512959996</v>
      </c>
      <c r="D27" s="16">
        <v>97361.771774399997</v>
      </c>
      <c r="E27" s="16">
        <v>0</v>
      </c>
      <c r="F27" s="16">
        <v>49.46508</v>
      </c>
      <c r="G27" s="16">
        <v>61.530658559999985</v>
      </c>
      <c r="H27" s="16">
        <v>0</v>
      </c>
      <c r="I27" s="16">
        <v>0</v>
      </c>
      <c r="J27" s="6" t="s">
        <v>63</v>
      </c>
    </row>
    <row r="28" spans="1:10" ht="15" customHeight="1" x14ac:dyDescent="0.25">
      <c r="A28" s="6" t="s">
        <v>873</v>
      </c>
      <c r="B28" s="5" t="s">
        <v>706</v>
      </c>
      <c r="C28" s="16">
        <f>SUM(D28:I28)</f>
        <v>93236.069523542406</v>
      </c>
      <c r="D28" s="16">
        <v>48711.737009395205</v>
      </c>
      <c r="E28" s="16">
        <v>42477</v>
      </c>
      <c r="F28" s="16">
        <v>795.29225327999995</v>
      </c>
      <c r="G28" s="16">
        <v>1252.0402608672</v>
      </c>
      <c r="H28" s="16">
        <v>0</v>
      </c>
      <c r="I28" s="16">
        <v>0</v>
      </c>
      <c r="J28" s="6" t="s">
        <v>17</v>
      </c>
    </row>
    <row r="29" spans="1:10" ht="15" customHeight="1" x14ac:dyDescent="0.25">
      <c r="A29" s="6" t="s">
        <v>879</v>
      </c>
      <c r="B29" s="5" t="s">
        <v>84</v>
      </c>
      <c r="C29" s="16">
        <f>SUM(D29:I29)</f>
        <v>86039.301781439994</v>
      </c>
      <c r="D29" s="16">
        <v>85947.832252799999</v>
      </c>
      <c r="E29" s="16">
        <v>0</v>
      </c>
      <c r="F29" s="16">
        <v>42.293664000000007</v>
      </c>
      <c r="G29" s="16">
        <v>49.175864640000007</v>
      </c>
      <c r="H29" s="16">
        <v>0</v>
      </c>
      <c r="I29" s="16">
        <v>0</v>
      </c>
      <c r="J29" s="6" t="s">
        <v>63</v>
      </c>
    </row>
    <row r="30" spans="1:10" ht="15" customHeight="1" x14ac:dyDescent="0.25">
      <c r="A30" s="6" t="s">
        <v>871</v>
      </c>
      <c r="B30" s="5" t="s">
        <v>96</v>
      </c>
      <c r="C30" s="16">
        <f>SUM(D30:I30)</f>
        <v>84026.931055199995</v>
      </c>
      <c r="D30" s="16">
        <v>1889.0309894399998</v>
      </c>
      <c r="E30" s="16">
        <v>0</v>
      </c>
      <c r="F30" s="16">
        <v>82136.920289760004</v>
      </c>
      <c r="G30" s="16">
        <v>0.97977600000000009</v>
      </c>
      <c r="H30" s="16">
        <v>0</v>
      </c>
      <c r="I30" s="16">
        <v>0</v>
      </c>
      <c r="J30" s="6" t="s">
        <v>42</v>
      </c>
    </row>
    <row r="31" spans="1:10" ht="15" customHeight="1" x14ac:dyDescent="0.25">
      <c r="A31" s="6" t="s">
        <v>886</v>
      </c>
      <c r="B31" s="5" t="s">
        <v>114</v>
      </c>
      <c r="C31" s="16">
        <f>SUM(D31:I31)</f>
        <v>83833.510481279984</v>
      </c>
      <c r="D31" s="16">
        <v>62318.67824447999</v>
      </c>
      <c r="E31" s="16">
        <v>66.207455999999993</v>
      </c>
      <c r="F31" s="16">
        <v>1684.67466384</v>
      </c>
      <c r="G31" s="16">
        <v>19763.950116960004</v>
      </c>
      <c r="H31" s="16">
        <v>0</v>
      </c>
      <c r="I31" s="16">
        <v>0</v>
      </c>
      <c r="J31" s="6" t="s">
        <v>100</v>
      </c>
    </row>
    <row r="32" spans="1:10" ht="15" customHeight="1" x14ac:dyDescent="0.25">
      <c r="A32" s="6" t="s">
        <v>877</v>
      </c>
      <c r="B32" s="5" t="s">
        <v>99</v>
      </c>
      <c r="C32" s="16">
        <f>SUM(D32:I32)</f>
        <v>78724.453197599985</v>
      </c>
      <c r="D32" s="16">
        <v>78643.251177119993</v>
      </c>
      <c r="E32" s="16">
        <v>0</v>
      </c>
      <c r="F32" s="16">
        <v>37.054583999999998</v>
      </c>
      <c r="G32" s="16">
        <v>44.147436480000003</v>
      </c>
      <c r="H32" s="16">
        <v>0</v>
      </c>
      <c r="I32" s="16">
        <v>0</v>
      </c>
      <c r="J32" s="6" t="s">
        <v>100</v>
      </c>
    </row>
    <row r="33" spans="1:10" ht="15" customHeight="1" x14ac:dyDescent="0.25">
      <c r="A33" s="6" t="s">
        <v>880</v>
      </c>
      <c r="B33" s="5" t="s">
        <v>91</v>
      </c>
      <c r="C33" s="16">
        <f>SUM(D33:I33)</f>
        <v>78093.384011999995</v>
      </c>
      <c r="D33" s="16">
        <v>78002.187459839988</v>
      </c>
      <c r="E33" s="16">
        <v>0</v>
      </c>
      <c r="F33" s="16">
        <v>38.857643999999993</v>
      </c>
      <c r="G33" s="16">
        <v>52.338908160000003</v>
      </c>
      <c r="H33" s="16">
        <v>0</v>
      </c>
      <c r="I33" s="16">
        <v>0</v>
      </c>
      <c r="J33" s="6" t="s">
        <v>92</v>
      </c>
    </row>
    <row r="34" spans="1:10" ht="15" customHeight="1" x14ac:dyDescent="0.25">
      <c r="A34" s="6" t="s">
        <v>878</v>
      </c>
      <c r="B34" s="5" t="s">
        <v>89</v>
      </c>
      <c r="C34" s="16">
        <f>SUM(D34:I34)</f>
        <v>77180.527892159982</v>
      </c>
      <c r="D34" s="16">
        <v>77097.366863999981</v>
      </c>
      <c r="E34" s="16">
        <v>0</v>
      </c>
      <c r="F34" s="16">
        <v>37.580759999999998</v>
      </c>
      <c r="G34" s="16">
        <v>45.580268160000017</v>
      </c>
      <c r="H34" s="16">
        <v>0</v>
      </c>
      <c r="I34" s="16">
        <v>0</v>
      </c>
      <c r="J34" s="6" t="s">
        <v>63</v>
      </c>
    </row>
    <row r="35" spans="1:10" ht="15" customHeight="1" x14ac:dyDescent="0.25">
      <c r="A35" s="6" t="s">
        <v>926</v>
      </c>
      <c r="B35" s="5" t="s">
        <v>276</v>
      </c>
      <c r="C35" s="16">
        <f>SUM(D35:I35)</f>
        <v>76227.153600000005</v>
      </c>
      <c r="D35" s="16">
        <v>75484.22</v>
      </c>
      <c r="E35" s="16">
        <v>0</v>
      </c>
      <c r="F35" s="16">
        <v>511.60969999999998</v>
      </c>
      <c r="G35" s="16">
        <v>231.32390000000001</v>
      </c>
      <c r="H35" s="16">
        <v>0</v>
      </c>
      <c r="I35" s="16">
        <v>0</v>
      </c>
      <c r="J35" s="6" t="s">
        <v>100</v>
      </c>
    </row>
    <row r="36" spans="1:10" ht="15" customHeight="1" x14ac:dyDescent="0.25">
      <c r="A36" s="6" t="s">
        <v>909</v>
      </c>
      <c r="B36" s="5" t="s">
        <v>112</v>
      </c>
      <c r="C36" s="16">
        <f>SUM(D36:I36)</f>
        <v>61833.76033967999</v>
      </c>
      <c r="D36" s="16">
        <v>61770.318392159992</v>
      </c>
      <c r="E36" s="16">
        <v>0</v>
      </c>
      <c r="F36" s="16">
        <v>28.781736480000003</v>
      </c>
      <c r="G36" s="16">
        <v>34.66021104</v>
      </c>
      <c r="H36" s="16">
        <v>0</v>
      </c>
      <c r="I36" s="16">
        <v>0</v>
      </c>
      <c r="J36" s="6" t="s">
        <v>13</v>
      </c>
    </row>
    <row r="37" spans="1:10" ht="15" customHeight="1" x14ac:dyDescent="0.25">
      <c r="A37" s="6" t="s">
        <v>882</v>
      </c>
      <c r="B37" s="5" t="s">
        <v>128</v>
      </c>
      <c r="C37" s="16">
        <f>SUM(D37:I37)</f>
        <v>61537.576050719988</v>
      </c>
      <c r="D37" s="16">
        <v>61475.308927199992</v>
      </c>
      <c r="E37" s="16">
        <v>0</v>
      </c>
      <c r="F37" s="16">
        <v>28.7469</v>
      </c>
      <c r="G37" s="16">
        <v>33.520223519999988</v>
      </c>
      <c r="H37" s="16">
        <v>0</v>
      </c>
      <c r="I37" s="16">
        <v>0</v>
      </c>
      <c r="J37" s="6" t="s">
        <v>100</v>
      </c>
    </row>
    <row r="38" spans="1:10" ht="15" customHeight="1" x14ac:dyDescent="0.25">
      <c r="A38" s="6" t="s">
        <v>892</v>
      </c>
      <c r="B38" s="5" t="s">
        <v>94</v>
      </c>
      <c r="C38" s="16">
        <f>SUM(D38:I38)</f>
        <v>60319.326110399998</v>
      </c>
      <c r="D38" s="16">
        <v>60207.712568639996</v>
      </c>
      <c r="E38" s="16">
        <v>0</v>
      </c>
      <c r="F38" s="16">
        <v>51.049958400000001</v>
      </c>
      <c r="G38" s="16">
        <v>60.563583359999996</v>
      </c>
      <c r="H38" s="16">
        <v>0</v>
      </c>
      <c r="I38" s="16">
        <v>0</v>
      </c>
      <c r="J38" s="6" t="s">
        <v>63</v>
      </c>
    </row>
    <row r="39" spans="1:10" ht="15" customHeight="1" x14ac:dyDescent="0.25">
      <c r="A39" s="6" t="s">
        <v>884</v>
      </c>
      <c r="B39" s="5" t="s">
        <v>708</v>
      </c>
      <c r="C39" s="16">
        <f>SUM(D39:I39)</f>
        <v>60257.144333534394</v>
      </c>
      <c r="D39" s="16">
        <v>37614.302288030398</v>
      </c>
      <c r="E39" s="16">
        <v>21306</v>
      </c>
      <c r="F39" s="16">
        <v>519.29502408000008</v>
      </c>
      <c r="G39" s="16">
        <v>817.54702142399992</v>
      </c>
      <c r="H39" s="16">
        <v>0</v>
      </c>
      <c r="I39" s="16">
        <v>0</v>
      </c>
      <c r="J39" s="6" t="s">
        <v>17</v>
      </c>
    </row>
    <row r="40" spans="1:10" ht="15" customHeight="1" x14ac:dyDescent="0.25">
      <c r="A40" s="6" t="s">
        <v>902</v>
      </c>
      <c r="B40" s="5" t="s">
        <v>181</v>
      </c>
      <c r="C40" s="16">
        <f>SUM(D40:I40)</f>
        <v>58581.837522960006</v>
      </c>
      <c r="D40" s="16">
        <v>4521.7041609600001</v>
      </c>
      <c r="E40" s="16">
        <v>0</v>
      </c>
      <c r="F40" s="16">
        <v>2.134188</v>
      </c>
      <c r="G40" s="16">
        <v>68.262264000000002</v>
      </c>
      <c r="H40" s="16">
        <v>11494.18771</v>
      </c>
      <c r="I40" s="6">
        <v>42495.549200000001</v>
      </c>
      <c r="J40" s="6" t="s">
        <v>100</v>
      </c>
    </row>
    <row r="41" spans="1:10" ht="15" customHeight="1" x14ac:dyDescent="0.25">
      <c r="A41" s="6" t="s">
        <v>883</v>
      </c>
      <c r="B41" s="5" t="s">
        <v>105</v>
      </c>
      <c r="C41" s="16">
        <f>SUM(D41:I41)</f>
        <v>52536.462844319998</v>
      </c>
      <c r="D41" s="16">
        <v>6267.8555956800001</v>
      </c>
      <c r="E41" s="16">
        <v>46010.501500320002</v>
      </c>
      <c r="F41" s="16">
        <v>77.055300000000017</v>
      </c>
      <c r="G41" s="16">
        <v>181.05044832000002</v>
      </c>
      <c r="H41" s="16">
        <v>0</v>
      </c>
      <c r="I41" s="16">
        <v>0</v>
      </c>
      <c r="J41" s="6" t="s">
        <v>107</v>
      </c>
    </row>
    <row r="42" spans="1:10" ht="15" customHeight="1" x14ac:dyDescent="0.25">
      <c r="A42" s="6" t="s">
        <v>867</v>
      </c>
      <c r="B42" s="5" t="s">
        <v>167</v>
      </c>
      <c r="C42" s="16">
        <f>SUM(D42:I42)</f>
        <v>51281.561933280005</v>
      </c>
      <c r="D42" s="16">
        <v>45.398556000000006</v>
      </c>
      <c r="E42" s="16">
        <v>37986.641280000003</v>
      </c>
      <c r="F42" s="16">
        <v>13176.68019696</v>
      </c>
      <c r="G42" s="16">
        <v>72.841900319999993</v>
      </c>
      <c r="H42" s="16">
        <v>0</v>
      </c>
      <c r="I42" s="16">
        <v>0</v>
      </c>
      <c r="J42" s="6" t="s">
        <v>82</v>
      </c>
    </row>
    <row r="43" spans="1:10" ht="15" customHeight="1" x14ac:dyDescent="0.25">
      <c r="A43" s="6" t="s">
        <v>876</v>
      </c>
      <c r="B43" s="5" t="s">
        <v>87</v>
      </c>
      <c r="C43" s="16">
        <f>SUM(D43:I43)</f>
        <v>48179.99346048</v>
      </c>
      <c r="D43" s="16">
        <v>529.32307680000008</v>
      </c>
      <c r="E43" s="16">
        <v>44256.472847999998</v>
      </c>
      <c r="F43" s="16">
        <v>475.95885119999997</v>
      </c>
      <c r="G43" s="16">
        <v>2835.5020444800002</v>
      </c>
      <c r="H43" s="16">
        <v>0</v>
      </c>
      <c r="I43" s="16">
        <v>82.736640000000008</v>
      </c>
      <c r="J43" s="6" t="s">
        <v>13</v>
      </c>
    </row>
    <row r="44" spans="1:10" ht="15" customHeight="1" x14ac:dyDescent="0.25">
      <c r="A44" s="6" t="s">
        <v>889</v>
      </c>
      <c r="B44" s="5" t="s">
        <v>117</v>
      </c>
      <c r="C44" s="16">
        <f>SUM(D44:I44)</f>
        <v>47455.812895679999</v>
      </c>
      <c r="D44" s="16">
        <v>47407.423754880001</v>
      </c>
      <c r="E44" s="16">
        <v>0</v>
      </c>
      <c r="F44" s="16">
        <v>22.426981920000003</v>
      </c>
      <c r="G44" s="16">
        <v>25.96215888</v>
      </c>
      <c r="H44" s="16">
        <v>0</v>
      </c>
      <c r="I44" s="16">
        <v>0</v>
      </c>
      <c r="J44" s="6" t="s">
        <v>100</v>
      </c>
    </row>
    <row r="45" spans="1:10" ht="15" customHeight="1" x14ac:dyDescent="0.25">
      <c r="A45" s="6" t="s">
        <v>901</v>
      </c>
      <c r="B45" s="5" t="s">
        <v>122</v>
      </c>
      <c r="C45" s="16">
        <f>SUM(D45:I45)</f>
        <v>46402.303308480004</v>
      </c>
      <c r="D45" s="16">
        <v>302.51681711999998</v>
      </c>
      <c r="E45" s="16">
        <v>0</v>
      </c>
      <c r="F45" s="16">
        <v>46099.624284000005</v>
      </c>
      <c r="G45" s="16">
        <v>0.16220736000000002</v>
      </c>
      <c r="H45" s="16">
        <v>0</v>
      </c>
      <c r="I45" s="16">
        <v>0</v>
      </c>
      <c r="J45" s="6" t="s">
        <v>42</v>
      </c>
    </row>
    <row r="46" spans="1:10" ht="15" customHeight="1" x14ac:dyDescent="0.25">
      <c r="A46" s="6" t="s">
        <v>890</v>
      </c>
      <c r="B46" s="5" t="s">
        <v>133</v>
      </c>
      <c r="C46" s="16">
        <f>SUM(D46:I46)</f>
        <v>45609.993112319993</v>
      </c>
      <c r="D46" s="16">
        <v>45554.334033599996</v>
      </c>
      <c r="E46" s="16">
        <v>0</v>
      </c>
      <c r="F46" s="16">
        <v>23.68980432</v>
      </c>
      <c r="G46" s="16">
        <v>31.969274399999993</v>
      </c>
      <c r="H46" s="16">
        <v>0</v>
      </c>
      <c r="I46" s="16">
        <v>0</v>
      </c>
      <c r="J46" s="6" t="s">
        <v>100</v>
      </c>
    </row>
    <row r="47" spans="1:10" ht="15" customHeight="1" x14ac:dyDescent="0.25">
      <c r="A47" s="6" t="s">
        <v>893</v>
      </c>
      <c r="B47" s="5" t="s">
        <v>125</v>
      </c>
      <c r="C47" s="16">
        <f>SUM(D47:I47)</f>
        <v>43175.661983999998</v>
      </c>
      <c r="D47" s="16">
        <v>43130.918880000005</v>
      </c>
      <c r="E47" s="16">
        <v>0</v>
      </c>
      <c r="F47" s="16">
        <v>20.411999999999999</v>
      </c>
      <c r="G47" s="16">
        <v>24.331104</v>
      </c>
      <c r="H47" s="16">
        <v>0</v>
      </c>
      <c r="I47" s="16">
        <v>0</v>
      </c>
      <c r="J47" s="6" t="s">
        <v>100</v>
      </c>
    </row>
    <row r="48" spans="1:10" ht="15" customHeight="1" x14ac:dyDescent="0.25">
      <c r="A48" s="6" t="s">
        <v>891</v>
      </c>
      <c r="B48" s="5" t="s">
        <v>141</v>
      </c>
      <c r="C48" s="16">
        <f>SUM(D48:I48)</f>
        <v>43070.3582904</v>
      </c>
      <c r="D48" s="16">
        <v>43026.450899039999</v>
      </c>
      <c r="E48" s="16">
        <v>0</v>
      </c>
      <c r="F48" s="16">
        <v>20.353031999999995</v>
      </c>
      <c r="G48" s="16">
        <v>23.554359359999999</v>
      </c>
      <c r="H48" s="16">
        <v>0</v>
      </c>
      <c r="I48" s="16">
        <v>0</v>
      </c>
      <c r="J48" s="6" t="s">
        <v>100</v>
      </c>
    </row>
    <row r="49" spans="1:10" ht="15" customHeight="1" x14ac:dyDescent="0.25">
      <c r="A49" s="6" t="s">
        <v>887</v>
      </c>
      <c r="B49" s="5" t="s">
        <v>102</v>
      </c>
      <c r="C49" s="16">
        <f>SUM(D49:I49)</f>
        <v>41414.135323679999</v>
      </c>
      <c r="D49" s="16">
        <v>41248.348333919996</v>
      </c>
      <c r="E49" s="16">
        <v>0</v>
      </c>
      <c r="F49" s="16">
        <v>33.216855840000001</v>
      </c>
      <c r="G49" s="16">
        <v>132.57013391999999</v>
      </c>
      <c r="H49" s="16">
        <v>0</v>
      </c>
      <c r="I49" s="16">
        <v>0</v>
      </c>
      <c r="J49" s="6" t="s">
        <v>13</v>
      </c>
    </row>
    <row r="50" spans="1:10" ht="15" customHeight="1" x14ac:dyDescent="0.25">
      <c r="A50" s="6" t="s">
        <v>897</v>
      </c>
      <c r="B50" s="5" t="s">
        <v>139</v>
      </c>
      <c r="C50" s="16">
        <f>SUM(D50:I50)</f>
        <v>36985.144008960007</v>
      </c>
      <c r="D50" s="16">
        <v>30959.512355520004</v>
      </c>
      <c r="E50" s="16">
        <v>3412.3965120000003</v>
      </c>
      <c r="F50" s="16">
        <v>242.33126399999995</v>
      </c>
      <c r="G50" s="16">
        <v>2370.9038774399996</v>
      </c>
      <c r="H50" s="16">
        <v>0</v>
      </c>
      <c r="I50" s="16">
        <v>0</v>
      </c>
      <c r="J50" s="6" t="s">
        <v>107</v>
      </c>
    </row>
    <row r="51" spans="1:10" ht="15" customHeight="1" x14ac:dyDescent="0.25">
      <c r="A51" s="6" t="s">
        <v>888</v>
      </c>
      <c r="B51" s="5" t="s">
        <v>119</v>
      </c>
      <c r="C51" s="16">
        <f>SUM(D51:I51)</f>
        <v>35529.892876800004</v>
      </c>
      <c r="D51" s="16">
        <v>15.313535999999999</v>
      </c>
      <c r="E51" s="16">
        <v>9296.341488</v>
      </c>
      <c r="F51" s="16">
        <v>26218.10268</v>
      </c>
      <c r="G51" s="16">
        <v>0.13517279999999998</v>
      </c>
      <c r="H51" s="16">
        <v>0</v>
      </c>
      <c r="I51" s="16">
        <v>0</v>
      </c>
      <c r="J51" s="6" t="s">
        <v>82</v>
      </c>
    </row>
    <row r="52" spans="1:10" ht="15" customHeight="1" x14ac:dyDescent="0.25">
      <c r="A52" s="6" t="s">
        <v>896</v>
      </c>
      <c r="B52" s="5" t="s">
        <v>130</v>
      </c>
      <c r="C52" s="16">
        <f>SUM(D52:I52)</f>
        <v>33350.390089833607</v>
      </c>
      <c r="D52" s="16">
        <v>5008.0303340928003</v>
      </c>
      <c r="E52" s="16">
        <v>0</v>
      </c>
      <c r="F52" s="16">
        <v>2.3542293599999997</v>
      </c>
      <c r="G52" s="16">
        <v>4.6504559808000012</v>
      </c>
      <c r="H52" s="16">
        <v>7593.1551360000012</v>
      </c>
      <c r="I52" s="16">
        <v>20742.199934400003</v>
      </c>
      <c r="J52" s="6" t="s">
        <v>100</v>
      </c>
    </row>
    <row r="53" spans="1:10" ht="15" customHeight="1" x14ac:dyDescent="0.25">
      <c r="A53" s="6" t="s">
        <v>894</v>
      </c>
      <c r="B53" s="5" t="s">
        <v>291</v>
      </c>
      <c r="C53" s="16">
        <f>SUM(D53:I53)</f>
        <v>32443.739999999998</v>
      </c>
      <c r="D53" s="16">
        <v>32410.981007999999</v>
      </c>
      <c r="E53" s="16">
        <v>0</v>
      </c>
      <c r="F53" s="16">
        <v>15.186528000000003</v>
      </c>
      <c r="G53" s="16">
        <v>17.572464</v>
      </c>
      <c r="H53" s="16">
        <v>0</v>
      </c>
      <c r="I53" s="16">
        <v>0</v>
      </c>
      <c r="J53" s="6" t="s">
        <v>13</v>
      </c>
    </row>
    <row r="54" spans="1:10" ht="15" customHeight="1" x14ac:dyDescent="0.25">
      <c r="A54" s="6" t="s">
        <v>903</v>
      </c>
      <c r="B54" s="5" t="s">
        <v>144</v>
      </c>
      <c r="C54" s="16">
        <f>SUM(D54:I54)</f>
        <v>32083.812482400004</v>
      </c>
      <c r="D54" s="16">
        <v>1065.2029416</v>
      </c>
      <c r="E54" s="16">
        <v>30582.367452000002</v>
      </c>
      <c r="F54" s="16">
        <v>63.432512639999999</v>
      </c>
      <c r="G54" s="16">
        <v>372.80957616000001</v>
      </c>
      <c r="H54" s="16">
        <v>0</v>
      </c>
      <c r="I54" s="16">
        <v>0</v>
      </c>
      <c r="J54" s="6" t="s">
        <v>100</v>
      </c>
    </row>
    <row r="55" spans="1:10" ht="15" customHeight="1" x14ac:dyDescent="0.25">
      <c r="A55" s="6" t="s">
        <v>900</v>
      </c>
      <c r="B55" s="5" t="s">
        <v>136</v>
      </c>
      <c r="C55" s="16">
        <f>SUM(D55:I55)</f>
        <v>31496.825687039996</v>
      </c>
      <c r="D55" s="16">
        <v>31461.612174719998</v>
      </c>
      <c r="E55" s="16">
        <v>0</v>
      </c>
      <c r="F55" s="16">
        <v>15.967264320000004</v>
      </c>
      <c r="G55" s="16">
        <v>19.246247999999998</v>
      </c>
      <c r="H55" s="16">
        <v>0</v>
      </c>
      <c r="I55" s="16">
        <v>0</v>
      </c>
      <c r="J55" s="6" t="s">
        <v>100</v>
      </c>
    </row>
    <row r="56" spans="1:10" ht="15" customHeight="1" x14ac:dyDescent="0.25">
      <c r="A56" s="6" t="s">
        <v>904</v>
      </c>
      <c r="B56" s="5" t="s">
        <v>178</v>
      </c>
      <c r="C56" s="16">
        <f>SUM(D56:I56)</f>
        <v>31095.909059040001</v>
      </c>
      <c r="D56" s="16">
        <v>30890.809827360001</v>
      </c>
      <c r="E56" s="16">
        <v>0</v>
      </c>
      <c r="F56" s="16">
        <v>14.07139776</v>
      </c>
      <c r="G56" s="16">
        <v>191.02783392000001</v>
      </c>
      <c r="H56" s="16">
        <v>0</v>
      </c>
      <c r="I56" s="16">
        <v>0</v>
      </c>
      <c r="J56" s="6" t="s">
        <v>100</v>
      </c>
    </row>
    <row r="57" spans="1:10" ht="15" customHeight="1" x14ac:dyDescent="0.25">
      <c r="A57" s="6" t="s">
        <v>915</v>
      </c>
      <c r="B57" s="5" t="s">
        <v>217</v>
      </c>
      <c r="C57" s="16">
        <f>SUM(D57:I57)</f>
        <v>30160.849672799995</v>
      </c>
      <c r="D57" s="16">
        <v>30121.533257759995</v>
      </c>
      <c r="E57" s="16">
        <v>0</v>
      </c>
      <c r="F57" s="16">
        <v>15.972253919999998</v>
      </c>
      <c r="G57" s="16">
        <v>23.344161119999995</v>
      </c>
      <c r="H57" s="16">
        <v>0</v>
      </c>
      <c r="I57" s="16">
        <v>0</v>
      </c>
      <c r="J57" s="6" t="s">
        <v>13</v>
      </c>
    </row>
    <row r="58" spans="1:10" ht="15" customHeight="1" x14ac:dyDescent="0.25">
      <c r="A58" s="6" t="s">
        <v>906</v>
      </c>
      <c r="B58" s="5" t="s">
        <v>154</v>
      </c>
      <c r="C58" s="16">
        <f>SUM(D58:I58)</f>
        <v>29412.087707519997</v>
      </c>
      <c r="D58" s="16">
        <v>29381.585829119998</v>
      </c>
      <c r="E58" s="16">
        <v>0</v>
      </c>
      <c r="F58" s="16">
        <v>13.875624000000002</v>
      </c>
      <c r="G58" s="16">
        <v>16.626254400000001</v>
      </c>
      <c r="H58" s="16">
        <v>0</v>
      </c>
      <c r="I58" s="16">
        <v>0</v>
      </c>
      <c r="J58" s="6" t="s">
        <v>100</v>
      </c>
    </row>
    <row r="59" spans="1:10" ht="15" customHeight="1" x14ac:dyDescent="0.25">
      <c r="A59" s="6" t="s">
        <v>916</v>
      </c>
      <c r="B59" s="5" t="s">
        <v>147</v>
      </c>
      <c r="C59" s="16">
        <f>SUM(D59:I59)</f>
        <v>29175.665127840002</v>
      </c>
      <c r="D59" s="16">
        <v>29141.850880800001</v>
      </c>
      <c r="E59" s="16">
        <v>0</v>
      </c>
      <c r="F59" s="16">
        <v>14.646744</v>
      </c>
      <c r="G59" s="16">
        <v>19.16750304</v>
      </c>
      <c r="H59" s="16">
        <v>0</v>
      </c>
      <c r="I59" s="16">
        <v>0</v>
      </c>
      <c r="J59" s="6" t="s">
        <v>42</v>
      </c>
    </row>
    <row r="60" spans="1:10" ht="15" customHeight="1" x14ac:dyDescent="0.25">
      <c r="A60" s="6" t="s">
        <v>874</v>
      </c>
      <c r="B60" s="5" t="s">
        <v>159</v>
      </c>
      <c r="C60" s="16">
        <f>SUM(D60:I60)</f>
        <v>27612.019870847998</v>
      </c>
      <c r="D60" s="16">
        <v>27569.187928799998</v>
      </c>
      <c r="E60" s="16">
        <v>0</v>
      </c>
      <c r="F60" s="16">
        <v>16.33803696</v>
      </c>
      <c r="G60" s="16">
        <v>26.493905087999998</v>
      </c>
      <c r="H60" s="16">
        <v>0</v>
      </c>
      <c r="I60" s="16">
        <v>0</v>
      </c>
      <c r="J60" s="6" t="s">
        <v>100</v>
      </c>
    </row>
    <row r="61" spans="1:10" ht="15" customHeight="1" x14ac:dyDescent="0.25">
      <c r="A61" s="6" t="s">
        <v>907</v>
      </c>
      <c r="B61" s="5" t="s">
        <v>152</v>
      </c>
      <c r="C61" s="16">
        <f>SUM(D61:I61)</f>
        <v>27038.413332</v>
      </c>
      <c r="D61" s="16">
        <v>27010.403894879997</v>
      </c>
      <c r="E61" s="16">
        <v>0</v>
      </c>
      <c r="F61" s="16">
        <v>12.878611199999998</v>
      </c>
      <c r="G61" s="16">
        <v>15.130825919999999</v>
      </c>
      <c r="H61" s="16">
        <v>0</v>
      </c>
      <c r="I61" s="16">
        <v>0</v>
      </c>
      <c r="J61" s="6" t="s">
        <v>63</v>
      </c>
    </row>
    <row r="62" spans="1:10" ht="15" customHeight="1" x14ac:dyDescent="0.25">
      <c r="A62" s="6" t="s">
        <v>898</v>
      </c>
      <c r="B62" s="5" t="s">
        <v>188</v>
      </c>
      <c r="C62" s="16">
        <f>SUM(D62:I62)</f>
        <v>24935.456780640001</v>
      </c>
      <c r="D62" s="16">
        <v>24910.57464336</v>
      </c>
      <c r="E62" s="16">
        <v>0</v>
      </c>
      <c r="F62" s="16">
        <v>11.689272000000001</v>
      </c>
      <c r="G62" s="16">
        <v>13.192865279999999</v>
      </c>
      <c r="H62" s="16">
        <v>0</v>
      </c>
      <c r="I62" s="16">
        <v>0</v>
      </c>
      <c r="J62" s="6" t="s">
        <v>100</v>
      </c>
    </row>
    <row r="63" spans="1:10" ht="15" customHeight="1" x14ac:dyDescent="0.25">
      <c r="A63" s="6" t="s">
        <v>910</v>
      </c>
      <c r="B63" s="5" t="s">
        <v>165</v>
      </c>
      <c r="C63" s="16">
        <f>SUM(D63:I63)</f>
        <v>24579.437843519998</v>
      </c>
      <c r="D63" s="16">
        <v>24101.247008159997</v>
      </c>
      <c r="E63" s="16">
        <v>0</v>
      </c>
      <c r="F63" s="16">
        <v>452.34579599999995</v>
      </c>
      <c r="G63" s="16">
        <v>25.845039359999998</v>
      </c>
      <c r="H63" s="16">
        <v>0</v>
      </c>
      <c r="I63" s="16">
        <v>0</v>
      </c>
      <c r="J63" s="6" t="s">
        <v>42</v>
      </c>
    </row>
    <row r="64" spans="1:10" ht="15" customHeight="1" x14ac:dyDescent="0.25">
      <c r="A64" s="6" t="s">
        <v>905</v>
      </c>
      <c r="B64" s="5" t="s">
        <v>199</v>
      </c>
      <c r="C64" s="16">
        <f>SUM(D64:I64)</f>
        <v>23519.886576479999</v>
      </c>
      <c r="D64" s="16">
        <v>23492.735169120002</v>
      </c>
      <c r="E64" s="16">
        <v>0</v>
      </c>
      <c r="F64" s="16">
        <v>11.860007039999998</v>
      </c>
      <c r="G64" s="16">
        <v>15.291400319999992</v>
      </c>
      <c r="H64" s="16">
        <v>0</v>
      </c>
      <c r="I64" s="16">
        <v>0</v>
      </c>
      <c r="J64" s="6" t="s">
        <v>92</v>
      </c>
    </row>
    <row r="65" spans="1:10" ht="15" customHeight="1" x14ac:dyDescent="0.25">
      <c r="A65" s="6" t="s">
        <v>913</v>
      </c>
      <c r="B65" s="5" t="s">
        <v>162</v>
      </c>
      <c r="C65" s="16">
        <f>SUM(D65:I65)</f>
        <v>22495.42</v>
      </c>
      <c r="D65" s="16">
        <v>1644.29</v>
      </c>
      <c r="E65" s="16">
        <v>20298.55</v>
      </c>
      <c r="F65" s="16">
        <v>39.729999999999997</v>
      </c>
      <c r="G65" s="16">
        <v>512.85</v>
      </c>
      <c r="H65" s="16">
        <v>0</v>
      </c>
      <c r="I65" s="16">
        <v>0</v>
      </c>
      <c r="J65" s="6" t="s">
        <v>63</v>
      </c>
    </row>
    <row r="66" spans="1:10" ht="15" customHeight="1" x14ac:dyDescent="0.25">
      <c r="A66" s="6" t="s">
        <v>920</v>
      </c>
      <c r="B66" s="5" t="s">
        <v>204</v>
      </c>
      <c r="C66" s="16">
        <f>SUM(D66:I66)</f>
        <v>22076.664009119999</v>
      </c>
      <c r="D66" s="16">
        <v>20287.661980319997</v>
      </c>
      <c r="E66" s="16">
        <v>0</v>
      </c>
      <c r="F66" s="16">
        <v>10.12607568</v>
      </c>
      <c r="G66" s="16">
        <v>1308.0391531199998</v>
      </c>
      <c r="H66" s="16">
        <v>470.83679999999998</v>
      </c>
      <c r="I66" s="16">
        <v>0</v>
      </c>
      <c r="J66" s="6" t="s">
        <v>63</v>
      </c>
    </row>
    <row r="67" spans="1:10" ht="15" customHeight="1" x14ac:dyDescent="0.25">
      <c r="A67" s="6" t="s">
        <v>908</v>
      </c>
      <c r="B67" s="5" t="s">
        <v>191</v>
      </c>
      <c r="C67" s="16">
        <f>SUM(D67:I67)</f>
        <v>21766.155485759999</v>
      </c>
      <c r="D67" s="16">
        <v>21742.228630079997</v>
      </c>
      <c r="E67" s="16">
        <v>0</v>
      </c>
      <c r="F67" s="16">
        <v>10.683550079999996</v>
      </c>
      <c r="G67" s="16">
        <v>13.243305600000001</v>
      </c>
      <c r="H67" s="16">
        <v>0</v>
      </c>
      <c r="I67" s="16">
        <v>0</v>
      </c>
      <c r="J67" s="6" t="s">
        <v>63</v>
      </c>
    </row>
    <row r="68" spans="1:10" ht="15" customHeight="1" x14ac:dyDescent="0.25">
      <c r="A68" s="6" t="s">
        <v>921</v>
      </c>
      <c r="B68" s="5" t="s">
        <v>201</v>
      </c>
      <c r="C68" s="16">
        <f>SUM(D68:I68)</f>
        <v>21571.700068800004</v>
      </c>
      <c r="D68" s="16">
        <v>21549.577815360004</v>
      </c>
      <c r="E68" s="16">
        <v>0</v>
      </c>
      <c r="F68" s="16">
        <v>10.226139839999998</v>
      </c>
      <c r="G68" s="16">
        <v>11.8961136</v>
      </c>
      <c r="H68" s="16">
        <v>0</v>
      </c>
      <c r="I68" s="16">
        <v>0</v>
      </c>
      <c r="J68" s="6" t="s">
        <v>63</v>
      </c>
    </row>
    <row r="69" spans="1:10" ht="15" customHeight="1" x14ac:dyDescent="0.25">
      <c r="A69" s="6" t="s">
        <v>924</v>
      </c>
      <c r="B69" s="5" t="s">
        <v>196</v>
      </c>
      <c r="C69" s="16">
        <f>SUM(D69:I69)</f>
        <v>20657.541844799995</v>
      </c>
      <c r="D69" s="16">
        <v>20634.934783679997</v>
      </c>
      <c r="E69" s="16">
        <v>0</v>
      </c>
      <c r="F69" s="16">
        <v>10.382268959999999</v>
      </c>
      <c r="G69" s="16">
        <v>12.224792160000003</v>
      </c>
      <c r="H69" s="16">
        <v>0</v>
      </c>
      <c r="I69" s="16">
        <v>0</v>
      </c>
      <c r="J69" s="6" t="s">
        <v>100</v>
      </c>
    </row>
    <row r="70" spans="1:10" ht="15" customHeight="1" x14ac:dyDescent="0.25">
      <c r="A70" s="6" t="s">
        <v>919</v>
      </c>
      <c r="B70" s="5" t="s">
        <v>173</v>
      </c>
      <c r="C70" s="16">
        <f>SUM(D70:I70)</f>
        <v>20295.198</v>
      </c>
      <c r="D70" s="16">
        <v>0</v>
      </c>
      <c r="E70" s="16">
        <v>0</v>
      </c>
      <c r="F70" s="16">
        <v>20295.198</v>
      </c>
      <c r="G70" s="16">
        <v>0</v>
      </c>
      <c r="H70" s="16">
        <v>0</v>
      </c>
      <c r="I70" s="16">
        <v>0</v>
      </c>
      <c r="J70" s="6" t="s">
        <v>82</v>
      </c>
    </row>
    <row r="71" spans="1:10" ht="15" customHeight="1" x14ac:dyDescent="0.25">
      <c r="A71" s="6" t="s">
        <v>911</v>
      </c>
      <c r="B71" s="5" t="s">
        <v>214</v>
      </c>
      <c r="C71" s="16">
        <f>SUM(D71:I71)</f>
        <v>18424.132292159997</v>
      </c>
      <c r="D71" s="16">
        <v>18405.067211999998</v>
      </c>
      <c r="E71" s="16">
        <v>0</v>
      </c>
      <c r="F71" s="16">
        <v>8.62974</v>
      </c>
      <c r="G71" s="16">
        <v>10.435340159999997</v>
      </c>
      <c r="H71" s="16">
        <v>0</v>
      </c>
      <c r="I71" s="16">
        <v>0</v>
      </c>
      <c r="J71" s="6" t="s">
        <v>13</v>
      </c>
    </row>
    <row r="72" spans="1:10" ht="15" customHeight="1" x14ac:dyDescent="0.25">
      <c r="A72" s="6" t="s">
        <v>1105</v>
      </c>
      <c r="B72" s="5" t="s">
        <v>184</v>
      </c>
      <c r="C72" s="16">
        <f>SUM(D72:I72)</f>
        <v>18371.765442240001</v>
      </c>
      <c r="D72" s="16">
        <v>18353.036751840002</v>
      </c>
      <c r="E72" s="16">
        <v>0</v>
      </c>
      <c r="F72" s="16">
        <v>8.6817225600000008</v>
      </c>
      <c r="G72" s="16">
        <v>10.046967840000001</v>
      </c>
      <c r="H72" s="16">
        <v>0</v>
      </c>
      <c r="I72" s="16">
        <v>0</v>
      </c>
      <c r="J72" s="6" t="s">
        <v>100</v>
      </c>
    </row>
    <row r="73" spans="1:10" ht="15" customHeight="1" x14ac:dyDescent="0.25">
      <c r="A73" s="6" t="s">
        <v>931</v>
      </c>
      <c r="B73" s="5" t="s">
        <v>220</v>
      </c>
      <c r="C73" s="16">
        <f>SUM(D73:I73)</f>
        <v>18254.94947136</v>
      </c>
      <c r="D73" s="16">
        <v>18236.006772479999</v>
      </c>
      <c r="E73" s="16">
        <v>0</v>
      </c>
      <c r="F73" s="16">
        <v>8.7028603199999992</v>
      </c>
      <c r="G73" s="16">
        <v>10.239838560000003</v>
      </c>
      <c r="H73" s="16">
        <v>0</v>
      </c>
      <c r="I73" s="16">
        <v>0</v>
      </c>
      <c r="J73" s="6" t="s">
        <v>63</v>
      </c>
    </row>
    <row r="74" spans="1:10" ht="15" customHeight="1" x14ac:dyDescent="0.25">
      <c r="A74" s="6" t="s">
        <v>205</v>
      </c>
      <c r="B74" s="5" t="s">
        <v>206</v>
      </c>
      <c r="C74" s="16">
        <f>SUM(D74:I74)</f>
        <v>17942.039952479998</v>
      </c>
      <c r="D74" s="16">
        <v>17923.652913599999</v>
      </c>
      <c r="E74" s="16">
        <v>0</v>
      </c>
      <c r="F74" s="16">
        <v>8.5099895999999973</v>
      </c>
      <c r="G74" s="16">
        <v>9.8770492800000014</v>
      </c>
      <c r="H74" s="16">
        <v>0</v>
      </c>
      <c r="I74" s="16">
        <v>0</v>
      </c>
      <c r="J74" s="6" t="s">
        <v>63</v>
      </c>
    </row>
    <row r="75" spans="1:10" ht="15" customHeight="1" x14ac:dyDescent="0.25">
      <c r="A75" s="6" t="s">
        <v>899</v>
      </c>
      <c r="B75" s="5" t="s">
        <v>109</v>
      </c>
      <c r="C75" s="16">
        <f>SUM(D75:I75)</f>
        <v>17852.297585673608</v>
      </c>
      <c r="D75" s="16">
        <v>17828.642680430406</v>
      </c>
      <c r="E75" s="16">
        <v>0</v>
      </c>
      <c r="F75" s="16">
        <v>10.604782439999997</v>
      </c>
      <c r="G75" s="16">
        <v>13.050122803200003</v>
      </c>
      <c r="H75" s="16">
        <v>0</v>
      </c>
      <c r="I75" s="16">
        <v>0</v>
      </c>
      <c r="J75" s="6" t="s">
        <v>92</v>
      </c>
    </row>
    <row r="76" spans="1:10" ht="15" customHeight="1" x14ac:dyDescent="0.25">
      <c r="A76" s="6" t="s">
        <v>914</v>
      </c>
      <c r="B76" s="5" t="s">
        <v>286</v>
      </c>
      <c r="C76" s="16">
        <f>SUM(D76:I76)</f>
        <v>16836.78041136</v>
      </c>
      <c r="D76" s="16">
        <v>1481.711616</v>
      </c>
      <c r="E76" s="16">
        <v>15277.248</v>
      </c>
      <c r="F76" s="16">
        <v>23.589468</v>
      </c>
      <c r="G76" s="16">
        <v>54.231327359999995</v>
      </c>
      <c r="H76" s="16">
        <v>0</v>
      </c>
      <c r="I76" s="16">
        <v>0</v>
      </c>
      <c r="J76" s="6" t="s">
        <v>13</v>
      </c>
    </row>
    <row r="77" spans="1:10" ht="15" customHeight="1" x14ac:dyDescent="0.25">
      <c r="A77" s="6" t="s">
        <v>941</v>
      </c>
      <c r="B77" s="5" t="s">
        <v>255</v>
      </c>
      <c r="C77" s="16">
        <f>SUM(D77:I77)</f>
        <v>16335.49435056</v>
      </c>
      <c r="D77" s="16">
        <v>16318.442891520001</v>
      </c>
      <c r="E77" s="16">
        <v>0</v>
      </c>
      <c r="F77" s="16">
        <v>7.8110827200000026</v>
      </c>
      <c r="G77" s="16">
        <v>9.2403763200000011</v>
      </c>
      <c r="H77" s="16">
        <v>0</v>
      </c>
      <c r="I77" s="16">
        <v>0</v>
      </c>
      <c r="J77" s="6" t="s">
        <v>100</v>
      </c>
    </row>
    <row r="78" spans="1:10" ht="15" customHeight="1" x14ac:dyDescent="0.25">
      <c r="A78" s="6" t="s">
        <v>932</v>
      </c>
      <c r="B78" s="5" t="s">
        <v>253</v>
      </c>
      <c r="C78" s="16">
        <f>SUM(D78:I78)</f>
        <v>16265.81313504</v>
      </c>
      <c r="D78" s="16">
        <v>16132.459743146879</v>
      </c>
      <c r="E78" s="16">
        <v>115.93170453312</v>
      </c>
      <c r="F78" s="16">
        <v>7.9028913599999999</v>
      </c>
      <c r="G78" s="16">
        <v>9.518796</v>
      </c>
      <c r="H78" s="16">
        <v>0</v>
      </c>
      <c r="I78" s="16">
        <v>0</v>
      </c>
      <c r="J78" s="6" t="s">
        <v>100</v>
      </c>
    </row>
    <row r="79" spans="1:10" ht="15" customHeight="1" x14ac:dyDescent="0.25">
      <c r="A79" s="6" t="s">
        <v>923</v>
      </c>
      <c r="B79" s="5" t="s">
        <v>239</v>
      </c>
      <c r="C79" s="16">
        <f>SUM(D79:I79)</f>
        <v>16154.048272320004</v>
      </c>
      <c r="D79" s="16">
        <v>16135.474259520002</v>
      </c>
      <c r="E79" s="16">
        <v>0</v>
      </c>
      <c r="F79" s="16">
        <v>8.1175348799999991</v>
      </c>
      <c r="G79" s="16">
        <v>10.456477919999998</v>
      </c>
      <c r="H79" s="16">
        <v>0</v>
      </c>
      <c r="I79" s="16">
        <v>0</v>
      </c>
      <c r="J79" s="6" t="s">
        <v>63</v>
      </c>
    </row>
    <row r="80" spans="1:10" ht="15" customHeight="1" x14ac:dyDescent="0.25">
      <c r="A80" s="6" t="s">
        <v>925</v>
      </c>
      <c r="B80" s="5" t="s">
        <v>248</v>
      </c>
      <c r="C80" s="16">
        <f>SUM(D80:I80)</f>
        <v>15738.2926582896</v>
      </c>
      <c r="D80" s="16">
        <v>7860.5115237935997</v>
      </c>
      <c r="E80" s="16">
        <v>0</v>
      </c>
      <c r="F80" s="16">
        <v>3.7659686399999996</v>
      </c>
      <c r="G80" s="16">
        <v>4.4634058559999996</v>
      </c>
      <c r="H80" s="16">
        <v>0</v>
      </c>
      <c r="I80" s="16">
        <v>7869.5517599999994</v>
      </c>
      <c r="J80" s="6" t="s">
        <v>100</v>
      </c>
    </row>
    <row r="81" spans="1:11" ht="15" customHeight="1" x14ac:dyDescent="0.25">
      <c r="A81" s="6" t="s">
        <v>938</v>
      </c>
      <c r="B81" s="5" t="s">
        <v>245</v>
      </c>
      <c r="C81" s="16">
        <f>SUM(D81:I81)</f>
        <v>15715.125044640001</v>
      </c>
      <c r="D81" s="16">
        <v>15699.103257600002</v>
      </c>
      <c r="E81" s="16">
        <v>0</v>
      </c>
      <c r="F81" s="16">
        <v>7.4268835200000005</v>
      </c>
      <c r="G81" s="16">
        <v>8.5949035200000008</v>
      </c>
      <c r="H81" s="16">
        <v>0</v>
      </c>
      <c r="I81" s="16">
        <v>0</v>
      </c>
      <c r="J81" s="6" t="s">
        <v>100</v>
      </c>
    </row>
    <row r="82" spans="1:11" ht="15" customHeight="1" x14ac:dyDescent="0.25">
      <c r="A82" s="6" t="s">
        <v>936</v>
      </c>
      <c r="B82" s="5" t="s">
        <v>242</v>
      </c>
      <c r="C82" s="16">
        <f>SUM(D82:I82)</f>
        <v>15176.902335839997</v>
      </c>
      <c r="D82" s="16">
        <v>15161.424324479996</v>
      </c>
      <c r="E82" s="16">
        <v>0</v>
      </c>
      <c r="F82" s="16">
        <v>7.1731396800000002</v>
      </c>
      <c r="G82" s="16">
        <v>8.3048716800000015</v>
      </c>
      <c r="H82" s="16">
        <v>0</v>
      </c>
      <c r="I82" s="16">
        <v>0</v>
      </c>
      <c r="J82" s="6" t="s">
        <v>42</v>
      </c>
    </row>
    <row r="83" spans="1:11" ht="15" customHeight="1" x14ac:dyDescent="0.25">
      <c r="A83" s="6" t="s">
        <v>933</v>
      </c>
      <c r="B83" s="5" t="s">
        <v>223</v>
      </c>
      <c r="C83" s="16">
        <f>SUM(D83:I83)</f>
        <v>15163.520863680003</v>
      </c>
      <c r="D83" s="16">
        <v>15013.052399520004</v>
      </c>
      <c r="E83" s="16">
        <v>133.08723792000001</v>
      </c>
      <c r="F83" s="16">
        <v>7.3135742400000003</v>
      </c>
      <c r="G83" s="16">
        <v>10.067652000000001</v>
      </c>
      <c r="H83" s="16">
        <v>0</v>
      </c>
      <c r="I83" s="16">
        <v>0</v>
      </c>
      <c r="J83" s="6" t="s">
        <v>107</v>
      </c>
    </row>
    <row r="84" spans="1:11" ht="15" customHeight="1" x14ac:dyDescent="0.25">
      <c r="A84" s="6" t="s">
        <v>935</v>
      </c>
      <c r="B84" s="5" t="s">
        <v>225</v>
      </c>
      <c r="C84" s="16">
        <f>SUM(D84:I84)</f>
        <v>15092.151258239999</v>
      </c>
      <c r="D84" s="16">
        <v>15069.209893919999</v>
      </c>
      <c r="E84" s="16">
        <v>0</v>
      </c>
      <c r="F84" s="16">
        <v>15.587964000000001</v>
      </c>
      <c r="G84" s="16">
        <v>7.3534003199999995</v>
      </c>
      <c r="H84" s="16">
        <v>0</v>
      </c>
      <c r="I84" s="16">
        <v>0</v>
      </c>
      <c r="J84" s="6" t="s">
        <v>107</v>
      </c>
    </row>
    <row r="85" spans="1:11" ht="15" customHeight="1" x14ac:dyDescent="0.25">
      <c r="A85" s="6" t="s">
        <v>939</v>
      </c>
      <c r="B85" s="5" t="s">
        <v>227</v>
      </c>
      <c r="C85" s="16">
        <f>SUM(D85:I85)</f>
        <v>14666.67264384</v>
      </c>
      <c r="D85" s="16">
        <v>14651.44429392</v>
      </c>
      <c r="E85" s="16">
        <v>0</v>
      </c>
      <c r="F85" s="16">
        <v>6.9287400000000012</v>
      </c>
      <c r="G85" s="16">
        <v>8.29960992</v>
      </c>
      <c r="H85" s="16">
        <v>0</v>
      </c>
      <c r="I85" s="16">
        <v>0</v>
      </c>
      <c r="J85" s="6" t="s">
        <v>100</v>
      </c>
    </row>
    <row r="86" spans="1:11" ht="15" customHeight="1" x14ac:dyDescent="0.25">
      <c r="A86" s="6" t="s">
        <v>956</v>
      </c>
      <c r="B86" s="5" t="s">
        <v>230</v>
      </c>
      <c r="C86" s="16">
        <f>SUM(D86:I86)</f>
        <v>14334.61830192</v>
      </c>
      <c r="D86" s="16">
        <v>831.89096928000004</v>
      </c>
      <c r="E86" s="16">
        <v>0</v>
      </c>
      <c r="F86" s="16">
        <v>0.39562992000000002</v>
      </c>
      <c r="G86" s="16">
        <v>102.65349024000001</v>
      </c>
      <c r="H86" s="16">
        <v>10532.85363648</v>
      </c>
      <c r="I86" s="16">
        <v>2866.824576</v>
      </c>
      <c r="J86" s="6" t="s">
        <v>100</v>
      </c>
    </row>
    <row r="87" spans="1:11" ht="15" customHeight="1" x14ac:dyDescent="0.25">
      <c r="A87" s="6" t="s">
        <v>912</v>
      </c>
      <c r="B87" s="5" t="s">
        <v>314</v>
      </c>
      <c r="C87" s="16">
        <f>SUM(D87:I87)</f>
        <v>14297.442969599999</v>
      </c>
      <c r="D87" s="16">
        <v>58.415515199999994</v>
      </c>
      <c r="E87" s="16">
        <v>8339.1910559999997</v>
      </c>
      <c r="F87" s="16">
        <v>5884.1536320000005</v>
      </c>
      <c r="G87" s="16">
        <v>15.682766400000002</v>
      </c>
      <c r="H87" s="16">
        <v>0</v>
      </c>
      <c r="I87" s="16">
        <v>0</v>
      </c>
      <c r="J87" s="6" t="s">
        <v>82</v>
      </c>
      <c r="K87" s="9"/>
    </row>
    <row r="88" spans="1:11" ht="15" customHeight="1" x14ac:dyDescent="0.25">
      <c r="A88" s="6" t="s">
        <v>943</v>
      </c>
      <c r="B88" s="5" t="s">
        <v>274</v>
      </c>
      <c r="C88" s="16">
        <f>SUM(D88:I88)</f>
        <v>14274.389293920001</v>
      </c>
      <c r="D88" s="16">
        <v>14259.625974720002</v>
      </c>
      <c r="E88" s="16">
        <v>0</v>
      </c>
      <c r="F88" s="16">
        <v>6.7941115200000004</v>
      </c>
      <c r="G88" s="16">
        <v>7.9692076800000011</v>
      </c>
      <c r="H88" s="16">
        <v>0</v>
      </c>
      <c r="I88" s="16">
        <v>0</v>
      </c>
      <c r="J88" s="6" t="s">
        <v>63</v>
      </c>
    </row>
    <row r="89" spans="1:11" ht="15" customHeight="1" x14ac:dyDescent="0.25">
      <c r="A89" s="6" t="s">
        <v>944</v>
      </c>
      <c r="B89" s="5" t="s">
        <v>264</v>
      </c>
      <c r="C89" s="16">
        <f>SUM(D89:I89)</f>
        <v>13890.334247999985</v>
      </c>
      <c r="D89" s="16">
        <v>13876.096197599985</v>
      </c>
      <c r="E89" s="16">
        <v>0</v>
      </c>
      <c r="F89" s="16">
        <v>6.5825524800000004</v>
      </c>
      <c r="G89" s="16">
        <v>7.6554979200000073</v>
      </c>
      <c r="H89" s="16">
        <v>0</v>
      </c>
      <c r="I89" s="16">
        <v>0</v>
      </c>
      <c r="J89" s="6" t="s">
        <v>63</v>
      </c>
    </row>
    <row r="90" spans="1:11" ht="15" customHeight="1" x14ac:dyDescent="0.25">
      <c r="A90" s="6" t="s">
        <v>236</v>
      </c>
      <c r="B90" s="5" t="s">
        <v>237</v>
      </c>
      <c r="C90" s="16">
        <f>SUM(D90:I90)</f>
        <v>13746.802597919997</v>
      </c>
      <c r="D90" s="16">
        <v>13732.606369439998</v>
      </c>
      <c r="E90" s="16">
        <v>0</v>
      </c>
      <c r="F90" s="16">
        <v>6.5357409600000009</v>
      </c>
      <c r="G90" s="16">
        <v>7.6604875200000002</v>
      </c>
      <c r="H90" s="16">
        <v>0</v>
      </c>
      <c r="I90" s="16">
        <v>0</v>
      </c>
      <c r="J90" s="6" t="s">
        <v>63</v>
      </c>
    </row>
    <row r="91" spans="1:11" ht="15" customHeight="1" x14ac:dyDescent="0.25">
      <c r="A91" s="6" t="s">
        <v>928</v>
      </c>
      <c r="B91" s="5" t="s">
        <v>281</v>
      </c>
      <c r="C91" s="16">
        <f>SUM(D91:I91)</f>
        <v>13733.63740224</v>
      </c>
      <c r="D91" s="16">
        <v>0</v>
      </c>
      <c r="E91" s="16">
        <v>10108.929599999999</v>
      </c>
      <c r="F91" s="16">
        <v>3607.0272</v>
      </c>
      <c r="G91" s="16">
        <v>17.680602239999999</v>
      </c>
      <c r="H91" s="16">
        <v>0</v>
      </c>
      <c r="I91" s="16">
        <v>0</v>
      </c>
      <c r="J91" s="6" t="s">
        <v>82</v>
      </c>
    </row>
    <row r="92" spans="1:11" ht="15" customHeight="1" x14ac:dyDescent="0.25">
      <c r="A92" s="6" t="s">
        <v>973</v>
      </c>
      <c r="B92" s="5" t="s">
        <v>208</v>
      </c>
      <c r="C92" s="16">
        <f>SUM(D92:I92)</f>
        <v>13613.78920608</v>
      </c>
      <c r="D92" s="16">
        <v>13585.75763328</v>
      </c>
      <c r="E92" s="16">
        <v>0</v>
      </c>
      <c r="F92" s="16">
        <v>9.5877432000000002</v>
      </c>
      <c r="G92" s="16">
        <v>18.443829600000001</v>
      </c>
      <c r="H92" s="16">
        <v>0</v>
      </c>
      <c r="I92" s="16">
        <v>0</v>
      </c>
      <c r="J92" s="6" t="s">
        <v>13</v>
      </c>
    </row>
    <row r="93" spans="1:11" ht="15" customHeight="1" x14ac:dyDescent="0.25">
      <c r="A93" s="6" t="s">
        <v>929</v>
      </c>
      <c r="B93" s="5" t="s">
        <v>442</v>
      </c>
      <c r="C93" s="16">
        <f>SUM(D93:I93)</f>
        <v>13566.478272479999</v>
      </c>
      <c r="D93" s="16">
        <v>13552.175629439998</v>
      </c>
      <c r="E93" s="16">
        <v>0</v>
      </c>
      <c r="F93" s="16">
        <v>6.6248279999999999</v>
      </c>
      <c r="G93" s="16">
        <v>7.6778150400000005</v>
      </c>
      <c r="H93" s="16">
        <v>0</v>
      </c>
      <c r="I93" s="16">
        <v>0</v>
      </c>
      <c r="J93" s="6" t="s">
        <v>63</v>
      </c>
    </row>
    <row r="94" spans="1:11" ht="15" customHeight="1" x14ac:dyDescent="0.25">
      <c r="A94" s="6" t="s">
        <v>948</v>
      </c>
      <c r="B94" s="5" t="s">
        <v>455</v>
      </c>
      <c r="C94" s="16">
        <f>SUM(D94:I94)</f>
        <v>12899.19</v>
      </c>
      <c r="D94" s="16">
        <v>12884.79</v>
      </c>
      <c r="E94" s="16">
        <v>0</v>
      </c>
      <c r="F94" s="16">
        <v>6.32</v>
      </c>
      <c r="G94" s="16">
        <v>8.08</v>
      </c>
      <c r="H94" s="16">
        <v>0</v>
      </c>
      <c r="I94" s="16">
        <v>0</v>
      </c>
      <c r="J94" s="6" t="s">
        <v>63</v>
      </c>
    </row>
    <row r="95" spans="1:11" ht="15" customHeight="1" x14ac:dyDescent="0.25">
      <c r="A95" s="6" t="s">
        <v>946</v>
      </c>
      <c r="B95" s="5" t="s">
        <v>271</v>
      </c>
      <c r="C95" s="16">
        <f>SUM(D95:I95)</f>
        <v>12733.729636320002</v>
      </c>
      <c r="D95" s="16">
        <v>12720.713856480001</v>
      </c>
      <c r="E95" s="16">
        <v>0</v>
      </c>
      <c r="F95" s="16">
        <v>5.8786560000000003</v>
      </c>
      <c r="G95" s="16">
        <v>7.137123840000001</v>
      </c>
      <c r="H95" s="16">
        <v>0</v>
      </c>
      <c r="I95" s="16">
        <v>0</v>
      </c>
      <c r="J95" s="6" t="s">
        <v>100</v>
      </c>
    </row>
    <row r="96" spans="1:11" ht="15" customHeight="1" x14ac:dyDescent="0.25">
      <c r="A96" s="6" t="s">
        <v>1108</v>
      </c>
      <c r="B96" s="5" t="s">
        <v>355</v>
      </c>
      <c r="C96" s="16">
        <f>SUM(D96:I96)</f>
        <v>12661.15563216</v>
      </c>
      <c r="D96" s="16">
        <v>12648.118986719999</v>
      </c>
      <c r="E96" s="16">
        <v>0</v>
      </c>
      <c r="F96" s="16">
        <v>6.0131030400000007</v>
      </c>
      <c r="G96" s="16">
        <v>7.0235424000000011</v>
      </c>
      <c r="H96" s="16">
        <v>0</v>
      </c>
      <c r="I96" s="16">
        <v>0</v>
      </c>
      <c r="J96" s="6" t="s">
        <v>63</v>
      </c>
    </row>
    <row r="97" spans="1:10" ht="15" customHeight="1" x14ac:dyDescent="0.25">
      <c r="A97" s="6" t="s">
        <v>1001</v>
      </c>
      <c r="B97" s="5" t="s">
        <v>679</v>
      </c>
      <c r="C97" s="16">
        <f>SUM(D97:I97)</f>
        <v>12316.703948640001</v>
      </c>
      <c r="D97" s="16">
        <v>12304.2274992</v>
      </c>
      <c r="E97" s="16">
        <v>0</v>
      </c>
      <c r="F97" s="16">
        <v>5.7448439999999996</v>
      </c>
      <c r="G97" s="16">
        <v>6.7316054399999992</v>
      </c>
      <c r="H97" s="16">
        <v>0</v>
      </c>
      <c r="I97" s="16">
        <v>0</v>
      </c>
      <c r="J97" s="6" t="s">
        <v>13</v>
      </c>
    </row>
    <row r="98" spans="1:10" ht="15" customHeight="1" x14ac:dyDescent="0.25">
      <c r="A98" s="6" t="s">
        <v>945</v>
      </c>
      <c r="B98" s="5" t="s">
        <v>268</v>
      </c>
      <c r="C98" s="16">
        <f>SUM(D98:I98)</f>
        <v>12104.48900304</v>
      </c>
      <c r="D98" s="16">
        <v>12091.516315199999</v>
      </c>
      <c r="E98" s="16">
        <v>0</v>
      </c>
      <c r="F98" s="16">
        <v>5.8355639999999998</v>
      </c>
      <c r="G98" s="16">
        <v>7.137123840000001</v>
      </c>
      <c r="H98" s="16">
        <v>0</v>
      </c>
      <c r="I98" s="16">
        <v>0</v>
      </c>
      <c r="J98" s="6" t="s">
        <v>63</v>
      </c>
    </row>
    <row r="99" spans="1:10" ht="15" customHeight="1" x14ac:dyDescent="0.25">
      <c r="A99" s="6" t="s">
        <v>958</v>
      </c>
      <c r="B99" s="5" t="s">
        <v>233</v>
      </c>
      <c r="C99" s="16">
        <f>SUM(D99:I99)</f>
        <v>12067.506632160001</v>
      </c>
      <c r="D99" s="16">
        <v>8.0667316800000002</v>
      </c>
      <c r="E99" s="16">
        <v>11997.72</v>
      </c>
      <c r="F99" s="16">
        <v>18.441198719999996</v>
      </c>
      <c r="G99" s="16">
        <v>43.278701759999997</v>
      </c>
      <c r="H99" s="16">
        <v>0</v>
      </c>
      <c r="I99" s="16">
        <v>0</v>
      </c>
      <c r="J99" s="6" t="s">
        <v>82</v>
      </c>
    </row>
    <row r="100" spans="1:10" ht="15" customHeight="1" x14ac:dyDescent="0.25">
      <c r="A100" s="6" t="s">
        <v>940</v>
      </c>
      <c r="B100" s="5" t="s">
        <v>294</v>
      </c>
      <c r="C100" s="16">
        <f>SUM(D100:I100)</f>
        <v>11907.551486880002</v>
      </c>
      <c r="D100" s="16">
        <v>11894.939229600002</v>
      </c>
      <c r="E100" s="16">
        <v>0</v>
      </c>
      <c r="F100" s="16">
        <v>5.7358627199999992</v>
      </c>
      <c r="G100" s="16">
        <v>6.8763945600000005</v>
      </c>
      <c r="H100" s="16">
        <v>0</v>
      </c>
      <c r="I100" s="16">
        <v>0</v>
      </c>
      <c r="J100" s="6" t="s">
        <v>63</v>
      </c>
    </row>
    <row r="101" spans="1:10" ht="15" customHeight="1" x14ac:dyDescent="0.25">
      <c r="A101" s="6" t="s">
        <v>959</v>
      </c>
      <c r="B101" s="5" t="s">
        <v>302</v>
      </c>
      <c r="C101" s="16">
        <f>SUM(D101:I101)</f>
        <v>11794.14713232</v>
      </c>
      <c r="D101" s="16">
        <v>11782.212462719999</v>
      </c>
      <c r="E101" s="16">
        <v>0</v>
      </c>
      <c r="F101" s="16">
        <v>5.5244851199999996</v>
      </c>
      <c r="G101" s="16">
        <v>6.4101844799999999</v>
      </c>
      <c r="H101" s="16">
        <v>0</v>
      </c>
      <c r="I101" s="16">
        <v>0</v>
      </c>
      <c r="J101" s="6" t="s">
        <v>100</v>
      </c>
    </row>
    <row r="102" spans="1:10" ht="15" customHeight="1" x14ac:dyDescent="0.25">
      <c r="A102" s="6" t="s">
        <v>277</v>
      </c>
      <c r="B102" s="5" t="s">
        <v>278</v>
      </c>
      <c r="C102" s="16">
        <f>SUM(D102:I102)</f>
        <v>11530.725282720003</v>
      </c>
      <c r="D102" s="16">
        <v>11524.967375040002</v>
      </c>
      <c r="E102" s="16">
        <v>0</v>
      </c>
      <c r="F102" s="16">
        <v>2.6423107200000002</v>
      </c>
      <c r="G102" s="16">
        <v>3.11559696</v>
      </c>
      <c r="H102" s="16">
        <v>0</v>
      </c>
      <c r="I102" s="16">
        <v>0</v>
      </c>
      <c r="J102" s="6" t="s">
        <v>63</v>
      </c>
    </row>
    <row r="103" spans="1:10" ht="15" customHeight="1" x14ac:dyDescent="0.25">
      <c r="A103" s="6" t="s">
        <v>951</v>
      </c>
      <c r="B103" s="5" t="s">
        <v>250</v>
      </c>
      <c r="C103" s="16">
        <f>SUM(D103:I103)</f>
        <v>11379.078093600001</v>
      </c>
      <c r="D103" s="16">
        <v>11366.76176496</v>
      </c>
      <c r="E103" s="16">
        <v>0</v>
      </c>
      <c r="F103" s="16">
        <v>5.7198959999999994</v>
      </c>
      <c r="G103" s="16">
        <v>6.5964326399999997</v>
      </c>
      <c r="H103" s="16">
        <v>0</v>
      </c>
      <c r="I103" s="16">
        <v>0</v>
      </c>
      <c r="J103" s="6" t="s">
        <v>42</v>
      </c>
    </row>
    <row r="104" spans="1:10" ht="15" customHeight="1" x14ac:dyDescent="0.25">
      <c r="A104" s="6" t="s">
        <v>952</v>
      </c>
      <c r="B104" s="5" t="s">
        <v>296</v>
      </c>
      <c r="C104" s="16">
        <f>SUM(D104:I104)</f>
        <v>11299.2739776</v>
      </c>
      <c r="D104" s="16">
        <v>11287.754261279999</v>
      </c>
      <c r="E104" s="16">
        <v>0</v>
      </c>
      <c r="F104" s="16">
        <v>5.3398699199999999</v>
      </c>
      <c r="G104" s="16">
        <v>6.1798464000000006</v>
      </c>
      <c r="H104" s="16">
        <v>0</v>
      </c>
      <c r="I104" s="16">
        <v>0</v>
      </c>
      <c r="J104" s="6" t="s">
        <v>100</v>
      </c>
    </row>
    <row r="105" spans="1:10" ht="15" customHeight="1" x14ac:dyDescent="0.25">
      <c r="A105" s="6" t="s">
        <v>970</v>
      </c>
      <c r="B105" s="5" t="s">
        <v>289</v>
      </c>
      <c r="C105" s="16">
        <f>SUM(D105:I105)</f>
        <v>10631.007324000002</v>
      </c>
      <c r="D105" s="16">
        <v>10620.170457120001</v>
      </c>
      <c r="E105" s="16">
        <v>0</v>
      </c>
      <c r="F105" s="16">
        <v>5.0233478400000005</v>
      </c>
      <c r="G105" s="16">
        <v>5.813519040000001</v>
      </c>
      <c r="H105" s="16">
        <v>0</v>
      </c>
      <c r="I105" s="16">
        <v>0</v>
      </c>
      <c r="J105" s="6" t="s">
        <v>100</v>
      </c>
    </row>
    <row r="106" spans="1:10" ht="15" customHeight="1" x14ac:dyDescent="0.25">
      <c r="A106" s="6" t="s">
        <v>965</v>
      </c>
      <c r="B106" s="5" t="s">
        <v>259</v>
      </c>
      <c r="C106" s="16">
        <f>SUM(D106:I106)</f>
        <v>10601.51125824</v>
      </c>
      <c r="D106" s="16">
        <v>8841.1166928000002</v>
      </c>
      <c r="E106" s="16">
        <v>0</v>
      </c>
      <c r="F106" s="16">
        <v>2.2422355199999999</v>
      </c>
      <c r="G106" s="16">
        <v>2.6296099200000005</v>
      </c>
      <c r="H106" s="16">
        <v>0</v>
      </c>
      <c r="I106" s="16">
        <v>1755.5227199999999</v>
      </c>
      <c r="J106" s="6" t="s">
        <v>100</v>
      </c>
    </row>
    <row r="107" spans="1:10" ht="15" customHeight="1" x14ac:dyDescent="0.25">
      <c r="A107" s="6" t="s">
        <v>949</v>
      </c>
      <c r="B107" s="5" t="s">
        <v>266</v>
      </c>
      <c r="C107" s="16">
        <f>SUM(D107:I107)</f>
        <v>10489.023538559999</v>
      </c>
      <c r="D107" s="16">
        <v>10478.381266079999</v>
      </c>
      <c r="E107" s="16">
        <v>0</v>
      </c>
      <c r="F107" s="16">
        <v>4.9358030400000006</v>
      </c>
      <c r="G107" s="16">
        <v>5.7064694399999993</v>
      </c>
      <c r="H107" s="16">
        <v>0</v>
      </c>
      <c r="I107" s="16">
        <v>0</v>
      </c>
      <c r="J107" s="6" t="s">
        <v>100</v>
      </c>
    </row>
    <row r="108" spans="1:10" ht="15" customHeight="1" x14ac:dyDescent="0.25">
      <c r="A108" s="6" t="s">
        <v>950</v>
      </c>
      <c r="B108" s="5" t="s">
        <v>299</v>
      </c>
      <c r="C108" s="16">
        <f>SUM(D108:I108)</f>
        <v>10331.957280960001</v>
      </c>
      <c r="D108" s="16">
        <v>10321.424053920002</v>
      </c>
      <c r="E108" s="16">
        <v>0</v>
      </c>
      <c r="F108" s="16">
        <v>4.8825504000000004</v>
      </c>
      <c r="G108" s="16">
        <v>5.6506766400000004</v>
      </c>
      <c r="H108" s="16">
        <v>0</v>
      </c>
      <c r="I108" s="16">
        <v>0</v>
      </c>
      <c r="J108" s="6" t="s">
        <v>100</v>
      </c>
    </row>
    <row r="109" spans="1:10" ht="15" customHeight="1" x14ac:dyDescent="0.25">
      <c r="A109" s="6" t="s">
        <v>954</v>
      </c>
      <c r="B109" s="5" t="s">
        <v>319</v>
      </c>
      <c r="C109" s="16">
        <f>SUM(D109:I109)</f>
        <v>10249.648839359999</v>
      </c>
      <c r="D109" s="16">
        <v>10193.784551999999</v>
      </c>
      <c r="E109" s="16">
        <v>0</v>
      </c>
      <c r="F109" s="16">
        <v>4.3364160000000007</v>
      </c>
      <c r="G109" s="16">
        <v>51.527871359999992</v>
      </c>
      <c r="H109" s="16">
        <v>0</v>
      </c>
      <c r="I109" s="16">
        <v>0</v>
      </c>
      <c r="J109" s="6" t="s">
        <v>63</v>
      </c>
    </row>
    <row r="110" spans="1:10" ht="15" customHeight="1" x14ac:dyDescent="0.25">
      <c r="A110" s="6" t="s">
        <v>984</v>
      </c>
      <c r="B110" s="5" t="s">
        <v>592</v>
      </c>
      <c r="C110" s="16">
        <f>SUM(D110:I110)</f>
        <v>10245.894392160002</v>
      </c>
      <c r="D110" s="16">
        <v>1088.1791424000003</v>
      </c>
      <c r="E110" s="16">
        <v>0</v>
      </c>
      <c r="F110" s="16">
        <v>9157.1475240000018</v>
      </c>
      <c r="G110" s="16">
        <v>0.56772576000000008</v>
      </c>
      <c r="H110" s="16">
        <v>0</v>
      </c>
      <c r="I110" s="16">
        <v>0</v>
      </c>
      <c r="J110" s="6" t="s">
        <v>42</v>
      </c>
    </row>
    <row r="111" spans="1:10" ht="15" customHeight="1" x14ac:dyDescent="0.25">
      <c r="A111" s="6" t="s">
        <v>985</v>
      </c>
      <c r="B111" s="5" t="s">
        <v>311</v>
      </c>
      <c r="C111" s="16">
        <f>SUM(D111:I111)</f>
        <v>9782.7736910399999</v>
      </c>
      <c r="D111" s="16">
        <v>9772.46880624</v>
      </c>
      <c r="E111" s="16">
        <v>0</v>
      </c>
      <c r="F111" s="16">
        <v>4.6941249600000008</v>
      </c>
      <c r="G111" s="16">
        <v>5.6107598400000001</v>
      </c>
      <c r="H111" s="16">
        <v>0</v>
      </c>
      <c r="I111" s="16">
        <v>0</v>
      </c>
      <c r="J111" s="6" t="s">
        <v>100</v>
      </c>
    </row>
    <row r="112" spans="1:10" ht="15" customHeight="1" x14ac:dyDescent="0.25">
      <c r="A112" s="6" t="s">
        <v>960</v>
      </c>
      <c r="B112" s="5" t="s">
        <v>326</v>
      </c>
      <c r="C112" s="16">
        <f>SUM(D112:I112)</f>
        <v>9727.8670439999987</v>
      </c>
      <c r="D112" s="16">
        <v>110.55157344</v>
      </c>
      <c r="E112" s="16">
        <v>0</v>
      </c>
      <c r="F112" s="16">
        <v>9617.2884359999989</v>
      </c>
      <c r="G112" s="16">
        <v>2.7034559999999999E-2</v>
      </c>
      <c r="H112" s="16">
        <v>0</v>
      </c>
      <c r="I112" s="16">
        <v>0</v>
      </c>
      <c r="J112" s="6" t="s">
        <v>42</v>
      </c>
    </row>
    <row r="113" spans="1:10" ht="15" customHeight="1" x14ac:dyDescent="0.25">
      <c r="A113" s="6" t="s">
        <v>980</v>
      </c>
      <c r="B113" s="5" t="s">
        <v>363</v>
      </c>
      <c r="C113" s="16">
        <f>SUM(D113:I113)</f>
        <v>9655.6838616000005</v>
      </c>
      <c r="D113" s="16">
        <v>9645.84146736</v>
      </c>
      <c r="E113" s="16">
        <v>0</v>
      </c>
      <c r="F113" s="16">
        <v>4.5624902400000007</v>
      </c>
      <c r="G113" s="16">
        <v>5.2799040000000002</v>
      </c>
      <c r="H113" s="16">
        <v>0</v>
      </c>
      <c r="I113" s="16">
        <v>0</v>
      </c>
      <c r="J113" s="6" t="s">
        <v>100</v>
      </c>
    </row>
    <row r="114" spans="1:10" ht="15" customHeight="1" x14ac:dyDescent="0.25">
      <c r="A114" s="6" t="s">
        <v>523</v>
      </c>
      <c r="B114" s="5" t="s">
        <v>524</v>
      </c>
      <c r="C114" s="16">
        <f>SUM(D114:I114)</f>
        <v>9440.6996880000006</v>
      </c>
      <c r="D114" s="16">
        <v>9430.6531737600017</v>
      </c>
      <c r="E114" s="16">
        <v>0</v>
      </c>
      <c r="F114" s="16">
        <v>4.6511236799999995</v>
      </c>
      <c r="G114" s="16">
        <v>5.3953905600000001</v>
      </c>
      <c r="H114" s="16">
        <v>0</v>
      </c>
      <c r="I114" s="16">
        <v>0</v>
      </c>
      <c r="J114" s="6" t="s">
        <v>100</v>
      </c>
    </row>
    <row r="115" spans="1:10" ht="15" customHeight="1" x14ac:dyDescent="0.25">
      <c r="A115" s="6" t="s">
        <v>343</v>
      </c>
      <c r="B115" s="5" t="s">
        <v>344</v>
      </c>
      <c r="C115" s="16">
        <f>SUM(D115:I115)</f>
        <v>9221.0702875200022</v>
      </c>
      <c r="D115" s="16">
        <v>9211.6489248000016</v>
      </c>
      <c r="E115" s="16">
        <v>0</v>
      </c>
      <c r="F115" s="16">
        <v>4.3658999999999999</v>
      </c>
      <c r="G115" s="16">
        <v>5.0554627199999995</v>
      </c>
      <c r="H115" s="16">
        <v>0</v>
      </c>
      <c r="I115" s="16">
        <v>0</v>
      </c>
      <c r="J115" s="6" t="s">
        <v>100</v>
      </c>
    </row>
    <row r="116" spans="1:10" ht="15" customHeight="1" x14ac:dyDescent="0.25">
      <c r="A116" s="6" t="s">
        <v>953</v>
      </c>
      <c r="B116" s="5" t="s">
        <v>262</v>
      </c>
      <c r="C116" s="16">
        <f>SUM(D116:I116)</f>
        <v>9088.2502199999999</v>
      </c>
      <c r="D116" s="16">
        <v>7314.9531839999991</v>
      </c>
      <c r="E116" s="16">
        <v>0</v>
      </c>
      <c r="F116" s="16">
        <v>1769.2418519999999</v>
      </c>
      <c r="G116" s="16">
        <v>4.0551839999999997</v>
      </c>
      <c r="H116" s="16">
        <v>0</v>
      </c>
      <c r="I116" s="16">
        <v>0</v>
      </c>
      <c r="J116" s="6" t="s">
        <v>63</v>
      </c>
    </row>
    <row r="117" spans="1:10" ht="15" customHeight="1" x14ac:dyDescent="0.25">
      <c r="A117" s="6" t="s">
        <v>322</v>
      </c>
      <c r="B117" s="5" t="s">
        <v>323</v>
      </c>
      <c r="C117" s="16">
        <f>SUM(D117:I117)</f>
        <v>8895.600131039997</v>
      </c>
      <c r="D117" s="16">
        <v>8804.8790423999981</v>
      </c>
      <c r="E117" s="16">
        <v>0</v>
      </c>
      <c r="F117" s="16">
        <v>4.1523451199999997</v>
      </c>
      <c r="G117" s="16">
        <v>4.8935275199999992</v>
      </c>
      <c r="H117" s="16">
        <v>81.675216000000006</v>
      </c>
      <c r="I117" s="16">
        <v>0</v>
      </c>
      <c r="J117" s="6" t="s">
        <v>100</v>
      </c>
    </row>
    <row r="118" spans="1:10" ht="15" customHeight="1" x14ac:dyDescent="0.25">
      <c r="A118" s="6" t="s">
        <v>1006</v>
      </c>
      <c r="B118" s="5" t="s">
        <v>340</v>
      </c>
      <c r="C118" s="16">
        <f>SUM(D118:I118)</f>
        <v>8754.1254662399988</v>
      </c>
      <c r="D118" s="16">
        <v>8745.0207163199993</v>
      </c>
      <c r="E118" s="16">
        <v>0</v>
      </c>
      <c r="F118" s="16">
        <v>4.2064142399999991</v>
      </c>
      <c r="G118" s="16">
        <v>4.8983356799999997</v>
      </c>
      <c r="H118" s="16">
        <v>0</v>
      </c>
      <c r="I118" s="16">
        <v>0</v>
      </c>
      <c r="J118" s="6" t="s">
        <v>63</v>
      </c>
    </row>
    <row r="119" spans="1:10" ht="15" customHeight="1" x14ac:dyDescent="0.25">
      <c r="A119" s="6" t="s">
        <v>968</v>
      </c>
      <c r="B119" s="5" t="s">
        <v>321</v>
      </c>
      <c r="C119" s="16">
        <f>SUM(D119:I119)</f>
        <v>8684.8647379200011</v>
      </c>
      <c r="D119" s="16">
        <v>8675.88191568</v>
      </c>
      <c r="E119" s="16">
        <v>0</v>
      </c>
      <c r="F119" s="16">
        <v>4.1336567999999998</v>
      </c>
      <c r="G119" s="16">
        <v>4.8491654400000002</v>
      </c>
      <c r="H119" s="16">
        <v>0</v>
      </c>
      <c r="I119" s="16">
        <v>0</v>
      </c>
      <c r="J119" s="6" t="s">
        <v>63</v>
      </c>
    </row>
    <row r="120" spans="1:10" ht="15" customHeight="1" x14ac:dyDescent="0.25">
      <c r="A120" s="6" t="s">
        <v>947</v>
      </c>
      <c r="B120" s="5" t="s">
        <v>359</v>
      </c>
      <c r="C120" s="16">
        <f>SUM(D120:I120)</f>
        <v>8485.4620872000014</v>
      </c>
      <c r="D120" s="16">
        <v>8476.9422091200013</v>
      </c>
      <c r="E120" s="16">
        <v>0</v>
      </c>
      <c r="F120" s="16">
        <v>3.9780720000000005</v>
      </c>
      <c r="G120" s="16">
        <v>4.5418060800000006</v>
      </c>
      <c r="H120" s="16">
        <v>0</v>
      </c>
      <c r="I120" s="16">
        <v>0</v>
      </c>
      <c r="J120" s="6" t="s">
        <v>63</v>
      </c>
    </row>
    <row r="121" spans="1:10" ht="15" customHeight="1" x14ac:dyDescent="0.25">
      <c r="A121" s="6" t="s">
        <v>930</v>
      </c>
      <c r="B121" s="5" t="s">
        <v>305</v>
      </c>
      <c r="C121" s="16">
        <f>SUM(D121:I121)</f>
        <v>8377.5618964799978</v>
      </c>
      <c r="D121" s="16">
        <v>8350.298268479999</v>
      </c>
      <c r="E121" s="16">
        <v>0</v>
      </c>
      <c r="F121" s="16">
        <v>8.1994550400000001</v>
      </c>
      <c r="G121" s="16">
        <v>19.064172960000001</v>
      </c>
      <c r="H121" s="16">
        <v>0</v>
      </c>
      <c r="I121" s="16">
        <v>0</v>
      </c>
      <c r="J121" s="6" t="s">
        <v>100</v>
      </c>
    </row>
    <row r="122" spans="1:10" ht="15" customHeight="1" x14ac:dyDescent="0.25">
      <c r="A122" s="6" t="s">
        <v>964</v>
      </c>
      <c r="B122" s="5" t="s">
        <v>331</v>
      </c>
      <c r="C122" s="16">
        <f>SUM(D122:I122)</f>
        <v>8238.3945134399983</v>
      </c>
      <c r="D122" s="16">
        <v>8229.8510481599988</v>
      </c>
      <c r="E122" s="16">
        <v>0</v>
      </c>
      <c r="F122" s="16">
        <v>3.9346171200000004</v>
      </c>
      <c r="G122" s="16">
        <v>4.6088481599999991</v>
      </c>
      <c r="H122" s="16">
        <v>0</v>
      </c>
      <c r="I122" s="16">
        <v>0</v>
      </c>
      <c r="J122" s="6" t="s">
        <v>63</v>
      </c>
    </row>
    <row r="123" spans="1:10" ht="15" customHeight="1" x14ac:dyDescent="0.25">
      <c r="A123" s="6" t="s">
        <v>975</v>
      </c>
      <c r="B123" s="5" t="s">
        <v>408</v>
      </c>
      <c r="C123" s="16">
        <f>SUM(D123:I123)</f>
        <v>8237.1850979040009</v>
      </c>
      <c r="D123" s="16">
        <v>8158.0655205503999</v>
      </c>
      <c r="E123" s="16">
        <v>0</v>
      </c>
      <c r="F123" s="16">
        <v>67.993279200000003</v>
      </c>
      <c r="G123" s="16">
        <v>11.126298153600001</v>
      </c>
      <c r="H123" s="16">
        <v>0</v>
      </c>
      <c r="I123" s="16">
        <v>0</v>
      </c>
      <c r="J123" s="6" t="s">
        <v>107</v>
      </c>
    </row>
    <row r="124" spans="1:10" ht="15" customHeight="1" x14ac:dyDescent="0.25">
      <c r="A124" s="6" t="s">
        <v>962</v>
      </c>
      <c r="B124" s="5" t="s">
        <v>368</v>
      </c>
      <c r="C124" s="16">
        <f>SUM(D124:I124)</f>
        <v>8064.5882385600016</v>
      </c>
      <c r="D124" s="16">
        <v>8056.3632912000012</v>
      </c>
      <c r="E124" s="16">
        <v>0</v>
      </c>
      <c r="F124" s="16">
        <v>3.8125987199999996</v>
      </c>
      <c r="G124" s="16">
        <v>4.4123486400000003</v>
      </c>
      <c r="H124" s="16">
        <v>0</v>
      </c>
      <c r="I124" s="16">
        <v>0</v>
      </c>
      <c r="J124" s="6" t="s">
        <v>63</v>
      </c>
    </row>
    <row r="125" spans="1:10" ht="15" customHeight="1" x14ac:dyDescent="0.25">
      <c r="A125" s="6" t="s">
        <v>966</v>
      </c>
      <c r="B125" s="5" t="s">
        <v>371</v>
      </c>
      <c r="C125" s="16">
        <f>SUM(D125:I125)</f>
        <v>8049.159125279999</v>
      </c>
      <c r="D125" s="16">
        <v>8005.2863889599994</v>
      </c>
      <c r="E125" s="16">
        <v>0</v>
      </c>
      <c r="F125" s="16">
        <v>3.4019999999999997</v>
      </c>
      <c r="G125" s="16">
        <v>40.470736320000007</v>
      </c>
      <c r="H125" s="16">
        <v>0</v>
      </c>
      <c r="I125" s="16">
        <v>0</v>
      </c>
      <c r="J125" s="6" t="s">
        <v>100</v>
      </c>
    </row>
    <row r="126" spans="1:10" ht="15" customHeight="1" x14ac:dyDescent="0.25">
      <c r="A126" s="6" t="s">
        <v>989</v>
      </c>
      <c r="B126" s="5" t="s">
        <v>284</v>
      </c>
      <c r="C126" s="16">
        <f>SUM(D126:I126)</f>
        <v>8010.162679680001</v>
      </c>
      <c r="D126" s="16">
        <v>8001.943719840001</v>
      </c>
      <c r="E126" s="16">
        <v>0</v>
      </c>
      <c r="F126" s="16">
        <v>3.7980835199999996</v>
      </c>
      <c r="G126" s="16">
        <v>4.4208763200000005</v>
      </c>
      <c r="H126" s="16">
        <v>0</v>
      </c>
      <c r="I126" s="16">
        <v>0</v>
      </c>
      <c r="J126" s="6" t="s">
        <v>63</v>
      </c>
    </row>
    <row r="127" spans="1:10" ht="15" customHeight="1" x14ac:dyDescent="0.25">
      <c r="A127" s="6" t="s">
        <v>995</v>
      </c>
      <c r="B127" s="5" t="s">
        <v>394</v>
      </c>
      <c r="C127" s="16">
        <f>SUM(D127:I127)</f>
        <v>7875.6656529600023</v>
      </c>
      <c r="D127" s="16">
        <v>7867.3133347200028</v>
      </c>
      <c r="E127" s="16">
        <v>0</v>
      </c>
      <c r="F127" s="16">
        <v>3.7961784000000001</v>
      </c>
      <c r="G127" s="16">
        <v>4.5561398400000002</v>
      </c>
      <c r="H127" s="16">
        <v>0</v>
      </c>
      <c r="I127" s="16">
        <v>0</v>
      </c>
      <c r="J127" s="6" t="s">
        <v>63</v>
      </c>
    </row>
    <row r="128" spans="1:10" ht="15" customHeight="1" x14ac:dyDescent="0.25">
      <c r="A128" s="6" t="s">
        <v>762</v>
      </c>
      <c r="B128" s="5" t="s">
        <v>763</v>
      </c>
      <c r="C128" s="16">
        <f>SUM(D128:I128)</f>
        <v>7829.0873740799998</v>
      </c>
      <c r="D128" s="16">
        <v>7820.9233905599995</v>
      </c>
      <c r="E128" s="16">
        <v>0</v>
      </c>
      <c r="F128" s="16">
        <v>3.7419278399999998</v>
      </c>
      <c r="G128" s="16">
        <v>4.4220556799999997</v>
      </c>
      <c r="H128" s="16">
        <v>0</v>
      </c>
      <c r="I128" s="16">
        <v>0</v>
      </c>
      <c r="J128" s="6" t="s">
        <v>63</v>
      </c>
    </row>
    <row r="129" spans="1:10" ht="15" customHeight="1" x14ac:dyDescent="0.25">
      <c r="A129" s="6" t="s">
        <v>969</v>
      </c>
      <c r="B129" s="5" t="s">
        <v>347</v>
      </c>
      <c r="C129" s="16">
        <f>SUM(D129:I129)</f>
        <v>7803.1265759999987</v>
      </c>
      <c r="D129" s="16">
        <v>7801.3121759999985</v>
      </c>
      <c r="E129" s="16">
        <v>0</v>
      </c>
      <c r="F129" s="16">
        <v>1.8144</v>
      </c>
      <c r="G129" s="16">
        <v>0</v>
      </c>
      <c r="H129" s="16">
        <v>0</v>
      </c>
      <c r="I129" s="16">
        <v>0</v>
      </c>
      <c r="J129" s="6" t="s">
        <v>63</v>
      </c>
    </row>
    <row r="130" spans="1:10" ht="15" customHeight="1" x14ac:dyDescent="0.25">
      <c r="A130" s="6" t="s">
        <v>961</v>
      </c>
      <c r="B130" s="5" t="s">
        <v>328</v>
      </c>
      <c r="C130" s="16">
        <f>SUM(D130:I130)</f>
        <v>7761.4825579199987</v>
      </c>
      <c r="D130" s="16">
        <v>7753.4954783999992</v>
      </c>
      <c r="E130" s="16">
        <v>0</v>
      </c>
      <c r="F130" s="16">
        <v>3.6954791999999994</v>
      </c>
      <c r="G130" s="16">
        <v>4.2916003199999997</v>
      </c>
      <c r="H130" s="16">
        <v>0</v>
      </c>
      <c r="I130" s="16">
        <v>0</v>
      </c>
      <c r="J130" s="6" t="s">
        <v>63</v>
      </c>
    </row>
    <row r="131" spans="1:10" ht="15" customHeight="1" x14ac:dyDescent="0.25">
      <c r="A131" s="6" t="s">
        <v>645</v>
      </c>
      <c r="B131" s="5" t="s">
        <v>646</v>
      </c>
      <c r="C131" s="16">
        <f>SUM(D131:I131)</f>
        <v>7726.8060172799997</v>
      </c>
      <c r="D131" s="16">
        <v>7492.7462400000004</v>
      </c>
      <c r="E131" s="16">
        <v>0</v>
      </c>
      <c r="F131" s="16">
        <v>230.32900799999999</v>
      </c>
      <c r="G131" s="16">
        <v>3.7307692800000001</v>
      </c>
      <c r="H131" s="16">
        <v>0</v>
      </c>
      <c r="I131" s="16">
        <v>0</v>
      </c>
      <c r="J131" s="6" t="s">
        <v>63</v>
      </c>
    </row>
    <row r="132" spans="1:10" ht="15" customHeight="1" x14ac:dyDescent="0.25">
      <c r="A132" s="6" t="s">
        <v>987</v>
      </c>
      <c r="B132" s="5" t="s">
        <v>385</v>
      </c>
      <c r="C132" s="16">
        <f>SUM(D132:I132)</f>
        <v>7658.7141254399994</v>
      </c>
      <c r="D132" s="16">
        <v>7629.6004444799992</v>
      </c>
      <c r="E132" s="16">
        <v>0</v>
      </c>
      <c r="F132" s="16">
        <v>9.0810720000000007</v>
      </c>
      <c r="G132" s="16">
        <v>20.032608960000001</v>
      </c>
      <c r="H132" s="16">
        <v>0</v>
      </c>
      <c r="I132" s="16">
        <v>0</v>
      </c>
      <c r="J132" s="6" t="s">
        <v>100</v>
      </c>
    </row>
    <row r="133" spans="1:10" ht="15" customHeight="1" x14ac:dyDescent="0.25">
      <c r="A133" s="6" t="s">
        <v>917</v>
      </c>
      <c r="B133" s="5" t="s">
        <v>149</v>
      </c>
      <c r="C133" s="16">
        <f>SUM(D133:I133)</f>
        <v>7656.9019934400003</v>
      </c>
      <c r="D133" s="16">
        <v>7648.4943359999997</v>
      </c>
      <c r="E133" s="16">
        <v>0</v>
      </c>
      <c r="F133" s="16">
        <v>3.7036440000000006</v>
      </c>
      <c r="G133" s="16">
        <v>4.7040134399999998</v>
      </c>
      <c r="H133" s="16">
        <v>0</v>
      </c>
      <c r="I133" s="16">
        <v>0</v>
      </c>
      <c r="J133" s="6" t="s">
        <v>13</v>
      </c>
    </row>
    <row r="134" spans="1:10" ht="15" customHeight="1" x14ac:dyDescent="0.25">
      <c r="A134" s="6" t="s">
        <v>982</v>
      </c>
      <c r="B134" s="5" t="s">
        <v>361</v>
      </c>
      <c r="C134" s="16">
        <f>SUM(D134:I134)</f>
        <v>7588.58711184</v>
      </c>
      <c r="D134" s="16">
        <v>7579.7897212799999</v>
      </c>
      <c r="E134" s="16">
        <v>0</v>
      </c>
      <c r="F134" s="16">
        <v>3.8289283200000002</v>
      </c>
      <c r="G134" s="16">
        <v>4.96846224</v>
      </c>
      <c r="H134" s="16">
        <v>0</v>
      </c>
      <c r="I134" s="16">
        <v>0</v>
      </c>
      <c r="J134" s="6" t="s">
        <v>63</v>
      </c>
    </row>
    <row r="135" spans="1:10" ht="15" customHeight="1" x14ac:dyDescent="0.25">
      <c r="A135" s="6" t="s">
        <v>998</v>
      </c>
      <c r="B135" s="5" t="s">
        <v>388</v>
      </c>
      <c r="C135" s="16">
        <f>SUM(D135:I135)</f>
        <v>7544.5582464000017</v>
      </c>
      <c r="D135" s="16">
        <v>7536.8148408000015</v>
      </c>
      <c r="E135" s="16">
        <v>0</v>
      </c>
      <c r="F135" s="16">
        <v>3.5775431999999991</v>
      </c>
      <c r="G135" s="16">
        <v>4.1658624000000009</v>
      </c>
      <c r="H135" s="16">
        <v>0</v>
      </c>
      <c r="I135" s="16">
        <v>0</v>
      </c>
      <c r="J135" s="6" t="s">
        <v>100</v>
      </c>
    </row>
    <row r="136" spans="1:10" ht="15" customHeight="1" x14ac:dyDescent="0.25">
      <c r="A136" s="6" t="s">
        <v>971</v>
      </c>
      <c r="B136" s="5" t="s">
        <v>333</v>
      </c>
      <c r="C136" s="16">
        <f>SUM(D136:I136)</f>
        <v>7385.0760244799994</v>
      </c>
      <c r="D136" s="16">
        <v>7377.0806894399993</v>
      </c>
      <c r="E136" s="16">
        <v>0</v>
      </c>
      <c r="F136" s="16">
        <v>3.6048499200000004</v>
      </c>
      <c r="G136" s="16">
        <v>4.3904851200000001</v>
      </c>
      <c r="H136" s="16">
        <v>0</v>
      </c>
      <c r="I136" s="16">
        <v>0</v>
      </c>
      <c r="J136" s="6" t="s">
        <v>100</v>
      </c>
    </row>
    <row r="137" spans="1:10" ht="15" customHeight="1" x14ac:dyDescent="0.25">
      <c r="A137" s="6" t="s">
        <v>991</v>
      </c>
      <c r="B137" s="5" t="s">
        <v>377</v>
      </c>
      <c r="C137" s="16">
        <f>SUM(D137:I137)</f>
        <v>7379.3430647999994</v>
      </c>
      <c r="D137" s="16">
        <v>6941.9025647999997</v>
      </c>
      <c r="E137" s="16">
        <v>0</v>
      </c>
      <c r="F137" s="16">
        <v>3.2137560000000005</v>
      </c>
      <c r="G137" s="16">
        <v>408.46516703999998</v>
      </c>
      <c r="H137" s="16">
        <v>25.761576959999999</v>
      </c>
      <c r="I137" s="16">
        <v>0</v>
      </c>
      <c r="J137" s="6" t="s">
        <v>63</v>
      </c>
    </row>
    <row r="138" spans="1:10" ht="15" customHeight="1" x14ac:dyDescent="0.25">
      <c r="A138" s="6" t="s">
        <v>990</v>
      </c>
      <c r="B138" s="5" t="s">
        <v>366</v>
      </c>
      <c r="C138" s="16">
        <f>SUM(D138:I138)</f>
        <v>7283.3459731199991</v>
      </c>
      <c r="D138" s="16">
        <v>7275.8006999999989</v>
      </c>
      <c r="E138" s="16">
        <v>0</v>
      </c>
      <c r="F138" s="16">
        <v>3.4863695999999993</v>
      </c>
      <c r="G138" s="16">
        <v>4.0589035200000012</v>
      </c>
      <c r="H138" s="16">
        <v>0</v>
      </c>
      <c r="I138" s="16">
        <v>0</v>
      </c>
      <c r="J138" s="6" t="s">
        <v>100</v>
      </c>
    </row>
    <row r="139" spans="1:10" ht="15" customHeight="1" x14ac:dyDescent="0.25">
      <c r="A139" s="6" t="s">
        <v>967</v>
      </c>
      <c r="B139" s="5" t="s">
        <v>503</v>
      </c>
      <c r="C139" s="16">
        <f>SUM(D139:I139)</f>
        <v>7271.2920067199993</v>
      </c>
      <c r="D139" s="16">
        <v>0.6159888</v>
      </c>
      <c r="E139" s="16">
        <v>7233.4778241599997</v>
      </c>
      <c r="F139" s="16">
        <v>11.11447008</v>
      </c>
      <c r="G139" s="16">
        <v>26.083723679999999</v>
      </c>
      <c r="H139" s="16">
        <v>0</v>
      </c>
      <c r="I139" s="16">
        <v>0</v>
      </c>
      <c r="J139" s="6" t="s">
        <v>13</v>
      </c>
    </row>
    <row r="140" spans="1:10" ht="15" customHeight="1" x14ac:dyDescent="0.25">
      <c r="A140" s="6" t="s">
        <v>671</v>
      </c>
      <c r="B140" s="5" t="s">
        <v>672</v>
      </c>
      <c r="C140" s="16">
        <f>SUM(D140:I140)</f>
        <v>7266.4703294400006</v>
      </c>
      <c r="D140" s="16">
        <v>122.417568</v>
      </c>
      <c r="E140" s="16">
        <v>0</v>
      </c>
      <c r="F140" s="16">
        <v>5.7879359999999998E-2</v>
      </c>
      <c r="G140" s="16">
        <v>6.704207999999999E-2</v>
      </c>
      <c r="H140" s="16">
        <v>7143.9278400000003</v>
      </c>
      <c r="I140" s="16">
        <v>0</v>
      </c>
      <c r="J140" s="6" t="s">
        <v>100</v>
      </c>
    </row>
    <row r="141" spans="1:10" ht="15" customHeight="1" x14ac:dyDescent="0.25">
      <c r="A141" s="6" t="s">
        <v>992</v>
      </c>
      <c r="B141" s="5" t="s">
        <v>403</v>
      </c>
      <c r="C141" s="16">
        <f>SUM(D141:I141)</f>
        <v>7265.2408012799997</v>
      </c>
      <c r="D141" s="16">
        <v>7257.3601363199996</v>
      </c>
      <c r="E141" s="16">
        <v>0</v>
      </c>
      <c r="F141" s="16">
        <v>3.5439768000000003</v>
      </c>
      <c r="G141" s="16">
        <v>4.3366881600000005</v>
      </c>
      <c r="H141" s="16">
        <v>0</v>
      </c>
      <c r="I141" s="16">
        <v>0</v>
      </c>
      <c r="J141" s="6" t="s">
        <v>63</v>
      </c>
    </row>
    <row r="142" spans="1:10" ht="15" customHeight="1" x14ac:dyDescent="0.25">
      <c r="A142" s="6" t="s">
        <v>993</v>
      </c>
      <c r="B142" s="5" t="s">
        <v>413</v>
      </c>
      <c r="C142" s="16">
        <f>SUM(D142:I142)</f>
        <v>7262.0504510399996</v>
      </c>
      <c r="D142" s="16">
        <v>7254.5215075199994</v>
      </c>
      <c r="E142" s="16">
        <v>0</v>
      </c>
      <c r="F142" s="16">
        <v>3.4610587199999996</v>
      </c>
      <c r="G142" s="16">
        <v>4.0678848000000007</v>
      </c>
      <c r="H142" s="16">
        <v>0</v>
      </c>
      <c r="I142" s="16">
        <v>0</v>
      </c>
      <c r="J142" s="6" t="s">
        <v>63</v>
      </c>
    </row>
    <row r="143" spans="1:10" ht="15" customHeight="1" x14ac:dyDescent="0.25">
      <c r="A143" s="6" t="s">
        <v>937</v>
      </c>
      <c r="B143" s="5" t="s">
        <v>428</v>
      </c>
      <c r="C143" s="16">
        <f>SUM(D143:I143)</f>
        <v>7123.3969968000001</v>
      </c>
      <c r="D143" s="16">
        <v>7078.4279999999999</v>
      </c>
      <c r="E143" s="16">
        <v>0</v>
      </c>
      <c r="F143" s="16">
        <v>3.6061200000000002</v>
      </c>
      <c r="G143" s="16">
        <v>41.362876799999995</v>
      </c>
      <c r="H143" s="16">
        <v>0</v>
      </c>
      <c r="I143" s="16">
        <v>0</v>
      </c>
      <c r="J143" s="6" t="s">
        <v>100</v>
      </c>
    </row>
    <row r="144" spans="1:10" ht="15" customHeight="1" x14ac:dyDescent="0.25">
      <c r="A144" s="6" t="s">
        <v>193</v>
      </c>
      <c r="B144" s="5" t="s">
        <v>194</v>
      </c>
      <c r="C144" s="16">
        <f>SUM(D144:I144)</f>
        <v>7091.8383211200007</v>
      </c>
      <c r="D144" s="16">
        <v>3.0028320000000002</v>
      </c>
      <c r="E144" s="16">
        <v>1601.1263519999998</v>
      </c>
      <c r="F144" s="16">
        <v>5487.6550680000009</v>
      </c>
      <c r="G144" s="16">
        <v>5.4069119999999998E-2</v>
      </c>
      <c r="H144" s="16">
        <v>0</v>
      </c>
      <c r="I144" s="16">
        <v>0</v>
      </c>
      <c r="J144" s="6" t="s">
        <v>82</v>
      </c>
    </row>
    <row r="145" spans="1:10" ht="15" customHeight="1" x14ac:dyDescent="0.25">
      <c r="A145" s="6" t="s">
        <v>596</v>
      </c>
      <c r="B145" s="5" t="s">
        <v>597</v>
      </c>
      <c r="C145" s="16">
        <f>SUM(D145:I145)</f>
        <v>7050.6104356800006</v>
      </c>
      <c r="D145" s="16">
        <v>7043.3067499200006</v>
      </c>
      <c r="E145" s="16">
        <v>0</v>
      </c>
      <c r="F145" s="16">
        <v>3.3585451200000001</v>
      </c>
      <c r="G145" s="16">
        <v>3.9451406400000009</v>
      </c>
      <c r="H145" s="16">
        <v>0</v>
      </c>
      <c r="I145" s="16">
        <v>0</v>
      </c>
      <c r="J145" s="6" t="s">
        <v>63</v>
      </c>
    </row>
    <row r="146" spans="1:10" ht="15" customHeight="1" x14ac:dyDescent="0.25">
      <c r="A146" s="6" t="s">
        <v>880</v>
      </c>
      <c r="B146" s="5" t="s">
        <v>489</v>
      </c>
      <c r="C146" s="16">
        <f>SUM(D146:I146)</f>
        <v>6991.9927055999997</v>
      </c>
      <c r="D146" s="16">
        <v>6979.8970079999999</v>
      </c>
      <c r="E146" s="16">
        <v>0</v>
      </c>
      <c r="F146" s="16">
        <v>4.3908480000000001</v>
      </c>
      <c r="G146" s="16">
        <v>7.7048496000000002</v>
      </c>
      <c r="H146" s="16">
        <v>0</v>
      </c>
      <c r="I146" s="16">
        <v>0</v>
      </c>
      <c r="J146" s="6" t="s">
        <v>92</v>
      </c>
    </row>
    <row r="147" spans="1:10" ht="15" customHeight="1" x14ac:dyDescent="0.25">
      <c r="A147" s="6" t="s">
        <v>1002</v>
      </c>
      <c r="B147" s="5" t="s">
        <v>401</v>
      </c>
      <c r="C147" s="16">
        <f>SUM(D147:I147)</f>
        <v>6908.8643366400001</v>
      </c>
      <c r="D147" s="16">
        <v>6901.7709398400002</v>
      </c>
      <c r="E147" s="16">
        <v>0</v>
      </c>
      <c r="F147" s="16">
        <v>3.2767156800000001</v>
      </c>
      <c r="G147" s="16">
        <v>3.8166811200000006</v>
      </c>
      <c r="H147" s="16">
        <v>0</v>
      </c>
      <c r="I147" s="16">
        <v>0</v>
      </c>
      <c r="J147" s="6" t="s">
        <v>63</v>
      </c>
    </row>
    <row r="148" spans="1:10" ht="15" customHeight="1" x14ac:dyDescent="0.25">
      <c r="A148" s="6" t="s">
        <v>432</v>
      </c>
      <c r="B148" s="5" t="s">
        <v>433</v>
      </c>
      <c r="C148" s="16">
        <f>SUM(D148:I148)</f>
        <v>6879.8532599999999</v>
      </c>
      <c r="D148" s="16">
        <v>4177.7496230399993</v>
      </c>
      <c r="E148" s="16">
        <v>2663.5686840000003</v>
      </c>
      <c r="F148" s="16">
        <v>25.936848000000001</v>
      </c>
      <c r="G148" s="16">
        <v>12.598104960000001</v>
      </c>
      <c r="H148" s="16">
        <v>0</v>
      </c>
      <c r="I148" s="16">
        <v>0</v>
      </c>
      <c r="J148" s="6" t="s">
        <v>100</v>
      </c>
    </row>
    <row r="149" spans="1:10" ht="15" customHeight="1" x14ac:dyDescent="0.25">
      <c r="A149" s="6" t="s">
        <v>1000</v>
      </c>
      <c r="B149" s="5" t="s">
        <v>391</v>
      </c>
      <c r="C149" s="16">
        <f>SUM(D149:I149)</f>
        <v>6833.4689404800001</v>
      </c>
      <c r="D149" s="16">
        <v>6826.4073864000002</v>
      </c>
      <c r="E149" s="16">
        <v>0</v>
      </c>
      <c r="F149" s="16">
        <v>3.2480481600000002</v>
      </c>
      <c r="G149" s="16">
        <v>3.8135059199999999</v>
      </c>
      <c r="H149" s="16">
        <v>0</v>
      </c>
      <c r="I149" s="16">
        <v>0</v>
      </c>
      <c r="J149" s="6" t="s">
        <v>63</v>
      </c>
    </row>
    <row r="150" spans="1:10" ht="15" customHeight="1" x14ac:dyDescent="0.25">
      <c r="A150" s="6" t="s">
        <v>974</v>
      </c>
      <c r="B150" s="5" t="s">
        <v>349</v>
      </c>
      <c r="C150" s="16">
        <f>SUM(D150:I150)</f>
        <v>6763.2360566400002</v>
      </c>
      <c r="D150" s="16">
        <v>0</v>
      </c>
      <c r="E150" s="16">
        <v>5614.7206752000002</v>
      </c>
      <c r="F150" s="16">
        <v>1138.404456</v>
      </c>
      <c r="G150" s="16">
        <v>10.110925440000001</v>
      </c>
      <c r="H150" s="16">
        <v>0</v>
      </c>
      <c r="I150" s="16">
        <v>0</v>
      </c>
      <c r="J150" s="6" t="s">
        <v>82</v>
      </c>
    </row>
    <row r="151" spans="1:10" ht="15" customHeight="1" x14ac:dyDescent="0.25">
      <c r="A151" s="6" t="s">
        <v>415</v>
      </c>
      <c r="B151" s="15" t="s">
        <v>416</v>
      </c>
      <c r="C151" s="2">
        <f>SUM(D151:I151)</f>
        <v>6672.9062497103996</v>
      </c>
      <c r="D151" s="2">
        <v>6666.0714167039996</v>
      </c>
      <c r="E151" s="16">
        <v>0</v>
      </c>
      <c r="F151" s="2">
        <v>3.1605713999999998</v>
      </c>
      <c r="G151" s="2">
        <v>3.6742616064000004</v>
      </c>
      <c r="H151" s="16">
        <v>0</v>
      </c>
      <c r="I151" s="16">
        <v>0</v>
      </c>
      <c r="J151" s="6" t="s">
        <v>63</v>
      </c>
    </row>
    <row r="152" spans="1:10" ht="15" customHeight="1" x14ac:dyDescent="0.25">
      <c r="A152" s="6" t="s">
        <v>1009</v>
      </c>
      <c r="B152" s="5" t="s">
        <v>410</v>
      </c>
      <c r="C152" s="16">
        <f>SUM(D152:I152)</f>
        <v>6627.4464513599987</v>
      </c>
      <c r="D152" s="16">
        <v>6620.5909223999988</v>
      </c>
      <c r="E152" s="16">
        <v>0</v>
      </c>
      <c r="F152" s="16">
        <v>3.15406224</v>
      </c>
      <c r="G152" s="16">
        <v>3.70146672</v>
      </c>
      <c r="H152" s="16">
        <v>0</v>
      </c>
      <c r="I152" s="16">
        <v>0</v>
      </c>
      <c r="J152" s="6" t="s">
        <v>63</v>
      </c>
    </row>
    <row r="153" spans="1:10" ht="15" customHeight="1" x14ac:dyDescent="0.25">
      <c r="A153" s="6" t="s">
        <v>996</v>
      </c>
      <c r="B153" s="5" t="s">
        <v>424</v>
      </c>
      <c r="C153" s="16">
        <f>SUM(D153:I153)</f>
        <v>6624.4897958399988</v>
      </c>
      <c r="D153" s="16">
        <v>6617.6730950399988</v>
      </c>
      <c r="E153" s="16">
        <v>0</v>
      </c>
      <c r="F153" s="16">
        <v>3.1488004800000011</v>
      </c>
      <c r="G153" s="16">
        <v>3.6679003200000007</v>
      </c>
      <c r="H153" s="16">
        <v>0</v>
      </c>
      <c r="I153" s="16">
        <v>0</v>
      </c>
      <c r="J153" s="6" t="s">
        <v>63</v>
      </c>
    </row>
    <row r="154" spans="1:10" ht="15" customHeight="1" x14ac:dyDescent="0.25">
      <c r="A154" s="6" t="s">
        <v>978</v>
      </c>
      <c r="B154" s="5" t="s">
        <v>335</v>
      </c>
      <c r="C154" s="16">
        <f>SUM(D154:I154)</f>
        <v>6374.5421342399995</v>
      </c>
      <c r="D154" s="16">
        <v>6367.9569508799996</v>
      </c>
      <c r="E154" s="16">
        <v>0</v>
      </c>
      <c r="F154" s="16">
        <v>3.0436559999999999</v>
      </c>
      <c r="G154" s="16">
        <v>3.5415273599999995</v>
      </c>
      <c r="H154" s="16">
        <v>0</v>
      </c>
      <c r="I154" s="16">
        <v>0</v>
      </c>
      <c r="J154" s="6" t="s">
        <v>63</v>
      </c>
    </row>
    <row r="155" spans="1:10" ht="15" customHeight="1" x14ac:dyDescent="0.25">
      <c r="A155" s="6" t="s">
        <v>942</v>
      </c>
      <c r="B155" s="5" t="s">
        <v>420</v>
      </c>
      <c r="C155" s="16">
        <f>SUM(D155:I155)</f>
        <v>6332.7302841599994</v>
      </c>
      <c r="D155" s="16">
        <v>0</v>
      </c>
      <c r="E155" s="16">
        <v>271.43423999999999</v>
      </c>
      <c r="F155" s="16">
        <v>6060.3227999999999</v>
      </c>
      <c r="G155" s="16">
        <v>0.97324416000000002</v>
      </c>
      <c r="H155" s="16">
        <v>0</v>
      </c>
      <c r="I155" s="16">
        <v>0</v>
      </c>
      <c r="J155" s="6" t="s">
        <v>82</v>
      </c>
    </row>
    <row r="156" spans="1:10" ht="15" customHeight="1" x14ac:dyDescent="0.25">
      <c r="A156" s="6" t="s">
        <v>999</v>
      </c>
      <c r="B156" s="5" t="s">
        <v>436</v>
      </c>
      <c r="C156" s="16">
        <f>SUM(D156:I156)</f>
        <v>6256.3962081600002</v>
      </c>
      <c r="D156" s="16">
        <v>6249.6079934400004</v>
      </c>
      <c r="E156" s="16">
        <v>0</v>
      </c>
      <c r="F156" s="16">
        <v>3.0478291199999989</v>
      </c>
      <c r="G156" s="16">
        <v>3.7403856000000011</v>
      </c>
      <c r="H156" s="16">
        <v>0</v>
      </c>
      <c r="I156" s="16">
        <v>0</v>
      </c>
      <c r="J156" s="6" t="s">
        <v>63</v>
      </c>
    </row>
    <row r="157" spans="1:10" ht="15" customHeight="1" x14ac:dyDescent="0.25">
      <c r="A157" s="6" t="s">
        <v>1049</v>
      </c>
      <c r="B157" s="5" t="s">
        <v>469</v>
      </c>
      <c r="C157" s="16">
        <f>SUM(D157:I157)</f>
        <v>6229.135309924799</v>
      </c>
      <c r="D157" s="16">
        <v>0</v>
      </c>
      <c r="E157" s="16">
        <v>6197.267180159999</v>
      </c>
      <c r="F157" s="16">
        <v>9.521903159999999</v>
      </c>
      <c r="G157" s="16">
        <v>22.346226604799998</v>
      </c>
      <c r="H157" s="16">
        <v>0</v>
      </c>
      <c r="I157" s="16">
        <v>0</v>
      </c>
      <c r="J157" s="6" t="s">
        <v>13</v>
      </c>
    </row>
    <row r="158" spans="1:10" ht="15" customHeight="1" x14ac:dyDescent="0.25">
      <c r="A158" s="6" t="s">
        <v>977</v>
      </c>
      <c r="B158" s="5" t="s">
        <v>316</v>
      </c>
      <c r="C158" s="16">
        <f>SUM(D158:I158)</f>
        <v>6172.4992593599991</v>
      </c>
      <c r="D158" s="16">
        <v>6166.2061036799996</v>
      </c>
      <c r="E158" s="16">
        <v>0</v>
      </c>
      <c r="F158" s="16">
        <v>2.9170108800000003</v>
      </c>
      <c r="G158" s="16">
        <v>3.3761448000000005</v>
      </c>
      <c r="H158" s="16">
        <v>0</v>
      </c>
      <c r="I158" s="16">
        <v>0</v>
      </c>
      <c r="J158" s="6" t="s">
        <v>63</v>
      </c>
    </row>
    <row r="159" spans="1:10" ht="15" customHeight="1" x14ac:dyDescent="0.25">
      <c r="A159" s="6" t="s">
        <v>983</v>
      </c>
      <c r="B159" s="5" t="s">
        <v>430</v>
      </c>
      <c r="C159" s="16">
        <f>SUM(D159:I159)</f>
        <v>6148.28346048</v>
      </c>
      <c r="D159" s="16">
        <v>5.0306961599999998</v>
      </c>
      <c r="E159" s="16">
        <v>6111.8064000000004</v>
      </c>
      <c r="F159" s="16">
        <v>9.3957796800000004</v>
      </c>
      <c r="G159" s="16">
        <v>22.05058464</v>
      </c>
      <c r="H159" s="16">
        <v>0</v>
      </c>
      <c r="I159" s="16">
        <v>0</v>
      </c>
      <c r="J159" s="6" t="s">
        <v>82</v>
      </c>
    </row>
    <row r="160" spans="1:10" ht="15" customHeight="1" x14ac:dyDescent="0.25">
      <c r="A160" s="6" t="s">
        <v>1021</v>
      </c>
      <c r="B160" s="5" t="s">
        <v>406</v>
      </c>
      <c r="C160" s="16">
        <f>SUM(D160:I160)</f>
        <v>5999.0005252800001</v>
      </c>
      <c r="D160" s="16">
        <v>5992.8693048000005</v>
      </c>
      <c r="E160" s="16">
        <v>0</v>
      </c>
      <c r="F160" s="16">
        <v>2.8382659200000004</v>
      </c>
      <c r="G160" s="16">
        <v>3.2929545599999996</v>
      </c>
      <c r="H160" s="16">
        <v>0</v>
      </c>
      <c r="I160" s="16">
        <v>0</v>
      </c>
      <c r="J160" s="6" t="s">
        <v>63</v>
      </c>
    </row>
    <row r="161" spans="1:10" ht="15" customHeight="1" x14ac:dyDescent="0.25">
      <c r="A161" s="6" t="s">
        <v>1004</v>
      </c>
      <c r="B161" s="5" t="s">
        <v>357</v>
      </c>
      <c r="C161" s="16">
        <f>SUM(D161:I161)</f>
        <v>5921.2694519999986</v>
      </c>
      <c r="D161" s="16">
        <v>5914.9601481599993</v>
      </c>
      <c r="E161" s="16">
        <v>0</v>
      </c>
      <c r="F161" s="16">
        <v>2.8601294400000001</v>
      </c>
      <c r="G161" s="16">
        <v>3.4491744</v>
      </c>
      <c r="H161" s="16">
        <v>0</v>
      </c>
      <c r="I161" s="16">
        <v>0</v>
      </c>
      <c r="J161" s="6" t="s">
        <v>92</v>
      </c>
    </row>
    <row r="162" spans="1:10" ht="15" customHeight="1" x14ac:dyDescent="0.25">
      <c r="A162" s="6" t="s">
        <v>955</v>
      </c>
      <c r="B162" s="5" t="s">
        <v>379</v>
      </c>
      <c r="C162" s="16">
        <f>SUM(D162:I162)</f>
        <v>5915.0381673599995</v>
      </c>
      <c r="D162" s="16">
        <v>4201.1340638399997</v>
      </c>
      <c r="E162" s="16">
        <v>0</v>
      </c>
      <c r="F162" s="16">
        <v>2.0374804799999997</v>
      </c>
      <c r="G162" s="16">
        <v>2.4115190399999999</v>
      </c>
      <c r="H162" s="16">
        <v>1709.4551039999999</v>
      </c>
      <c r="I162" s="16">
        <v>0</v>
      </c>
      <c r="J162" s="6" t="s">
        <v>100</v>
      </c>
    </row>
    <row r="163" spans="1:10" ht="15" customHeight="1" x14ac:dyDescent="0.25">
      <c r="A163" s="6" t="s">
        <v>210</v>
      </c>
      <c r="B163" s="5" t="s">
        <v>426</v>
      </c>
      <c r="C163" s="16">
        <f>SUM(D163:I163)</f>
        <v>5845.5308620799997</v>
      </c>
      <c r="D163" s="16">
        <v>5839.3662566399998</v>
      </c>
      <c r="E163" s="16">
        <v>0</v>
      </c>
      <c r="F163" s="16">
        <v>2.8123200000000002</v>
      </c>
      <c r="G163" s="16">
        <v>3.3522854399999997</v>
      </c>
      <c r="H163" s="16">
        <v>0</v>
      </c>
      <c r="I163" s="16">
        <v>0</v>
      </c>
      <c r="J163" s="6" t="s">
        <v>100</v>
      </c>
    </row>
    <row r="164" spans="1:10" ht="15" customHeight="1" x14ac:dyDescent="0.25">
      <c r="A164" s="6" t="s">
        <v>1011</v>
      </c>
      <c r="B164" s="5" t="s">
        <v>449</v>
      </c>
      <c r="C164" s="16">
        <f>SUM(D164:I164)</f>
        <v>5785.2976809599977</v>
      </c>
      <c r="D164" s="16">
        <v>5779.189775519998</v>
      </c>
      <c r="E164" s="16">
        <v>0</v>
      </c>
      <c r="F164" s="16">
        <v>2.7823823999999999</v>
      </c>
      <c r="G164" s="16">
        <v>3.3255230400000011</v>
      </c>
      <c r="H164" s="16">
        <v>0</v>
      </c>
      <c r="I164" s="16">
        <v>0</v>
      </c>
      <c r="J164" s="6" t="s">
        <v>63</v>
      </c>
    </row>
    <row r="165" spans="1:10" ht="15" customHeight="1" x14ac:dyDescent="0.25">
      <c r="A165" s="6" t="s">
        <v>997</v>
      </c>
      <c r="B165" s="5" t="s">
        <v>397</v>
      </c>
      <c r="C165" s="16">
        <f>SUM(D165:I165)</f>
        <v>5783.0884675199995</v>
      </c>
      <c r="D165" s="16">
        <v>5777.1572846399995</v>
      </c>
      <c r="E165" s="16">
        <v>0</v>
      </c>
      <c r="F165" s="16">
        <v>2.7421934400000003</v>
      </c>
      <c r="G165" s="16">
        <v>3.1889894400000003</v>
      </c>
      <c r="H165" s="16">
        <v>0</v>
      </c>
      <c r="I165" s="16">
        <v>0</v>
      </c>
      <c r="J165" s="6" t="s">
        <v>63</v>
      </c>
    </row>
    <row r="166" spans="1:10" ht="15" customHeight="1" x14ac:dyDescent="0.25">
      <c r="A166" s="6" t="s">
        <v>1003</v>
      </c>
      <c r="B166" s="5" t="s">
        <v>767</v>
      </c>
      <c r="C166" s="16">
        <f>SUM(D166:I166)</f>
        <v>5714.2886875200002</v>
      </c>
      <c r="D166" s="16">
        <v>5708.36449008</v>
      </c>
      <c r="E166" s="16">
        <v>0</v>
      </c>
      <c r="F166" s="16">
        <v>2.7239587199999997</v>
      </c>
      <c r="G166" s="16">
        <v>3.2002387199999998</v>
      </c>
      <c r="H166" s="16">
        <v>0</v>
      </c>
      <c r="I166" s="16">
        <v>0</v>
      </c>
      <c r="J166" s="6" t="s">
        <v>63</v>
      </c>
    </row>
    <row r="167" spans="1:10" ht="15" customHeight="1" x14ac:dyDescent="0.25">
      <c r="A167" s="6" t="s">
        <v>979</v>
      </c>
      <c r="B167" s="5" t="s">
        <v>452</v>
      </c>
      <c r="C167" s="16">
        <f>SUM(D167:I167)</f>
        <v>5619.107168640001</v>
      </c>
      <c r="D167" s="16">
        <v>5613.3031752000015</v>
      </c>
      <c r="E167" s="16">
        <v>0</v>
      </c>
      <c r="F167" s="16">
        <v>2.6741534400000009</v>
      </c>
      <c r="G167" s="16">
        <v>3.1298400000000006</v>
      </c>
      <c r="H167" s="16">
        <v>0</v>
      </c>
      <c r="I167" s="16">
        <v>0</v>
      </c>
      <c r="J167" s="6" t="s">
        <v>63</v>
      </c>
    </row>
    <row r="168" spans="1:10" ht="15" customHeight="1" x14ac:dyDescent="0.25">
      <c r="A168" s="6" t="s">
        <v>1062</v>
      </c>
      <c r="B168" s="5" t="s">
        <v>575</v>
      </c>
      <c r="C168" s="16">
        <f>SUM(D168:I168)</f>
        <v>5564.5504286399992</v>
      </c>
      <c r="D168" s="16">
        <v>0</v>
      </c>
      <c r="E168" s="16">
        <v>5536.0824019199999</v>
      </c>
      <c r="F168" s="16">
        <v>8.5059979199999987</v>
      </c>
      <c r="G168" s="16">
        <v>19.962028800000002</v>
      </c>
      <c r="H168" s="16">
        <v>0</v>
      </c>
      <c r="I168" s="16">
        <v>0</v>
      </c>
      <c r="J168" s="6" t="s">
        <v>13</v>
      </c>
    </row>
    <row r="169" spans="1:10" ht="15" customHeight="1" x14ac:dyDescent="0.25">
      <c r="A169" s="6" t="s">
        <v>1056</v>
      </c>
      <c r="B169" s="5" t="s">
        <v>769</v>
      </c>
      <c r="C169" s="16">
        <f>SUM(D169:I169)</f>
        <v>5527.0774440000005</v>
      </c>
      <c r="D169" s="16">
        <v>5514.2849260800003</v>
      </c>
      <c r="E169" s="16">
        <v>0</v>
      </c>
      <c r="F169" s="16">
        <v>2.6186327999999994</v>
      </c>
      <c r="G169" s="16">
        <v>10.173885120000001</v>
      </c>
      <c r="H169" s="16">
        <v>0</v>
      </c>
      <c r="I169" s="16">
        <v>0</v>
      </c>
      <c r="J169" s="6" t="s">
        <v>13</v>
      </c>
    </row>
    <row r="170" spans="1:10" ht="15" customHeight="1" x14ac:dyDescent="0.25">
      <c r="A170" s="6" t="s">
        <v>764</v>
      </c>
      <c r="B170" s="5" t="s">
        <v>765</v>
      </c>
      <c r="C170" s="16">
        <f>SUM(D170:I170)</f>
        <v>5462.1807105600001</v>
      </c>
      <c r="D170" s="16">
        <v>5456.6129519999995</v>
      </c>
      <c r="E170" s="16">
        <v>0</v>
      </c>
      <c r="F170" s="16">
        <v>2.5809840000000004</v>
      </c>
      <c r="G170" s="16">
        <v>2.9867745600000002</v>
      </c>
      <c r="H170" s="16">
        <v>0</v>
      </c>
      <c r="I170" s="16">
        <v>0</v>
      </c>
      <c r="J170" s="6" t="s">
        <v>63</v>
      </c>
    </row>
    <row r="171" spans="1:10" ht="15" customHeight="1" x14ac:dyDescent="0.25">
      <c r="A171" s="6" t="s">
        <v>1012</v>
      </c>
      <c r="B171" s="5" t="s">
        <v>444</v>
      </c>
      <c r="C171" s="16">
        <f>SUM(D171:I171)</f>
        <v>5442.8715935999999</v>
      </c>
      <c r="D171" s="16">
        <v>5437.3034721599997</v>
      </c>
      <c r="E171" s="16">
        <v>0</v>
      </c>
      <c r="F171" s="16">
        <v>2.5843406399999997</v>
      </c>
      <c r="G171" s="16">
        <v>2.9837807999999999</v>
      </c>
      <c r="H171" s="16">
        <v>0</v>
      </c>
      <c r="I171" s="16">
        <v>0</v>
      </c>
      <c r="J171" s="6" t="s">
        <v>63</v>
      </c>
    </row>
    <row r="172" spans="1:10" ht="15" customHeight="1" x14ac:dyDescent="0.25">
      <c r="A172" s="6" t="s">
        <v>981</v>
      </c>
      <c r="B172" s="5" t="s">
        <v>463</v>
      </c>
      <c r="C172" s="16">
        <f>SUM(D172:I172)</f>
        <v>5379.0010848000002</v>
      </c>
      <c r="D172" s="16">
        <v>5373.6543201599998</v>
      </c>
      <c r="E172" s="16">
        <v>0</v>
      </c>
      <c r="F172" s="16">
        <v>2.4706684800000001</v>
      </c>
      <c r="G172" s="16">
        <v>2.8760961599999999</v>
      </c>
      <c r="H172" s="16">
        <v>0</v>
      </c>
      <c r="I172" s="16">
        <v>0</v>
      </c>
      <c r="J172" s="6" t="s">
        <v>100</v>
      </c>
    </row>
    <row r="173" spans="1:10" ht="15" customHeight="1" x14ac:dyDescent="0.25">
      <c r="A173" s="6" t="s">
        <v>1014</v>
      </c>
      <c r="B173" s="5" t="s">
        <v>539</v>
      </c>
      <c r="C173" s="16">
        <f>SUM(D173:I173)</f>
        <v>5250.2921755200014</v>
      </c>
      <c r="D173" s="16">
        <v>5238.1477612800018</v>
      </c>
      <c r="E173" s="16">
        <v>0</v>
      </c>
      <c r="F173" s="16">
        <v>5.2282843199999993</v>
      </c>
      <c r="G173" s="16">
        <v>6.9161299200000013</v>
      </c>
      <c r="H173" s="16">
        <v>0</v>
      </c>
      <c r="I173" s="16">
        <v>0</v>
      </c>
      <c r="J173" s="6" t="s">
        <v>63</v>
      </c>
    </row>
    <row r="174" spans="1:10" ht="15" customHeight="1" x14ac:dyDescent="0.25">
      <c r="A174" s="6" t="s">
        <v>1015</v>
      </c>
      <c r="B174" s="5" t="s">
        <v>476</v>
      </c>
      <c r="C174" s="16">
        <f>SUM(D174:I174)</f>
        <v>5162.6788819200001</v>
      </c>
      <c r="D174" s="16">
        <v>5157.3434572799997</v>
      </c>
      <c r="E174" s="16">
        <v>0</v>
      </c>
      <c r="F174" s="16">
        <v>2.4563347199999996</v>
      </c>
      <c r="G174" s="16">
        <v>2.8790899200000002</v>
      </c>
      <c r="H174" s="16">
        <v>0</v>
      </c>
      <c r="I174" s="16">
        <v>0</v>
      </c>
      <c r="J174" s="6" t="s">
        <v>63</v>
      </c>
    </row>
    <row r="175" spans="1:10" ht="15" customHeight="1" x14ac:dyDescent="0.25">
      <c r="A175" s="6" t="s">
        <v>1016</v>
      </c>
      <c r="B175" s="5" t="s">
        <v>438</v>
      </c>
      <c r="C175" s="16">
        <f>SUM(D175:I175)</f>
        <v>5162.0374915199991</v>
      </c>
      <c r="D175" s="16">
        <v>44.056897920000004</v>
      </c>
      <c r="E175" s="16">
        <v>5053.3761599999998</v>
      </c>
      <c r="F175" s="16">
        <v>9.315311040000001</v>
      </c>
      <c r="G175" s="16">
        <v>55.289122560000003</v>
      </c>
      <c r="H175" s="16">
        <v>0</v>
      </c>
      <c r="I175" s="16">
        <v>0</v>
      </c>
      <c r="J175" s="6" t="s">
        <v>92</v>
      </c>
    </row>
    <row r="176" spans="1:10" ht="15" customHeight="1" x14ac:dyDescent="0.25">
      <c r="A176" s="6" t="s">
        <v>957</v>
      </c>
      <c r="B176" s="5" t="s">
        <v>474</v>
      </c>
      <c r="C176" s="16">
        <f>SUM(D176:I176)</f>
        <v>5139.0434188799991</v>
      </c>
      <c r="D176" s="16">
        <v>5110.5370175999997</v>
      </c>
      <c r="E176" s="16">
        <v>0</v>
      </c>
      <c r="F176" s="16">
        <v>1.7962560000000003</v>
      </c>
      <c r="G176" s="16">
        <v>26.710145279999999</v>
      </c>
      <c r="H176" s="16">
        <v>0</v>
      </c>
      <c r="I176" s="16">
        <v>0</v>
      </c>
      <c r="J176" s="6" t="s">
        <v>100</v>
      </c>
    </row>
    <row r="177" spans="1:10" ht="15" customHeight="1" x14ac:dyDescent="0.25">
      <c r="A177" s="6" t="s">
        <v>1005</v>
      </c>
      <c r="B177" s="5" t="s">
        <v>497</v>
      </c>
      <c r="C177" s="16">
        <f>SUM(D177:I177)</f>
        <v>5043.8295129600001</v>
      </c>
      <c r="D177" s="16">
        <v>4981.5475226999997</v>
      </c>
      <c r="E177" s="16">
        <v>9.1525139999999991E-2</v>
      </c>
      <c r="F177" s="16">
        <v>2.3332276799999998</v>
      </c>
      <c r="G177" s="16">
        <v>3.1572374399999994</v>
      </c>
      <c r="H177" s="16">
        <v>56.7</v>
      </c>
      <c r="I177" s="16">
        <v>0</v>
      </c>
      <c r="J177" s="6" t="s">
        <v>100</v>
      </c>
    </row>
    <row r="178" spans="1:10" ht="15" customHeight="1" x14ac:dyDescent="0.25">
      <c r="A178" s="6" t="s">
        <v>1008</v>
      </c>
      <c r="B178" s="5" t="s">
        <v>466</v>
      </c>
      <c r="C178" s="16">
        <f>SUM(D178:I178)</f>
        <v>5014.7072135999997</v>
      </c>
      <c r="D178" s="16">
        <v>5009.5946879999992</v>
      </c>
      <c r="E178" s="16">
        <v>0</v>
      </c>
      <c r="F178" s="16">
        <v>2.3701507200000003</v>
      </c>
      <c r="G178" s="16">
        <v>2.7423748800000003</v>
      </c>
      <c r="H178" s="16">
        <v>0</v>
      </c>
      <c r="I178" s="16">
        <v>0</v>
      </c>
      <c r="J178" s="6" t="s">
        <v>63</v>
      </c>
    </row>
    <row r="179" spans="1:10" ht="15" customHeight="1" x14ac:dyDescent="0.25">
      <c r="A179" s="6" t="s">
        <v>1010</v>
      </c>
      <c r="B179" s="5" t="s">
        <v>446</v>
      </c>
      <c r="C179" s="16">
        <f>SUM(D179:I179)</f>
        <v>5007.6555480000006</v>
      </c>
      <c r="D179" s="16">
        <v>5002.4131113600006</v>
      </c>
      <c r="E179" s="16">
        <v>0</v>
      </c>
      <c r="F179" s="16">
        <v>2.4156921599999999</v>
      </c>
      <c r="G179" s="16">
        <v>2.8267444800000003</v>
      </c>
      <c r="H179" s="16">
        <v>0</v>
      </c>
      <c r="I179" s="16">
        <v>0</v>
      </c>
      <c r="J179" s="6" t="s">
        <v>63</v>
      </c>
    </row>
    <row r="180" spans="1:10" ht="15" customHeight="1" x14ac:dyDescent="0.25">
      <c r="A180" s="6" t="s">
        <v>1013</v>
      </c>
      <c r="B180" s="5" t="s">
        <v>588</v>
      </c>
      <c r="C180" s="16">
        <f>SUM(D180:I180)</f>
        <v>5006.8278187200003</v>
      </c>
      <c r="D180" s="16">
        <v>4981.1539680000005</v>
      </c>
      <c r="E180" s="16">
        <v>0</v>
      </c>
      <c r="F180" s="16">
        <v>7.1011080000000009</v>
      </c>
      <c r="G180" s="16">
        <v>18.572742720000001</v>
      </c>
      <c r="H180" s="16">
        <v>0</v>
      </c>
      <c r="I180" s="16">
        <v>0</v>
      </c>
      <c r="J180" s="6" t="s">
        <v>92</v>
      </c>
    </row>
    <row r="181" spans="1:10" ht="15" customHeight="1" x14ac:dyDescent="0.25">
      <c r="A181" s="6" t="s">
        <v>1019</v>
      </c>
      <c r="B181" s="5" t="s">
        <v>481</v>
      </c>
      <c r="C181" s="16">
        <f>SUM(D181:I181)</f>
        <v>4997.3001321599986</v>
      </c>
      <c r="D181" s="16">
        <v>4991.9775897599993</v>
      </c>
      <c r="E181" s="16">
        <v>0</v>
      </c>
      <c r="F181" s="16">
        <v>2.4665860799999999</v>
      </c>
      <c r="G181" s="16">
        <v>2.8559563199999998</v>
      </c>
      <c r="H181" s="16">
        <v>0</v>
      </c>
      <c r="I181" s="16">
        <v>0</v>
      </c>
      <c r="J181" s="6" t="s">
        <v>13</v>
      </c>
    </row>
    <row r="182" spans="1:10" ht="15" customHeight="1" x14ac:dyDescent="0.25">
      <c r="A182" s="6" t="s">
        <v>1029</v>
      </c>
      <c r="B182" s="5" t="s">
        <v>491</v>
      </c>
      <c r="C182" s="16">
        <f>SUM(D182:I182)</f>
        <v>4996.6737105599996</v>
      </c>
      <c r="D182" s="16">
        <v>4991.595839999999</v>
      </c>
      <c r="E182" s="16">
        <v>0</v>
      </c>
      <c r="F182" s="16">
        <v>2.3539118399999999</v>
      </c>
      <c r="G182" s="16">
        <v>2.7239587200000002</v>
      </c>
      <c r="H182" s="16">
        <v>0</v>
      </c>
      <c r="I182" s="16">
        <v>0</v>
      </c>
      <c r="J182" s="6" t="s">
        <v>100</v>
      </c>
    </row>
    <row r="183" spans="1:10" ht="15" customHeight="1" x14ac:dyDescent="0.25">
      <c r="A183" s="6" t="s">
        <v>840</v>
      </c>
      <c r="B183" s="5" t="s">
        <v>710</v>
      </c>
      <c r="C183" s="16">
        <f>SUM(D183:I183)</f>
        <v>4973.3852515200006</v>
      </c>
      <c r="D183" s="16">
        <v>4967.7281337599998</v>
      </c>
      <c r="E183" s="16">
        <v>0</v>
      </c>
      <c r="F183" s="16">
        <v>2.5160284799999997</v>
      </c>
      <c r="G183" s="16">
        <v>3.1410892800000001</v>
      </c>
      <c r="H183" s="16">
        <v>0</v>
      </c>
      <c r="I183" s="16">
        <v>0</v>
      </c>
      <c r="J183" s="6" t="s">
        <v>100</v>
      </c>
    </row>
    <row r="184" spans="1:10" ht="15" customHeight="1" x14ac:dyDescent="0.25">
      <c r="A184" s="6" t="s">
        <v>963</v>
      </c>
      <c r="B184" s="5" t="s">
        <v>599</v>
      </c>
      <c r="C184" s="16">
        <f>SUM(D184:I184)</f>
        <v>4867.5964780800005</v>
      </c>
      <c r="D184" s="16">
        <v>0.47591711999999997</v>
      </c>
      <c r="E184" s="16">
        <v>799.23412800000006</v>
      </c>
      <c r="F184" s="16">
        <v>4067.8853443200005</v>
      </c>
      <c r="G184" s="16">
        <v>1.0886399999999999E-3</v>
      </c>
      <c r="H184" s="16">
        <v>0</v>
      </c>
      <c r="I184" s="16">
        <v>0</v>
      </c>
      <c r="J184" s="6" t="s">
        <v>82</v>
      </c>
    </row>
    <row r="185" spans="1:10" ht="15" customHeight="1" x14ac:dyDescent="0.25">
      <c r="A185" s="6" t="s">
        <v>1045</v>
      </c>
      <c r="B185" s="5" t="s">
        <v>500</v>
      </c>
      <c r="C185" s="16">
        <f>SUM(D185:I185)</f>
        <v>4781.4663657599995</v>
      </c>
      <c r="D185" s="16">
        <v>4776.5802772799998</v>
      </c>
      <c r="E185" s="16">
        <v>0</v>
      </c>
      <c r="F185" s="16">
        <v>2.2648248</v>
      </c>
      <c r="G185" s="16">
        <v>2.6212636800000002</v>
      </c>
      <c r="H185" s="16">
        <v>0</v>
      </c>
      <c r="I185" s="16">
        <v>0</v>
      </c>
      <c r="J185" s="6" t="s">
        <v>100</v>
      </c>
    </row>
    <row r="186" spans="1:10" ht="15" customHeight="1" x14ac:dyDescent="0.25">
      <c r="A186" s="6" t="s">
        <v>1109</v>
      </c>
      <c r="B186" s="5" t="s">
        <v>547</v>
      </c>
      <c r="C186" s="16">
        <f>SUM(D186:I186)</f>
        <v>4768.0289193600001</v>
      </c>
      <c r="D186" s="16">
        <v>4763.1628799999999</v>
      </c>
      <c r="E186" s="16">
        <v>0</v>
      </c>
      <c r="F186" s="16">
        <v>2.2545734400000002</v>
      </c>
      <c r="G186" s="16">
        <v>2.6114659199999997</v>
      </c>
      <c r="H186" s="16">
        <v>0</v>
      </c>
      <c r="I186" s="16">
        <v>0</v>
      </c>
      <c r="J186" s="6" t="s">
        <v>100</v>
      </c>
    </row>
    <row r="187" spans="1:10" ht="15" customHeight="1" x14ac:dyDescent="0.25">
      <c r="A187" s="6" t="s">
        <v>1020</v>
      </c>
      <c r="B187" s="5" t="s">
        <v>704</v>
      </c>
      <c r="C187" s="16">
        <f>SUM(D187:I187)</f>
        <v>4735.0160928000005</v>
      </c>
      <c r="D187" s="16">
        <v>4730.1857064000005</v>
      </c>
      <c r="E187" s="16">
        <v>0</v>
      </c>
      <c r="F187" s="16">
        <v>2.2387881599999995</v>
      </c>
      <c r="G187" s="16">
        <v>2.5915982400000006</v>
      </c>
      <c r="H187" s="16">
        <v>0</v>
      </c>
      <c r="I187" s="16">
        <v>0</v>
      </c>
      <c r="J187" s="6" t="s">
        <v>652</v>
      </c>
    </row>
    <row r="188" spans="1:10" ht="15" customHeight="1" x14ac:dyDescent="0.25">
      <c r="A188" s="6" t="s">
        <v>1026</v>
      </c>
      <c r="B188" s="5" t="s">
        <v>518</v>
      </c>
      <c r="C188" s="16">
        <f>SUM(D188:I188)</f>
        <v>4714.7967820800004</v>
      </c>
      <c r="D188" s="16">
        <v>4709.9744697599999</v>
      </c>
      <c r="E188" s="16">
        <v>0</v>
      </c>
      <c r="F188" s="16">
        <v>2.2340707200000001</v>
      </c>
      <c r="G188" s="16">
        <v>2.5882415999999999</v>
      </c>
      <c r="H188" s="16">
        <v>0</v>
      </c>
      <c r="I188" s="16">
        <v>0</v>
      </c>
      <c r="J188" s="6" t="s">
        <v>63</v>
      </c>
    </row>
    <row r="189" spans="1:10" ht="15" customHeight="1" x14ac:dyDescent="0.25">
      <c r="A189" s="6" t="s">
        <v>1036</v>
      </c>
      <c r="B189" s="5" t="s">
        <v>522</v>
      </c>
      <c r="C189" s="16">
        <f>SUM(D189:I189)</f>
        <v>4661.3584382400004</v>
      </c>
      <c r="D189" s="16">
        <v>4656.5331321600006</v>
      </c>
      <c r="E189" s="16">
        <v>0</v>
      </c>
      <c r="F189" s="16">
        <v>2.2188297600000002</v>
      </c>
      <c r="G189" s="16">
        <v>2.6064763200000001</v>
      </c>
      <c r="H189" s="16">
        <v>0</v>
      </c>
      <c r="I189" s="16">
        <v>0</v>
      </c>
      <c r="J189" s="6" t="s">
        <v>63</v>
      </c>
    </row>
    <row r="190" spans="1:10" ht="15" customHeight="1" x14ac:dyDescent="0.25">
      <c r="A190" s="6" t="s">
        <v>1037</v>
      </c>
      <c r="B190" s="5" t="s">
        <v>505</v>
      </c>
      <c r="C190" s="16">
        <f>SUM(D190:I190)</f>
        <v>4652.9878852800011</v>
      </c>
      <c r="D190" s="16">
        <v>4648.2248131200013</v>
      </c>
      <c r="E190" s="16">
        <v>0</v>
      </c>
      <c r="F190" s="16">
        <v>2.2156545599999999</v>
      </c>
      <c r="G190" s="16">
        <v>2.5474176000000002</v>
      </c>
      <c r="H190" s="16">
        <v>0</v>
      </c>
      <c r="I190" s="16">
        <v>0</v>
      </c>
      <c r="J190" s="6" t="s">
        <v>100</v>
      </c>
    </row>
    <row r="191" spans="1:10" ht="15" customHeight="1" x14ac:dyDescent="0.25">
      <c r="A191" s="6" t="s">
        <v>1031</v>
      </c>
      <c r="B191" s="5" t="s">
        <v>507</v>
      </c>
      <c r="C191" s="16">
        <f>SUM(D191:I191)</f>
        <v>4626.5805633599985</v>
      </c>
      <c r="D191" s="16">
        <v>4621.8637583999989</v>
      </c>
      <c r="E191" s="16">
        <v>0</v>
      </c>
      <c r="F191" s="16">
        <v>2.1864427200000001</v>
      </c>
      <c r="G191" s="16">
        <v>2.5303622400000001</v>
      </c>
      <c r="H191" s="16">
        <v>0</v>
      </c>
      <c r="I191" s="16">
        <v>0</v>
      </c>
      <c r="J191" s="6" t="s">
        <v>100</v>
      </c>
    </row>
    <row r="192" spans="1:10" ht="15" customHeight="1" x14ac:dyDescent="0.25">
      <c r="A192" s="6" t="s">
        <v>922</v>
      </c>
      <c r="B192" s="5" t="s">
        <v>528</v>
      </c>
      <c r="C192" s="16">
        <f>SUM(D192:I192)</f>
        <v>4614.0008745600007</v>
      </c>
      <c r="D192" s="16">
        <v>0</v>
      </c>
      <c r="E192" s="16">
        <v>3330.3312000000001</v>
      </c>
      <c r="F192" s="16">
        <v>1276.884</v>
      </c>
      <c r="G192" s="16">
        <v>6.7856745600000004</v>
      </c>
      <c r="H192" s="16">
        <v>0</v>
      </c>
      <c r="I192" s="16">
        <v>0</v>
      </c>
      <c r="J192" s="6" t="s">
        <v>82</v>
      </c>
    </row>
    <row r="193" spans="1:10" ht="15" customHeight="1" x14ac:dyDescent="0.25">
      <c r="A193" s="6" t="s">
        <v>1028</v>
      </c>
      <c r="B193" s="5" t="s">
        <v>485</v>
      </c>
      <c r="C193" s="16">
        <f>SUM(D193:I193)</f>
        <v>4600.3621204799992</v>
      </c>
      <c r="D193" s="16">
        <v>4595.5175817599993</v>
      </c>
      <c r="E193" s="16">
        <v>0</v>
      </c>
      <c r="F193" s="16">
        <v>2.2094855999999998</v>
      </c>
      <c r="G193" s="16">
        <v>2.6350531200000002</v>
      </c>
      <c r="H193" s="16">
        <v>0</v>
      </c>
      <c r="I193" s="16">
        <v>0</v>
      </c>
      <c r="J193" s="6" t="s">
        <v>63</v>
      </c>
    </row>
    <row r="194" spans="1:10" ht="15" customHeight="1" x14ac:dyDescent="0.25">
      <c r="A194" s="6" t="s">
        <v>1030</v>
      </c>
      <c r="B194" s="5" t="s">
        <v>520</v>
      </c>
      <c r="C194" s="16">
        <f>SUM(D194:I194)</f>
        <v>4490.1292573600003</v>
      </c>
      <c r="D194" s="16">
        <v>4485.4537300000002</v>
      </c>
      <c r="E194" s="16">
        <v>0</v>
      </c>
      <c r="F194" s="16">
        <v>2.1441672000000005</v>
      </c>
      <c r="G194" s="16">
        <v>2.5313601600000002</v>
      </c>
      <c r="H194" s="16">
        <v>0</v>
      </c>
      <c r="I194" s="16">
        <v>0</v>
      </c>
      <c r="J194" s="6" t="s">
        <v>63</v>
      </c>
    </row>
    <row r="195" spans="1:10" ht="15" customHeight="1" x14ac:dyDescent="0.25">
      <c r="A195" s="6" t="s">
        <v>1007</v>
      </c>
      <c r="B195" s="5" t="s">
        <v>461</v>
      </c>
      <c r="C195" s="16">
        <f>SUM(D195:I195)</f>
        <v>4471.4585260800004</v>
      </c>
      <c r="D195" s="16">
        <v>0</v>
      </c>
      <c r="E195" s="16">
        <v>4448.5642454400004</v>
      </c>
      <c r="F195" s="16">
        <v>6.8357520000000003</v>
      </c>
      <c r="G195" s="16">
        <v>16.058528639999999</v>
      </c>
      <c r="H195" s="16">
        <v>0</v>
      </c>
      <c r="I195" s="16">
        <v>0</v>
      </c>
      <c r="J195" s="6" t="s">
        <v>82</v>
      </c>
    </row>
    <row r="196" spans="1:10" ht="15" customHeight="1" x14ac:dyDescent="0.25">
      <c r="A196" s="6" t="s">
        <v>1018</v>
      </c>
      <c r="B196" s="5" t="s">
        <v>510</v>
      </c>
      <c r="C196" s="16">
        <f>SUM(D196:I196)</f>
        <v>4448.9600568000005</v>
      </c>
      <c r="D196" s="16">
        <v>4444.1838302400001</v>
      </c>
      <c r="E196" s="16">
        <v>0</v>
      </c>
      <c r="F196" s="16">
        <v>2.1613132799999999</v>
      </c>
      <c r="G196" s="16">
        <v>2.6149132799999997</v>
      </c>
      <c r="H196" s="16">
        <v>0</v>
      </c>
      <c r="I196" s="16">
        <v>0</v>
      </c>
      <c r="J196" s="6" t="s">
        <v>63</v>
      </c>
    </row>
    <row r="197" spans="1:10" ht="15" customHeight="1" x14ac:dyDescent="0.25">
      <c r="A197" s="6" t="s">
        <v>1039</v>
      </c>
      <c r="B197" s="5" t="s">
        <v>494</v>
      </c>
      <c r="C197" s="16">
        <f>SUM(D197:I197)</f>
        <v>4408.5111840000009</v>
      </c>
      <c r="D197" s="16">
        <v>4403.7275184000009</v>
      </c>
      <c r="E197" s="16">
        <v>0</v>
      </c>
      <c r="F197" s="16">
        <v>2.18163456</v>
      </c>
      <c r="G197" s="16">
        <v>2.60203104</v>
      </c>
      <c r="H197" s="16">
        <v>0</v>
      </c>
      <c r="I197" s="16">
        <v>0</v>
      </c>
      <c r="J197" s="6" t="s">
        <v>63</v>
      </c>
    </row>
    <row r="198" spans="1:10" ht="15" customHeight="1" x14ac:dyDescent="0.25">
      <c r="A198" s="6" t="s">
        <v>1025</v>
      </c>
      <c r="B198" s="5" t="s">
        <v>610</v>
      </c>
      <c r="C198" s="16">
        <f>SUM(D198:I198)</f>
        <v>4398.1055999999999</v>
      </c>
      <c r="D198" s="16">
        <v>0</v>
      </c>
      <c r="E198" s="16">
        <v>1313.6256000000001</v>
      </c>
      <c r="F198" s="16">
        <v>3084.48</v>
      </c>
      <c r="G198" s="16">
        <v>0</v>
      </c>
      <c r="H198" s="16">
        <v>0</v>
      </c>
      <c r="I198" s="16">
        <v>0</v>
      </c>
      <c r="J198" s="6" t="s">
        <v>82</v>
      </c>
    </row>
    <row r="199" spans="1:10" ht="15" customHeight="1" x14ac:dyDescent="0.25">
      <c r="A199" s="6" t="s">
        <v>934</v>
      </c>
      <c r="B199" s="5" t="s">
        <v>578</v>
      </c>
      <c r="C199" s="16">
        <f>SUM(D199:I199)</f>
        <v>4237.9672910399995</v>
      </c>
      <c r="D199" s="16">
        <v>4233.6508334399996</v>
      </c>
      <c r="E199" s="16">
        <v>0</v>
      </c>
      <c r="F199" s="16">
        <v>2.0185199999999996</v>
      </c>
      <c r="G199" s="16">
        <v>2.2979376</v>
      </c>
      <c r="H199" s="16">
        <v>0</v>
      </c>
      <c r="I199" s="16">
        <v>0</v>
      </c>
      <c r="J199" s="6" t="s">
        <v>100</v>
      </c>
    </row>
    <row r="200" spans="1:10" ht="15" customHeight="1" x14ac:dyDescent="0.25">
      <c r="A200" s="6" t="s">
        <v>930</v>
      </c>
      <c r="B200" s="5" t="s">
        <v>567</v>
      </c>
      <c r="C200" s="16">
        <f>SUM(D200:I200)</f>
        <v>4204.9643529600007</v>
      </c>
      <c r="D200" s="16">
        <v>4200.6794659200004</v>
      </c>
      <c r="E200" s="16">
        <v>0</v>
      </c>
      <c r="F200" s="16">
        <v>1.9536551999999998</v>
      </c>
      <c r="G200" s="16">
        <v>2.3312318400000001</v>
      </c>
      <c r="H200" s="16">
        <v>0</v>
      </c>
      <c r="I200" s="16">
        <v>0</v>
      </c>
      <c r="J200" s="6" t="s">
        <v>100</v>
      </c>
    </row>
    <row r="201" spans="1:10" ht="15" customHeight="1" x14ac:dyDescent="0.25">
      <c r="A201" s="6" t="s">
        <v>1032</v>
      </c>
      <c r="B201" s="5" t="s">
        <v>526</v>
      </c>
      <c r="C201" s="16">
        <f>SUM(D201:I201)</f>
        <v>4181.8973414400007</v>
      </c>
      <c r="D201" s="16">
        <v>4177.6239758400006</v>
      </c>
      <c r="E201" s="16">
        <v>0</v>
      </c>
      <c r="F201" s="16">
        <v>1.9754279999999997</v>
      </c>
      <c r="G201" s="16">
        <v>2.2979376</v>
      </c>
      <c r="H201" s="16">
        <v>0</v>
      </c>
      <c r="I201" s="16">
        <v>0</v>
      </c>
      <c r="J201" s="6" t="s">
        <v>100</v>
      </c>
    </row>
    <row r="202" spans="1:10" ht="15" customHeight="1" x14ac:dyDescent="0.25">
      <c r="A202" s="6" t="s">
        <v>1040</v>
      </c>
      <c r="B202" s="5" t="s">
        <v>487</v>
      </c>
      <c r="C202" s="16">
        <f>SUM(D202:I202)</f>
        <v>4149.8221060799997</v>
      </c>
      <c r="D202" s="16">
        <v>4145.5906531199998</v>
      </c>
      <c r="E202" s="16">
        <v>0</v>
      </c>
      <c r="F202" s="16">
        <v>1.9613664</v>
      </c>
      <c r="G202" s="16">
        <v>2.2700865600000002</v>
      </c>
      <c r="H202" s="16">
        <v>0</v>
      </c>
      <c r="I202" s="16">
        <v>0</v>
      </c>
      <c r="J202" s="6" t="s">
        <v>100</v>
      </c>
    </row>
    <row r="203" spans="1:10" ht="15" customHeight="1" x14ac:dyDescent="0.25">
      <c r="A203" s="6" t="s">
        <v>1024</v>
      </c>
      <c r="B203" s="5" t="s">
        <v>512</v>
      </c>
      <c r="C203" s="16">
        <f>SUM(D203:I203)</f>
        <v>4092.1929518400007</v>
      </c>
      <c r="D203" s="16">
        <v>4087.9424476800004</v>
      </c>
      <c r="E203" s="16">
        <v>0</v>
      </c>
      <c r="F203" s="16">
        <v>1.925532</v>
      </c>
      <c r="G203" s="16">
        <v>2.3249721600000002</v>
      </c>
      <c r="H203" s="16">
        <v>0</v>
      </c>
      <c r="I203" s="16">
        <v>0</v>
      </c>
      <c r="J203" s="6" t="s">
        <v>92</v>
      </c>
    </row>
    <row r="204" spans="1:10" ht="15" customHeight="1" x14ac:dyDescent="0.25">
      <c r="A204" s="6" t="s">
        <v>838</v>
      </c>
      <c r="B204" s="5" t="s">
        <v>715</v>
      </c>
      <c r="C204" s="16">
        <f>SUM(D204:I204)</f>
        <v>3922.3497801600001</v>
      </c>
      <c r="D204" s="16">
        <v>3918.1938969600001</v>
      </c>
      <c r="E204" s="16">
        <v>0</v>
      </c>
      <c r="F204" s="16">
        <v>1.8899697599999996</v>
      </c>
      <c r="G204" s="16">
        <v>2.2659134399999998</v>
      </c>
      <c r="H204" s="16">
        <v>0</v>
      </c>
      <c r="I204" s="16">
        <v>0</v>
      </c>
      <c r="J204" s="6" t="s">
        <v>100</v>
      </c>
    </row>
    <row r="205" spans="1:10" ht="15" customHeight="1" x14ac:dyDescent="0.25">
      <c r="A205" s="6" t="s">
        <v>1044</v>
      </c>
      <c r="B205" s="5" t="s">
        <v>722</v>
      </c>
      <c r="C205" s="16">
        <f>SUM(D205:I205)</f>
        <v>3898.6980782400001</v>
      </c>
      <c r="D205" s="16">
        <v>3894.7239072000002</v>
      </c>
      <c r="E205" s="16">
        <v>0</v>
      </c>
      <c r="F205" s="16">
        <v>1.8433396799999999</v>
      </c>
      <c r="G205" s="16">
        <v>2.1308313600000002</v>
      </c>
      <c r="H205" s="16">
        <v>0</v>
      </c>
      <c r="I205" s="16">
        <v>0</v>
      </c>
      <c r="J205" s="6" t="s">
        <v>63</v>
      </c>
    </row>
    <row r="206" spans="1:10" ht="15" customHeight="1" x14ac:dyDescent="0.25">
      <c r="A206" s="6" t="s">
        <v>1053</v>
      </c>
      <c r="B206" s="5" t="s">
        <v>382</v>
      </c>
      <c r="C206" s="16">
        <f>SUM(D206:I206)</f>
        <v>3806.6641804799992</v>
      </c>
      <c r="D206" s="16">
        <v>3802.7829974399992</v>
      </c>
      <c r="E206" s="16">
        <v>0</v>
      </c>
      <c r="F206" s="16">
        <v>1.7990683199999999</v>
      </c>
      <c r="G206" s="16">
        <v>2.0821147200000003</v>
      </c>
      <c r="H206" s="16">
        <v>0</v>
      </c>
      <c r="I206" s="16">
        <v>0</v>
      </c>
      <c r="J206" s="6" t="s">
        <v>100</v>
      </c>
    </row>
    <row r="207" spans="1:10" ht="15" customHeight="1" x14ac:dyDescent="0.25">
      <c r="A207" s="6" t="s">
        <v>1034</v>
      </c>
      <c r="B207" s="5" t="s">
        <v>534</v>
      </c>
      <c r="C207" s="16">
        <f>SUM(D207:I207)</f>
        <v>3792.3666177600003</v>
      </c>
      <c r="D207" s="16">
        <v>3788.4889728000003</v>
      </c>
      <c r="E207" s="16">
        <v>0</v>
      </c>
      <c r="F207" s="16">
        <v>1.7949859200000002</v>
      </c>
      <c r="G207" s="16">
        <v>2.0826590400000002</v>
      </c>
      <c r="H207" s="16">
        <v>0</v>
      </c>
      <c r="I207" s="16">
        <v>0</v>
      </c>
      <c r="J207" s="6" t="s">
        <v>63</v>
      </c>
    </row>
    <row r="208" spans="1:10" ht="15" customHeight="1" x14ac:dyDescent="0.25">
      <c r="A208" s="6" t="s">
        <v>1048</v>
      </c>
      <c r="B208" s="5" t="s">
        <v>516</v>
      </c>
      <c r="C208" s="16">
        <f>SUM(D208:I208)</f>
        <v>3768.4175356800006</v>
      </c>
      <c r="D208" s="16">
        <v>3764.1059769600006</v>
      </c>
      <c r="E208" s="16">
        <v>0</v>
      </c>
      <c r="F208" s="16">
        <v>1.8858873599999999</v>
      </c>
      <c r="G208" s="16">
        <v>2.4256713599999999</v>
      </c>
      <c r="H208" s="16">
        <v>0</v>
      </c>
      <c r="I208" s="16">
        <v>0</v>
      </c>
      <c r="J208" s="6" t="s">
        <v>63</v>
      </c>
    </row>
    <row r="209" spans="1:10" ht="15" customHeight="1" x14ac:dyDescent="0.25">
      <c r="A209" s="6" t="s">
        <v>889</v>
      </c>
      <c r="B209" s="5" t="s">
        <v>556</v>
      </c>
      <c r="C209" s="16">
        <f>SUM(D209:I209)</f>
        <v>3763.6890278400001</v>
      </c>
      <c r="D209" s="16">
        <v>3759.8483966399999</v>
      </c>
      <c r="E209" s="16">
        <v>0</v>
      </c>
      <c r="F209" s="16">
        <v>1.7800171199999999</v>
      </c>
      <c r="G209" s="16">
        <v>2.0606140799999997</v>
      </c>
      <c r="H209" s="16">
        <v>0</v>
      </c>
      <c r="I209" s="16">
        <v>0</v>
      </c>
      <c r="J209" s="6" t="s">
        <v>100</v>
      </c>
    </row>
    <row r="210" spans="1:10" ht="15" customHeight="1" x14ac:dyDescent="0.25">
      <c r="A210" s="6" t="s">
        <v>1046</v>
      </c>
      <c r="B210" s="5" t="s">
        <v>514</v>
      </c>
      <c r="C210" s="16">
        <f>SUM(D210:I210)</f>
        <v>3749.0580691200007</v>
      </c>
      <c r="D210" s="16">
        <v>3745.1931249600007</v>
      </c>
      <c r="E210" s="16">
        <v>0</v>
      </c>
      <c r="F210" s="16">
        <v>1.7817408000000001</v>
      </c>
      <c r="G210" s="16">
        <v>2.0832033599999997</v>
      </c>
      <c r="H210" s="16">
        <v>0</v>
      </c>
      <c r="I210" s="16">
        <v>0</v>
      </c>
      <c r="J210" s="6" t="s">
        <v>63</v>
      </c>
    </row>
    <row r="211" spans="1:10" ht="15" customHeight="1" x14ac:dyDescent="0.25">
      <c r="A211" s="6" t="s">
        <v>1042</v>
      </c>
      <c r="B211" s="5" t="s">
        <v>541</v>
      </c>
      <c r="C211" s="16">
        <f>SUM(D211:I211)</f>
        <v>3746.1033187200005</v>
      </c>
      <c r="D211" s="16">
        <v>3742.2899035200003</v>
      </c>
      <c r="E211" s="16">
        <v>0</v>
      </c>
      <c r="F211" s="16">
        <v>1.7676791999999997</v>
      </c>
      <c r="G211" s="16">
        <v>2.0457359999999998</v>
      </c>
      <c r="H211" s="16">
        <v>0</v>
      </c>
      <c r="I211" s="16">
        <v>0</v>
      </c>
      <c r="J211" s="6" t="s">
        <v>100</v>
      </c>
    </row>
    <row r="212" spans="1:10" ht="15" customHeight="1" x14ac:dyDescent="0.25">
      <c r="A212" s="6" t="s">
        <v>1047</v>
      </c>
      <c r="B212" s="5" t="s">
        <v>553</v>
      </c>
      <c r="C212" s="16">
        <f>SUM(D212:I212)</f>
        <v>3740.63226768</v>
      </c>
      <c r="D212" s="16">
        <v>3736.7568000000001</v>
      </c>
      <c r="E212" s="16">
        <v>0</v>
      </c>
      <c r="F212" s="16">
        <v>1.766772</v>
      </c>
      <c r="G212" s="16">
        <v>2.1086956799999999</v>
      </c>
      <c r="H212" s="16">
        <v>0</v>
      </c>
      <c r="I212" s="16">
        <v>0</v>
      </c>
      <c r="J212" s="6" t="s">
        <v>100</v>
      </c>
    </row>
    <row r="213" spans="1:10" ht="15" customHeight="1" x14ac:dyDescent="0.25">
      <c r="A213" s="6" t="s">
        <v>1054</v>
      </c>
      <c r="B213" s="5" t="s">
        <v>550</v>
      </c>
      <c r="C213" s="16">
        <f>SUM(D213:I213)</f>
        <v>3726.5447217599994</v>
      </c>
      <c r="D213" s="16">
        <v>3722.7460031999994</v>
      </c>
      <c r="E213" s="16">
        <v>0</v>
      </c>
      <c r="F213" s="16">
        <v>1.7608752000000001</v>
      </c>
      <c r="G213" s="16">
        <v>2.0378433600000001</v>
      </c>
      <c r="H213" s="16">
        <v>0</v>
      </c>
      <c r="I213" s="16">
        <v>0</v>
      </c>
      <c r="J213" s="6" t="s">
        <v>100</v>
      </c>
    </row>
    <row r="214" spans="1:10" ht="15" customHeight="1" x14ac:dyDescent="0.25">
      <c r="A214" s="6" t="s">
        <v>1038</v>
      </c>
      <c r="B214" s="5" t="s">
        <v>531</v>
      </c>
      <c r="C214" s="16">
        <f>SUM(D214:I214)</f>
        <v>3712.4872041600001</v>
      </c>
      <c r="D214" s="16">
        <v>3481.1501155199999</v>
      </c>
      <c r="E214" s="16">
        <v>0</v>
      </c>
      <c r="F214" s="16">
        <v>1.70671536</v>
      </c>
      <c r="G214" s="16">
        <v>2.1046132800000001</v>
      </c>
      <c r="H214" s="16">
        <v>0</v>
      </c>
      <c r="I214" s="16">
        <v>227.52576000000002</v>
      </c>
      <c r="J214" s="6" t="s">
        <v>63</v>
      </c>
    </row>
    <row r="215" spans="1:10" ht="15" customHeight="1" x14ac:dyDescent="0.25">
      <c r="A215" s="6" t="s">
        <v>1023</v>
      </c>
      <c r="B215" s="5" t="s">
        <v>536</v>
      </c>
      <c r="C215" s="16">
        <f>SUM(D215:I215)</f>
        <v>3470.9438432800002</v>
      </c>
      <c r="D215" s="16">
        <v>3466.4646339999999</v>
      </c>
      <c r="E215" s="16">
        <v>0</v>
      </c>
      <c r="F215" s="16">
        <v>2.0762179199999999</v>
      </c>
      <c r="G215" s="16">
        <v>2.4029913600000006</v>
      </c>
      <c r="H215" s="16">
        <v>0</v>
      </c>
      <c r="I215" s="16">
        <v>0</v>
      </c>
      <c r="J215" s="6" t="s">
        <v>100</v>
      </c>
    </row>
    <row r="216" spans="1:10" ht="15" customHeight="1" x14ac:dyDescent="0.25">
      <c r="A216" s="6" t="s">
        <v>1043</v>
      </c>
      <c r="B216" s="5" t="s">
        <v>558</v>
      </c>
      <c r="C216" s="16">
        <f>SUM(D216:I216)</f>
        <v>3377.7513604800006</v>
      </c>
      <c r="D216" s="16">
        <v>3374.3007345600008</v>
      </c>
      <c r="E216" s="16">
        <v>0</v>
      </c>
      <c r="F216" s="16">
        <v>1.5990307200000005</v>
      </c>
      <c r="G216" s="16">
        <v>1.8515951999999996</v>
      </c>
      <c r="H216" s="16">
        <v>0</v>
      </c>
      <c r="I216" s="16">
        <v>0</v>
      </c>
      <c r="J216" s="6" t="s">
        <v>63</v>
      </c>
    </row>
    <row r="217" spans="1:10" ht="15" customHeight="1" x14ac:dyDescent="0.25">
      <c r="A217" s="6" t="s">
        <v>1052</v>
      </c>
      <c r="B217" s="5" t="s">
        <v>572</v>
      </c>
      <c r="C217" s="16">
        <f>SUM(D217:I217)</f>
        <v>3368.0847815999996</v>
      </c>
      <c r="D217" s="16">
        <v>2992.7113675199998</v>
      </c>
      <c r="E217" s="16">
        <v>0</v>
      </c>
      <c r="F217" s="16">
        <v>1.4166835200000001</v>
      </c>
      <c r="G217" s="16">
        <v>1.6418505600000002</v>
      </c>
      <c r="H217" s="16">
        <v>0</v>
      </c>
      <c r="I217" s="16">
        <v>372.31487999999996</v>
      </c>
      <c r="J217" s="6" t="s">
        <v>100</v>
      </c>
    </row>
    <row r="218" spans="1:10" ht="15" customHeight="1" x14ac:dyDescent="0.25">
      <c r="A218" s="6" t="s">
        <v>1033</v>
      </c>
      <c r="B218" s="5" t="s">
        <v>545</v>
      </c>
      <c r="C218" s="16">
        <f>SUM(D218:I218)</f>
        <v>3346.53896304</v>
      </c>
      <c r="D218" s="16">
        <v>3343.1268024000001</v>
      </c>
      <c r="E218" s="16">
        <v>0</v>
      </c>
      <c r="F218" s="16">
        <v>1.5816124799999998</v>
      </c>
      <c r="G218" s="16">
        <v>1.8305481599999998</v>
      </c>
      <c r="H218" s="16">
        <v>0</v>
      </c>
      <c r="I218" s="16">
        <v>0</v>
      </c>
      <c r="J218" s="6" t="s">
        <v>63</v>
      </c>
    </row>
    <row r="219" spans="1:10" ht="15" customHeight="1" x14ac:dyDescent="0.25">
      <c r="A219" s="6" t="s">
        <v>1041</v>
      </c>
      <c r="B219" s="5" t="s">
        <v>483</v>
      </c>
      <c r="C219" s="16">
        <f>SUM(D219:I219)</f>
        <v>3308.4237715200002</v>
      </c>
      <c r="D219" s="16">
        <v>3304.99546272</v>
      </c>
      <c r="E219" s="16">
        <v>0</v>
      </c>
      <c r="F219" s="16">
        <v>1.5760785600000002</v>
      </c>
      <c r="G219" s="16">
        <v>1.8522302400000001</v>
      </c>
      <c r="H219" s="16">
        <v>0</v>
      </c>
      <c r="I219" s="16">
        <v>0</v>
      </c>
      <c r="J219" s="6" t="s">
        <v>92</v>
      </c>
    </row>
    <row r="220" spans="1:10" ht="15" customHeight="1" x14ac:dyDescent="0.25">
      <c r="A220" s="6" t="s">
        <v>1035</v>
      </c>
      <c r="B220" s="5" t="s">
        <v>724</v>
      </c>
      <c r="C220" s="16">
        <f>SUM(D220:I220)</f>
        <v>3242.5545196800003</v>
      </c>
      <c r="D220" s="16">
        <v>3239.2483200000001</v>
      </c>
      <c r="E220" s="16">
        <v>0</v>
      </c>
      <c r="F220" s="16">
        <v>1.5326236799999999</v>
      </c>
      <c r="G220" s="16">
        <v>1.773576</v>
      </c>
      <c r="H220" s="16">
        <v>0</v>
      </c>
      <c r="I220" s="16">
        <v>0</v>
      </c>
      <c r="J220" s="6" t="s">
        <v>63</v>
      </c>
    </row>
    <row r="221" spans="1:10" ht="15" customHeight="1" x14ac:dyDescent="0.25">
      <c r="A221" s="6" t="s">
        <v>560</v>
      </c>
      <c r="B221" s="5" t="s">
        <v>561</v>
      </c>
      <c r="C221" s="16">
        <f>SUM(D221:I221)</f>
        <v>3198.7483718400003</v>
      </c>
      <c r="D221" s="16">
        <v>3195.1674720000001</v>
      </c>
      <c r="E221" s="16">
        <v>0</v>
      </c>
      <c r="F221" s="16">
        <v>1.5889608000000002</v>
      </c>
      <c r="G221" s="16">
        <v>1.9919390400000001</v>
      </c>
      <c r="H221" s="16">
        <v>0</v>
      </c>
      <c r="I221" s="16">
        <v>0</v>
      </c>
      <c r="J221" s="6" t="s">
        <v>100</v>
      </c>
    </row>
    <row r="222" spans="1:10" ht="15" customHeight="1" x14ac:dyDescent="0.25">
      <c r="A222" s="6" t="s">
        <v>307</v>
      </c>
      <c r="B222" s="15" t="s">
        <v>308</v>
      </c>
      <c r="C222" s="2">
        <f>SUM(D222:I222)</f>
        <v>3082.8269620000001</v>
      </c>
      <c r="D222" s="9">
        <v>3079.6460000000002</v>
      </c>
      <c r="E222" s="9">
        <v>0</v>
      </c>
      <c r="F222" s="9">
        <v>1.4510209999999999</v>
      </c>
      <c r="G222" s="9">
        <v>1.729941</v>
      </c>
      <c r="H222" s="9">
        <v>0</v>
      </c>
      <c r="I222" s="9">
        <v>0</v>
      </c>
      <c r="J222" s="10" t="s">
        <v>100</v>
      </c>
    </row>
    <row r="223" spans="1:10" ht="15" customHeight="1" x14ac:dyDescent="0.25">
      <c r="A223" s="6" t="s">
        <v>1050</v>
      </c>
      <c r="B223" s="5" t="s">
        <v>563</v>
      </c>
      <c r="C223" s="16">
        <f>SUM(D223:I223)</f>
        <v>3044.8183953600001</v>
      </c>
      <c r="D223" s="16">
        <v>3041.2988222400004</v>
      </c>
      <c r="E223" s="16">
        <v>0</v>
      </c>
      <c r="F223" s="16">
        <v>1.4379120000000001</v>
      </c>
      <c r="G223" s="16">
        <v>2.0816611200000001</v>
      </c>
      <c r="H223" s="16">
        <v>0</v>
      </c>
      <c r="I223" s="16">
        <v>0</v>
      </c>
      <c r="J223" s="6" t="s">
        <v>100</v>
      </c>
    </row>
    <row r="224" spans="1:10" ht="15" customHeight="1" x14ac:dyDescent="0.25">
      <c r="A224" s="6" t="s">
        <v>930</v>
      </c>
      <c r="B224" s="5" t="s">
        <v>542</v>
      </c>
      <c r="C224" s="16">
        <f>SUM(D224:I224)</f>
        <v>2963.5504214399998</v>
      </c>
      <c r="D224" s="16">
        <v>2960.5296268799998</v>
      </c>
      <c r="E224" s="16">
        <v>0</v>
      </c>
      <c r="F224" s="16">
        <v>1.4003539200000001</v>
      </c>
      <c r="G224" s="16">
        <v>1.62044064</v>
      </c>
      <c r="H224" s="16">
        <v>0</v>
      </c>
      <c r="I224" s="16">
        <v>0</v>
      </c>
      <c r="J224" s="6" t="s">
        <v>100</v>
      </c>
    </row>
    <row r="225" spans="1:10" ht="15" customHeight="1" x14ac:dyDescent="0.25">
      <c r="A225" s="6" t="s">
        <v>1084</v>
      </c>
      <c r="B225" s="5" t="s">
        <v>616</v>
      </c>
      <c r="C225" s="16">
        <f>SUM(D225:I225)</f>
        <v>2906.6474808000003</v>
      </c>
      <c r="D225" s="16">
        <v>2903.5658131200003</v>
      </c>
      <c r="E225" s="16">
        <v>0</v>
      </c>
      <c r="F225" s="16">
        <v>1.4038012799999999</v>
      </c>
      <c r="G225" s="16">
        <v>1.6778663999999999</v>
      </c>
      <c r="H225" s="16">
        <v>0</v>
      </c>
      <c r="I225" s="16">
        <v>0</v>
      </c>
      <c r="J225" s="6" t="s">
        <v>100</v>
      </c>
    </row>
    <row r="226" spans="1:10" ht="15" customHeight="1" x14ac:dyDescent="0.25">
      <c r="A226" s="6" t="s">
        <v>1051</v>
      </c>
      <c r="B226" s="5" t="s">
        <v>457</v>
      </c>
      <c r="C226" s="16">
        <f>SUM(D226:I226)</f>
        <v>2875.38473376</v>
      </c>
      <c r="D226" s="16">
        <v>2821.4920641600002</v>
      </c>
      <c r="E226" s="16">
        <v>0</v>
      </c>
      <c r="F226" s="16">
        <v>0.1138536</v>
      </c>
      <c r="G226" s="16">
        <v>0</v>
      </c>
      <c r="H226" s="16">
        <v>0</v>
      </c>
      <c r="I226" s="16">
        <v>53.778815999999999</v>
      </c>
      <c r="J226" s="6" t="s">
        <v>63</v>
      </c>
    </row>
    <row r="227" spans="1:10" ht="15" customHeight="1" x14ac:dyDescent="0.25">
      <c r="A227" s="6" t="s">
        <v>986</v>
      </c>
      <c r="B227" s="5" t="s">
        <v>670</v>
      </c>
      <c r="C227" s="16">
        <f>SUM(D227:I227)</f>
        <v>2606.4473803199999</v>
      </c>
      <c r="D227" s="16">
        <v>229.60306656</v>
      </c>
      <c r="E227" s="16">
        <v>0</v>
      </c>
      <c r="F227" s="16">
        <v>0.10859184</v>
      </c>
      <c r="G227" s="16">
        <v>0.12573792</v>
      </c>
      <c r="H227" s="16">
        <v>0</v>
      </c>
      <c r="I227" s="16">
        <v>2376.6099839999997</v>
      </c>
      <c r="J227" s="6" t="s">
        <v>100</v>
      </c>
    </row>
    <row r="228" spans="1:10" ht="15" customHeight="1" x14ac:dyDescent="0.25">
      <c r="A228" s="6" t="s">
        <v>1057</v>
      </c>
      <c r="B228" s="5" t="s">
        <v>601</v>
      </c>
      <c r="C228" s="16">
        <f>SUM(D228:I228)</f>
        <v>2595.5927323199994</v>
      </c>
      <c r="D228" s="16">
        <v>2592.8168817599994</v>
      </c>
      <c r="E228" s="16">
        <v>0</v>
      </c>
      <c r="F228" s="16">
        <v>1.2553833599999999</v>
      </c>
      <c r="G228" s="16">
        <v>1.5204671999999999</v>
      </c>
      <c r="H228" s="16">
        <v>0</v>
      </c>
      <c r="I228" s="16">
        <v>0</v>
      </c>
      <c r="J228" s="6" t="s">
        <v>100</v>
      </c>
    </row>
    <row r="229" spans="1:10" ht="15" customHeight="1" x14ac:dyDescent="0.25">
      <c r="A229" s="6" t="s">
        <v>589</v>
      </c>
      <c r="B229" s="5" t="s">
        <v>590</v>
      </c>
      <c r="C229" s="16">
        <f>SUM(D229:I229)</f>
        <v>2509.9972547328007</v>
      </c>
      <c r="D229" s="16">
        <v>2506.3706165904009</v>
      </c>
      <c r="E229" s="16">
        <v>0</v>
      </c>
      <c r="F229" s="16">
        <v>2.1994837199999999</v>
      </c>
      <c r="G229" s="16">
        <v>1.4271544224000003</v>
      </c>
      <c r="H229" s="16">
        <v>0</v>
      </c>
      <c r="I229" s="16">
        <v>0</v>
      </c>
      <c r="J229" s="6" t="s">
        <v>100</v>
      </c>
    </row>
    <row r="230" spans="1:10" ht="15" customHeight="1" x14ac:dyDescent="0.25">
      <c r="A230" s="6" t="s">
        <v>1058</v>
      </c>
      <c r="B230" s="5" t="s">
        <v>581</v>
      </c>
      <c r="C230" s="16">
        <f>SUM(D230:I230)</f>
        <v>2488.1517662399997</v>
      </c>
      <c r="D230" s="16">
        <v>2485.6140556800001</v>
      </c>
      <c r="E230" s="16">
        <v>0</v>
      </c>
      <c r="F230" s="16">
        <v>1.1589479999999999</v>
      </c>
      <c r="G230" s="16">
        <v>1.37876256</v>
      </c>
      <c r="H230" s="16">
        <v>0</v>
      </c>
      <c r="I230" s="16">
        <v>0</v>
      </c>
      <c r="J230" s="6" t="s">
        <v>100</v>
      </c>
    </row>
    <row r="231" spans="1:10" ht="15" customHeight="1" x14ac:dyDescent="0.25">
      <c r="A231" s="6" t="s">
        <v>981</v>
      </c>
      <c r="B231" s="5" t="s">
        <v>573</v>
      </c>
      <c r="C231" s="16">
        <f>SUM(D231:I231)</f>
        <v>2447.7822734399997</v>
      </c>
      <c r="D231" s="16">
        <v>2445.3104255999997</v>
      </c>
      <c r="E231" s="16">
        <v>0</v>
      </c>
      <c r="F231" s="16">
        <v>1.1343628800000001</v>
      </c>
      <c r="G231" s="16">
        <v>1.3374849600000001</v>
      </c>
      <c r="H231" s="16">
        <v>0</v>
      </c>
      <c r="I231" s="16">
        <v>0</v>
      </c>
      <c r="J231" s="6" t="s">
        <v>100</v>
      </c>
    </row>
    <row r="232" spans="1:10" ht="15" customHeight="1" x14ac:dyDescent="0.25">
      <c r="A232" s="6" t="s">
        <v>1061</v>
      </c>
      <c r="B232" s="5" t="s">
        <v>595</v>
      </c>
      <c r="C232" s="16">
        <f>SUM(D232:I232)</f>
        <v>2400.9487991999999</v>
      </c>
      <c r="D232" s="16">
        <v>2398.5011735999997</v>
      </c>
      <c r="E232" s="16">
        <v>0</v>
      </c>
      <c r="F232" s="16">
        <v>1.13481648</v>
      </c>
      <c r="G232" s="16">
        <v>1.3128091199999998</v>
      </c>
      <c r="H232" s="16">
        <v>0</v>
      </c>
      <c r="I232" s="16">
        <v>0</v>
      </c>
      <c r="J232" s="6" t="s">
        <v>100</v>
      </c>
    </row>
    <row r="233" spans="1:10" ht="15" customHeight="1" x14ac:dyDescent="0.25">
      <c r="A233" s="6" t="s">
        <v>1059</v>
      </c>
      <c r="B233" s="5" t="s">
        <v>586</v>
      </c>
      <c r="C233" s="16">
        <f>SUM(D233:I233)</f>
        <v>2379.4313759999995</v>
      </c>
      <c r="D233" s="16">
        <v>2377.2813119999996</v>
      </c>
      <c r="E233" s="16">
        <v>0</v>
      </c>
      <c r="F233" s="16">
        <v>0.86864399999999997</v>
      </c>
      <c r="G233" s="16">
        <v>1.28142</v>
      </c>
      <c r="H233" s="16">
        <v>0</v>
      </c>
      <c r="I233" s="16">
        <v>0</v>
      </c>
      <c r="J233" s="6" t="s">
        <v>100</v>
      </c>
    </row>
    <row r="234" spans="1:10" ht="15" customHeight="1" x14ac:dyDescent="0.25">
      <c r="A234" s="6" t="s">
        <v>1065</v>
      </c>
      <c r="B234" s="5" t="s">
        <v>555</v>
      </c>
      <c r="C234" s="16">
        <f>SUM(D234:I234)</f>
        <v>2357.0104723200002</v>
      </c>
      <c r="D234" s="16">
        <v>2352.9048480000001</v>
      </c>
      <c r="E234" s="16">
        <v>0</v>
      </c>
      <c r="F234" s="16">
        <v>1.4832719999999999</v>
      </c>
      <c r="G234" s="16">
        <v>2.6223523200000001</v>
      </c>
      <c r="H234" s="16">
        <v>0</v>
      </c>
      <c r="I234" s="16">
        <v>0</v>
      </c>
      <c r="J234" s="6" t="s">
        <v>13</v>
      </c>
    </row>
    <row r="235" spans="1:10" ht="15" customHeight="1" x14ac:dyDescent="0.25">
      <c r="A235" s="6" t="s">
        <v>972</v>
      </c>
      <c r="B235" s="5" t="s">
        <v>337</v>
      </c>
      <c r="C235" s="16">
        <f>SUM(D235:I235)</f>
        <v>2289.3502262400002</v>
      </c>
      <c r="D235" s="16">
        <f>2503.2995*0.9072</f>
        <v>2270.9933064000002</v>
      </c>
      <c r="E235" s="16">
        <v>0</v>
      </c>
      <c r="F235" s="16">
        <f>6.7877*0.9072</f>
        <v>6.1578014400000001</v>
      </c>
      <c r="G235" s="16">
        <f>13.447*0.9072</f>
        <v>12.1991184</v>
      </c>
      <c r="H235" s="16">
        <v>0</v>
      </c>
      <c r="I235" s="16">
        <v>0</v>
      </c>
      <c r="J235" s="6" t="s">
        <v>100</v>
      </c>
    </row>
    <row r="236" spans="1:10" ht="15" customHeight="1" x14ac:dyDescent="0.25">
      <c r="A236" s="6" t="s">
        <v>885</v>
      </c>
      <c r="B236" s="5" t="s">
        <v>418</v>
      </c>
      <c r="C236" s="16">
        <f>SUM(D236:I236)</f>
        <v>2153.1018499199999</v>
      </c>
      <c r="D236" s="16">
        <v>0.96489792000000008</v>
      </c>
      <c r="E236" s="16">
        <v>0</v>
      </c>
      <c r="F236" s="16">
        <v>2152.1369519999998</v>
      </c>
      <c r="G236" s="16">
        <v>0</v>
      </c>
      <c r="H236" s="16">
        <v>0</v>
      </c>
      <c r="I236" s="16">
        <v>0</v>
      </c>
      <c r="J236" s="6" t="s">
        <v>42</v>
      </c>
    </row>
    <row r="237" spans="1:10" ht="15" customHeight="1" x14ac:dyDescent="0.25">
      <c r="A237" s="6" t="s">
        <v>980</v>
      </c>
      <c r="B237" s="5" t="s">
        <v>622</v>
      </c>
      <c r="C237" s="16">
        <f>SUM(D237:I237)</f>
        <v>1889.5559860800001</v>
      </c>
      <c r="D237" s="16">
        <v>1887.6299097600001</v>
      </c>
      <c r="E237" s="16">
        <v>0</v>
      </c>
      <c r="F237" s="16">
        <v>0.89286624000000003</v>
      </c>
      <c r="G237" s="16">
        <v>1.0332100799999999</v>
      </c>
      <c r="H237" s="16">
        <v>0</v>
      </c>
      <c r="I237" s="16">
        <v>0</v>
      </c>
      <c r="J237" s="6" t="s">
        <v>100</v>
      </c>
    </row>
    <row r="238" spans="1:10" ht="15" customHeight="1" x14ac:dyDescent="0.25">
      <c r="A238" s="6" t="s">
        <v>1078</v>
      </c>
      <c r="B238" s="5" t="s">
        <v>624</v>
      </c>
      <c r="C238" s="16">
        <f>SUM(D238:I238)</f>
        <v>1813.3808515200003</v>
      </c>
      <c r="D238" s="16">
        <v>1807.1447587200003</v>
      </c>
      <c r="E238" s="16">
        <v>0</v>
      </c>
      <c r="F238" s="16">
        <v>1.8137649600000001</v>
      </c>
      <c r="G238" s="16">
        <v>4.4223278399999995</v>
      </c>
      <c r="H238" s="16">
        <v>0</v>
      </c>
      <c r="I238" s="16">
        <v>0</v>
      </c>
      <c r="J238" s="6" t="s">
        <v>13</v>
      </c>
    </row>
    <row r="239" spans="1:10" ht="15" customHeight="1" x14ac:dyDescent="0.25">
      <c r="A239" s="6" t="s">
        <v>1064</v>
      </c>
      <c r="B239" s="5" t="s">
        <v>605</v>
      </c>
      <c r="C239" s="16">
        <f>SUM(D239:I239)</f>
        <v>1768.21644384</v>
      </c>
      <c r="D239" s="16">
        <v>1766.40857568</v>
      </c>
      <c r="E239" s="16">
        <v>0</v>
      </c>
      <c r="F239" s="16">
        <v>0.83462400000000003</v>
      </c>
      <c r="G239" s="16">
        <v>0.97324416000000002</v>
      </c>
      <c r="H239" s="16">
        <v>0</v>
      </c>
      <c r="I239" s="16">
        <v>0</v>
      </c>
      <c r="J239" s="6" t="s">
        <v>100</v>
      </c>
    </row>
    <row r="240" spans="1:10" ht="15" customHeight="1" x14ac:dyDescent="0.25">
      <c r="A240" s="6" t="s">
        <v>1077</v>
      </c>
      <c r="B240" s="5" t="s">
        <v>637</v>
      </c>
      <c r="C240" s="16">
        <f>SUM(D240:I240)</f>
        <v>1747.1803809600001</v>
      </c>
      <c r="D240" s="16">
        <v>1745.3609006400002</v>
      </c>
      <c r="E240" s="16">
        <v>0</v>
      </c>
      <c r="F240" s="16">
        <v>0.83643839999999969</v>
      </c>
      <c r="G240" s="16">
        <v>0.98304192000000012</v>
      </c>
      <c r="H240" s="16">
        <v>0</v>
      </c>
      <c r="I240" s="16">
        <v>0</v>
      </c>
      <c r="J240" s="6" t="s">
        <v>63</v>
      </c>
    </row>
    <row r="241" spans="1:10" ht="15" customHeight="1" x14ac:dyDescent="0.25">
      <c r="A241" s="6" t="s">
        <v>1060</v>
      </c>
      <c r="B241" s="5" t="s">
        <v>713</v>
      </c>
      <c r="C241" s="16">
        <f>SUM(D241:I241)</f>
        <v>1667.0357927999999</v>
      </c>
      <c r="D241" s="16">
        <v>1665.3359721599998</v>
      </c>
      <c r="E241" s="16">
        <v>0</v>
      </c>
      <c r="F241" s="16">
        <v>0.78790319999999991</v>
      </c>
      <c r="G241" s="16">
        <v>0.91191744000000008</v>
      </c>
      <c r="H241" s="16">
        <v>0</v>
      </c>
      <c r="I241" s="16">
        <v>0</v>
      </c>
      <c r="J241" s="6" t="s">
        <v>100</v>
      </c>
    </row>
    <row r="242" spans="1:10" ht="15" customHeight="1" x14ac:dyDescent="0.25">
      <c r="A242" s="6" t="s">
        <v>1068</v>
      </c>
      <c r="B242" s="5" t="s">
        <v>619</v>
      </c>
      <c r="C242" s="16">
        <f>SUM(D242:I242)</f>
        <v>1589.1424214400001</v>
      </c>
      <c r="D242" s="16">
        <v>0</v>
      </c>
      <c r="E242" s="16">
        <v>0.32904144000000002</v>
      </c>
      <c r="F242" s="16">
        <v>1588.8133800000001</v>
      </c>
      <c r="G242" s="16">
        <v>0</v>
      </c>
      <c r="H242" s="16">
        <v>0</v>
      </c>
      <c r="I242" s="16">
        <v>0</v>
      </c>
      <c r="J242" s="6" t="s">
        <v>82</v>
      </c>
    </row>
    <row r="243" spans="1:10" ht="15" customHeight="1" x14ac:dyDescent="0.25">
      <c r="A243" s="6" t="s">
        <v>1069</v>
      </c>
      <c r="B243" s="5" t="s">
        <v>632</v>
      </c>
      <c r="C243" s="16">
        <f>SUM(D243:I243)</f>
        <v>1378.4154652799998</v>
      </c>
      <c r="D243" s="16">
        <v>1377.0103032</v>
      </c>
      <c r="E243" s="16">
        <v>0</v>
      </c>
      <c r="F243" s="16">
        <v>0.6513696000000001</v>
      </c>
      <c r="G243" s="16">
        <v>0.75379247999999999</v>
      </c>
      <c r="H243" s="16">
        <v>0</v>
      </c>
      <c r="I243" s="16">
        <v>0</v>
      </c>
      <c r="J243" s="6" t="s">
        <v>100</v>
      </c>
    </row>
    <row r="244" spans="1:10" ht="15" customHeight="1" x14ac:dyDescent="0.25">
      <c r="A244" s="6" t="s">
        <v>1066</v>
      </c>
      <c r="B244" s="5" t="s">
        <v>621</v>
      </c>
      <c r="C244" s="16">
        <f>SUM(D244:I244)</f>
        <v>1272.3288580799997</v>
      </c>
      <c r="D244" s="16">
        <v>180.32432544000002</v>
      </c>
      <c r="E244" s="16">
        <v>0</v>
      </c>
      <c r="F244" s="16">
        <v>1091.9028355199998</v>
      </c>
      <c r="G244" s="16">
        <v>0.10169712</v>
      </c>
      <c r="H244" s="16">
        <v>0</v>
      </c>
      <c r="I244" s="16">
        <v>0</v>
      </c>
      <c r="J244" s="6" t="s">
        <v>42</v>
      </c>
    </row>
    <row r="245" spans="1:10" ht="15" customHeight="1" x14ac:dyDescent="0.25">
      <c r="A245" s="6" t="s">
        <v>1079</v>
      </c>
      <c r="B245" s="5" t="s">
        <v>584</v>
      </c>
      <c r="C245" s="16">
        <f>SUM(D245:I245)</f>
        <v>1253.9523427200002</v>
      </c>
      <c r="D245" s="16">
        <v>1252.6845307200001</v>
      </c>
      <c r="E245" s="16">
        <v>0</v>
      </c>
      <c r="F245" s="16">
        <v>0.59194800000000003</v>
      </c>
      <c r="G245" s="16">
        <v>0.67586400000000002</v>
      </c>
      <c r="H245" s="16">
        <v>0</v>
      </c>
      <c r="I245" s="16">
        <v>0</v>
      </c>
      <c r="J245" s="6" t="s">
        <v>42</v>
      </c>
    </row>
    <row r="246" spans="1:10" ht="15" customHeight="1" x14ac:dyDescent="0.25">
      <c r="A246" s="6" t="s">
        <v>1070</v>
      </c>
      <c r="B246" s="5" t="s">
        <v>565</v>
      </c>
      <c r="C246" s="16">
        <f>SUM(D246:I246)</f>
        <v>1135.4108774400001</v>
      </c>
      <c r="D246" s="16">
        <v>1134.2506593600001</v>
      </c>
      <c r="E246" s="16">
        <v>0</v>
      </c>
      <c r="F246" s="16">
        <v>0.53733456000000002</v>
      </c>
      <c r="G246" s="16">
        <v>0.62288352000000013</v>
      </c>
      <c r="H246" s="16">
        <v>0</v>
      </c>
      <c r="I246" s="16">
        <v>0</v>
      </c>
      <c r="J246" s="6" t="s">
        <v>100</v>
      </c>
    </row>
    <row r="247" spans="1:10" ht="15" customHeight="1" x14ac:dyDescent="0.25">
      <c r="A247" s="6" t="s">
        <v>1063</v>
      </c>
      <c r="B247" s="5" t="s">
        <v>726</v>
      </c>
      <c r="C247" s="16">
        <f>SUM(D247:I247)</f>
        <v>1109.3342299200001</v>
      </c>
      <c r="D247" s="16">
        <v>1108.2028608000001</v>
      </c>
      <c r="E247" s="16">
        <v>0</v>
      </c>
      <c r="F247" s="16">
        <v>0.52436160000000009</v>
      </c>
      <c r="G247" s="16">
        <v>0.60700752000000002</v>
      </c>
      <c r="H247" s="16">
        <v>0</v>
      </c>
      <c r="I247" s="16">
        <v>0</v>
      </c>
      <c r="J247" s="6" t="s">
        <v>63</v>
      </c>
    </row>
    <row r="248" spans="1:10" ht="15" customHeight="1" x14ac:dyDescent="0.25">
      <c r="A248" s="6" t="s">
        <v>1072</v>
      </c>
      <c r="B248" s="5" t="s">
        <v>629</v>
      </c>
      <c r="C248" s="16">
        <f>SUM(D248:I248)</f>
        <v>1048.88767536</v>
      </c>
      <c r="D248" s="16">
        <v>1044.7435857600001</v>
      </c>
      <c r="E248" s="16">
        <v>0</v>
      </c>
      <c r="F248" s="16">
        <v>0.49442399999999992</v>
      </c>
      <c r="G248" s="16">
        <v>3.6496656000000005</v>
      </c>
      <c r="H248" s="16">
        <v>0</v>
      </c>
      <c r="I248" s="16">
        <v>0</v>
      </c>
      <c r="J248" s="6" t="s">
        <v>100</v>
      </c>
    </row>
    <row r="249" spans="1:10" ht="15" customHeight="1" x14ac:dyDescent="0.25">
      <c r="A249" s="6" t="s">
        <v>1067</v>
      </c>
      <c r="B249" s="5" t="s">
        <v>642</v>
      </c>
      <c r="C249" s="16">
        <f>SUM(D249:I249)</f>
        <v>1046.1947428799999</v>
      </c>
      <c r="D249" s="16">
        <v>0</v>
      </c>
      <c r="E249" s="16">
        <v>1040.8379990399999</v>
      </c>
      <c r="F249" s="16">
        <v>1.59894</v>
      </c>
      <c r="G249" s="16">
        <v>3.7578038399999998</v>
      </c>
      <c r="H249" s="16">
        <v>0</v>
      </c>
      <c r="I249" s="16">
        <v>0</v>
      </c>
      <c r="J249" s="6" t="s">
        <v>82</v>
      </c>
    </row>
    <row r="250" spans="1:10" ht="15" customHeight="1" x14ac:dyDescent="0.25">
      <c r="A250" s="6" t="s">
        <v>1080</v>
      </c>
      <c r="B250" s="5" t="s">
        <v>613</v>
      </c>
      <c r="C250" s="16">
        <f>SUM(D250:I250)</f>
        <v>1010.9717956799999</v>
      </c>
      <c r="D250" s="16">
        <v>1007.4952238399999</v>
      </c>
      <c r="E250" s="16">
        <v>0</v>
      </c>
      <c r="F250" s="16">
        <v>1.01125584</v>
      </c>
      <c r="G250" s="16">
        <v>2.4653160000000001</v>
      </c>
      <c r="H250" s="16">
        <v>0</v>
      </c>
      <c r="I250" s="16">
        <v>0</v>
      </c>
      <c r="J250" s="6" t="s">
        <v>13</v>
      </c>
    </row>
    <row r="251" spans="1:10" ht="15" customHeight="1" x14ac:dyDescent="0.25">
      <c r="A251" s="6" t="s">
        <v>1082</v>
      </c>
      <c r="B251" s="5" t="s">
        <v>627</v>
      </c>
      <c r="C251" s="16">
        <f>SUM(D251:I251)</f>
        <v>845.44571664</v>
      </c>
      <c r="D251" s="16">
        <v>842.24992320000001</v>
      </c>
      <c r="E251" s="16">
        <v>0</v>
      </c>
      <c r="F251" s="16">
        <v>0.92942639999999999</v>
      </c>
      <c r="G251" s="16">
        <v>2.26636704</v>
      </c>
      <c r="H251" s="16">
        <v>0</v>
      </c>
      <c r="I251" s="16">
        <v>0</v>
      </c>
      <c r="J251" s="6" t="s">
        <v>13</v>
      </c>
    </row>
    <row r="252" spans="1:10" ht="15" customHeight="1" x14ac:dyDescent="0.25">
      <c r="A252" s="6" t="s">
        <v>1071</v>
      </c>
      <c r="B252" s="5" t="s">
        <v>701</v>
      </c>
      <c r="C252" s="16">
        <f>SUM(D252:I252)</f>
        <v>824.00504255999999</v>
      </c>
      <c r="D252" s="16">
        <v>823.15118591999999</v>
      </c>
      <c r="E252" s="16">
        <v>0</v>
      </c>
      <c r="F252" s="16">
        <v>0.39263616000000001</v>
      </c>
      <c r="G252" s="16">
        <v>0.46122047999999999</v>
      </c>
      <c r="H252" s="16">
        <v>0</v>
      </c>
      <c r="I252" s="16">
        <v>0</v>
      </c>
      <c r="J252" s="6" t="s">
        <v>63</v>
      </c>
    </row>
    <row r="253" spans="1:10" ht="15" customHeight="1" x14ac:dyDescent="0.25">
      <c r="A253" s="6" t="s">
        <v>1100</v>
      </c>
      <c r="B253" s="5" t="s">
        <v>634</v>
      </c>
      <c r="C253" s="16">
        <f>SUM(D253:I253)</f>
        <v>813.6201427200001</v>
      </c>
      <c r="D253" s="16">
        <v>813.34108800000013</v>
      </c>
      <c r="E253" s="16">
        <v>0</v>
      </c>
      <c r="F253" s="16">
        <v>0.129276</v>
      </c>
      <c r="G253" s="16">
        <v>0.14977872</v>
      </c>
      <c r="H253" s="16">
        <v>0</v>
      </c>
      <c r="I253" s="16">
        <v>0</v>
      </c>
      <c r="J253" s="6" t="s">
        <v>63</v>
      </c>
    </row>
    <row r="254" spans="1:10" ht="15" customHeight="1" x14ac:dyDescent="0.25">
      <c r="A254" s="6" t="s">
        <v>1074</v>
      </c>
      <c r="B254" s="5" t="s">
        <v>639</v>
      </c>
      <c r="C254" s="16">
        <f>SUM(D254:I254)</f>
        <v>693.62951615999998</v>
      </c>
      <c r="D254" s="16">
        <v>692.82809567999993</v>
      </c>
      <c r="E254" s="16">
        <v>0</v>
      </c>
      <c r="F254" s="16">
        <v>0.35934191999999998</v>
      </c>
      <c r="G254" s="16">
        <v>0.44207856000000006</v>
      </c>
      <c r="H254" s="16">
        <v>0</v>
      </c>
      <c r="I254" s="16">
        <v>0</v>
      </c>
      <c r="J254" s="6" t="s">
        <v>63</v>
      </c>
    </row>
    <row r="255" spans="1:10" ht="15" customHeight="1" x14ac:dyDescent="0.25">
      <c r="A255" s="6" t="s">
        <v>1075</v>
      </c>
      <c r="B255" s="5" t="s">
        <v>644</v>
      </c>
      <c r="C255" s="16">
        <f>SUM(D255:I255)</f>
        <v>632.98646208000014</v>
      </c>
      <c r="D255" s="16">
        <v>632.34162432000005</v>
      </c>
      <c r="E255" s="16">
        <v>0</v>
      </c>
      <c r="F255" s="16">
        <v>0.29919456000000005</v>
      </c>
      <c r="G255" s="16">
        <v>0.34564320000000004</v>
      </c>
      <c r="H255" s="16">
        <v>0</v>
      </c>
      <c r="I255" s="16">
        <v>0</v>
      </c>
      <c r="J255" s="6" t="s">
        <v>100</v>
      </c>
    </row>
    <row r="256" spans="1:10" ht="15" customHeight="1" x14ac:dyDescent="0.25">
      <c r="A256" s="6" t="s">
        <v>927</v>
      </c>
      <c r="B256" s="5" t="s">
        <v>656</v>
      </c>
      <c r="C256" s="4">
        <f>SUM(D256:I256)</f>
        <v>618.80527497600008</v>
      </c>
      <c r="D256" s="4">
        <v>618.1666243200001</v>
      </c>
      <c r="E256" s="4">
        <v>0</v>
      </c>
      <c r="F256" s="4">
        <v>0.29125656</v>
      </c>
      <c r="G256" s="4">
        <v>0.34739409599999999</v>
      </c>
      <c r="H256" s="4">
        <v>0</v>
      </c>
      <c r="I256" s="4">
        <v>0</v>
      </c>
      <c r="J256" s="10" t="s">
        <v>100</v>
      </c>
    </row>
    <row r="257" spans="1:10" ht="15" customHeight="1" x14ac:dyDescent="0.25">
      <c r="A257" s="6" t="s">
        <v>839</v>
      </c>
      <c r="B257" s="5" t="s">
        <v>717</v>
      </c>
      <c r="C257" s="16">
        <f>SUM(D257:I257)</f>
        <v>563.24890944000003</v>
      </c>
      <c r="D257" s="16">
        <v>560.277648</v>
      </c>
      <c r="E257" s="16">
        <v>0</v>
      </c>
      <c r="F257" s="16">
        <v>0.29483999999999999</v>
      </c>
      <c r="G257" s="16">
        <v>2.6764214399999999</v>
      </c>
      <c r="H257" s="16">
        <v>0</v>
      </c>
      <c r="I257" s="16">
        <v>0</v>
      </c>
      <c r="J257" s="6" t="s">
        <v>63</v>
      </c>
    </row>
    <row r="258" spans="1:10" ht="15" customHeight="1" x14ac:dyDescent="0.25">
      <c r="A258" s="6" t="s">
        <v>1081</v>
      </c>
      <c r="B258" s="5" t="s">
        <v>648</v>
      </c>
      <c r="C258" s="16">
        <f>SUM(D258:I258)</f>
        <v>437.51715840000003</v>
      </c>
      <c r="D258" s="16">
        <v>430.38475200000005</v>
      </c>
      <c r="E258" s="16">
        <v>0</v>
      </c>
      <c r="F258" s="16">
        <v>1.9958399999999998</v>
      </c>
      <c r="G258" s="16">
        <v>5.1365663999999995</v>
      </c>
      <c r="H258" s="16">
        <v>0</v>
      </c>
      <c r="I258" s="16">
        <v>0</v>
      </c>
      <c r="J258" s="6" t="s">
        <v>92</v>
      </c>
    </row>
    <row r="259" spans="1:10" ht="15" customHeight="1" x14ac:dyDescent="0.25">
      <c r="A259" s="6" t="s">
        <v>1090</v>
      </c>
      <c r="B259" s="5" t="s">
        <v>654</v>
      </c>
      <c r="C259" s="16">
        <f>SUM(D259:I259)</f>
        <v>398.88195984000009</v>
      </c>
      <c r="D259" s="16">
        <v>397.61106336000006</v>
      </c>
      <c r="E259" s="16">
        <v>0</v>
      </c>
      <c r="F259" s="16">
        <v>0.37875600000000004</v>
      </c>
      <c r="G259" s="16">
        <v>0.8921404799999999</v>
      </c>
      <c r="H259" s="16">
        <v>0</v>
      </c>
      <c r="I259" s="16">
        <v>0</v>
      </c>
      <c r="J259" s="6" t="s">
        <v>13</v>
      </c>
    </row>
    <row r="260" spans="1:10" ht="15" customHeight="1" x14ac:dyDescent="0.25">
      <c r="A260" s="6" t="s">
        <v>1101</v>
      </c>
      <c r="B260" s="5" t="s">
        <v>674</v>
      </c>
      <c r="C260" s="16">
        <f>SUM(D260:I260)</f>
        <v>368.15899680000001</v>
      </c>
      <c r="D260" s="16">
        <v>367.71437808000002</v>
      </c>
      <c r="E260" s="16">
        <v>0</v>
      </c>
      <c r="F260" s="16">
        <v>0.18933264</v>
      </c>
      <c r="G260" s="16">
        <v>0.25528607999999997</v>
      </c>
      <c r="H260" s="16">
        <v>0</v>
      </c>
      <c r="I260" s="16">
        <v>0</v>
      </c>
      <c r="J260" s="6" t="s">
        <v>13</v>
      </c>
    </row>
    <row r="261" spans="1:10" ht="15" customHeight="1" x14ac:dyDescent="0.25">
      <c r="A261" s="6" t="s">
        <v>1085</v>
      </c>
      <c r="B261" s="5" t="s">
        <v>658</v>
      </c>
      <c r="C261" s="16">
        <f>SUM(D261:I261)</f>
        <v>368.05983984000005</v>
      </c>
      <c r="D261" s="16">
        <v>366.80708736000003</v>
      </c>
      <c r="E261" s="16">
        <v>0</v>
      </c>
      <c r="F261" s="16">
        <v>0.37875599999999998</v>
      </c>
      <c r="G261" s="16">
        <v>0.87399647999999996</v>
      </c>
      <c r="H261" s="16">
        <v>0</v>
      </c>
      <c r="I261" s="16">
        <v>0</v>
      </c>
      <c r="J261" s="6" t="s">
        <v>100</v>
      </c>
    </row>
    <row r="262" spans="1:10" ht="15" customHeight="1" x14ac:dyDescent="0.25">
      <c r="A262" s="6" t="s">
        <v>1088</v>
      </c>
      <c r="B262" s="5" t="s">
        <v>668</v>
      </c>
      <c r="C262" s="16">
        <f>SUM(D262:I262)</f>
        <v>318.8895998399999</v>
      </c>
      <c r="D262" s="16">
        <v>318.43872143999994</v>
      </c>
      <c r="E262" s="16">
        <v>0</v>
      </c>
      <c r="F262" s="16">
        <v>0.19695311999999998</v>
      </c>
      <c r="G262" s="16">
        <v>0.25392528000000003</v>
      </c>
      <c r="H262" s="16">
        <v>0</v>
      </c>
      <c r="I262" s="16">
        <v>0</v>
      </c>
      <c r="J262" s="6" t="s">
        <v>107</v>
      </c>
    </row>
    <row r="263" spans="1:10" ht="15" customHeight="1" x14ac:dyDescent="0.25">
      <c r="A263" s="6" t="s">
        <v>1087</v>
      </c>
      <c r="B263" s="5" t="s">
        <v>663</v>
      </c>
      <c r="C263" s="16">
        <f>SUM(D263:I263)</f>
        <v>258.17387903999997</v>
      </c>
      <c r="D263" s="16">
        <v>255.68914895999998</v>
      </c>
      <c r="E263" s="16">
        <v>0</v>
      </c>
      <c r="F263" s="16">
        <v>0.41223167999999999</v>
      </c>
      <c r="G263" s="16">
        <v>2.0724984000000002</v>
      </c>
      <c r="H263" s="16">
        <v>0</v>
      </c>
      <c r="I263" s="16">
        <v>0</v>
      </c>
      <c r="J263" s="6" t="s">
        <v>100</v>
      </c>
    </row>
    <row r="264" spans="1:10" ht="15" customHeight="1" x14ac:dyDescent="0.25">
      <c r="A264" s="6" t="s">
        <v>1086</v>
      </c>
      <c r="B264" s="5" t="s">
        <v>660</v>
      </c>
      <c r="C264" s="16">
        <f>SUM(D264:I264)</f>
        <v>162.74923055999997</v>
      </c>
      <c r="D264" s="16">
        <v>162.34480079999997</v>
      </c>
      <c r="E264" s="16">
        <v>0</v>
      </c>
      <c r="F264" s="16">
        <v>0.12900383999999998</v>
      </c>
      <c r="G264" s="16">
        <v>0.27542592000000005</v>
      </c>
      <c r="H264" s="16">
        <v>0</v>
      </c>
      <c r="I264" s="16">
        <v>0</v>
      </c>
      <c r="J264" s="6" t="s">
        <v>13</v>
      </c>
    </row>
    <row r="265" spans="1:10" ht="15" customHeight="1" x14ac:dyDescent="0.25">
      <c r="A265" s="6" t="s">
        <v>1095</v>
      </c>
      <c r="B265" s="5" t="s">
        <v>687</v>
      </c>
      <c r="C265" s="16">
        <f>SUM(D265:I265)</f>
        <v>145.19736</v>
      </c>
      <c r="D265" s="16">
        <v>74.163600000000002</v>
      </c>
      <c r="E265" s="16">
        <v>0</v>
      </c>
      <c r="F265" s="16">
        <v>43.999200000000002</v>
      </c>
      <c r="G265" s="16">
        <v>27.034560000000003</v>
      </c>
      <c r="H265" s="16">
        <v>0</v>
      </c>
      <c r="I265" s="16">
        <v>0</v>
      </c>
      <c r="J265" s="6" t="s">
        <v>652</v>
      </c>
    </row>
    <row r="266" spans="1:10" ht="15" customHeight="1" x14ac:dyDescent="0.25">
      <c r="A266" s="6" t="s">
        <v>1089</v>
      </c>
      <c r="B266" s="5" t="s">
        <v>650</v>
      </c>
      <c r="C266" s="16">
        <f>SUM(D266:I266)</f>
        <v>142.63515504000006</v>
      </c>
      <c r="D266" s="16">
        <v>142.25893920000004</v>
      </c>
      <c r="E266" s="16">
        <v>0</v>
      </c>
      <c r="F266" s="16">
        <v>0.14297472</v>
      </c>
      <c r="G266" s="16">
        <v>0.23324112</v>
      </c>
      <c r="H266" s="16">
        <v>0</v>
      </c>
      <c r="I266" s="16">
        <v>0</v>
      </c>
      <c r="J266" s="6" t="s">
        <v>652</v>
      </c>
    </row>
    <row r="267" spans="1:10" ht="15" customHeight="1" x14ac:dyDescent="0.25">
      <c r="A267" s="6" t="s">
        <v>676</v>
      </c>
      <c r="B267" s="5" t="s">
        <v>677</v>
      </c>
      <c r="C267" s="16">
        <f>SUM(D267:I267)</f>
        <v>129.80535119999999</v>
      </c>
      <c r="D267" s="16">
        <v>129.37216319999999</v>
      </c>
      <c r="E267" s="16">
        <v>0</v>
      </c>
      <c r="F267" s="16">
        <v>0.13027392000000002</v>
      </c>
      <c r="G267" s="16">
        <v>0.30291408000000003</v>
      </c>
      <c r="H267" s="16">
        <v>0</v>
      </c>
      <c r="I267" s="16">
        <v>0</v>
      </c>
      <c r="J267" s="6" t="s">
        <v>63</v>
      </c>
    </row>
    <row r="268" spans="1:10" ht="15" customHeight="1" x14ac:dyDescent="0.25">
      <c r="A268" s="6" t="s">
        <v>680</v>
      </c>
      <c r="B268" s="5" t="s">
        <v>681</v>
      </c>
      <c r="C268" s="16">
        <f>SUM(D268:I268)</f>
        <v>98.571634560000007</v>
      </c>
      <c r="D268" s="16">
        <v>98.230799520000005</v>
      </c>
      <c r="E268" s="16">
        <v>0</v>
      </c>
      <c r="F268" s="16">
        <v>9.7524E-2</v>
      </c>
      <c r="G268" s="16">
        <v>0.24331104000000001</v>
      </c>
      <c r="H268" s="16">
        <v>0</v>
      </c>
      <c r="I268" s="16">
        <v>0</v>
      </c>
      <c r="J268" s="6" t="s">
        <v>13</v>
      </c>
    </row>
    <row r="269" spans="1:10" ht="15" customHeight="1" x14ac:dyDescent="0.25">
      <c r="A269" s="6" t="s">
        <v>1093</v>
      </c>
      <c r="B269" s="5" t="s">
        <v>665</v>
      </c>
      <c r="C269" s="16">
        <f>SUM(D269:I269)</f>
        <v>88.710007680000004</v>
      </c>
      <c r="D269" s="16">
        <v>88.404825600000009</v>
      </c>
      <c r="E269" s="16">
        <v>0</v>
      </c>
      <c r="F269" s="16">
        <v>8.8814879999999999E-2</v>
      </c>
      <c r="G269" s="16">
        <v>0.21636719999999998</v>
      </c>
      <c r="H269" s="16">
        <v>0</v>
      </c>
      <c r="I269" s="16">
        <v>0</v>
      </c>
      <c r="J269" s="6" t="s">
        <v>13</v>
      </c>
    </row>
    <row r="270" spans="1:10" ht="15" customHeight="1" x14ac:dyDescent="0.25">
      <c r="A270" s="6" t="s">
        <v>1094</v>
      </c>
      <c r="B270" s="5" t="s">
        <v>684</v>
      </c>
      <c r="C270" s="16">
        <f>SUM(D270:I270)</f>
        <v>84.485721600000005</v>
      </c>
      <c r="D270" s="16">
        <v>84.289312800000005</v>
      </c>
      <c r="E270" s="16">
        <v>0</v>
      </c>
      <c r="F270" s="16">
        <v>8.0650079999999999E-2</v>
      </c>
      <c r="G270" s="16">
        <v>0.11575872</v>
      </c>
      <c r="H270" s="16">
        <v>0</v>
      </c>
      <c r="I270" s="16">
        <v>0</v>
      </c>
      <c r="J270" s="6" t="s">
        <v>652</v>
      </c>
    </row>
    <row r="271" spans="1:10" ht="15" customHeight="1" x14ac:dyDescent="0.25">
      <c r="A271" s="13" t="s">
        <v>698</v>
      </c>
      <c r="B271" s="19" t="s">
        <v>699</v>
      </c>
      <c r="C271" s="2">
        <f>SUM(D271:I271)</f>
        <v>63.138529943999998</v>
      </c>
      <c r="D271" s="2">
        <v>63.073674216000001</v>
      </c>
      <c r="E271" s="16">
        <v>0</v>
      </c>
      <c r="F271" s="2">
        <v>2.9710800000000002E-2</v>
      </c>
      <c r="G271" s="2">
        <v>3.5144927999999999E-2</v>
      </c>
      <c r="H271" s="16">
        <v>0</v>
      </c>
      <c r="I271" s="16">
        <v>0</v>
      </c>
      <c r="J271" s="6" t="s">
        <v>42</v>
      </c>
    </row>
    <row r="272" spans="1:10" ht="15" customHeight="1" x14ac:dyDescent="0.25">
      <c r="A272" s="6" t="s">
        <v>918</v>
      </c>
      <c r="B272" s="5" t="s">
        <v>175</v>
      </c>
      <c r="C272" s="2">
        <f>SUM(D272:I272)</f>
        <v>62.215140960000006</v>
      </c>
      <c r="D272" s="9">
        <v>36.845383680000005</v>
      </c>
      <c r="E272" s="9">
        <v>0</v>
      </c>
      <c r="F272" s="9">
        <v>11.547295200000001</v>
      </c>
      <c r="G272" s="9">
        <v>13.822462079999999</v>
      </c>
      <c r="H272" s="9">
        <v>0</v>
      </c>
      <c r="I272" s="9">
        <v>0</v>
      </c>
      <c r="J272" s="2" t="s">
        <v>100</v>
      </c>
    </row>
    <row r="273" spans="1:10" ht="15" customHeight="1" x14ac:dyDescent="0.25">
      <c r="A273" s="6" t="s">
        <v>1092</v>
      </c>
      <c r="B273" s="5" t="s">
        <v>759</v>
      </c>
      <c r="C273" s="16">
        <f>SUM(D273:I273)</f>
        <v>55.64483568</v>
      </c>
      <c r="D273" s="16">
        <v>55.453325759999998</v>
      </c>
      <c r="E273" s="16">
        <v>0</v>
      </c>
      <c r="F273" s="16">
        <v>2.2680000000000001E-3</v>
      </c>
      <c r="G273" s="16">
        <v>0.18924192000000001</v>
      </c>
      <c r="H273" s="16">
        <v>0</v>
      </c>
      <c r="I273" s="16">
        <v>0</v>
      </c>
      <c r="J273" s="6" t="s">
        <v>652</v>
      </c>
    </row>
    <row r="274" spans="1:10" ht="15" customHeight="1" x14ac:dyDescent="0.25">
      <c r="A274" s="6" t="s">
        <v>1098</v>
      </c>
      <c r="B274" s="5" t="s">
        <v>697</v>
      </c>
      <c r="C274" s="16">
        <f>SUM(D274:I274)</f>
        <v>48.944528640000001</v>
      </c>
      <c r="D274" s="16">
        <v>48.781686240000006</v>
      </c>
      <c r="E274" s="16">
        <v>0</v>
      </c>
      <c r="F274" s="16">
        <v>4.8988799999999999E-2</v>
      </c>
      <c r="G274" s="16">
        <v>0.1138536</v>
      </c>
      <c r="H274" s="16">
        <v>0</v>
      </c>
      <c r="I274" s="16">
        <v>0</v>
      </c>
      <c r="J274" s="6" t="s">
        <v>652</v>
      </c>
    </row>
    <row r="275" spans="1:10" ht="15" customHeight="1" x14ac:dyDescent="0.25">
      <c r="A275" s="6" t="s">
        <v>1096</v>
      </c>
      <c r="B275" s="5" t="s">
        <v>693</v>
      </c>
      <c r="C275" s="16">
        <f>SUM(D275:I275)</f>
        <v>35.405112960000004</v>
      </c>
      <c r="D275" s="16">
        <v>35.262954720000003</v>
      </c>
      <c r="E275" s="16">
        <v>0</v>
      </c>
      <c r="F275" s="16">
        <v>3.4020000000000002E-2</v>
      </c>
      <c r="G275" s="16">
        <v>0.10813824</v>
      </c>
      <c r="H275" s="16">
        <v>0</v>
      </c>
      <c r="I275" s="16">
        <v>0</v>
      </c>
      <c r="J275" s="6" t="s">
        <v>652</v>
      </c>
    </row>
    <row r="276" spans="1:10" ht="15" customHeight="1" x14ac:dyDescent="0.25">
      <c r="A276" s="6" t="s">
        <v>1097</v>
      </c>
      <c r="B276" s="5" t="s">
        <v>754</v>
      </c>
      <c r="C276" s="16">
        <f>SUM(D276:I276)</f>
        <v>35.369732160000005</v>
      </c>
      <c r="D276" s="16">
        <v>0</v>
      </c>
      <c r="E276" s="16">
        <v>35.188836480000006</v>
      </c>
      <c r="F276" s="16">
        <v>5.4069119999999998E-2</v>
      </c>
      <c r="G276" s="16">
        <v>0.12682656</v>
      </c>
      <c r="H276" s="16">
        <v>0</v>
      </c>
      <c r="I276" s="16">
        <v>0</v>
      </c>
      <c r="J276" s="6" t="s">
        <v>13</v>
      </c>
    </row>
    <row r="277" spans="1:10" ht="15" customHeight="1" x14ac:dyDescent="0.25">
      <c r="A277" s="6" t="s">
        <v>1102</v>
      </c>
      <c r="B277" s="5" t="s">
        <v>690</v>
      </c>
      <c r="C277" s="16">
        <f>SUM(D277:I277)</f>
        <v>27.262630080000001</v>
      </c>
      <c r="D277" s="16">
        <v>27.181344960000001</v>
      </c>
      <c r="E277" s="16">
        <v>0</v>
      </c>
      <c r="F277" s="16">
        <v>2.7216000000000001E-2</v>
      </c>
      <c r="G277" s="16">
        <v>5.4069119999999998E-2</v>
      </c>
      <c r="H277" s="16">
        <v>0</v>
      </c>
      <c r="I277" s="16">
        <v>0</v>
      </c>
      <c r="J277" s="6" t="s">
        <v>13</v>
      </c>
    </row>
    <row r="278" spans="1:10" ht="15" customHeight="1" x14ac:dyDescent="0.25">
      <c r="A278" s="6" t="s">
        <v>1099</v>
      </c>
      <c r="B278" s="5" t="s">
        <v>695</v>
      </c>
      <c r="C278" s="16">
        <f>SUM(D278:I278)</f>
        <v>12.125181599999999</v>
      </c>
      <c r="D278" s="16">
        <v>12.1120272</v>
      </c>
      <c r="E278" s="16">
        <v>0</v>
      </c>
      <c r="F278" s="16">
        <v>5.8060799999999999E-3</v>
      </c>
      <c r="G278" s="16">
        <v>7.3483199999999993E-3</v>
      </c>
      <c r="H278" s="16">
        <v>0</v>
      </c>
      <c r="I278" s="16">
        <v>0</v>
      </c>
      <c r="J278" s="6" t="s">
        <v>100</v>
      </c>
    </row>
    <row r="279" spans="1:10" ht="15" customHeight="1" x14ac:dyDescent="0.25">
      <c r="A279" s="6" t="s">
        <v>755</v>
      </c>
      <c r="B279" s="5" t="s">
        <v>756</v>
      </c>
      <c r="C279" s="16">
        <f>SUM(D279:I279)</f>
        <v>0</v>
      </c>
      <c r="D279" s="16">
        <v>0</v>
      </c>
      <c r="E279" s="16">
        <v>0</v>
      </c>
      <c r="F279" s="16">
        <v>0</v>
      </c>
      <c r="G279" s="16">
        <v>0</v>
      </c>
      <c r="H279" s="16">
        <v>0</v>
      </c>
      <c r="I279" s="16">
        <v>0</v>
      </c>
      <c r="J279" s="6" t="s">
        <v>100</v>
      </c>
    </row>
  </sheetData>
  <autoFilter ref="A2:J276" xr:uid="{ACAECB6D-0363-4E28-A710-534A4FBFC22B}">
    <sortState xmlns:xlrd2="http://schemas.microsoft.com/office/spreadsheetml/2017/richdata2" ref="A3:J279">
      <sortCondition descending="1" ref="C2:C276"/>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818F9-D380-47A4-A46A-EE4195E45689}">
  <sheetPr>
    <tabColor theme="9" tint="-0.249977111117893"/>
  </sheetPr>
  <dimension ref="A1:P291"/>
  <sheetViews>
    <sheetView workbookViewId="0">
      <pane ySplit="2" topLeftCell="A3" activePane="bottomLeft" state="frozen"/>
      <selection activeCell="K2" sqref="K2"/>
      <selection pane="bottomLeft"/>
    </sheetView>
  </sheetViews>
  <sheetFormatPr defaultColWidth="8.85546875" defaultRowHeight="15.75" x14ac:dyDescent="0.25"/>
  <cols>
    <col min="1" max="1" width="50.7109375" style="6" customWidth="1"/>
    <col min="2" max="2" width="10.7109375" style="6" customWidth="1"/>
    <col min="3" max="9" width="20.7109375" style="2" customWidth="1"/>
    <col min="10" max="10" width="40.7109375" style="6" customWidth="1"/>
    <col min="11" max="12" width="9.5703125" style="6" bestFit="1" customWidth="1"/>
    <col min="13" max="16384" width="8.85546875" style="6"/>
  </cols>
  <sheetData>
    <row r="1" spans="1:10" x14ac:dyDescent="0.25">
      <c r="A1" s="7" t="s">
        <v>1110</v>
      </c>
      <c r="B1" s="7"/>
      <c r="C1" s="1">
        <f>SUM(C3:C291)</f>
        <v>13941099.208394635</v>
      </c>
      <c r="D1" s="1">
        <f t="shared" ref="D1:I1" si="0">SUM(D3:D291)</f>
        <v>10509045.708540102</v>
      </c>
      <c r="E1" s="1">
        <f t="shared" si="0"/>
        <v>2058256.3028523203</v>
      </c>
      <c r="F1" s="1">
        <f t="shared" si="0"/>
        <v>1225358.6696134706</v>
      </c>
      <c r="G1" s="1">
        <f t="shared" si="0"/>
        <v>55691.723654823618</v>
      </c>
      <c r="H1" s="1">
        <f t="shared" si="0"/>
        <v>15434.265540960001</v>
      </c>
      <c r="I1" s="1">
        <f t="shared" si="0"/>
        <v>77312.538192959997</v>
      </c>
      <c r="J1" s="9"/>
    </row>
    <row r="2" spans="1:10" x14ac:dyDescent="0.25">
      <c r="A2" s="6" t="s">
        <v>4</v>
      </c>
      <c r="B2" s="5" t="s">
        <v>1111</v>
      </c>
      <c r="C2" s="4" t="s">
        <v>843</v>
      </c>
      <c r="D2" s="4" t="s">
        <v>1271</v>
      </c>
      <c r="E2" s="4" t="s">
        <v>1272</v>
      </c>
      <c r="F2" s="4" t="s">
        <v>1273</v>
      </c>
      <c r="G2" s="4" t="s">
        <v>1274</v>
      </c>
      <c r="H2" s="4" t="s">
        <v>1275</v>
      </c>
      <c r="I2" s="4" t="s">
        <v>770</v>
      </c>
      <c r="J2" s="2" t="s">
        <v>7</v>
      </c>
    </row>
    <row r="3" spans="1:10" x14ac:dyDescent="0.25">
      <c r="A3" s="6" t="s">
        <v>849</v>
      </c>
      <c r="B3" s="5" t="s">
        <v>22</v>
      </c>
      <c r="C3" s="2">
        <f t="shared" ref="C3:C66" si="1">SUM(D3:I3)</f>
        <v>1412256.9877416005</v>
      </c>
      <c r="D3" s="9">
        <v>1410006.0744000005</v>
      </c>
      <c r="E3" s="9">
        <v>0</v>
      </c>
      <c r="F3" s="9">
        <v>1190.2123800000002</v>
      </c>
      <c r="G3" s="9">
        <v>1060.7009616000003</v>
      </c>
      <c r="H3" s="9">
        <v>0</v>
      </c>
      <c r="I3" s="9">
        <v>0</v>
      </c>
      <c r="J3" s="2" t="s">
        <v>13</v>
      </c>
    </row>
    <row r="4" spans="1:10" x14ac:dyDescent="0.25">
      <c r="A4" s="12" t="s">
        <v>850</v>
      </c>
      <c r="B4" s="5" t="s">
        <v>15</v>
      </c>
      <c r="C4" s="2">
        <f t="shared" si="1"/>
        <v>1175379.4589644803</v>
      </c>
      <c r="D4" s="9">
        <v>473823.96020800009</v>
      </c>
      <c r="E4" s="9">
        <v>681824</v>
      </c>
      <c r="F4" s="9">
        <v>7694.1446400000004</v>
      </c>
      <c r="G4" s="9">
        <v>12037.354116479999</v>
      </c>
      <c r="H4" s="9">
        <v>0</v>
      </c>
      <c r="I4" s="9">
        <v>0</v>
      </c>
      <c r="J4" s="2" t="s">
        <v>17</v>
      </c>
    </row>
    <row r="5" spans="1:10" x14ac:dyDescent="0.25">
      <c r="A5" s="6" t="s">
        <v>854</v>
      </c>
      <c r="B5" s="5" t="s">
        <v>19</v>
      </c>
      <c r="C5" s="2">
        <f t="shared" si="1"/>
        <v>949710.83135040011</v>
      </c>
      <c r="D5" s="9">
        <v>948746.27190672013</v>
      </c>
      <c r="E5" s="9">
        <v>0</v>
      </c>
      <c r="F5" s="9">
        <v>440.00787600000001</v>
      </c>
      <c r="G5" s="9">
        <v>524.55156768000006</v>
      </c>
      <c r="H5" s="9">
        <v>0</v>
      </c>
      <c r="I5" s="9">
        <v>0</v>
      </c>
      <c r="J5" s="2" t="s">
        <v>13</v>
      </c>
    </row>
    <row r="6" spans="1:10" x14ac:dyDescent="0.25">
      <c r="A6" s="12" t="s">
        <v>853</v>
      </c>
      <c r="B6" s="5" t="s">
        <v>11</v>
      </c>
      <c r="C6" s="2">
        <f t="shared" si="1"/>
        <v>857830.23750816006</v>
      </c>
      <c r="D6" s="9">
        <v>856958.95845504</v>
      </c>
      <c r="E6" s="9">
        <v>0</v>
      </c>
      <c r="F6" s="9">
        <v>397.44431999999995</v>
      </c>
      <c r="G6" s="9">
        <v>473.83473312000007</v>
      </c>
      <c r="H6" s="9">
        <v>0</v>
      </c>
      <c r="I6" s="9">
        <v>0</v>
      </c>
      <c r="J6" s="2" t="s">
        <v>13</v>
      </c>
    </row>
    <row r="7" spans="1:10" x14ac:dyDescent="0.25">
      <c r="A7" s="12" t="s">
        <v>852</v>
      </c>
      <c r="B7" s="5" t="s">
        <v>25</v>
      </c>
      <c r="C7" s="2">
        <f t="shared" si="1"/>
        <v>677759.24884752033</v>
      </c>
      <c r="D7" s="9">
        <v>676909.75665600027</v>
      </c>
      <c r="E7" s="9">
        <v>0</v>
      </c>
      <c r="F7" s="9">
        <v>441.48661199999998</v>
      </c>
      <c r="G7" s="9">
        <v>408.00557952000003</v>
      </c>
      <c r="H7" s="9">
        <v>0</v>
      </c>
      <c r="I7" s="9">
        <v>0</v>
      </c>
      <c r="J7" s="2" t="s">
        <v>13</v>
      </c>
    </row>
    <row r="8" spans="1:10" x14ac:dyDescent="0.25">
      <c r="A8" s="12" t="s">
        <v>851</v>
      </c>
      <c r="B8" s="5" t="s">
        <v>31</v>
      </c>
      <c r="C8" s="2">
        <f t="shared" si="1"/>
        <v>649237.62946895999</v>
      </c>
      <c r="D8" s="9">
        <v>648325.79721503996</v>
      </c>
      <c r="E8" s="9">
        <v>0</v>
      </c>
      <c r="F8" s="9">
        <v>553.43509200000005</v>
      </c>
      <c r="G8" s="9">
        <v>358.39716191999997</v>
      </c>
      <c r="H8" s="9">
        <v>0</v>
      </c>
      <c r="I8" s="9">
        <v>0</v>
      </c>
      <c r="J8" s="2" t="s">
        <v>13</v>
      </c>
    </row>
    <row r="9" spans="1:10" x14ac:dyDescent="0.25">
      <c r="A9" s="12" t="s">
        <v>855</v>
      </c>
      <c r="B9" s="5" t="s">
        <v>28</v>
      </c>
      <c r="C9" s="2">
        <f t="shared" si="1"/>
        <v>620138.2936996799</v>
      </c>
      <c r="D9" s="9">
        <v>234084.57317807997</v>
      </c>
      <c r="E9" s="9">
        <v>322905</v>
      </c>
      <c r="F9" s="9">
        <v>54897.420816000005</v>
      </c>
      <c r="G9" s="9">
        <v>8251.2997055999986</v>
      </c>
      <c r="H9" s="9">
        <v>0</v>
      </c>
      <c r="I9" s="9">
        <v>0</v>
      </c>
      <c r="J9" s="2" t="s">
        <v>17</v>
      </c>
    </row>
    <row r="10" spans="1:10" x14ac:dyDescent="0.25">
      <c r="A10" s="12" t="s">
        <v>856</v>
      </c>
      <c r="B10" s="5" t="s">
        <v>34</v>
      </c>
      <c r="C10" s="2">
        <f t="shared" si="1"/>
        <v>459345.4565314608</v>
      </c>
      <c r="D10" s="9">
        <v>165662.23465609923</v>
      </c>
      <c r="E10" s="9">
        <v>282942</v>
      </c>
      <c r="F10" s="9">
        <v>4188.5009636400009</v>
      </c>
      <c r="G10" s="9">
        <v>6552.7209117216007</v>
      </c>
      <c r="H10" s="9">
        <v>0</v>
      </c>
      <c r="I10" s="9">
        <v>0</v>
      </c>
      <c r="J10" s="2" t="s">
        <v>17</v>
      </c>
    </row>
    <row r="11" spans="1:10" x14ac:dyDescent="0.25">
      <c r="A11" s="12" t="s">
        <v>859</v>
      </c>
      <c r="B11" s="5" t="s">
        <v>59</v>
      </c>
      <c r="C11" s="2">
        <f t="shared" si="1"/>
        <v>444273.16080671997</v>
      </c>
      <c r="D11" s="9">
        <v>443821.08617279999</v>
      </c>
      <c r="E11" s="9">
        <v>0</v>
      </c>
      <c r="F11" s="9">
        <v>205.87089600000002</v>
      </c>
      <c r="G11" s="9">
        <v>246.20373792000001</v>
      </c>
      <c r="H11" s="9">
        <v>0</v>
      </c>
      <c r="I11" s="9">
        <v>0</v>
      </c>
      <c r="J11" s="2" t="s">
        <v>13</v>
      </c>
    </row>
    <row r="12" spans="1:10" x14ac:dyDescent="0.25">
      <c r="A12" s="12" t="s">
        <v>857</v>
      </c>
      <c r="B12" s="5" t="s">
        <v>37</v>
      </c>
      <c r="C12" s="2">
        <f t="shared" si="1"/>
        <v>406683.81603753119</v>
      </c>
      <c r="D12" s="9">
        <v>168053.67592701761</v>
      </c>
      <c r="E12" s="9">
        <v>229706</v>
      </c>
      <c r="F12" s="9">
        <v>3479.9998993200002</v>
      </c>
      <c r="G12" s="9">
        <v>5444.1402111936004</v>
      </c>
      <c r="H12" s="9">
        <v>0</v>
      </c>
      <c r="I12" s="9">
        <v>0</v>
      </c>
      <c r="J12" s="2" t="s">
        <v>17</v>
      </c>
    </row>
    <row r="13" spans="1:10" x14ac:dyDescent="0.25">
      <c r="A13" s="12" t="s">
        <v>863</v>
      </c>
      <c r="B13" s="5" t="s">
        <v>47</v>
      </c>
      <c r="C13" s="2">
        <f t="shared" si="1"/>
        <v>398557.79841024004</v>
      </c>
      <c r="D13" s="9">
        <v>17297.814643199999</v>
      </c>
      <c r="E13" s="9">
        <v>0</v>
      </c>
      <c r="F13" s="9">
        <v>381250.27836</v>
      </c>
      <c r="G13" s="9">
        <v>9.7054070400000008</v>
      </c>
      <c r="H13" s="9">
        <v>0</v>
      </c>
      <c r="I13" s="9">
        <v>0</v>
      </c>
      <c r="J13" s="2" t="s">
        <v>42</v>
      </c>
    </row>
    <row r="14" spans="1:10" x14ac:dyDescent="0.25">
      <c r="A14" s="12" t="s">
        <v>858</v>
      </c>
      <c r="B14" s="5" t="s">
        <v>40</v>
      </c>
      <c r="C14" s="2">
        <f t="shared" si="1"/>
        <v>362939.30611344002</v>
      </c>
      <c r="D14" s="9">
        <v>6626.5593911999995</v>
      </c>
      <c r="E14" s="9">
        <v>0</v>
      </c>
      <c r="F14" s="9">
        <v>356309.25926399999</v>
      </c>
      <c r="G14" s="9">
        <v>3.48745824</v>
      </c>
      <c r="H14" s="9">
        <v>0</v>
      </c>
      <c r="I14" s="9">
        <v>0</v>
      </c>
      <c r="J14" s="2" t="s">
        <v>42</v>
      </c>
    </row>
    <row r="15" spans="1:10" x14ac:dyDescent="0.25">
      <c r="A15" s="12" t="s">
        <v>860</v>
      </c>
      <c r="B15" s="5" t="s">
        <v>44</v>
      </c>
      <c r="C15" s="2">
        <f t="shared" si="1"/>
        <v>318056.0877932256</v>
      </c>
      <c r="D15" s="9">
        <v>127247.12139425923</v>
      </c>
      <c r="E15" s="9">
        <v>182954</v>
      </c>
      <c r="F15" s="9">
        <v>3061.0038412800004</v>
      </c>
      <c r="G15" s="9">
        <v>4793.9625576864</v>
      </c>
      <c r="H15" s="9">
        <v>0</v>
      </c>
      <c r="I15" s="9">
        <v>0</v>
      </c>
      <c r="J15" s="2" t="s">
        <v>17</v>
      </c>
    </row>
    <row r="16" spans="1:10" x14ac:dyDescent="0.25">
      <c r="A16" s="12" t="s">
        <v>861</v>
      </c>
      <c r="B16" s="5" t="s">
        <v>53</v>
      </c>
      <c r="C16" s="2">
        <f t="shared" si="1"/>
        <v>271876.07524896006</v>
      </c>
      <c r="D16" s="9">
        <v>271581.91401600005</v>
      </c>
      <c r="E16" s="9">
        <v>0</v>
      </c>
      <c r="F16" s="9">
        <v>136.92823200000001</v>
      </c>
      <c r="G16" s="9">
        <v>157.23300096</v>
      </c>
      <c r="H16" s="9">
        <v>0</v>
      </c>
      <c r="I16" s="9">
        <v>0</v>
      </c>
      <c r="J16" s="2" t="s">
        <v>13</v>
      </c>
    </row>
    <row r="17" spans="1:10" x14ac:dyDescent="0.25">
      <c r="A17" s="12" t="s">
        <v>887</v>
      </c>
      <c r="B17" s="5" t="s">
        <v>102</v>
      </c>
      <c r="C17" s="2">
        <f t="shared" si="1"/>
        <v>226746.91501056007</v>
      </c>
      <c r="D17" s="9">
        <v>225979.59790224006</v>
      </c>
      <c r="E17" s="9">
        <v>0</v>
      </c>
      <c r="F17" s="9">
        <v>227.55996144000002</v>
      </c>
      <c r="G17" s="9">
        <v>539.75714687999982</v>
      </c>
      <c r="H17" s="9">
        <v>0</v>
      </c>
      <c r="I17" s="9">
        <v>0</v>
      </c>
      <c r="J17" s="2" t="s">
        <v>13</v>
      </c>
    </row>
    <row r="18" spans="1:10" x14ac:dyDescent="0.25">
      <c r="A18" s="6" t="s">
        <v>862</v>
      </c>
      <c r="B18" s="5" t="s">
        <v>50</v>
      </c>
      <c r="C18" s="2">
        <f t="shared" si="1"/>
        <v>223198.38724175998</v>
      </c>
      <c r="D18" s="9">
        <v>222975.008928</v>
      </c>
      <c r="E18" s="9">
        <v>0</v>
      </c>
      <c r="F18" s="9">
        <v>103.18265999999998</v>
      </c>
      <c r="G18" s="9">
        <v>120.19565376000001</v>
      </c>
      <c r="H18" s="9">
        <v>0</v>
      </c>
      <c r="I18" s="9">
        <v>0</v>
      </c>
      <c r="J18" s="2" t="s">
        <v>13</v>
      </c>
    </row>
    <row r="19" spans="1:10" x14ac:dyDescent="0.25">
      <c r="A19" s="12" t="s">
        <v>865</v>
      </c>
      <c r="B19" s="5" t="s">
        <v>156</v>
      </c>
      <c r="C19" s="2">
        <f t="shared" si="1"/>
        <v>211568.61930624</v>
      </c>
      <c r="D19" s="9">
        <v>211351.57887312002</v>
      </c>
      <c r="E19" s="9">
        <v>0</v>
      </c>
      <c r="F19" s="9">
        <v>100.737756</v>
      </c>
      <c r="G19" s="9">
        <v>116.30267711999998</v>
      </c>
      <c r="H19" s="9">
        <v>0</v>
      </c>
      <c r="I19" s="9">
        <v>0</v>
      </c>
      <c r="J19" s="2" t="s">
        <v>13</v>
      </c>
    </row>
    <row r="20" spans="1:10" x14ac:dyDescent="0.25">
      <c r="A20" s="12" t="s">
        <v>868</v>
      </c>
      <c r="B20" s="5" t="s">
        <v>62</v>
      </c>
      <c r="C20" s="2">
        <f t="shared" si="1"/>
        <v>170098.22633328001</v>
      </c>
      <c r="D20" s="9">
        <v>169920.76422384</v>
      </c>
      <c r="E20" s="9">
        <v>0</v>
      </c>
      <c r="F20" s="9">
        <v>81.516456000000005</v>
      </c>
      <c r="G20" s="9">
        <v>95.945653440000001</v>
      </c>
      <c r="H20" s="9">
        <v>0</v>
      </c>
      <c r="I20" s="9">
        <v>0</v>
      </c>
      <c r="J20" s="2" t="s">
        <v>63</v>
      </c>
    </row>
    <row r="21" spans="1:10" x14ac:dyDescent="0.25">
      <c r="A21" s="12" t="s">
        <v>602</v>
      </c>
      <c r="B21" s="5" t="s">
        <v>603</v>
      </c>
      <c r="C21" s="2">
        <f t="shared" si="1"/>
        <v>153146.63078063997</v>
      </c>
      <c r="D21" s="9">
        <v>150205.68460799998</v>
      </c>
      <c r="E21" s="9">
        <v>0</v>
      </c>
      <c r="F21" s="9">
        <v>100.833012</v>
      </c>
      <c r="G21" s="9">
        <v>188.40384864000001</v>
      </c>
      <c r="H21" s="9">
        <v>2651.709312</v>
      </c>
      <c r="I21" s="9">
        <v>0</v>
      </c>
      <c r="J21" s="2" t="s">
        <v>13</v>
      </c>
    </row>
    <row r="22" spans="1:10" x14ac:dyDescent="0.25">
      <c r="A22" s="12" t="s">
        <v>864</v>
      </c>
      <c r="B22" s="5" t="s">
        <v>80</v>
      </c>
      <c r="C22" s="2">
        <f t="shared" si="1"/>
        <v>128540.33920385281</v>
      </c>
      <c r="D22" s="9">
        <v>10930.411900799996</v>
      </c>
      <c r="E22" s="9">
        <v>50868.164592000001</v>
      </c>
      <c r="F22" s="9">
        <v>66636.128412000005</v>
      </c>
      <c r="G22" s="9">
        <v>105.6342990528</v>
      </c>
      <c r="H22" s="9">
        <v>0</v>
      </c>
      <c r="I22" s="9">
        <v>0</v>
      </c>
      <c r="J22" s="2" t="s">
        <v>82</v>
      </c>
    </row>
    <row r="23" spans="1:10" x14ac:dyDescent="0.25">
      <c r="A23" s="12" t="s">
        <v>1107</v>
      </c>
      <c r="B23" s="5" t="s">
        <v>77</v>
      </c>
      <c r="C23" s="2">
        <f t="shared" si="1"/>
        <v>127145.46230063999</v>
      </c>
      <c r="D23" s="9">
        <v>126982.82610719999</v>
      </c>
      <c r="E23" s="9">
        <v>0</v>
      </c>
      <c r="F23" s="9">
        <v>66.01467599999998</v>
      </c>
      <c r="G23" s="9">
        <v>96.621517440000005</v>
      </c>
      <c r="H23" s="9">
        <v>0</v>
      </c>
      <c r="I23" s="9">
        <v>0</v>
      </c>
      <c r="J23" s="2" t="s">
        <v>13</v>
      </c>
    </row>
    <row r="24" spans="1:10" x14ac:dyDescent="0.25">
      <c r="A24" s="12" t="s">
        <v>880</v>
      </c>
      <c r="B24" s="5" t="s">
        <v>91</v>
      </c>
      <c r="C24" s="2">
        <f t="shared" si="1"/>
        <v>112881.12541776001</v>
      </c>
      <c r="D24" s="9">
        <v>112706.24728608</v>
      </c>
      <c r="E24" s="9">
        <v>0</v>
      </c>
      <c r="F24" s="9">
        <v>65.982923999999997</v>
      </c>
      <c r="G24" s="9">
        <v>108.89520768</v>
      </c>
      <c r="H24" s="9">
        <v>0</v>
      </c>
      <c r="I24" s="9">
        <v>0</v>
      </c>
      <c r="J24" s="2" t="s">
        <v>92</v>
      </c>
    </row>
    <row r="25" spans="1:10" x14ac:dyDescent="0.25">
      <c r="A25" s="6" t="s">
        <v>866</v>
      </c>
      <c r="B25" s="5" t="s">
        <v>68</v>
      </c>
      <c r="C25" s="2">
        <f t="shared" si="1"/>
        <v>111251.08188432002</v>
      </c>
      <c r="D25" s="9">
        <v>7757.0772854400002</v>
      </c>
      <c r="E25" s="9">
        <v>0</v>
      </c>
      <c r="F25" s="9">
        <v>103489.70927904002</v>
      </c>
      <c r="G25" s="9">
        <v>4.2953198400000039</v>
      </c>
      <c r="H25" s="9">
        <v>0</v>
      </c>
      <c r="I25" s="9">
        <v>0</v>
      </c>
      <c r="J25" s="2" t="s">
        <v>42</v>
      </c>
    </row>
    <row r="26" spans="1:10" x14ac:dyDescent="0.25">
      <c r="A26" s="6" t="s">
        <v>870</v>
      </c>
      <c r="B26" s="5" t="s">
        <v>65</v>
      </c>
      <c r="C26" s="2">
        <f t="shared" si="1"/>
        <v>108407.94629616001</v>
      </c>
      <c r="D26" s="9">
        <v>108308.02003056</v>
      </c>
      <c r="E26" s="9">
        <v>0</v>
      </c>
      <c r="F26" s="9">
        <v>45.586800000000004</v>
      </c>
      <c r="G26" s="9">
        <v>54.339465600000004</v>
      </c>
      <c r="H26" s="9">
        <v>0</v>
      </c>
      <c r="I26" s="9">
        <v>0</v>
      </c>
      <c r="J26" s="2" t="s">
        <v>13</v>
      </c>
    </row>
    <row r="27" spans="1:10" x14ac:dyDescent="0.25">
      <c r="A27" s="6" t="s">
        <v>872</v>
      </c>
      <c r="B27" s="5" t="s">
        <v>71</v>
      </c>
      <c r="C27" s="2">
        <f t="shared" si="1"/>
        <v>104208.56512416001</v>
      </c>
      <c r="D27" s="9">
        <v>104081.96736000001</v>
      </c>
      <c r="E27" s="9">
        <v>0</v>
      </c>
      <c r="F27" s="9">
        <v>54.658800000000006</v>
      </c>
      <c r="G27" s="9">
        <v>71.938964160000012</v>
      </c>
      <c r="H27" s="9">
        <v>0</v>
      </c>
      <c r="I27" s="9">
        <v>0</v>
      </c>
      <c r="J27" s="2" t="s">
        <v>63</v>
      </c>
    </row>
    <row r="28" spans="1:10" x14ac:dyDescent="0.25">
      <c r="A28" s="12" t="s">
        <v>909</v>
      </c>
      <c r="B28" s="5" t="s">
        <v>112</v>
      </c>
      <c r="C28" s="2">
        <f t="shared" si="1"/>
        <v>102336.99211008</v>
      </c>
      <c r="D28" s="9">
        <v>102221.59282272001</v>
      </c>
      <c r="E28" s="9">
        <v>0</v>
      </c>
      <c r="F28" s="9">
        <v>50.354135999999997</v>
      </c>
      <c r="G28" s="9">
        <v>65.045151360000006</v>
      </c>
      <c r="H28" s="9">
        <v>0</v>
      </c>
      <c r="I28" s="9">
        <v>0</v>
      </c>
      <c r="J28" s="2" t="s">
        <v>13</v>
      </c>
    </row>
    <row r="29" spans="1:10" x14ac:dyDescent="0.25">
      <c r="A29" s="6" t="s">
        <v>869</v>
      </c>
      <c r="B29" s="5" t="s">
        <v>56</v>
      </c>
      <c r="C29" s="2">
        <f t="shared" si="1"/>
        <v>98818.721547840003</v>
      </c>
      <c r="D29" s="9">
        <v>98718.600959999996</v>
      </c>
      <c r="E29" s="9">
        <v>0</v>
      </c>
      <c r="F29" s="9">
        <v>45.672984</v>
      </c>
      <c r="G29" s="9">
        <v>54.447603839999999</v>
      </c>
      <c r="H29" s="9">
        <v>0</v>
      </c>
      <c r="I29" s="9">
        <v>0</v>
      </c>
      <c r="J29" s="2" t="s">
        <v>13</v>
      </c>
    </row>
    <row r="30" spans="1:10" x14ac:dyDescent="0.25">
      <c r="A30" s="6" t="s">
        <v>879</v>
      </c>
      <c r="B30" s="5" t="s">
        <v>84</v>
      </c>
      <c r="C30" s="2">
        <f t="shared" si="1"/>
        <v>82127.444948639997</v>
      </c>
      <c r="D30" s="9">
        <v>82034.674223039998</v>
      </c>
      <c r="E30" s="9">
        <v>0</v>
      </c>
      <c r="F30" s="9">
        <v>42.486443999999999</v>
      </c>
      <c r="G30" s="9">
        <v>50.2842816</v>
      </c>
      <c r="H30" s="9">
        <v>0</v>
      </c>
      <c r="I30" s="9">
        <v>0</v>
      </c>
      <c r="J30" s="2" t="s">
        <v>63</v>
      </c>
    </row>
    <row r="31" spans="1:10" x14ac:dyDescent="0.25">
      <c r="A31" s="6" t="s">
        <v>871</v>
      </c>
      <c r="B31" s="5" t="s">
        <v>96</v>
      </c>
      <c r="C31" s="2">
        <f t="shared" si="1"/>
        <v>78580.602485280004</v>
      </c>
      <c r="D31" s="9">
        <v>2089.5589310400005</v>
      </c>
      <c r="E31" s="9">
        <v>0</v>
      </c>
      <c r="F31" s="9">
        <v>76489.921529280007</v>
      </c>
      <c r="G31" s="9">
        <v>1.1220249600000001</v>
      </c>
      <c r="H31" s="9">
        <v>0</v>
      </c>
      <c r="I31" s="9">
        <v>0</v>
      </c>
      <c r="J31" s="2" t="s">
        <v>42</v>
      </c>
    </row>
    <row r="32" spans="1:10" x14ac:dyDescent="0.25">
      <c r="A32" s="6" t="s">
        <v>878</v>
      </c>
      <c r="B32" s="5" t="s">
        <v>89</v>
      </c>
      <c r="C32" s="2">
        <f t="shared" si="1"/>
        <v>77258.651238719991</v>
      </c>
      <c r="D32" s="9">
        <v>77167.339199999988</v>
      </c>
      <c r="E32" s="9">
        <v>0</v>
      </c>
      <c r="F32" s="9">
        <v>38.946095999999997</v>
      </c>
      <c r="G32" s="9">
        <v>52.36594272</v>
      </c>
      <c r="H32" s="9">
        <v>0</v>
      </c>
      <c r="I32" s="9">
        <v>0</v>
      </c>
      <c r="J32" s="2" t="s">
        <v>63</v>
      </c>
    </row>
    <row r="33" spans="1:10" x14ac:dyDescent="0.25">
      <c r="A33" s="6" t="s">
        <v>877</v>
      </c>
      <c r="B33" s="5" t="s">
        <v>99</v>
      </c>
      <c r="C33" s="2">
        <f t="shared" si="1"/>
        <v>77012.106756480018</v>
      </c>
      <c r="D33" s="9">
        <v>76932.076838400011</v>
      </c>
      <c r="E33" s="9">
        <v>0</v>
      </c>
      <c r="F33" s="9">
        <v>36.287999999999997</v>
      </c>
      <c r="G33" s="9">
        <v>43.741918079999998</v>
      </c>
      <c r="H33" s="9">
        <v>0</v>
      </c>
      <c r="I33" s="9">
        <v>0</v>
      </c>
      <c r="J33" s="2" t="s">
        <v>100</v>
      </c>
    </row>
    <row r="34" spans="1:10" x14ac:dyDescent="0.25">
      <c r="A34" s="12" t="s">
        <v>875</v>
      </c>
      <c r="B34" s="5" t="s">
        <v>74</v>
      </c>
      <c r="C34" s="2">
        <f t="shared" si="1"/>
        <v>70581.765562560002</v>
      </c>
      <c r="D34" s="9">
        <v>70511.125255200008</v>
      </c>
      <c r="E34" s="9">
        <v>0</v>
      </c>
      <c r="F34" s="9">
        <v>32.629716000000002</v>
      </c>
      <c r="G34" s="9">
        <v>38.010591359999999</v>
      </c>
      <c r="H34" s="9">
        <v>0</v>
      </c>
      <c r="I34" s="9">
        <v>0</v>
      </c>
      <c r="J34" s="2" t="s">
        <v>13</v>
      </c>
    </row>
    <row r="35" spans="1:10" x14ac:dyDescent="0.25">
      <c r="A35" s="12" t="s">
        <v>915</v>
      </c>
      <c r="B35" s="5" t="s">
        <v>217</v>
      </c>
      <c r="C35" s="2">
        <f t="shared" si="1"/>
        <v>66055.108452479995</v>
      </c>
      <c r="D35" s="9">
        <v>65907.259074720001</v>
      </c>
      <c r="E35" s="9">
        <v>0</v>
      </c>
      <c r="F35" s="9">
        <v>48.911052959999999</v>
      </c>
      <c r="G35" s="9">
        <v>98.938324800000004</v>
      </c>
      <c r="H35" s="9">
        <v>0</v>
      </c>
      <c r="I35" s="9">
        <v>0</v>
      </c>
      <c r="J35" s="2" t="s">
        <v>13</v>
      </c>
    </row>
    <row r="36" spans="1:10" x14ac:dyDescent="0.25">
      <c r="A36" s="6" t="s">
        <v>892</v>
      </c>
      <c r="B36" s="5" t="s">
        <v>94</v>
      </c>
      <c r="C36" s="2">
        <f t="shared" si="1"/>
        <v>59618.20539024</v>
      </c>
      <c r="D36" s="9">
        <v>59550.326781119998</v>
      </c>
      <c r="E36" s="9">
        <v>0</v>
      </c>
      <c r="F36" s="9">
        <v>29.501690400000001</v>
      </c>
      <c r="G36" s="9">
        <v>38.376918719999999</v>
      </c>
      <c r="H36" s="9">
        <v>0</v>
      </c>
      <c r="I36" s="9">
        <v>0</v>
      </c>
      <c r="J36" s="2" t="s">
        <v>63</v>
      </c>
    </row>
    <row r="37" spans="1:10" x14ac:dyDescent="0.25">
      <c r="A37" s="6" t="s">
        <v>883</v>
      </c>
      <c r="B37" s="5" t="s">
        <v>105</v>
      </c>
      <c r="C37" s="2">
        <f t="shared" si="1"/>
        <v>52499.919286080003</v>
      </c>
      <c r="D37" s="9">
        <v>6441.6273969599943</v>
      </c>
      <c r="E37" s="9">
        <v>45800.804669760008</v>
      </c>
      <c r="F37" s="9">
        <v>76.869323999999992</v>
      </c>
      <c r="G37" s="9">
        <v>180.61789535999998</v>
      </c>
      <c r="H37" s="9">
        <v>0</v>
      </c>
      <c r="I37" s="9">
        <v>0</v>
      </c>
      <c r="J37" s="2" t="s">
        <v>107</v>
      </c>
    </row>
    <row r="38" spans="1:10" x14ac:dyDescent="0.25">
      <c r="A38" s="12" t="s">
        <v>886</v>
      </c>
      <c r="B38" s="5" t="s">
        <v>114</v>
      </c>
      <c r="C38" s="2">
        <f t="shared" si="1"/>
        <v>49144.646255039996</v>
      </c>
      <c r="D38" s="9">
        <v>49093.881701759994</v>
      </c>
      <c r="E38" s="9">
        <v>0</v>
      </c>
      <c r="F38" s="9">
        <v>23.144939999999998</v>
      </c>
      <c r="G38" s="9">
        <v>27.619613279999996</v>
      </c>
      <c r="H38" s="9">
        <v>0</v>
      </c>
      <c r="I38" s="9">
        <v>0</v>
      </c>
      <c r="J38" s="2" t="s">
        <v>100</v>
      </c>
    </row>
    <row r="39" spans="1:10" x14ac:dyDescent="0.25">
      <c r="A39" s="6" t="s">
        <v>889</v>
      </c>
      <c r="B39" s="5" t="s">
        <v>117</v>
      </c>
      <c r="C39" s="2">
        <f t="shared" si="1"/>
        <v>47599.620697440012</v>
      </c>
      <c r="D39" s="9">
        <v>47550.451999680008</v>
      </c>
      <c r="E39" s="9">
        <v>0</v>
      </c>
      <c r="F39" s="9">
        <v>22.417547039999999</v>
      </c>
      <c r="G39" s="9">
        <v>26.751150719999998</v>
      </c>
      <c r="H39" s="9">
        <v>0</v>
      </c>
      <c r="I39" s="9">
        <v>0</v>
      </c>
      <c r="J39" s="2" t="s">
        <v>100</v>
      </c>
    </row>
    <row r="40" spans="1:10" x14ac:dyDescent="0.25">
      <c r="A40" s="6" t="s">
        <v>882</v>
      </c>
      <c r="B40" s="5" t="s">
        <v>128</v>
      </c>
      <c r="C40" s="2">
        <f t="shared" si="1"/>
        <v>47514.270142080015</v>
      </c>
      <c r="D40" s="9">
        <v>47465.672798880012</v>
      </c>
      <c r="E40" s="9">
        <v>0</v>
      </c>
      <c r="F40" s="9">
        <v>22.225402079999999</v>
      </c>
      <c r="G40" s="9">
        <v>26.371941120000006</v>
      </c>
      <c r="H40" s="9">
        <v>0</v>
      </c>
      <c r="I40" s="9">
        <v>0</v>
      </c>
      <c r="J40" s="2" t="s">
        <v>100</v>
      </c>
    </row>
    <row r="41" spans="1:10" x14ac:dyDescent="0.25">
      <c r="A41" s="6" t="s">
        <v>901</v>
      </c>
      <c r="B41" s="5" t="s">
        <v>122</v>
      </c>
      <c r="C41" s="2">
        <f t="shared" si="1"/>
        <v>45713.604152159991</v>
      </c>
      <c r="D41" s="9">
        <v>1738.6321982400002</v>
      </c>
      <c r="E41" s="9">
        <v>0</v>
      </c>
      <c r="F41" s="9">
        <v>43974.106847999996</v>
      </c>
      <c r="G41" s="9">
        <v>0.86510591999999997</v>
      </c>
      <c r="H41" s="9">
        <v>0</v>
      </c>
      <c r="I41" s="9">
        <v>0</v>
      </c>
      <c r="J41" s="2" t="s">
        <v>42</v>
      </c>
    </row>
    <row r="42" spans="1:10" x14ac:dyDescent="0.25">
      <c r="A42" s="6" t="s">
        <v>1112</v>
      </c>
      <c r="B42" s="5" t="s">
        <v>87</v>
      </c>
      <c r="C42" s="2">
        <f t="shared" si="1"/>
        <v>45055.07320608</v>
      </c>
      <c r="D42" s="9">
        <v>115.98960239999457</v>
      </c>
      <c r="E42" s="9">
        <v>42844.751711999997</v>
      </c>
      <c r="F42" s="9">
        <v>300.94881264000003</v>
      </c>
      <c r="G42" s="9">
        <v>1793.3830790399998</v>
      </c>
      <c r="H42" s="9">
        <v>0</v>
      </c>
      <c r="I42" s="9">
        <v>0</v>
      </c>
      <c r="J42" s="2" t="s">
        <v>13</v>
      </c>
    </row>
    <row r="43" spans="1:10" x14ac:dyDescent="0.25">
      <c r="A43" s="12" t="s">
        <v>896</v>
      </c>
      <c r="B43" s="5" t="s">
        <v>130</v>
      </c>
      <c r="C43" s="2">
        <f t="shared" si="1"/>
        <v>43001.9874808272</v>
      </c>
      <c r="D43" s="9">
        <v>5497.2373879584011</v>
      </c>
      <c r="E43" s="9">
        <v>0</v>
      </c>
      <c r="F43" s="9">
        <v>2.5717985999999993</v>
      </c>
      <c r="G43" s="9">
        <v>2533.5364910687999</v>
      </c>
      <c r="H43" s="9">
        <v>8577.7211520000001</v>
      </c>
      <c r="I43" s="9">
        <v>26390.920651200002</v>
      </c>
      <c r="J43" s="2" t="s">
        <v>100</v>
      </c>
    </row>
    <row r="44" spans="1:10" x14ac:dyDescent="0.25">
      <c r="A44" s="6" t="s">
        <v>888</v>
      </c>
      <c r="B44" s="5" t="s">
        <v>119</v>
      </c>
      <c r="C44" s="2">
        <f t="shared" si="1"/>
        <v>42763.121493119994</v>
      </c>
      <c r="D44" s="9">
        <v>16.683407999999471</v>
      </c>
      <c r="E44" s="9">
        <v>6056.9298720000006</v>
      </c>
      <c r="F44" s="9">
        <v>36689.454143999996</v>
      </c>
      <c r="G44" s="9">
        <v>5.4069119999999998E-2</v>
      </c>
      <c r="H44" s="9">
        <v>0</v>
      </c>
      <c r="I44" s="9">
        <v>0</v>
      </c>
      <c r="J44" s="2" t="s">
        <v>82</v>
      </c>
    </row>
    <row r="45" spans="1:10" x14ac:dyDescent="0.25">
      <c r="A45" s="6" t="s">
        <v>891</v>
      </c>
      <c r="B45" s="5" t="s">
        <v>141</v>
      </c>
      <c r="C45" s="2">
        <f t="shared" si="1"/>
        <v>42238.156695840007</v>
      </c>
      <c r="D45" s="9">
        <v>42194.578708800007</v>
      </c>
      <c r="E45" s="9">
        <v>0</v>
      </c>
      <c r="F45" s="9">
        <v>19.880562239999996</v>
      </c>
      <c r="G45" s="9">
        <v>23.697424800000004</v>
      </c>
      <c r="H45" s="9">
        <v>0</v>
      </c>
      <c r="I45" s="9">
        <v>0</v>
      </c>
      <c r="J45" s="2" t="s">
        <v>100</v>
      </c>
    </row>
    <row r="46" spans="1:10" x14ac:dyDescent="0.25">
      <c r="A46" s="6" t="s">
        <v>893</v>
      </c>
      <c r="B46" s="5" t="s">
        <v>125</v>
      </c>
      <c r="C46" s="2">
        <f t="shared" si="1"/>
        <v>42063.458643359998</v>
      </c>
      <c r="D46" s="9">
        <v>42020.433776159996</v>
      </c>
      <c r="E46" s="9">
        <v>0</v>
      </c>
      <c r="F46" s="9">
        <v>19.504799999999999</v>
      </c>
      <c r="G46" s="9">
        <v>23.5200672</v>
      </c>
      <c r="H46" s="9">
        <v>0</v>
      </c>
      <c r="I46" s="9">
        <v>0</v>
      </c>
      <c r="J46" s="2" t="s">
        <v>100</v>
      </c>
    </row>
    <row r="47" spans="1:10" x14ac:dyDescent="0.25">
      <c r="A47" s="6" t="s">
        <v>890</v>
      </c>
      <c r="B47" s="5" t="s">
        <v>133</v>
      </c>
      <c r="C47" s="2">
        <f t="shared" si="1"/>
        <v>41771.703304799994</v>
      </c>
      <c r="D47" s="9">
        <v>41703.895185119996</v>
      </c>
      <c r="E47" s="9">
        <v>0</v>
      </c>
      <c r="F47" s="9">
        <v>25.215986879999999</v>
      </c>
      <c r="G47" s="9">
        <v>42.592132800000002</v>
      </c>
      <c r="H47" s="9">
        <v>0</v>
      </c>
      <c r="I47" s="9">
        <v>0</v>
      </c>
      <c r="J47" s="2" t="s">
        <v>100</v>
      </c>
    </row>
    <row r="48" spans="1:10" x14ac:dyDescent="0.25">
      <c r="A48" s="12" t="s">
        <v>897</v>
      </c>
      <c r="B48" s="5" t="s">
        <v>139</v>
      </c>
      <c r="C48" s="2">
        <f t="shared" si="1"/>
        <v>36981.082837440001</v>
      </c>
      <c r="D48" s="9">
        <v>30485.027522880002</v>
      </c>
      <c r="E48" s="9">
        <v>3647.3703839999998</v>
      </c>
      <c r="F48" s="9">
        <v>241.17458400000004</v>
      </c>
      <c r="G48" s="9">
        <v>2607.51034656</v>
      </c>
      <c r="H48" s="9">
        <v>0</v>
      </c>
      <c r="I48" s="9">
        <v>0</v>
      </c>
      <c r="J48" s="2" t="s">
        <v>107</v>
      </c>
    </row>
    <row r="49" spans="1:10" x14ac:dyDescent="0.25">
      <c r="A49" s="6" t="s">
        <v>900</v>
      </c>
      <c r="B49" s="5" t="s">
        <v>136</v>
      </c>
      <c r="C49" s="2">
        <f t="shared" si="1"/>
        <v>36734.414522400002</v>
      </c>
      <c r="D49" s="9">
        <v>36691.640677440002</v>
      </c>
      <c r="E49" s="9">
        <v>0</v>
      </c>
      <c r="F49" s="9">
        <v>18.379871999999999</v>
      </c>
      <c r="G49" s="9">
        <v>24.393972960000003</v>
      </c>
      <c r="H49" s="9">
        <v>0</v>
      </c>
      <c r="I49" s="9">
        <v>0</v>
      </c>
      <c r="J49" s="2" t="s">
        <v>100</v>
      </c>
    </row>
    <row r="50" spans="1:10" x14ac:dyDescent="0.25">
      <c r="A50" s="12" t="s">
        <v>899</v>
      </c>
      <c r="B50" s="5" t="s">
        <v>109</v>
      </c>
      <c r="C50" s="2">
        <f t="shared" si="1"/>
        <v>35790.103964159985</v>
      </c>
      <c r="D50" s="9">
        <v>35739.28080575999</v>
      </c>
      <c r="E50" s="9">
        <v>0</v>
      </c>
      <c r="F50" s="9">
        <v>19.973368799999999</v>
      </c>
      <c r="G50" s="9">
        <v>30.849789599999998</v>
      </c>
      <c r="H50" s="9">
        <v>0</v>
      </c>
      <c r="I50" s="9">
        <v>0</v>
      </c>
      <c r="J50" s="2" t="s">
        <v>92</v>
      </c>
    </row>
    <row r="51" spans="1:10" x14ac:dyDescent="0.25">
      <c r="A51" s="13" t="s">
        <v>902</v>
      </c>
      <c r="B51" s="5" t="s">
        <v>181</v>
      </c>
      <c r="C51" s="2">
        <f t="shared" si="1"/>
        <v>35583.634316159994</v>
      </c>
      <c r="D51" s="9">
        <v>4151.6855856000002</v>
      </c>
      <c r="E51" s="9">
        <v>0</v>
      </c>
      <c r="F51" s="9">
        <v>1.9595519999999997</v>
      </c>
      <c r="G51" s="9">
        <v>68.018952959999993</v>
      </c>
      <c r="H51" s="9">
        <v>1176.9287039999999</v>
      </c>
      <c r="I51" s="9">
        <v>30185.041521599996</v>
      </c>
      <c r="J51" s="2" t="s">
        <v>100</v>
      </c>
    </row>
    <row r="52" spans="1:10" x14ac:dyDescent="0.25">
      <c r="A52" s="6" t="s">
        <v>903</v>
      </c>
      <c r="B52" s="5" t="s">
        <v>144</v>
      </c>
      <c r="C52" s="2">
        <f t="shared" si="1"/>
        <v>34732.020728160001</v>
      </c>
      <c r="D52" s="9">
        <v>1442.097367199993</v>
      </c>
      <c r="E52" s="9">
        <v>32846.32115856</v>
      </c>
      <c r="F52" s="9">
        <v>64.473615359999997</v>
      </c>
      <c r="G52" s="9">
        <v>379.12858704000001</v>
      </c>
      <c r="H52" s="9">
        <v>0</v>
      </c>
      <c r="I52" s="9">
        <v>0</v>
      </c>
      <c r="J52" s="2" t="s">
        <v>100</v>
      </c>
    </row>
    <row r="53" spans="1:10" x14ac:dyDescent="0.25">
      <c r="A53" s="12" t="s">
        <v>867</v>
      </c>
      <c r="B53" s="5" t="s">
        <v>167</v>
      </c>
      <c r="C53" s="2">
        <f t="shared" si="1"/>
        <v>30568.130218080001</v>
      </c>
      <c r="D53" s="9">
        <v>10.41429311999887</v>
      </c>
      <c r="E53" s="9">
        <v>25015.76784</v>
      </c>
      <c r="F53" s="9">
        <v>5493.7432871999999</v>
      </c>
      <c r="G53" s="9">
        <v>48.204797759999998</v>
      </c>
      <c r="H53" s="9">
        <v>0</v>
      </c>
      <c r="I53" s="9">
        <v>0</v>
      </c>
      <c r="J53" s="2" t="s">
        <v>82</v>
      </c>
    </row>
    <row r="54" spans="1:10" x14ac:dyDescent="0.25">
      <c r="A54" s="6" t="s">
        <v>911</v>
      </c>
      <c r="B54" s="5" t="s">
        <v>214</v>
      </c>
      <c r="C54" s="2">
        <f t="shared" si="1"/>
        <v>30047.819538240001</v>
      </c>
      <c r="D54" s="9">
        <v>30013.305658560002</v>
      </c>
      <c r="E54" s="9">
        <v>0</v>
      </c>
      <c r="F54" s="9">
        <v>14.832719999999998</v>
      </c>
      <c r="G54" s="9">
        <v>19.68115968</v>
      </c>
      <c r="H54" s="9">
        <v>0</v>
      </c>
      <c r="I54" s="9">
        <v>0</v>
      </c>
      <c r="J54" s="2" t="s">
        <v>13</v>
      </c>
    </row>
    <row r="55" spans="1:10" x14ac:dyDescent="0.25">
      <c r="A55" s="6" t="s">
        <v>916</v>
      </c>
      <c r="B55" s="5" t="s">
        <v>147</v>
      </c>
      <c r="C55" s="2">
        <f t="shared" si="1"/>
        <v>29855.047793759997</v>
      </c>
      <c r="D55" s="9">
        <v>29820.514862879998</v>
      </c>
      <c r="E55" s="9">
        <v>0</v>
      </c>
      <c r="F55" s="9">
        <v>14.986943999999999</v>
      </c>
      <c r="G55" s="9">
        <v>19.545986880000001</v>
      </c>
      <c r="H55" s="9">
        <v>0</v>
      </c>
      <c r="I55" s="9">
        <v>0</v>
      </c>
      <c r="J55" s="2" t="s">
        <v>42</v>
      </c>
    </row>
    <row r="56" spans="1:10" x14ac:dyDescent="0.25">
      <c r="A56" s="6" t="s">
        <v>906</v>
      </c>
      <c r="B56" s="5" t="s">
        <v>154</v>
      </c>
      <c r="C56" s="2">
        <f t="shared" si="1"/>
        <v>29828.16020016</v>
      </c>
      <c r="D56" s="9">
        <v>29797.454201760003</v>
      </c>
      <c r="E56" s="9">
        <v>0</v>
      </c>
      <c r="F56" s="9">
        <v>14.079744</v>
      </c>
      <c r="G56" s="9">
        <v>16.626254399999997</v>
      </c>
      <c r="H56" s="9">
        <v>0</v>
      </c>
      <c r="I56" s="9">
        <v>0</v>
      </c>
      <c r="J56" s="2" t="s">
        <v>100</v>
      </c>
    </row>
    <row r="57" spans="1:10" x14ac:dyDescent="0.25">
      <c r="A57" s="6" t="s">
        <v>894</v>
      </c>
      <c r="B57" s="5" t="s">
        <v>291</v>
      </c>
      <c r="C57" s="2">
        <f t="shared" si="1"/>
        <v>29603.331727199999</v>
      </c>
      <c r="D57" s="9">
        <v>29573.395488000002</v>
      </c>
      <c r="E57" s="9">
        <v>0</v>
      </c>
      <c r="F57" s="9">
        <v>13.850676000000004</v>
      </c>
      <c r="G57" s="9">
        <v>16.085563199999999</v>
      </c>
      <c r="H57" s="9">
        <v>0</v>
      </c>
      <c r="I57" s="9">
        <v>0</v>
      </c>
      <c r="J57" s="2" t="s">
        <v>13</v>
      </c>
    </row>
    <row r="58" spans="1:10" x14ac:dyDescent="0.25">
      <c r="A58" s="6" t="s">
        <v>904</v>
      </c>
      <c r="B58" s="5" t="s">
        <v>178</v>
      </c>
      <c r="C58" s="2">
        <f t="shared" si="1"/>
        <v>29493.93855744</v>
      </c>
      <c r="D58" s="9">
        <v>29348.927627040001</v>
      </c>
      <c r="E58" s="9">
        <v>0</v>
      </c>
      <c r="F58" s="9">
        <v>13.487795999999999</v>
      </c>
      <c r="G58" s="9">
        <v>131.5231344</v>
      </c>
      <c r="H58" s="9">
        <v>0</v>
      </c>
      <c r="I58" s="9">
        <v>0</v>
      </c>
      <c r="J58" s="2" t="s">
        <v>100</v>
      </c>
    </row>
    <row r="59" spans="1:10" x14ac:dyDescent="0.25">
      <c r="A59" s="6" t="s">
        <v>907</v>
      </c>
      <c r="B59" s="5" t="s">
        <v>152</v>
      </c>
      <c r="C59" s="2">
        <f t="shared" si="1"/>
        <v>29359.018049759998</v>
      </c>
      <c r="D59" s="9">
        <v>29328.095956319998</v>
      </c>
      <c r="E59" s="9">
        <v>0</v>
      </c>
      <c r="F59" s="9">
        <v>13.961717280000007</v>
      </c>
      <c r="G59" s="9">
        <v>16.960376160000003</v>
      </c>
      <c r="H59" s="9">
        <v>0</v>
      </c>
      <c r="I59" s="9">
        <v>0</v>
      </c>
      <c r="J59" s="2" t="s">
        <v>63</v>
      </c>
    </row>
    <row r="60" spans="1:10" x14ac:dyDescent="0.25">
      <c r="A60" s="6" t="s">
        <v>910</v>
      </c>
      <c r="B60" s="5" t="s">
        <v>165</v>
      </c>
      <c r="C60" s="2">
        <f t="shared" si="1"/>
        <v>28278.810383039996</v>
      </c>
      <c r="D60" s="9">
        <v>27136.615463999995</v>
      </c>
      <c r="E60" s="9">
        <v>0</v>
      </c>
      <c r="F60" s="9">
        <v>1075.041072</v>
      </c>
      <c r="G60" s="9">
        <v>67.153847040000002</v>
      </c>
      <c r="H60" s="9">
        <v>0</v>
      </c>
      <c r="I60" s="9">
        <v>0</v>
      </c>
      <c r="J60" s="2" t="s">
        <v>42</v>
      </c>
    </row>
    <row r="61" spans="1:10" x14ac:dyDescent="0.25">
      <c r="A61" s="12" t="s">
        <v>874</v>
      </c>
      <c r="B61" s="5" t="s">
        <v>159</v>
      </c>
      <c r="C61" s="2">
        <f t="shared" si="1"/>
        <v>27517.570844299196</v>
      </c>
      <c r="D61" s="9">
        <v>27474.026359247997</v>
      </c>
      <c r="E61" s="9">
        <v>0</v>
      </c>
      <c r="F61" s="9">
        <v>16.414763399999998</v>
      </c>
      <c r="G61" s="9">
        <v>27.129721651199997</v>
      </c>
      <c r="H61" s="9">
        <v>0</v>
      </c>
      <c r="I61" s="9">
        <v>0</v>
      </c>
      <c r="J61" s="2" t="s">
        <v>100</v>
      </c>
    </row>
    <row r="62" spans="1:10" x14ac:dyDescent="0.25">
      <c r="A62" s="12" t="s">
        <v>926</v>
      </c>
      <c r="B62" s="5" t="s">
        <v>276</v>
      </c>
      <c r="C62" s="2">
        <f t="shared" si="1"/>
        <v>26296.199761098029</v>
      </c>
      <c r="D62" s="9">
        <v>26269.069305630896</v>
      </c>
      <c r="E62" s="9">
        <v>0</v>
      </c>
      <c r="F62" s="9">
        <v>12.377032603488001</v>
      </c>
      <c r="G62" s="9">
        <v>14.753422863648</v>
      </c>
      <c r="H62" s="9">
        <v>0</v>
      </c>
      <c r="I62" s="9">
        <v>0</v>
      </c>
      <c r="J62" s="2" t="s">
        <v>100</v>
      </c>
    </row>
    <row r="63" spans="1:10" x14ac:dyDescent="0.25">
      <c r="A63" s="12" t="s">
        <v>873</v>
      </c>
      <c r="B63" s="5" t="s">
        <v>706</v>
      </c>
      <c r="C63" s="2">
        <f t="shared" si="1"/>
        <v>23476.107577507202</v>
      </c>
      <c r="D63" s="9">
        <v>13145.427819748804</v>
      </c>
      <c r="E63" s="9">
        <v>9819</v>
      </c>
      <c r="F63" s="9">
        <v>199.54846044000001</v>
      </c>
      <c r="G63" s="9">
        <v>312.13129731840002</v>
      </c>
      <c r="H63" s="9">
        <v>0</v>
      </c>
      <c r="I63" s="9">
        <v>0</v>
      </c>
      <c r="J63" s="2" t="s">
        <v>17</v>
      </c>
    </row>
    <row r="64" spans="1:10" x14ac:dyDescent="0.25">
      <c r="A64" s="6" t="s">
        <v>921</v>
      </c>
      <c r="B64" s="5" t="s">
        <v>201</v>
      </c>
      <c r="C64" s="2">
        <f t="shared" si="1"/>
        <v>22615.384044959999</v>
      </c>
      <c r="D64" s="9">
        <v>22591.92866112</v>
      </c>
      <c r="E64" s="9">
        <v>0</v>
      </c>
      <c r="F64" s="9">
        <v>10.672572960000002</v>
      </c>
      <c r="G64" s="9">
        <v>12.78281088</v>
      </c>
      <c r="H64" s="9">
        <v>0</v>
      </c>
      <c r="I64" s="9">
        <v>0</v>
      </c>
      <c r="J64" s="2" t="s">
        <v>63</v>
      </c>
    </row>
    <row r="65" spans="1:10" x14ac:dyDescent="0.25">
      <c r="A65" s="12" t="s">
        <v>936</v>
      </c>
      <c r="B65" s="5" t="s">
        <v>242</v>
      </c>
      <c r="C65" s="2">
        <f t="shared" si="1"/>
        <v>22273.263411840002</v>
      </c>
      <c r="D65" s="9">
        <v>22250.276687520003</v>
      </c>
      <c r="E65" s="9">
        <v>0</v>
      </c>
      <c r="F65" s="9">
        <v>10.485326879999999</v>
      </c>
      <c r="G65" s="9">
        <v>12.50139744</v>
      </c>
      <c r="H65" s="9">
        <v>0</v>
      </c>
      <c r="I65" s="9">
        <v>0</v>
      </c>
      <c r="J65" s="2" t="s">
        <v>42</v>
      </c>
    </row>
    <row r="66" spans="1:10" x14ac:dyDescent="0.25">
      <c r="A66" s="12" t="s">
        <v>193</v>
      </c>
      <c r="B66" s="5" t="s">
        <v>194</v>
      </c>
      <c r="C66" s="2">
        <f t="shared" si="1"/>
        <v>22129.761699360002</v>
      </c>
      <c r="D66" s="9">
        <v>184.49726400000239</v>
      </c>
      <c r="E66" s="9">
        <v>15825.603407039998</v>
      </c>
      <c r="F66" s="9">
        <v>6119.0662679999996</v>
      </c>
      <c r="G66" s="9">
        <v>0.59476032000000012</v>
      </c>
      <c r="H66" s="9">
        <v>0</v>
      </c>
      <c r="I66" s="9">
        <v>0</v>
      </c>
      <c r="J66" s="2" t="s">
        <v>82</v>
      </c>
    </row>
    <row r="67" spans="1:10" x14ac:dyDescent="0.25">
      <c r="A67" s="6" t="s">
        <v>898</v>
      </c>
      <c r="B67" s="5" t="s">
        <v>188</v>
      </c>
      <c r="C67" s="2">
        <f t="shared" ref="C67:C130" si="2">SUM(D67:I67)</f>
        <v>21656.541503520006</v>
      </c>
      <c r="D67" s="9">
        <v>21635.239903200003</v>
      </c>
      <c r="E67" s="9">
        <v>0</v>
      </c>
      <c r="F67" s="9">
        <v>10.14095376</v>
      </c>
      <c r="G67" s="9">
        <v>11.160646559999998</v>
      </c>
      <c r="H67" s="9">
        <v>0</v>
      </c>
      <c r="I67" s="9">
        <v>0</v>
      </c>
      <c r="J67" s="2" t="s">
        <v>100</v>
      </c>
    </row>
    <row r="68" spans="1:10" x14ac:dyDescent="0.25">
      <c r="A68" s="6" t="s">
        <v>908</v>
      </c>
      <c r="B68" s="5" t="s">
        <v>191</v>
      </c>
      <c r="C68" s="2">
        <f t="shared" si="2"/>
        <v>21560.578250399987</v>
      </c>
      <c r="D68" s="9">
        <v>21536.259212159988</v>
      </c>
      <c r="E68" s="9">
        <v>0</v>
      </c>
      <c r="F68" s="9">
        <v>10.618413119999998</v>
      </c>
      <c r="G68" s="9">
        <v>13.70062512</v>
      </c>
      <c r="H68" s="9">
        <v>0</v>
      </c>
      <c r="I68" s="9">
        <v>0</v>
      </c>
      <c r="J68" s="2" t="s">
        <v>63</v>
      </c>
    </row>
    <row r="69" spans="1:10" x14ac:dyDescent="0.25">
      <c r="A69" s="6" t="s">
        <v>905</v>
      </c>
      <c r="B69" s="5" t="s">
        <v>199</v>
      </c>
      <c r="C69" s="2">
        <f t="shared" si="2"/>
        <v>21376.903091039996</v>
      </c>
      <c r="D69" s="9">
        <v>21350.376925919994</v>
      </c>
      <c r="E69" s="9">
        <v>0</v>
      </c>
      <c r="F69" s="9">
        <v>11.073373919999996</v>
      </c>
      <c r="G69" s="9">
        <v>15.4527912</v>
      </c>
      <c r="H69" s="9">
        <v>0</v>
      </c>
      <c r="I69" s="9">
        <v>0</v>
      </c>
      <c r="J69" s="2" t="s">
        <v>92</v>
      </c>
    </row>
    <row r="70" spans="1:10" x14ac:dyDescent="0.25">
      <c r="A70" s="6" t="s">
        <v>920</v>
      </c>
      <c r="B70" s="5" t="s">
        <v>204</v>
      </c>
      <c r="C70" s="2">
        <f t="shared" si="2"/>
        <v>21226.394437920004</v>
      </c>
      <c r="D70" s="9">
        <v>21204.242881920003</v>
      </c>
      <c r="E70" s="9">
        <v>0</v>
      </c>
      <c r="F70" s="9">
        <v>10.039891679999998</v>
      </c>
      <c r="G70" s="9">
        <v>12.111664320000001</v>
      </c>
      <c r="H70" s="9">
        <v>0</v>
      </c>
      <c r="I70" s="9">
        <v>0</v>
      </c>
      <c r="J70" s="2" t="s">
        <v>63</v>
      </c>
    </row>
    <row r="71" spans="1:10" x14ac:dyDescent="0.25">
      <c r="A71" s="12" t="s">
        <v>973</v>
      </c>
      <c r="B71" s="5" t="s">
        <v>208</v>
      </c>
      <c r="C71" s="2">
        <f t="shared" si="2"/>
        <v>21002.076174239999</v>
      </c>
      <c r="D71" s="9">
        <v>20956.5744696</v>
      </c>
      <c r="E71" s="9">
        <v>0</v>
      </c>
      <c r="F71" s="9">
        <v>15.250032000000003</v>
      </c>
      <c r="G71" s="9">
        <v>30.251672640000002</v>
      </c>
      <c r="H71" s="9">
        <v>0</v>
      </c>
      <c r="I71" s="9">
        <v>0</v>
      </c>
      <c r="J71" s="2" t="s">
        <v>13</v>
      </c>
    </row>
    <row r="72" spans="1:10" x14ac:dyDescent="0.25">
      <c r="A72" s="12" t="s">
        <v>913</v>
      </c>
      <c r="B72" s="5" t="s">
        <v>162</v>
      </c>
      <c r="C72" s="2">
        <f t="shared" si="2"/>
        <v>20735.607613387201</v>
      </c>
      <c r="D72" s="9">
        <v>1703.2563887471999</v>
      </c>
      <c r="E72" s="9">
        <v>18527.75122464</v>
      </c>
      <c r="F72" s="9">
        <v>36.36</v>
      </c>
      <c r="G72" s="9">
        <v>468.24</v>
      </c>
      <c r="H72" s="9">
        <v>0</v>
      </c>
      <c r="I72" s="9">
        <v>0</v>
      </c>
      <c r="J72" s="2" t="s">
        <v>63</v>
      </c>
    </row>
    <row r="73" spans="1:10" x14ac:dyDescent="0.25">
      <c r="A73" s="6" t="s">
        <v>1105</v>
      </c>
      <c r="B73" s="5" t="s">
        <v>184</v>
      </c>
      <c r="C73" s="2">
        <f t="shared" si="2"/>
        <v>20655.641442240001</v>
      </c>
      <c r="D73" s="9">
        <v>20634.329862720002</v>
      </c>
      <c r="E73" s="9">
        <v>0</v>
      </c>
      <c r="F73" s="9">
        <v>9.722371680000002</v>
      </c>
      <c r="G73" s="9">
        <v>11.589207840000002</v>
      </c>
      <c r="H73" s="9">
        <v>0</v>
      </c>
      <c r="I73" s="9">
        <v>0</v>
      </c>
      <c r="J73" s="2" t="s">
        <v>100</v>
      </c>
    </row>
    <row r="74" spans="1:10" x14ac:dyDescent="0.25">
      <c r="A74" s="6" t="s">
        <v>918</v>
      </c>
      <c r="B74" s="5" t="s">
        <v>175</v>
      </c>
      <c r="C74" s="2">
        <f t="shared" si="2"/>
        <v>20333.753364959997</v>
      </c>
      <c r="D74" s="9">
        <v>20292.830207999999</v>
      </c>
      <c r="E74" s="9">
        <v>0</v>
      </c>
      <c r="F74" s="9">
        <v>10.076724</v>
      </c>
      <c r="G74" s="9">
        <v>30.846432960000001</v>
      </c>
      <c r="H74" s="9">
        <v>0</v>
      </c>
      <c r="I74" s="9">
        <v>0</v>
      </c>
      <c r="J74" s="2" t="s">
        <v>100</v>
      </c>
    </row>
    <row r="75" spans="1:10" x14ac:dyDescent="0.25">
      <c r="A75" s="6" t="s">
        <v>919</v>
      </c>
      <c r="B75" s="5" t="s">
        <v>173</v>
      </c>
      <c r="C75" s="2">
        <f t="shared" si="2"/>
        <v>20272.971600000001</v>
      </c>
      <c r="D75" s="9">
        <v>0</v>
      </c>
      <c r="E75" s="9">
        <v>0</v>
      </c>
      <c r="F75" s="9">
        <v>20272.971600000001</v>
      </c>
      <c r="G75" s="9">
        <v>0</v>
      </c>
      <c r="H75" s="9">
        <v>0</v>
      </c>
      <c r="I75" s="9">
        <v>0</v>
      </c>
      <c r="J75" s="2" t="s">
        <v>82</v>
      </c>
    </row>
    <row r="76" spans="1:10" x14ac:dyDescent="0.25">
      <c r="A76" s="6" t="s">
        <v>924</v>
      </c>
      <c r="B76" s="5" t="s">
        <v>196</v>
      </c>
      <c r="C76" s="2">
        <f t="shared" si="2"/>
        <v>19538.640918720008</v>
      </c>
      <c r="D76" s="9">
        <v>18696.566085120005</v>
      </c>
      <c r="E76" s="9">
        <v>2.5253726400000001</v>
      </c>
      <c r="F76" s="9">
        <v>72.96618672000001</v>
      </c>
      <c r="G76" s="9">
        <v>766.58327424000004</v>
      </c>
      <c r="H76" s="9">
        <v>0</v>
      </c>
      <c r="I76" s="9">
        <v>0</v>
      </c>
      <c r="J76" s="2" t="s">
        <v>100</v>
      </c>
    </row>
    <row r="77" spans="1:10" x14ac:dyDescent="0.25">
      <c r="A77" s="6" t="s">
        <v>205</v>
      </c>
      <c r="B77" s="5" t="s">
        <v>206</v>
      </c>
      <c r="C77" s="2">
        <f t="shared" si="2"/>
        <v>18625.524341759996</v>
      </c>
      <c r="D77" s="9">
        <v>18605.982527999997</v>
      </c>
      <c r="E77" s="9">
        <v>0</v>
      </c>
      <c r="F77" s="9">
        <v>8.8361280000000004</v>
      </c>
      <c r="G77" s="9">
        <v>10.70568576</v>
      </c>
      <c r="H77" s="9">
        <v>0</v>
      </c>
      <c r="I77" s="9">
        <v>0</v>
      </c>
      <c r="J77" s="2" t="s">
        <v>63</v>
      </c>
    </row>
    <row r="78" spans="1:10" x14ac:dyDescent="0.25">
      <c r="A78" s="12" t="s">
        <v>884</v>
      </c>
      <c r="B78" s="5" t="s">
        <v>708</v>
      </c>
      <c r="C78" s="2">
        <f t="shared" si="2"/>
        <v>17784.0111066912</v>
      </c>
      <c r="D78" s="9">
        <v>9198.6498834208014</v>
      </c>
      <c r="E78" s="9">
        <v>8191.9999999999991</v>
      </c>
      <c r="F78" s="9">
        <v>153.38651832000002</v>
      </c>
      <c r="G78" s="9">
        <v>239.9747049504</v>
      </c>
      <c r="H78" s="9">
        <v>0</v>
      </c>
      <c r="I78" s="9">
        <v>0</v>
      </c>
      <c r="J78" s="2" t="s">
        <v>17</v>
      </c>
    </row>
    <row r="79" spans="1:10" x14ac:dyDescent="0.25">
      <c r="A79" s="6" t="s">
        <v>931</v>
      </c>
      <c r="B79" s="5" t="s">
        <v>220</v>
      </c>
      <c r="C79" s="2">
        <f t="shared" si="2"/>
        <v>17013.326974560005</v>
      </c>
      <c r="D79" s="9">
        <v>16995.603008160004</v>
      </c>
      <c r="E79" s="9">
        <v>0</v>
      </c>
      <c r="F79" s="9">
        <v>8.0465918399999996</v>
      </c>
      <c r="G79" s="9">
        <v>9.6773745600000023</v>
      </c>
      <c r="H79" s="9">
        <v>0</v>
      </c>
      <c r="I79" s="9">
        <v>0</v>
      </c>
      <c r="J79" s="2" t="s">
        <v>63</v>
      </c>
    </row>
    <row r="80" spans="1:10" x14ac:dyDescent="0.25">
      <c r="A80" s="12" t="s">
        <v>917</v>
      </c>
      <c r="B80" s="5" t="s">
        <v>149</v>
      </c>
      <c r="C80" s="2">
        <f t="shared" si="2"/>
        <v>16753.308213600001</v>
      </c>
      <c r="D80" s="9">
        <v>16733.911824000003</v>
      </c>
      <c r="E80" s="9">
        <v>0</v>
      </c>
      <c r="F80" s="9">
        <v>8.3122199999999999</v>
      </c>
      <c r="G80" s="9">
        <v>11.084169599999999</v>
      </c>
      <c r="H80" s="9">
        <v>0</v>
      </c>
      <c r="I80" s="9">
        <v>0</v>
      </c>
      <c r="J80" s="2" t="s">
        <v>13</v>
      </c>
    </row>
    <row r="81" spans="1:10" x14ac:dyDescent="0.25">
      <c r="A81" s="6" t="s">
        <v>932</v>
      </c>
      <c r="B81" s="5" t="s">
        <v>253</v>
      </c>
      <c r="C81" s="2">
        <f t="shared" si="2"/>
        <v>16344.993823199997</v>
      </c>
      <c r="D81" s="9">
        <v>16327.496203199997</v>
      </c>
      <c r="E81" s="9">
        <v>0</v>
      </c>
      <c r="F81" s="9">
        <v>7.8572591999999997</v>
      </c>
      <c r="G81" s="9">
        <v>9.6403607999999981</v>
      </c>
      <c r="H81" s="9">
        <v>0</v>
      </c>
      <c r="I81" s="9">
        <v>0</v>
      </c>
      <c r="J81" s="2" t="s">
        <v>100</v>
      </c>
    </row>
    <row r="82" spans="1:10" x14ac:dyDescent="0.25">
      <c r="A82" s="12" t="s">
        <v>951</v>
      </c>
      <c r="B82" s="5" t="s">
        <v>250</v>
      </c>
      <c r="C82" s="2">
        <f t="shared" si="2"/>
        <v>15521.707736639999</v>
      </c>
      <c r="D82" s="9">
        <v>15504.878541599999</v>
      </c>
      <c r="E82" s="9">
        <v>0</v>
      </c>
      <c r="F82" s="9">
        <v>7.799652</v>
      </c>
      <c r="G82" s="9">
        <v>9.0295430399999983</v>
      </c>
      <c r="H82" s="9">
        <v>0</v>
      </c>
      <c r="I82" s="9">
        <v>0</v>
      </c>
      <c r="J82" s="2" t="s">
        <v>42</v>
      </c>
    </row>
    <row r="83" spans="1:10" x14ac:dyDescent="0.25">
      <c r="A83" s="12" t="s">
        <v>958</v>
      </c>
      <c r="B83" s="5" t="s">
        <v>233</v>
      </c>
      <c r="C83" s="2">
        <f t="shared" si="2"/>
        <v>15462.196958880004</v>
      </c>
      <c r="D83" s="9">
        <v>11.543484960001521</v>
      </c>
      <c r="E83" s="9">
        <v>15373.4112</v>
      </c>
      <c r="F83" s="9">
        <v>23.145302879999999</v>
      </c>
      <c r="G83" s="9">
        <v>54.096971040000007</v>
      </c>
      <c r="H83" s="9">
        <v>0</v>
      </c>
      <c r="I83" s="9">
        <v>0</v>
      </c>
      <c r="J83" s="2" t="s">
        <v>82</v>
      </c>
    </row>
    <row r="84" spans="1:10" x14ac:dyDescent="0.25">
      <c r="A84" s="6" t="s">
        <v>935</v>
      </c>
      <c r="B84" s="5" t="s">
        <v>225</v>
      </c>
      <c r="C84" s="2">
        <f t="shared" si="2"/>
        <v>15052.557602880001</v>
      </c>
      <c r="D84" s="9">
        <v>15029.286199200002</v>
      </c>
      <c r="E84" s="9">
        <v>0</v>
      </c>
      <c r="F84" s="9">
        <v>15.755796</v>
      </c>
      <c r="G84" s="9">
        <v>7.5156076800000013</v>
      </c>
      <c r="H84" s="9">
        <v>0</v>
      </c>
      <c r="I84" s="9">
        <v>0</v>
      </c>
      <c r="J84" s="2" t="s">
        <v>107</v>
      </c>
    </row>
    <row r="85" spans="1:10" x14ac:dyDescent="0.25">
      <c r="A85" s="6" t="s">
        <v>441</v>
      </c>
      <c r="B85" s="5" t="s">
        <v>442</v>
      </c>
      <c r="C85" s="2">
        <f t="shared" si="2"/>
        <v>14924.77</v>
      </c>
      <c r="D85" s="2">
        <v>14909.07</v>
      </c>
      <c r="E85" s="2">
        <v>0</v>
      </c>
      <c r="F85" s="2">
        <v>7.09</v>
      </c>
      <c r="G85" s="2">
        <v>8.61</v>
      </c>
      <c r="H85" s="2">
        <v>0</v>
      </c>
      <c r="I85" s="2">
        <v>0</v>
      </c>
      <c r="J85" s="2" t="s">
        <v>63</v>
      </c>
    </row>
    <row r="86" spans="1:10" x14ac:dyDescent="0.25">
      <c r="A86" s="6" t="s">
        <v>939</v>
      </c>
      <c r="B86" s="5" t="s">
        <v>227</v>
      </c>
      <c r="C86" s="2">
        <f t="shared" si="2"/>
        <v>14636.092927679996</v>
      </c>
      <c r="D86" s="9">
        <v>14620.801436639997</v>
      </c>
      <c r="E86" s="9">
        <v>0</v>
      </c>
      <c r="F86" s="9">
        <v>6.937812000000001</v>
      </c>
      <c r="G86" s="9">
        <v>8.3536790399999994</v>
      </c>
      <c r="H86" s="9">
        <v>0</v>
      </c>
      <c r="I86" s="9">
        <v>0</v>
      </c>
      <c r="J86" s="2" t="s">
        <v>100</v>
      </c>
    </row>
    <row r="87" spans="1:10" x14ac:dyDescent="0.25">
      <c r="A87" s="6" t="s">
        <v>210</v>
      </c>
      <c r="B87" s="5" t="s">
        <v>211</v>
      </c>
      <c r="C87" s="2">
        <f t="shared" si="2"/>
        <v>14599.061386559997</v>
      </c>
      <c r="D87" s="9">
        <v>14581.853798399998</v>
      </c>
      <c r="E87" s="9">
        <v>0</v>
      </c>
      <c r="F87" s="9">
        <v>7.448112000000001</v>
      </c>
      <c r="G87" s="9">
        <v>9.7594761600000002</v>
      </c>
      <c r="H87" s="9">
        <v>0</v>
      </c>
      <c r="I87" s="9">
        <v>0</v>
      </c>
      <c r="J87" s="2" t="s">
        <v>100</v>
      </c>
    </row>
    <row r="88" spans="1:10" s="12" customFormat="1" x14ac:dyDescent="0.25">
      <c r="A88" s="6" t="s">
        <v>943</v>
      </c>
      <c r="B88" s="5" t="s">
        <v>274</v>
      </c>
      <c r="C88" s="2">
        <f t="shared" si="2"/>
        <v>14536.261555199999</v>
      </c>
      <c r="D88" s="9">
        <v>14521.048809119999</v>
      </c>
      <c r="E88" s="9">
        <v>0</v>
      </c>
      <c r="F88" s="9">
        <v>6.8905468799999996</v>
      </c>
      <c r="G88" s="9">
        <v>8.3221992</v>
      </c>
      <c r="H88" s="9">
        <v>0</v>
      </c>
      <c r="I88" s="9">
        <v>0</v>
      </c>
      <c r="J88" s="2" t="s">
        <v>63</v>
      </c>
    </row>
    <row r="89" spans="1:10" x14ac:dyDescent="0.25">
      <c r="A89" s="6" t="s">
        <v>948</v>
      </c>
      <c r="B89" s="5" t="s">
        <v>455</v>
      </c>
      <c r="C89" s="2">
        <f t="shared" si="2"/>
        <v>14519.62</v>
      </c>
      <c r="D89" s="2">
        <v>14507.45</v>
      </c>
      <c r="F89" s="2">
        <v>5.29</v>
      </c>
      <c r="G89" s="2">
        <v>6.88</v>
      </c>
      <c r="H89" s="2">
        <v>0</v>
      </c>
      <c r="I89" s="2">
        <v>0</v>
      </c>
      <c r="J89" s="2" t="s">
        <v>63</v>
      </c>
    </row>
    <row r="90" spans="1:10" x14ac:dyDescent="0.25">
      <c r="A90" s="6" t="s">
        <v>938</v>
      </c>
      <c r="B90" s="5" t="s">
        <v>245</v>
      </c>
      <c r="C90" s="2">
        <f t="shared" si="2"/>
        <v>14329.96636176</v>
      </c>
      <c r="D90" s="9">
        <v>14315.18172336</v>
      </c>
      <c r="E90" s="9">
        <v>0</v>
      </c>
      <c r="F90" s="9">
        <v>6.7448505600000006</v>
      </c>
      <c r="G90" s="9">
        <v>8.0397878399999989</v>
      </c>
      <c r="H90" s="9">
        <v>0</v>
      </c>
      <c r="I90" s="9">
        <v>0</v>
      </c>
      <c r="J90" s="2" t="s">
        <v>100</v>
      </c>
    </row>
    <row r="91" spans="1:10" x14ac:dyDescent="0.25">
      <c r="A91" s="6" t="s">
        <v>236</v>
      </c>
      <c r="B91" s="5" t="s">
        <v>237</v>
      </c>
      <c r="C91" s="2">
        <f t="shared" si="2"/>
        <v>13991.132604959999</v>
      </c>
      <c r="D91" s="9">
        <v>13976.660769120001</v>
      </c>
      <c r="E91" s="9">
        <v>0</v>
      </c>
      <c r="F91" s="9">
        <v>6.5937110400000005</v>
      </c>
      <c r="G91" s="9">
        <v>7.8781247999999993</v>
      </c>
      <c r="H91" s="9">
        <v>0</v>
      </c>
      <c r="I91" s="9">
        <v>0</v>
      </c>
      <c r="J91" s="2" t="s">
        <v>63</v>
      </c>
    </row>
    <row r="92" spans="1:10" x14ac:dyDescent="0.25">
      <c r="A92" s="6" t="s">
        <v>941</v>
      </c>
      <c r="B92" s="5" t="s">
        <v>255</v>
      </c>
      <c r="C92" s="2">
        <f t="shared" si="2"/>
        <v>13984.896512160001</v>
      </c>
      <c r="D92" s="9">
        <v>13970.422408320002</v>
      </c>
      <c r="E92" s="9">
        <v>0</v>
      </c>
      <c r="F92" s="9">
        <v>6.6611160000000007</v>
      </c>
      <c r="G92" s="9">
        <v>7.8129878399999999</v>
      </c>
      <c r="H92" s="9">
        <v>0</v>
      </c>
      <c r="I92" s="9">
        <v>0</v>
      </c>
      <c r="J92" s="2" t="s">
        <v>100</v>
      </c>
    </row>
    <row r="93" spans="1:10" x14ac:dyDescent="0.25">
      <c r="A93" s="12" t="s">
        <v>965</v>
      </c>
      <c r="B93" s="5" t="s">
        <v>259</v>
      </c>
      <c r="C93" s="2">
        <f t="shared" si="2"/>
        <v>13472.36888256</v>
      </c>
      <c r="D93" s="9">
        <v>13434.01101504</v>
      </c>
      <c r="E93" s="9">
        <v>0</v>
      </c>
      <c r="F93" s="9">
        <v>11.870711999999999</v>
      </c>
      <c r="G93" s="9">
        <v>26.487155520000002</v>
      </c>
      <c r="H93" s="9">
        <v>0</v>
      </c>
      <c r="I93" s="9">
        <v>0</v>
      </c>
      <c r="J93" s="2" t="s">
        <v>100</v>
      </c>
    </row>
    <row r="94" spans="1:10" x14ac:dyDescent="0.25">
      <c r="A94" s="6" t="s">
        <v>944</v>
      </c>
      <c r="B94" s="5" t="s">
        <v>264</v>
      </c>
      <c r="C94" s="2">
        <f t="shared" si="2"/>
        <v>13439.956713119998</v>
      </c>
      <c r="D94" s="9">
        <v>13426.046071199999</v>
      </c>
      <c r="E94" s="9">
        <v>0</v>
      </c>
      <c r="F94" s="9">
        <v>6.33642912</v>
      </c>
      <c r="G94" s="9">
        <v>7.5742128000000006</v>
      </c>
      <c r="H94" s="9">
        <v>0</v>
      </c>
      <c r="I94" s="9">
        <v>0</v>
      </c>
      <c r="J94" s="2" t="s">
        <v>63</v>
      </c>
    </row>
    <row r="95" spans="1:10" x14ac:dyDescent="0.25">
      <c r="A95" s="6" t="s">
        <v>914</v>
      </c>
      <c r="B95" s="5" t="s">
        <v>286</v>
      </c>
      <c r="C95" s="2">
        <f t="shared" si="2"/>
        <v>13239.48048192</v>
      </c>
      <c r="D95" s="9">
        <v>1729.4770079999994</v>
      </c>
      <c r="E95" s="9">
        <v>11448.864</v>
      </c>
      <c r="F95" s="9">
        <v>17.694935999999998</v>
      </c>
      <c r="G95" s="9">
        <v>43.444537919999995</v>
      </c>
      <c r="H95" s="9">
        <v>0</v>
      </c>
      <c r="I95" s="9">
        <v>0</v>
      </c>
      <c r="J95" s="2" t="s">
        <v>13</v>
      </c>
    </row>
    <row r="96" spans="1:10" x14ac:dyDescent="0.25">
      <c r="A96" s="6" t="s">
        <v>933</v>
      </c>
      <c r="B96" s="5" t="s">
        <v>223</v>
      </c>
      <c r="C96" s="2">
        <f t="shared" si="2"/>
        <v>13178.677760640003</v>
      </c>
      <c r="D96" s="9">
        <v>12676.619944800001</v>
      </c>
      <c r="E96" s="9">
        <v>2.3455656</v>
      </c>
      <c r="F96" s="9">
        <v>7.3631073600000008</v>
      </c>
      <c r="G96" s="9">
        <v>492.34914287999999</v>
      </c>
      <c r="H96" s="9">
        <v>0</v>
      </c>
      <c r="I96" s="9">
        <v>0</v>
      </c>
      <c r="J96" s="2" t="s">
        <v>107</v>
      </c>
    </row>
    <row r="97" spans="1:10" x14ac:dyDescent="0.25">
      <c r="A97" s="12" t="s">
        <v>925</v>
      </c>
      <c r="B97" s="14" t="s">
        <v>248</v>
      </c>
      <c r="C97" s="2">
        <f t="shared" si="2"/>
        <v>13167.985739126398</v>
      </c>
      <c r="D97" s="9">
        <v>6590.9389035167987</v>
      </c>
      <c r="E97" s="9">
        <v>0</v>
      </c>
      <c r="F97" s="9">
        <v>3.1645857600000005</v>
      </c>
      <c r="G97" s="9">
        <v>3.9035618495999995</v>
      </c>
      <c r="H97" s="9">
        <v>0</v>
      </c>
      <c r="I97" s="9">
        <v>6569.9786880000001</v>
      </c>
      <c r="J97" s="2" t="s">
        <v>100</v>
      </c>
    </row>
    <row r="98" spans="1:10" x14ac:dyDescent="0.25">
      <c r="A98" s="6" t="s">
        <v>928</v>
      </c>
      <c r="B98" s="5" t="s">
        <v>281</v>
      </c>
      <c r="C98" s="2">
        <f t="shared" si="2"/>
        <v>13019.778233280002</v>
      </c>
      <c r="D98" s="9">
        <v>0</v>
      </c>
      <c r="E98" s="9">
        <v>9980.6515200000013</v>
      </c>
      <c r="F98" s="9">
        <v>3021.2028</v>
      </c>
      <c r="G98" s="9">
        <v>17.923913280000001</v>
      </c>
      <c r="H98" s="9">
        <v>0</v>
      </c>
      <c r="I98" s="9">
        <v>0</v>
      </c>
      <c r="J98" s="2" t="s">
        <v>82</v>
      </c>
    </row>
    <row r="99" spans="1:10" x14ac:dyDescent="0.25">
      <c r="A99" s="6" t="s">
        <v>912</v>
      </c>
      <c r="B99" s="5" t="s">
        <v>314</v>
      </c>
      <c r="C99" s="2">
        <f t="shared" si="2"/>
        <v>12886.597463039998</v>
      </c>
      <c r="D99" s="9">
        <v>12.534238079999731</v>
      </c>
      <c r="E99" s="9">
        <v>7728.9448319999992</v>
      </c>
      <c r="F99" s="9">
        <v>5131.13662656</v>
      </c>
      <c r="G99" s="9">
        <v>13.9817664</v>
      </c>
      <c r="H99" s="9">
        <v>0</v>
      </c>
      <c r="I99" s="9">
        <v>0</v>
      </c>
      <c r="J99" s="2" t="s">
        <v>82</v>
      </c>
    </row>
    <row r="100" spans="1:10" x14ac:dyDescent="0.25">
      <c r="A100" s="6" t="s">
        <v>946</v>
      </c>
      <c r="B100" s="5" t="s">
        <v>271</v>
      </c>
      <c r="C100" s="2">
        <f t="shared" si="2"/>
        <v>12879.77758704</v>
      </c>
      <c r="D100" s="9">
        <v>12866.63969808</v>
      </c>
      <c r="E100" s="9">
        <v>0</v>
      </c>
      <c r="F100" s="9">
        <v>5.9466960000000002</v>
      </c>
      <c r="G100" s="9">
        <v>7.1911929600000004</v>
      </c>
      <c r="H100" s="9">
        <v>0</v>
      </c>
      <c r="I100" s="9">
        <v>0</v>
      </c>
      <c r="J100" s="2" t="s">
        <v>100</v>
      </c>
    </row>
    <row r="101" spans="1:10" x14ac:dyDescent="0.25">
      <c r="A101" s="6" t="s">
        <v>945</v>
      </c>
      <c r="B101" s="5" t="s">
        <v>268</v>
      </c>
      <c r="C101" s="2">
        <f t="shared" si="2"/>
        <v>12485.340362879999</v>
      </c>
      <c r="D101" s="9">
        <v>12471.940655999999</v>
      </c>
      <c r="E101" s="9">
        <v>0</v>
      </c>
      <c r="F101" s="9">
        <v>6.0192720000000008</v>
      </c>
      <c r="G101" s="9">
        <v>7.3804348799999993</v>
      </c>
      <c r="H101" s="9">
        <v>0</v>
      </c>
      <c r="I101" s="9">
        <v>0</v>
      </c>
      <c r="J101" s="2" t="s">
        <v>63</v>
      </c>
    </row>
    <row r="102" spans="1:10" x14ac:dyDescent="0.25">
      <c r="A102" s="12" t="s">
        <v>956</v>
      </c>
      <c r="B102" s="5" t="s">
        <v>230</v>
      </c>
      <c r="C102" s="2">
        <f t="shared" si="2"/>
        <v>12427.837387459202</v>
      </c>
      <c r="D102" s="9">
        <v>637.18564865760004</v>
      </c>
      <c r="E102" s="9">
        <v>0</v>
      </c>
      <c r="F102" s="9">
        <v>0.30307283999999995</v>
      </c>
      <c r="G102" s="9">
        <v>87.959914761600018</v>
      </c>
      <c r="H102" s="9">
        <v>2866.824576</v>
      </c>
      <c r="I102" s="9">
        <v>8835.564175200001</v>
      </c>
      <c r="J102" s="2" t="s">
        <v>100</v>
      </c>
    </row>
    <row r="103" spans="1:10" x14ac:dyDescent="0.25">
      <c r="A103" s="6" t="s">
        <v>949</v>
      </c>
      <c r="B103" s="5" t="s">
        <v>266</v>
      </c>
      <c r="C103" s="2">
        <f t="shared" si="2"/>
        <v>12362.603551200003</v>
      </c>
      <c r="D103" s="9">
        <v>12349.904656320003</v>
      </c>
      <c r="E103" s="9">
        <v>0</v>
      </c>
      <c r="F103" s="9">
        <v>5.7867566400000001</v>
      </c>
      <c r="G103" s="9">
        <v>6.9121382399999991</v>
      </c>
      <c r="H103" s="9">
        <v>0</v>
      </c>
      <c r="I103" s="9">
        <v>0</v>
      </c>
      <c r="J103" s="2" t="s">
        <v>100</v>
      </c>
    </row>
    <row r="104" spans="1:10" x14ac:dyDescent="0.25">
      <c r="A104" s="6" t="s">
        <v>940</v>
      </c>
      <c r="B104" s="5" t="s">
        <v>294</v>
      </c>
      <c r="C104" s="2">
        <f t="shared" si="2"/>
        <v>12198.013339679999</v>
      </c>
      <c r="D104" s="9">
        <v>12184.829909279999</v>
      </c>
      <c r="E104" s="9">
        <v>0</v>
      </c>
      <c r="F104" s="9">
        <v>5.8768415999999997</v>
      </c>
      <c r="G104" s="9">
        <v>7.3065888000000001</v>
      </c>
      <c r="H104" s="9">
        <v>0</v>
      </c>
      <c r="I104" s="9">
        <v>0</v>
      </c>
      <c r="J104" s="2" t="s">
        <v>63</v>
      </c>
    </row>
    <row r="105" spans="1:10" x14ac:dyDescent="0.25">
      <c r="A105" s="12" t="s">
        <v>923</v>
      </c>
      <c r="B105" s="5" t="s">
        <v>239</v>
      </c>
      <c r="C105" s="2">
        <f t="shared" si="2"/>
        <v>11907.741817440001</v>
      </c>
      <c r="D105" s="9">
        <v>11893.474010880002</v>
      </c>
      <c r="E105" s="9">
        <v>0</v>
      </c>
      <c r="F105" s="9">
        <v>6.0537456000000027</v>
      </c>
      <c r="G105" s="9">
        <v>8.2140609600000012</v>
      </c>
      <c r="H105" s="9">
        <v>0</v>
      </c>
      <c r="I105" s="9">
        <v>0</v>
      </c>
      <c r="J105" s="2" t="s">
        <v>63</v>
      </c>
    </row>
    <row r="106" spans="1:10" x14ac:dyDescent="0.25">
      <c r="A106" s="6" t="s">
        <v>1001</v>
      </c>
      <c r="B106" s="5" t="s">
        <v>679</v>
      </c>
      <c r="C106" s="2">
        <f t="shared" si="2"/>
        <v>11699.737912800001</v>
      </c>
      <c r="D106" s="9">
        <v>11687.415868800001</v>
      </c>
      <c r="E106" s="9">
        <v>0</v>
      </c>
      <c r="F106" s="9">
        <v>5.5634040000000002</v>
      </c>
      <c r="G106" s="9">
        <v>6.7586400000000006</v>
      </c>
      <c r="H106" s="9">
        <v>0</v>
      </c>
      <c r="I106" s="9">
        <v>0</v>
      </c>
      <c r="J106" s="2" t="s">
        <v>13</v>
      </c>
    </row>
    <row r="107" spans="1:10" x14ac:dyDescent="0.25">
      <c r="A107" s="6" t="s">
        <v>953</v>
      </c>
      <c r="B107" s="5" t="s">
        <v>262</v>
      </c>
      <c r="C107" s="2">
        <f t="shared" si="2"/>
        <v>10899.286775999995</v>
      </c>
      <c r="D107" s="9">
        <v>8748.7193707199967</v>
      </c>
      <c r="E107" s="9">
        <v>0</v>
      </c>
      <c r="F107" s="9">
        <v>2145.7549814399999</v>
      </c>
      <c r="G107" s="9">
        <v>4.8124238399999992</v>
      </c>
      <c r="H107" s="9">
        <v>0</v>
      </c>
      <c r="I107" s="9">
        <v>0</v>
      </c>
      <c r="J107" s="2" t="s">
        <v>63</v>
      </c>
    </row>
    <row r="108" spans="1:10" x14ac:dyDescent="0.25">
      <c r="A108" s="6" t="s">
        <v>970</v>
      </c>
      <c r="B108" s="5" t="s">
        <v>289</v>
      </c>
      <c r="C108" s="2">
        <f t="shared" si="2"/>
        <v>10673.762299199998</v>
      </c>
      <c r="D108" s="9">
        <v>10662.749979839999</v>
      </c>
      <c r="E108" s="9">
        <v>0</v>
      </c>
      <c r="F108" s="9">
        <v>5.0238921599999991</v>
      </c>
      <c r="G108" s="9">
        <v>5.9884272000000003</v>
      </c>
      <c r="H108" s="9">
        <v>0</v>
      </c>
      <c r="I108" s="9">
        <v>0</v>
      </c>
      <c r="J108" s="2" t="s">
        <v>100</v>
      </c>
    </row>
    <row r="109" spans="1:10" x14ac:dyDescent="0.25">
      <c r="A109" s="13" t="s">
        <v>760</v>
      </c>
      <c r="B109" s="15" t="s">
        <v>761</v>
      </c>
      <c r="C109" s="2">
        <f t="shared" si="2"/>
        <v>10666.383584371199</v>
      </c>
      <c r="D109" s="9">
        <v>10655.076754324798</v>
      </c>
      <c r="E109" s="9">
        <v>0</v>
      </c>
      <c r="F109" s="9">
        <v>5.0837446800000006</v>
      </c>
      <c r="G109" s="9">
        <v>6.2230853664000003</v>
      </c>
      <c r="H109" s="9">
        <v>0</v>
      </c>
      <c r="I109" s="9">
        <v>0</v>
      </c>
      <c r="J109" s="2" t="s">
        <v>63</v>
      </c>
    </row>
    <row r="110" spans="1:10" x14ac:dyDescent="0.25">
      <c r="A110" s="6" t="s">
        <v>950</v>
      </c>
      <c r="B110" s="5" t="s">
        <v>299</v>
      </c>
      <c r="C110" s="2">
        <f t="shared" si="2"/>
        <v>10292.788376640001</v>
      </c>
      <c r="D110" s="9">
        <v>10282.168421280001</v>
      </c>
      <c r="E110" s="9">
        <v>0</v>
      </c>
      <c r="F110" s="9">
        <v>4.8450830400000005</v>
      </c>
      <c r="G110" s="9">
        <v>5.7748723200000009</v>
      </c>
      <c r="H110" s="9">
        <v>0</v>
      </c>
      <c r="I110" s="9">
        <v>0</v>
      </c>
      <c r="J110" s="2" t="s">
        <v>100</v>
      </c>
    </row>
    <row r="111" spans="1:10" x14ac:dyDescent="0.25">
      <c r="A111" s="6" t="s">
        <v>954</v>
      </c>
      <c r="B111" s="5" t="s">
        <v>319</v>
      </c>
      <c r="C111" s="2">
        <f t="shared" si="2"/>
        <v>9967.7087697600018</v>
      </c>
      <c r="D111" s="9">
        <v>9913.3599600000016</v>
      </c>
      <c r="E111" s="9">
        <v>0</v>
      </c>
      <c r="F111" s="9">
        <v>4.2126739200000003</v>
      </c>
      <c r="G111" s="9">
        <v>50.136135840000001</v>
      </c>
      <c r="H111" s="9">
        <v>0</v>
      </c>
      <c r="I111" s="9">
        <v>0</v>
      </c>
      <c r="J111" s="2" t="s">
        <v>63</v>
      </c>
    </row>
    <row r="112" spans="1:10" x14ac:dyDescent="0.25">
      <c r="A112" s="6" t="s">
        <v>930</v>
      </c>
      <c r="B112" s="5" t="s">
        <v>305</v>
      </c>
      <c r="C112" s="2">
        <f t="shared" si="2"/>
        <v>9884.98492128</v>
      </c>
      <c r="D112" s="9">
        <v>9851.9802595199999</v>
      </c>
      <c r="E112" s="9">
        <v>0</v>
      </c>
      <c r="F112" s="9">
        <v>9.7531257599999996</v>
      </c>
      <c r="G112" s="9">
        <v>23.251535999999998</v>
      </c>
      <c r="H112" s="9">
        <v>0</v>
      </c>
      <c r="I112" s="9">
        <v>0</v>
      </c>
      <c r="J112" s="2" t="s">
        <v>100</v>
      </c>
    </row>
    <row r="113" spans="1:10" x14ac:dyDescent="0.25">
      <c r="A113" s="6" t="s">
        <v>277</v>
      </c>
      <c r="B113" s="5" t="s">
        <v>278</v>
      </c>
      <c r="C113" s="2">
        <f t="shared" si="2"/>
        <v>9857.2058222399992</v>
      </c>
      <c r="D113" s="9">
        <v>9851.6793412799998</v>
      </c>
      <c r="E113" s="9">
        <v>0</v>
      </c>
      <c r="F113" s="9">
        <v>2.45361312</v>
      </c>
      <c r="G113" s="9">
        <v>3.0728678400000007</v>
      </c>
      <c r="H113" s="9">
        <v>0</v>
      </c>
      <c r="I113" s="9">
        <v>0</v>
      </c>
      <c r="J113" s="2" t="s">
        <v>63</v>
      </c>
    </row>
    <row r="114" spans="1:10" x14ac:dyDescent="0.25">
      <c r="A114" s="12" t="s">
        <v>972</v>
      </c>
      <c r="B114" s="5" t="s">
        <v>337</v>
      </c>
      <c r="C114" s="2">
        <f t="shared" si="2"/>
        <v>9805.6956367439998</v>
      </c>
      <c r="D114" s="9">
        <v>7797.5708841072001</v>
      </c>
      <c r="E114" s="9">
        <v>1988.22777552</v>
      </c>
      <c r="F114" s="9">
        <v>6.8241507264000001</v>
      </c>
      <c r="G114" s="9">
        <v>13.072826390399999</v>
      </c>
      <c r="H114" s="9">
        <v>0</v>
      </c>
      <c r="I114" s="9">
        <v>0</v>
      </c>
      <c r="J114" s="2" t="s">
        <v>100</v>
      </c>
    </row>
    <row r="115" spans="1:10" x14ac:dyDescent="0.25">
      <c r="A115" s="6" t="s">
        <v>343</v>
      </c>
      <c r="B115" s="5" t="s">
        <v>344</v>
      </c>
      <c r="C115" s="2">
        <f t="shared" si="2"/>
        <v>9549.5562489599997</v>
      </c>
      <c r="D115" s="9">
        <v>9537.7698158399999</v>
      </c>
      <c r="E115" s="9">
        <v>0</v>
      </c>
      <c r="F115" s="9">
        <v>4.9737239999999998</v>
      </c>
      <c r="G115" s="9">
        <v>6.8127091200000001</v>
      </c>
      <c r="H115" s="9">
        <v>0</v>
      </c>
      <c r="I115" s="9">
        <v>0</v>
      </c>
      <c r="J115" s="2" t="s">
        <v>100</v>
      </c>
    </row>
    <row r="116" spans="1:10" x14ac:dyDescent="0.25">
      <c r="A116" s="6" t="s">
        <v>960</v>
      </c>
      <c r="B116" s="5" t="s">
        <v>326</v>
      </c>
      <c r="C116" s="2">
        <f t="shared" si="2"/>
        <v>9466.9086052799994</v>
      </c>
      <c r="D116" s="9">
        <v>134.45411615999996</v>
      </c>
      <c r="E116" s="9">
        <v>0</v>
      </c>
      <c r="F116" s="9">
        <v>9332.4004199999999</v>
      </c>
      <c r="G116" s="9">
        <v>5.4069119999999998E-2</v>
      </c>
      <c r="H116" s="9">
        <v>0</v>
      </c>
      <c r="I116" s="9">
        <v>0</v>
      </c>
      <c r="J116" s="2" t="s">
        <v>42</v>
      </c>
    </row>
    <row r="117" spans="1:10" x14ac:dyDescent="0.25">
      <c r="A117" s="6" t="s">
        <v>959</v>
      </c>
      <c r="B117" s="5" t="s">
        <v>302</v>
      </c>
      <c r="C117" s="2">
        <f t="shared" si="2"/>
        <v>9318.8137392000008</v>
      </c>
      <c r="D117" s="9">
        <v>9309.3103656000003</v>
      </c>
      <c r="E117" s="9">
        <v>0</v>
      </c>
      <c r="F117" s="9">
        <v>4.3313356799999996</v>
      </c>
      <c r="G117" s="9">
        <v>5.1720379200000002</v>
      </c>
      <c r="H117" s="9">
        <v>0</v>
      </c>
      <c r="I117" s="9">
        <v>0</v>
      </c>
      <c r="J117" s="2" t="s">
        <v>100</v>
      </c>
    </row>
    <row r="118" spans="1:10" x14ac:dyDescent="0.25">
      <c r="A118" s="6" t="s">
        <v>952</v>
      </c>
      <c r="B118" s="5" t="s">
        <v>296</v>
      </c>
      <c r="C118" s="2">
        <f t="shared" si="2"/>
        <v>9318.7792656000001</v>
      </c>
      <c r="D118" s="9">
        <v>9309.1647600000015</v>
      </c>
      <c r="E118" s="9">
        <v>0</v>
      </c>
      <c r="F118" s="9">
        <v>4.38622128</v>
      </c>
      <c r="G118" s="9">
        <v>5.2282843199999993</v>
      </c>
      <c r="H118" s="9">
        <v>0</v>
      </c>
      <c r="I118" s="9">
        <v>0</v>
      </c>
      <c r="J118" s="2" t="s">
        <v>100</v>
      </c>
    </row>
    <row r="119" spans="1:10" x14ac:dyDescent="0.25">
      <c r="A119" s="12" t="s">
        <v>1108</v>
      </c>
      <c r="B119" s="5" t="s">
        <v>355</v>
      </c>
      <c r="C119" s="2">
        <f t="shared" si="2"/>
        <v>9279.3108945600015</v>
      </c>
      <c r="D119" s="9">
        <v>9269.5911537600005</v>
      </c>
      <c r="E119" s="9">
        <v>0</v>
      </c>
      <c r="F119" s="9">
        <v>4.4009179199999986</v>
      </c>
      <c r="G119" s="9">
        <v>5.3188228799999999</v>
      </c>
      <c r="H119" s="9">
        <v>0</v>
      </c>
      <c r="I119" s="9">
        <v>0</v>
      </c>
      <c r="J119" s="2" t="s">
        <v>63</v>
      </c>
    </row>
    <row r="120" spans="1:10" x14ac:dyDescent="0.25">
      <c r="A120" s="6" t="s">
        <v>322</v>
      </c>
      <c r="B120" s="5" t="s">
        <v>323</v>
      </c>
      <c r="C120" s="2">
        <f t="shared" si="2"/>
        <v>9130.242421439998</v>
      </c>
      <c r="D120" s="9">
        <v>8850.430280159997</v>
      </c>
      <c r="E120" s="9">
        <v>0</v>
      </c>
      <c r="F120" s="9">
        <v>4.1572439999999995</v>
      </c>
      <c r="G120" s="9">
        <v>5.0371372799999987</v>
      </c>
      <c r="H120" s="9">
        <v>135.30887999999999</v>
      </c>
      <c r="I120" s="9">
        <v>135.30887999999999</v>
      </c>
      <c r="J120" s="2" t="s">
        <v>100</v>
      </c>
    </row>
    <row r="121" spans="1:10" x14ac:dyDescent="0.25">
      <c r="A121" s="6" t="s">
        <v>256</v>
      </c>
      <c r="B121" s="5" t="s">
        <v>257</v>
      </c>
      <c r="C121" s="2">
        <f t="shared" si="2"/>
        <v>9102.5274614399987</v>
      </c>
      <c r="D121" s="9">
        <v>8880.208575839999</v>
      </c>
      <c r="E121" s="9">
        <v>0</v>
      </c>
      <c r="F121" s="9">
        <v>217.31749200000002</v>
      </c>
      <c r="G121" s="9">
        <v>5.0013935999999992</v>
      </c>
      <c r="H121" s="9">
        <v>0</v>
      </c>
      <c r="I121" s="9">
        <v>0</v>
      </c>
      <c r="J121" s="2" t="s">
        <v>42</v>
      </c>
    </row>
    <row r="122" spans="1:10" x14ac:dyDescent="0.25">
      <c r="A122" s="6" t="s">
        <v>985</v>
      </c>
      <c r="B122" s="5" t="s">
        <v>311</v>
      </c>
      <c r="C122" s="2">
        <f t="shared" si="2"/>
        <v>8934.9736996799984</v>
      </c>
      <c r="D122" s="9">
        <v>8925.392579039999</v>
      </c>
      <c r="E122" s="9">
        <v>0</v>
      </c>
      <c r="F122" s="9">
        <v>4.3364159999999998</v>
      </c>
      <c r="G122" s="9">
        <v>5.2447046400000001</v>
      </c>
      <c r="H122" s="9">
        <v>0</v>
      </c>
      <c r="I122" s="9">
        <v>0</v>
      </c>
      <c r="J122" s="2" t="s">
        <v>100</v>
      </c>
    </row>
    <row r="123" spans="1:10" x14ac:dyDescent="0.25">
      <c r="A123" s="6" t="s">
        <v>964</v>
      </c>
      <c r="B123" s="5" t="s">
        <v>331</v>
      </c>
      <c r="C123" s="2">
        <f t="shared" si="2"/>
        <v>8692.2877204800006</v>
      </c>
      <c r="D123" s="9">
        <v>8682.8727081600009</v>
      </c>
      <c r="E123" s="9">
        <v>0</v>
      </c>
      <c r="F123" s="9">
        <v>4.1919897600000002</v>
      </c>
      <c r="G123" s="9">
        <v>5.2230225599999995</v>
      </c>
      <c r="H123" s="9">
        <v>0</v>
      </c>
      <c r="I123" s="9">
        <v>0</v>
      </c>
      <c r="J123" s="2" t="s">
        <v>63</v>
      </c>
    </row>
    <row r="124" spans="1:10" x14ac:dyDescent="0.25">
      <c r="A124" s="6" t="s">
        <v>966</v>
      </c>
      <c r="B124" s="5" t="s">
        <v>371</v>
      </c>
      <c r="C124" s="2">
        <f t="shared" si="2"/>
        <v>8630.5768012799999</v>
      </c>
      <c r="D124" s="9">
        <v>8583.56869104</v>
      </c>
      <c r="E124" s="9">
        <v>0</v>
      </c>
      <c r="F124" s="9">
        <v>3.644676</v>
      </c>
      <c r="G124" s="9">
        <v>43.363434239999997</v>
      </c>
      <c r="H124" s="9">
        <v>0</v>
      </c>
      <c r="I124" s="9">
        <v>0</v>
      </c>
      <c r="J124" s="2" t="s">
        <v>100</v>
      </c>
    </row>
    <row r="125" spans="1:10" x14ac:dyDescent="0.25">
      <c r="A125" s="6" t="s">
        <v>968</v>
      </c>
      <c r="B125" s="5" t="s">
        <v>321</v>
      </c>
      <c r="C125" s="2">
        <f t="shared" si="2"/>
        <v>8608.68279936</v>
      </c>
      <c r="D125" s="9">
        <v>8599.6743033599996</v>
      </c>
      <c r="E125" s="9">
        <v>0</v>
      </c>
      <c r="F125" s="9">
        <v>4.0805856</v>
      </c>
      <c r="G125" s="9">
        <v>4.9279104</v>
      </c>
      <c r="H125" s="9">
        <v>0</v>
      </c>
      <c r="I125" s="9">
        <v>0</v>
      </c>
      <c r="J125" s="2" t="s">
        <v>63</v>
      </c>
    </row>
    <row r="126" spans="1:10" x14ac:dyDescent="0.25">
      <c r="A126" s="6" t="s">
        <v>1006</v>
      </c>
      <c r="B126" s="5" t="s">
        <v>340</v>
      </c>
      <c r="C126" s="2">
        <f t="shared" si="2"/>
        <v>8495.3788718399992</v>
      </c>
      <c r="D126" s="9">
        <v>8486.5216060799994</v>
      </c>
      <c r="E126" s="9">
        <v>0</v>
      </c>
      <c r="F126" s="9">
        <v>4.0195310399999995</v>
      </c>
      <c r="G126" s="9">
        <v>4.8377347199999994</v>
      </c>
      <c r="H126" s="9">
        <v>0</v>
      </c>
      <c r="I126" s="9">
        <v>0</v>
      </c>
      <c r="J126" s="2" t="s">
        <v>63</v>
      </c>
    </row>
    <row r="127" spans="1:10" x14ac:dyDescent="0.25">
      <c r="A127" s="6" t="s">
        <v>962</v>
      </c>
      <c r="B127" s="5" t="s">
        <v>368</v>
      </c>
      <c r="C127" s="2">
        <f t="shared" si="2"/>
        <v>8358.11</v>
      </c>
      <c r="D127" s="2">
        <v>8349.49</v>
      </c>
      <c r="E127" s="2">
        <v>0</v>
      </c>
      <c r="F127" s="2">
        <v>3.93</v>
      </c>
      <c r="G127" s="2">
        <v>4.6900000000000004</v>
      </c>
      <c r="H127" s="2">
        <v>0</v>
      </c>
      <c r="I127" s="2">
        <v>0</v>
      </c>
      <c r="J127" s="2" t="s">
        <v>63</v>
      </c>
    </row>
    <row r="128" spans="1:10" x14ac:dyDescent="0.25">
      <c r="A128" s="6" t="s">
        <v>989</v>
      </c>
      <c r="B128" s="5" t="s">
        <v>284</v>
      </c>
      <c r="C128" s="2">
        <f t="shared" si="2"/>
        <v>8343.2884248000009</v>
      </c>
      <c r="D128" s="9">
        <v>8334.6018033600012</v>
      </c>
      <c r="E128" s="9">
        <v>0</v>
      </c>
      <c r="F128" s="9">
        <v>3.9450499199999993</v>
      </c>
      <c r="G128" s="9">
        <v>4.7415715199999999</v>
      </c>
      <c r="H128" s="9">
        <v>0</v>
      </c>
      <c r="I128" s="9">
        <v>0</v>
      </c>
      <c r="J128" s="2" t="s">
        <v>63</v>
      </c>
    </row>
    <row r="129" spans="1:10" x14ac:dyDescent="0.25">
      <c r="A129" s="12" t="s">
        <v>978</v>
      </c>
      <c r="B129" s="5" t="s">
        <v>335</v>
      </c>
      <c r="C129" s="2">
        <f t="shared" si="2"/>
        <v>8247.4942737600013</v>
      </c>
      <c r="D129" s="9">
        <v>8238.97702656</v>
      </c>
      <c r="E129" s="9">
        <v>0</v>
      </c>
      <c r="F129" s="9">
        <v>3.9213719999999999</v>
      </c>
      <c r="G129" s="9">
        <v>4.5958752</v>
      </c>
      <c r="H129" s="9">
        <v>0</v>
      </c>
      <c r="I129" s="9">
        <v>0</v>
      </c>
      <c r="J129" s="2" t="s">
        <v>63</v>
      </c>
    </row>
    <row r="130" spans="1:10" x14ac:dyDescent="0.25">
      <c r="A130" s="12" t="s">
        <v>977</v>
      </c>
      <c r="B130" s="5" t="s">
        <v>316</v>
      </c>
      <c r="C130" s="2">
        <f t="shared" si="2"/>
        <v>8239.7630246399985</v>
      </c>
      <c r="D130" s="9">
        <v>8231.2613812799991</v>
      </c>
      <c r="E130" s="9">
        <v>0</v>
      </c>
      <c r="F130" s="9">
        <v>3.8784614400000006</v>
      </c>
      <c r="G130" s="9">
        <v>4.6231819199999995</v>
      </c>
      <c r="H130" s="9">
        <v>0</v>
      </c>
      <c r="I130" s="9">
        <v>0</v>
      </c>
      <c r="J130" s="2" t="s">
        <v>63</v>
      </c>
    </row>
    <row r="131" spans="1:10" x14ac:dyDescent="0.25">
      <c r="A131" s="6" t="s">
        <v>1113</v>
      </c>
      <c r="B131" s="5" t="s">
        <v>347</v>
      </c>
      <c r="C131" s="2">
        <f t="shared" ref="C131:C194" si="3">SUM(D131:I131)</f>
        <v>8090.3472753599999</v>
      </c>
      <c r="D131" s="9">
        <v>8086.18086864</v>
      </c>
      <c r="E131" s="9">
        <v>0</v>
      </c>
      <c r="F131" s="9">
        <v>2.6380468799999996</v>
      </c>
      <c r="G131" s="9">
        <v>1.52835984</v>
      </c>
      <c r="H131" s="9">
        <v>0</v>
      </c>
      <c r="I131" s="9">
        <v>0</v>
      </c>
      <c r="J131" s="2" t="s">
        <v>63</v>
      </c>
    </row>
    <row r="132" spans="1:10" x14ac:dyDescent="0.25">
      <c r="A132" s="6" t="s">
        <v>947</v>
      </c>
      <c r="B132" s="5" t="s">
        <v>359</v>
      </c>
      <c r="C132" s="2">
        <f t="shared" si="3"/>
        <v>8078.3520048000009</v>
      </c>
      <c r="D132" s="9">
        <v>8069.9080593600011</v>
      </c>
      <c r="E132" s="9">
        <v>0</v>
      </c>
      <c r="F132" s="9">
        <v>3.8269324800000009</v>
      </c>
      <c r="G132" s="9">
        <v>4.6170129599999994</v>
      </c>
      <c r="H132" s="9">
        <v>0</v>
      </c>
      <c r="I132" s="9">
        <v>0</v>
      </c>
      <c r="J132" s="2" t="s">
        <v>63</v>
      </c>
    </row>
    <row r="133" spans="1:10" x14ac:dyDescent="0.25">
      <c r="A133" s="6" t="s">
        <v>961</v>
      </c>
      <c r="B133" s="5" t="s">
        <v>328</v>
      </c>
      <c r="C133" s="2">
        <f t="shared" si="3"/>
        <v>8028.2792822400006</v>
      </c>
      <c r="D133" s="9">
        <v>8019.8359718400006</v>
      </c>
      <c r="E133" s="9">
        <v>0</v>
      </c>
      <c r="F133" s="9">
        <v>3.8148667199999999</v>
      </c>
      <c r="G133" s="9">
        <v>4.6284436799999993</v>
      </c>
      <c r="H133" s="9">
        <v>0</v>
      </c>
      <c r="I133" s="9">
        <v>0</v>
      </c>
      <c r="J133" s="2" t="s">
        <v>63</v>
      </c>
    </row>
    <row r="134" spans="1:10" x14ac:dyDescent="0.25">
      <c r="A134" s="6" t="s">
        <v>976</v>
      </c>
      <c r="B134" s="5" t="s">
        <v>763</v>
      </c>
      <c r="C134" s="2">
        <f t="shared" si="3"/>
        <v>7969.1258505600008</v>
      </c>
      <c r="D134" s="9">
        <v>7960.7370628800008</v>
      </c>
      <c r="E134" s="9">
        <v>0</v>
      </c>
      <c r="F134" s="9">
        <v>3.7888300800000008</v>
      </c>
      <c r="G134" s="9">
        <v>4.5999576000000015</v>
      </c>
      <c r="H134" s="9">
        <v>0</v>
      </c>
      <c r="I134" s="9">
        <v>0</v>
      </c>
      <c r="J134" s="2" t="s">
        <v>63</v>
      </c>
    </row>
    <row r="135" spans="1:10" x14ac:dyDescent="0.25">
      <c r="A135" s="6" t="s">
        <v>971</v>
      </c>
      <c r="B135" s="5" t="s">
        <v>333</v>
      </c>
      <c r="C135" s="2">
        <f t="shared" si="3"/>
        <v>7962.5615327999994</v>
      </c>
      <c r="D135" s="9">
        <v>7953.5354371199992</v>
      </c>
      <c r="E135" s="9">
        <v>0</v>
      </c>
      <c r="F135" s="9">
        <v>3.9310790399999997</v>
      </c>
      <c r="G135" s="9">
        <v>5.0950166400000008</v>
      </c>
      <c r="H135" s="9">
        <v>0</v>
      </c>
      <c r="I135" s="9">
        <v>0</v>
      </c>
      <c r="J135" s="2" t="s">
        <v>100</v>
      </c>
    </row>
    <row r="136" spans="1:10" x14ac:dyDescent="0.25">
      <c r="A136" s="6" t="s">
        <v>351</v>
      </c>
      <c r="B136" s="5" t="s">
        <v>352</v>
      </c>
      <c r="C136" s="2">
        <f t="shared" si="3"/>
        <v>7895.4903316799991</v>
      </c>
      <c r="D136" s="9">
        <v>7887.3111979199994</v>
      </c>
      <c r="E136" s="9">
        <v>0</v>
      </c>
      <c r="F136" s="9">
        <v>3.7237838400000003</v>
      </c>
      <c r="G136" s="9">
        <v>4.4553499200000006</v>
      </c>
      <c r="H136" s="9">
        <v>0</v>
      </c>
      <c r="I136" s="9">
        <v>0</v>
      </c>
      <c r="J136" s="2" t="s">
        <v>63</v>
      </c>
    </row>
    <row r="137" spans="1:10" x14ac:dyDescent="0.25">
      <c r="A137" s="6" t="s">
        <v>987</v>
      </c>
      <c r="B137" s="5" t="s">
        <v>385</v>
      </c>
      <c r="C137" s="2">
        <f t="shared" si="3"/>
        <v>7766.0383348800005</v>
      </c>
      <c r="D137" s="9">
        <v>7736.5250323200007</v>
      </c>
      <c r="E137" s="9">
        <v>0</v>
      </c>
      <c r="F137" s="9">
        <v>9.2103479999999998</v>
      </c>
      <c r="G137" s="9">
        <v>20.30295456</v>
      </c>
      <c r="H137" s="9">
        <v>0</v>
      </c>
      <c r="I137" s="9">
        <v>0</v>
      </c>
      <c r="J137" s="2" t="s">
        <v>100</v>
      </c>
    </row>
    <row r="138" spans="1:10" x14ac:dyDescent="0.25">
      <c r="A138" s="6" t="s">
        <v>645</v>
      </c>
      <c r="B138" s="5" t="s">
        <v>646</v>
      </c>
      <c r="C138" s="2">
        <f t="shared" si="3"/>
        <v>7754.7542183999994</v>
      </c>
      <c r="D138" s="9">
        <v>7746.7524422399993</v>
      </c>
      <c r="E138" s="9">
        <v>0</v>
      </c>
      <c r="F138" s="9">
        <v>3.6503006400000007</v>
      </c>
      <c r="G138" s="9">
        <v>4.351475520000001</v>
      </c>
      <c r="H138" s="9">
        <v>0</v>
      </c>
      <c r="I138" s="9">
        <v>0</v>
      </c>
      <c r="J138" s="2" t="s">
        <v>63</v>
      </c>
    </row>
    <row r="139" spans="1:10" x14ac:dyDescent="0.25">
      <c r="A139" s="6" t="s">
        <v>982</v>
      </c>
      <c r="B139" s="5" t="s">
        <v>361</v>
      </c>
      <c r="C139" s="2">
        <f t="shared" si="3"/>
        <v>7711.0689095999996</v>
      </c>
      <c r="D139" s="9">
        <v>7702.0618651199993</v>
      </c>
      <c r="E139" s="9">
        <v>0</v>
      </c>
      <c r="F139" s="9">
        <v>3.8673028799999996</v>
      </c>
      <c r="G139" s="9">
        <v>5.1397415999999998</v>
      </c>
      <c r="H139" s="9">
        <v>0</v>
      </c>
      <c r="I139" s="9">
        <v>0</v>
      </c>
      <c r="J139" s="2" t="s">
        <v>63</v>
      </c>
    </row>
    <row r="140" spans="1:10" x14ac:dyDescent="0.25">
      <c r="A140" s="6" t="s">
        <v>991</v>
      </c>
      <c r="B140" s="5" t="s">
        <v>377</v>
      </c>
      <c r="C140" s="2">
        <f t="shared" si="3"/>
        <v>7600.0869604799991</v>
      </c>
      <c r="D140" s="9">
        <v>7136.9459380799999</v>
      </c>
      <c r="E140" s="9">
        <v>0</v>
      </c>
      <c r="F140" s="9">
        <v>3.1797360000000001</v>
      </c>
      <c r="G140" s="9">
        <v>408.43813247999998</v>
      </c>
      <c r="H140" s="9">
        <v>25.761576959999999</v>
      </c>
      <c r="I140" s="9">
        <v>25.761576959999999</v>
      </c>
      <c r="J140" s="2" t="s">
        <v>63</v>
      </c>
    </row>
    <row r="141" spans="1:10" x14ac:dyDescent="0.25">
      <c r="A141" s="6" t="s">
        <v>341</v>
      </c>
      <c r="B141" s="5" t="s">
        <v>342</v>
      </c>
      <c r="C141" s="2">
        <f t="shared" si="3"/>
        <v>7528.9840718399983</v>
      </c>
      <c r="D141" s="9">
        <v>7520.9866502399982</v>
      </c>
      <c r="E141" s="9">
        <v>0</v>
      </c>
      <c r="F141" s="9">
        <v>3.5957779200000006</v>
      </c>
      <c r="G141" s="9">
        <v>4.4016436800000003</v>
      </c>
      <c r="H141" s="9">
        <v>0</v>
      </c>
      <c r="I141" s="9">
        <v>0</v>
      </c>
      <c r="J141" s="2" t="s">
        <v>100</v>
      </c>
    </row>
    <row r="142" spans="1:10" x14ac:dyDescent="0.25">
      <c r="A142" s="6" t="s">
        <v>432</v>
      </c>
      <c r="B142" s="5" t="s">
        <v>433</v>
      </c>
      <c r="C142" s="2">
        <f t="shared" si="3"/>
        <v>7516.4015707199987</v>
      </c>
      <c r="D142" s="9">
        <v>4763.584092959999</v>
      </c>
      <c r="E142" s="9">
        <v>2715.4479139200002</v>
      </c>
      <c r="F142" s="9">
        <v>24.149663999999998</v>
      </c>
      <c r="G142" s="9">
        <v>13.21989984</v>
      </c>
      <c r="H142" s="9">
        <v>0</v>
      </c>
      <c r="I142" s="9">
        <v>0</v>
      </c>
      <c r="J142" s="2" t="s">
        <v>100</v>
      </c>
    </row>
    <row r="143" spans="1:10" x14ac:dyDescent="0.25">
      <c r="A143" s="6" t="s">
        <v>993</v>
      </c>
      <c r="B143" s="5" t="s">
        <v>413</v>
      </c>
      <c r="C143" s="2">
        <f t="shared" si="3"/>
        <v>7470.3254270400012</v>
      </c>
      <c r="D143" s="9">
        <v>7462.4901220800011</v>
      </c>
      <c r="E143" s="9">
        <v>0</v>
      </c>
      <c r="F143" s="9">
        <v>3.5454283200000001</v>
      </c>
      <c r="G143" s="9">
        <v>4.289876640000001</v>
      </c>
      <c r="H143" s="9">
        <v>0</v>
      </c>
      <c r="I143" s="9">
        <v>0</v>
      </c>
      <c r="J143" s="2" t="s">
        <v>63</v>
      </c>
    </row>
    <row r="144" spans="1:10" x14ac:dyDescent="0.25">
      <c r="A144" s="12" t="s">
        <v>984</v>
      </c>
      <c r="B144" s="5" t="s">
        <v>592</v>
      </c>
      <c r="C144" s="2">
        <f t="shared" si="3"/>
        <v>7365.22458336</v>
      </c>
      <c r="D144" s="9">
        <v>1061.0662910400004</v>
      </c>
      <c r="E144" s="9">
        <v>0</v>
      </c>
      <c r="F144" s="9">
        <v>6303.5635319999992</v>
      </c>
      <c r="G144" s="9">
        <v>0.59476032000000012</v>
      </c>
      <c r="H144" s="9">
        <v>0</v>
      </c>
      <c r="I144" s="9">
        <v>0</v>
      </c>
      <c r="J144" s="2" t="s">
        <v>42</v>
      </c>
    </row>
    <row r="145" spans="1:10" x14ac:dyDescent="0.25">
      <c r="A145" s="6" t="s">
        <v>995</v>
      </c>
      <c r="B145" s="5" t="s">
        <v>394</v>
      </c>
      <c r="C145" s="2">
        <f t="shared" si="3"/>
        <v>7303.6950134399985</v>
      </c>
      <c r="D145" s="9">
        <v>7296.027812639999</v>
      </c>
      <c r="E145" s="9">
        <v>0</v>
      </c>
      <c r="F145" s="9">
        <v>3.4674998399999994</v>
      </c>
      <c r="G145" s="9">
        <v>4.1997009599999995</v>
      </c>
      <c r="H145" s="9">
        <v>0</v>
      </c>
      <c r="I145" s="9">
        <v>0</v>
      </c>
      <c r="J145" s="2" t="s">
        <v>63</v>
      </c>
    </row>
    <row r="146" spans="1:10" x14ac:dyDescent="0.25">
      <c r="A146" s="6" t="s">
        <v>992</v>
      </c>
      <c r="B146" s="5" t="s">
        <v>403</v>
      </c>
      <c r="C146" s="2">
        <f t="shared" si="3"/>
        <v>7274.775836159999</v>
      </c>
      <c r="D146" s="9">
        <v>7267.0295275199987</v>
      </c>
      <c r="E146" s="9">
        <v>0</v>
      </c>
      <c r="F146" s="9">
        <v>3.4784769600000001</v>
      </c>
      <c r="G146" s="9">
        <v>4.2678316799999987</v>
      </c>
      <c r="H146" s="9">
        <v>0</v>
      </c>
      <c r="I146" s="9">
        <v>0</v>
      </c>
      <c r="J146" s="2" t="s">
        <v>63</v>
      </c>
    </row>
    <row r="147" spans="1:10" x14ac:dyDescent="0.25">
      <c r="A147" s="6" t="s">
        <v>373</v>
      </c>
      <c r="B147" s="5" t="s">
        <v>374</v>
      </c>
      <c r="C147" s="2">
        <f t="shared" si="3"/>
        <v>7170.870863520001</v>
      </c>
      <c r="D147" s="9">
        <v>7163.398710720001</v>
      </c>
      <c r="E147" s="9">
        <v>0</v>
      </c>
      <c r="F147" s="9">
        <v>3.3918393600000001</v>
      </c>
      <c r="G147" s="9">
        <v>4.0803134400000003</v>
      </c>
      <c r="H147" s="9">
        <v>0</v>
      </c>
      <c r="I147" s="9">
        <v>0</v>
      </c>
      <c r="J147" s="2" t="s">
        <v>63</v>
      </c>
    </row>
    <row r="148" spans="1:10" x14ac:dyDescent="0.25">
      <c r="A148" s="6" t="s">
        <v>998</v>
      </c>
      <c r="B148" s="5" t="s">
        <v>388</v>
      </c>
      <c r="C148" s="2">
        <f t="shared" si="3"/>
        <v>7136.7664032000002</v>
      </c>
      <c r="D148" s="9">
        <v>7129.3900507200005</v>
      </c>
      <c r="E148" s="9">
        <v>0</v>
      </c>
      <c r="F148" s="9">
        <v>3.3623553599999996</v>
      </c>
      <c r="G148" s="9">
        <v>4.0139971200000009</v>
      </c>
      <c r="H148" s="9">
        <v>0</v>
      </c>
      <c r="I148" s="9">
        <v>0</v>
      </c>
      <c r="J148" s="2" t="s">
        <v>100</v>
      </c>
    </row>
    <row r="149" spans="1:10" x14ac:dyDescent="0.25">
      <c r="A149" s="6" t="s">
        <v>398</v>
      </c>
      <c r="B149" s="5" t="s">
        <v>399</v>
      </c>
      <c r="C149" s="2">
        <f t="shared" si="3"/>
        <v>7098.356462400001</v>
      </c>
      <c r="D149" s="9">
        <v>7090.8883012800006</v>
      </c>
      <c r="E149" s="9">
        <v>0</v>
      </c>
      <c r="F149" s="9">
        <v>3.3737860799999999</v>
      </c>
      <c r="G149" s="9">
        <v>4.0943750399999992</v>
      </c>
      <c r="H149" s="9">
        <v>0</v>
      </c>
      <c r="I149" s="9">
        <v>0</v>
      </c>
      <c r="J149" s="2" t="s">
        <v>63</v>
      </c>
    </row>
    <row r="150" spans="1:10" x14ac:dyDescent="0.25">
      <c r="A150" s="6" t="s">
        <v>1009</v>
      </c>
      <c r="B150" s="5" t="s">
        <v>410</v>
      </c>
      <c r="C150" s="2">
        <f t="shared" si="3"/>
        <v>7070.2500456000007</v>
      </c>
      <c r="D150" s="9">
        <v>6218.4715286400005</v>
      </c>
      <c r="E150" s="9">
        <v>0</v>
      </c>
      <c r="F150" s="9">
        <v>2.9552947200000004</v>
      </c>
      <c r="G150" s="9">
        <v>848.82322224000006</v>
      </c>
      <c r="H150" s="9">
        <v>0</v>
      </c>
      <c r="I150" s="9">
        <v>0</v>
      </c>
      <c r="J150" s="2" t="s">
        <v>63</v>
      </c>
    </row>
    <row r="151" spans="1:10" x14ac:dyDescent="0.25">
      <c r="A151" s="6" t="s">
        <v>975</v>
      </c>
      <c r="B151" s="5" t="s">
        <v>408</v>
      </c>
      <c r="C151" s="2">
        <f t="shared" si="3"/>
        <v>6993.8598139199976</v>
      </c>
      <c r="D151" s="9">
        <v>504.57683807999808</v>
      </c>
      <c r="E151" s="9">
        <v>6345.101952</v>
      </c>
      <c r="F151" s="9">
        <v>56.237600160000014</v>
      </c>
      <c r="G151" s="9">
        <v>87.943423679999981</v>
      </c>
      <c r="H151" s="9">
        <v>0</v>
      </c>
      <c r="I151" s="9">
        <v>0</v>
      </c>
      <c r="J151" s="2" t="s">
        <v>107</v>
      </c>
    </row>
    <row r="152" spans="1:10" x14ac:dyDescent="0.25">
      <c r="A152" s="12" t="s">
        <v>764</v>
      </c>
      <c r="B152" s="5" t="s">
        <v>765</v>
      </c>
      <c r="C152" s="2">
        <f t="shared" si="3"/>
        <v>6920.9646609599995</v>
      </c>
      <c r="D152" s="9">
        <v>6913.8240897599999</v>
      </c>
      <c r="E152" s="9">
        <v>0</v>
      </c>
      <c r="F152" s="9">
        <v>3.2575737600000001</v>
      </c>
      <c r="G152" s="9">
        <v>3.88299744</v>
      </c>
      <c r="H152" s="9">
        <v>0</v>
      </c>
      <c r="I152" s="9">
        <v>0</v>
      </c>
      <c r="J152" s="2" t="s">
        <v>63</v>
      </c>
    </row>
    <row r="153" spans="1:10" x14ac:dyDescent="0.25">
      <c r="A153" s="12" t="s">
        <v>523</v>
      </c>
      <c r="B153" s="5" t="s">
        <v>524</v>
      </c>
      <c r="C153" s="2">
        <f t="shared" si="3"/>
        <v>6908.0941238400001</v>
      </c>
      <c r="D153" s="9">
        <v>6900.9452971199999</v>
      </c>
      <c r="E153" s="9">
        <v>0</v>
      </c>
      <c r="F153" s="9">
        <v>3.2553964800000004</v>
      </c>
      <c r="G153" s="9">
        <v>3.8934302400000007</v>
      </c>
      <c r="H153" s="9">
        <v>0</v>
      </c>
      <c r="I153" s="9">
        <v>0</v>
      </c>
      <c r="J153" s="2" t="s">
        <v>100</v>
      </c>
    </row>
    <row r="154" spans="1:10" x14ac:dyDescent="0.25">
      <c r="A154" s="6" t="s">
        <v>955</v>
      </c>
      <c r="B154" s="5" t="s">
        <v>379</v>
      </c>
      <c r="C154" s="2">
        <f t="shared" si="3"/>
        <v>6876.4407364799999</v>
      </c>
      <c r="D154" s="9">
        <v>6871.1449564800005</v>
      </c>
      <c r="E154" s="9">
        <v>0</v>
      </c>
      <c r="F154" s="9">
        <v>2.4015398400000008</v>
      </c>
      <c r="G154" s="9">
        <v>2.8942401600000003</v>
      </c>
      <c r="H154" s="9">
        <v>0</v>
      </c>
      <c r="I154" s="9">
        <v>0</v>
      </c>
      <c r="J154" s="2" t="s">
        <v>100</v>
      </c>
    </row>
    <row r="155" spans="1:10" x14ac:dyDescent="0.25">
      <c r="A155" s="6" t="s">
        <v>1000</v>
      </c>
      <c r="B155" s="5" t="s">
        <v>391</v>
      </c>
      <c r="C155" s="16">
        <f t="shared" si="3"/>
        <v>6830.1039170000004</v>
      </c>
      <c r="D155" s="16">
        <v>6823.0420000000004</v>
      </c>
      <c r="E155" s="16">
        <v>0</v>
      </c>
      <c r="F155" s="16">
        <v>3.2500439999999999</v>
      </c>
      <c r="G155" s="16">
        <v>3.8118729999999998</v>
      </c>
      <c r="H155" s="16">
        <v>0</v>
      </c>
      <c r="I155" s="16">
        <v>0</v>
      </c>
      <c r="J155" s="6" t="s">
        <v>63</v>
      </c>
    </row>
    <row r="156" spans="1:10" x14ac:dyDescent="0.25">
      <c r="A156" s="12" t="s">
        <v>980</v>
      </c>
      <c r="B156" s="5" t="s">
        <v>363</v>
      </c>
      <c r="C156" s="2">
        <f t="shared" si="3"/>
        <v>6711.7009049999997</v>
      </c>
      <c r="D156" s="9">
        <v>6704.7762092976</v>
      </c>
      <c r="E156" s="9">
        <v>0</v>
      </c>
      <c r="F156" s="9">
        <v>3.1590518400000001</v>
      </c>
      <c r="G156" s="9">
        <v>3.7656438624000002</v>
      </c>
      <c r="H156" s="9">
        <v>0</v>
      </c>
      <c r="I156" s="9">
        <v>0</v>
      </c>
      <c r="J156" s="2" t="s">
        <v>100</v>
      </c>
    </row>
    <row r="157" spans="1:10" x14ac:dyDescent="0.25">
      <c r="A157" s="6" t="s">
        <v>1002</v>
      </c>
      <c r="B157" s="5" t="s">
        <v>401</v>
      </c>
      <c r="C157" s="2">
        <f t="shared" si="3"/>
        <v>6704.66912976</v>
      </c>
      <c r="D157" s="9">
        <v>6697.7217014400003</v>
      </c>
      <c r="E157" s="9">
        <v>0</v>
      </c>
      <c r="F157" s="9">
        <v>3.1624992000000001</v>
      </c>
      <c r="G157" s="9">
        <v>3.7849291200000001</v>
      </c>
      <c r="H157" s="9">
        <v>0</v>
      </c>
      <c r="I157" s="9">
        <v>0</v>
      </c>
      <c r="J157" s="2" t="s">
        <v>63</v>
      </c>
    </row>
    <row r="158" spans="1:10" x14ac:dyDescent="0.25">
      <c r="A158" s="6" t="s">
        <v>1021</v>
      </c>
      <c r="B158" s="5" t="s">
        <v>406</v>
      </c>
      <c r="C158" s="2">
        <f t="shared" si="3"/>
        <v>6651.9888422400018</v>
      </c>
      <c r="D158" s="9">
        <v>6645.1057344000019</v>
      </c>
      <c r="E158" s="9">
        <v>0</v>
      </c>
      <c r="F158" s="9">
        <v>3.1355553599999997</v>
      </c>
      <c r="G158" s="9">
        <v>3.7475524799999995</v>
      </c>
      <c r="H158" s="9">
        <v>0</v>
      </c>
      <c r="I158" s="9">
        <v>0</v>
      </c>
      <c r="J158" s="2" t="s">
        <v>63</v>
      </c>
    </row>
    <row r="159" spans="1:10" x14ac:dyDescent="0.25">
      <c r="A159" s="6" t="s">
        <v>967</v>
      </c>
      <c r="B159" s="5" t="s">
        <v>503</v>
      </c>
      <c r="C159" s="2">
        <f t="shared" si="3"/>
        <v>6627.03548976</v>
      </c>
      <c r="D159" s="9">
        <v>6.3322560000194067E-2</v>
      </c>
      <c r="E159" s="9">
        <v>6593.0513241599992</v>
      </c>
      <c r="F159" s="9">
        <v>10.130158079999999</v>
      </c>
      <c r="G159" s="9">
        <v>23.790684959999997</v>
      </c>
      <c r="H159" s="9">
        <v>0</v>
      </c>
      <c r="I159" s="9">
        <v>0</v>
      </c>
      <c r="J159" s="2" t="s">
        <v>13</v>
      </c>
    </row>
    <row r="160" spans="1:10" x14ac:dyDescent="0.25">
      <c r="A160" s="6" t="s">
        <v>996</v>
      </c>
      <c r="B160" s="5" t="s">
        <v>424</v>
      </c>
      <c r="C160" s="2">
        <f t="shared" si="3"/>
        <v>6505.034235840003</v>
      </c>
      <c r="D160" s="9">
        <v>6498.2545488000023</v>
      </c>
      <c r="E160" s="9">
        <v>0</v>
      </c>
      <c r="F160" s="9">
        <v>3.0773131200000008</v>
      </c>
      <c r="G160" s="9">
        <v>3.7023739199999994</v>
      </c>
      <c r="H160" s="9">
        <v>0</v>
      </c>
      <c r="I160" s="9">
        <v>0</v>
      </c>
      <c r="J160" s="2" t="s">
        <v>63</v>
      </c>
    </row>
    <row r="161" spans="1:16" x14ac:dyDescent="0.25">
      <c r="A161" s="6" t="s">
        <v>990</v>
      </c>
      <c r="B161" s="5" t="s">
        <v>366</v>
      </c>
      <c r="C161" s="2">
        <f t="shared" si="3"/>
        <v>6438.7229054400004</v>
      </c>
      <c r="D161" s="9">
        <v>6431.82945552</v>
      </c>
      <c r="E161" s="9">
        <v>0</v>
      </c>
      <c r="F161" s="9">
        <v>3.0872015999999998</v>
      </c>
      <c r="G161" s="9">
        <v>3.8062483200000012</v>
      </c>
      <c r="H161" s="9">
        <v>0</v>
      </c>
      <c r="I161" s="9">
        <v>0</v>
      </c>
      <c r="J161" s="2" t="s">
        <v>100</v>
      </c>
    </row>
    <row r="162" spans="1:16" x14ac:dyDescent="0.25">
      <c r="A162" s="6" t="s">
        <v>880</v>
      </c>
      <c r="B162" s="5" t="s">
        <v>489</v>
      </c>
      <c r="C162" s="2">
        <f t="shared" si="3"/>
        <v>6396.6749111999998</v>
      </c>
      <c r="D162" s="9">
        <v>6384.4018560000004</v>
      </c>
      <c r="E162" s="9">
        <v>0</v>
      </c>
      <c r="F162" s="9">
        <v>4.29786</v>
      </c>
      <c r="G162" s="9">
        <v>7.9751952000000008</v>
      </c>
      <c r="H162" s="9">
        <v>0</v>
      </c>
      <c r="I162" s="9">
        <v>0</v>
      </c>
      <c r="J162" s="2" t="s">
        <v>92</v>
      </c>
    </row>
    <row r="163" spans="1:16" x14ac:dyDescent="0.25">
      <c r="A163" s="6" t="s">
        <v>974</v>
      </c>
      <c r="B163" s="5" t="s">
        <v>349</v>
      </c>
      <c r="C163" s="2">
        <f t="shared" si="3"/>
        <v>6361.4651183999995</v>
      </c>
      <c r="D163" s="9">
        <v>0</v>
      </c>
      <c r="E163" s="9">
        <v>4844.5314623999993</v>
      </c>
      <c r="F163" s="9">
        <v>1508.823288</v>
      </c>
      <c r="G163" s="9">
        <v>8.1103679999999994</v>
      </c>
      <c r="H163" s="9">
        <v>0</v>
      </c>
      <c r="I163" s="9">
        <v>0</v>
      </c>
      <c r="J163" s="2" t="s">
        <v>82</v>
      </c>
    </row>
    <row r="164" spans="1:16" x14ac:dyDescent="0.25">
      <c r="A164" s="12" t="s">
        <v>1053</v>
      </c>
      <c r="B164" s="5" t="s">
        <v>382</v>
      </c>
      <c r="C164" s="2">
        <f t="shared" si="3"/>
        <v>6186.2715532800003</v>
      </c>
      <c r="D164" s="9">
        <v>6180.3399168000005</v>
      </c>
      <c r="E164" s="9">
        <v>0</v>
      </c>
      <c r="F164" s="9">
        <v>2.7059054399999996</v>
      </c>
      <c r="G164" s="9">
        <v>3.2257310399999999</v>
      </c>
      <c r="H164" s="9">
        <v>0</v>
      </c>
      <c r="I164" s="9">
        <v>0</v>
      </c>
      <c r="J164" s="2" t="s">
        <v>100</v>
      </c>
    </row>
    <row r="165" spans="1:16" x14ac:dyDescent="0.25">
      <c r="A165" s="6" t="s">
        <v>1008</v>
      </c>
      <c r="B165" s="5" t="s">
        <v>466</v>
      </c>
      <c r="C165" s="2">
        <f t="shared" si="3"/>
        <v>6136.6624099199989</v>
      </c>
      <c r="D165" s="9">
        <v>6130.3300631999991</v>
      </c>
      <c r="E165" s="9">
        <v>0</v>
      </c>
      <c r="F165" s="9">
        <v>2.8887969599999996</v>
      </c>
      <c r="G165" s="9">
        <v>3.4435497599999993</v>
      </c>
      <c r="H165" s="9">
        <v>0</v>
      </c>
      <c r="I165" s="9">
        <v>0</v>
      </c>
      <c r="J165" s="2" t="s">
        <v>63</v>
      </c>
    </row>
    <row r="166" spans="1:16" x14ac:dyDescent="0.25">
      <c r="A166" s="6" t="s">
        <v>1003</v>
      </c>
      <c r="B166" s="5" t="s">
        <v>767</v>
      </c>
      <c r="C166" s="2">
        <f t="shared" si="3"/>
        <v>6132.4085491200012</v>
      </c>
      <c r="D166" s="9">
        <v>6125.714864640001</v>
      </c>
      <c r="E166" s="9">
        <v>0</v>
      </c>
      <c r="F166" s="9">
        <v>2.9693563199999997</v>
      </c>
      <c r="G166" s="9">
        <v>3.7243281599999998</v>
      </c>
      <c r="H166" s="9">
        <v>0</v>
      </c>
      <c r="I166" s="9">
        <v>0</v>
      </c>
      <c r="J166" s="2" t="s">
        <v>63</v>
      </c>
    </row>
    <row r="167" spans="1:16" x14ac:dyDescent="0.25">
      <c r="A167" s="6" t="s">
        <v>210</v>
      </c>
      <c r="B167" s="5" t="s">
        <v>426</v>
      </c>
      <c r="C167" s="2">
        <f t="shared" si="3"/>
        <v>6121.9894478400001</v>
      </c>
      <c r="D167" s="9">
        <v>6113.5140225599998</v>
      </c>
      <c r="E167" s="9">
        <v>0</v>
      </c>
      <c r="F167" s="9">
        <v>3.3929280000000004</v>
      </c>
      <c r="G167" s="9">
        <v>5.0824972800000001</v>
      </c>
      <c r="H167" s="9">
        <v>0</v>
      </c>
      <c r="I167" s="9">
        <v>0</v>
      </c>
      <c r="J167" s="2" t="s">
        <v>100</v>
      </c>
    </row>
    <row r="168" spans="1:16" x14ac:dyDescent="0.25">
      <c r="A168" s="6" t="s">
        <v>997</v>
      </c>
      <c r="B168" s="5" t="s">
        <v>397</v>
      </c>
      <c r="C168" s="2">
        <f t="shared" si="3"/>
        <v>6098.7977870400009</v>
      </c>
      <c r="D168" s="9">
        <v>6092.4728793600007</v>
      </c>
      <c r="E168" s="9">
        <v>0</v>
      </c>
      <c r="F168" s="9">
        <v>2.8780012799999999</v>
      </c>
      <c r="G168" s="9">
        <v>3.4469063999999996</v>
      </c>
      <c r="H168" s="9">
        <v>0</v>
      </c>
      <c r="I168" s="9">
        <v>0</v>
      </c>
      <c r="J168" s="2" t="s">
        <v>63</v>
      </c>
    </row>
    <row r="169" spans="1:16" x14ac:dyDescent="0.25">
      <c r="A169" s="6" t="s">
        <v>999</v>
      </c>
      <c r="B169" s="5" t="s">
        <v>436</v>
      </c>
      <c r="C169" s="2">
        <f t="shared" si="3"/>
        <v>6032.7805708799997</v>
      </c>
      <c r="D169" s="9">
        <v>6026.1068447999996</v>
      </c>
      <c r="E169" s="9">
        <v>0</v>
      </c>
      <c r="F169" s="9">
        <v>2.9405980799999996</v>
      </c>
      <c r="G169" s="9">
        <v>3.7331280000000011</v>
      </c>
      <c r="H169" s="9">
        <v>0</v>
      </c>
      <c r="I169" s="9">
        <v>0</v>
      </c>
      <c r="J169" s="2" t="s">
        <v>63</v>
      </c>
    </row>
    <row r="170" spans="1:16" x14ac:dyDescent="0.25">
      <c r="A170" s="6" t="s">
        <v>979</v>
      </c>
      <c r="B170" s="5" t="s">
        <v>452</v>
      </c>
      <c r="C170" s="2">
        <f t="shared" si="3"/>
        <v>5860.63819152</v>
      </c>
      <c r="D170" s="9">
        <v>5854.5528753600001</v>
      </c>
      <c r="E170" s="9">
        <v>0</v>
      </c>
      <c r="F170" s="9">
        <v>2.76750432</v>
      </c>
      <c r="G170" s="9">
        <v>3.3178118399999996</v>
      </c>
      <c r="H170" s="9">
        <v>0</v>
      </c>
      <c r="I170" s="9">
        <v>0</v>
      </c>
      <c r="J170" s="2" t="s">
        <v>63</v>
      </c>
    </row>
    <row r="171" spans="1:16" x14ac:dyDescent="0.25">
      <c r="A171" s="6" t="s">
        <v>983</v>
      </c>
      <c r="B171" s="5" t="s">
        <v>430</v>
      </c>
      <c r="C171" s="2">
        <f t="shared" si="3"/>
        <v>5813.2738238399997</v>
      </c>
      <c r="D171" s="9">
        <v>4.8276648000000133</v>
      </c>
      <c r="E171" s="9">
        <v>5777.9567999999999</v>
      </c>
      <c r="F171" s="9">
        <v>8.8500988799999991</v>
      </c>
      <c r="G171" s="9">
        <v>21.639260159999999</v>
      </c>
      <c r="H171" s="9">
        <v>0</v>
      </c>
      <c r="I171" s="9">
        <v>0</v>
      </c>
      <c r="J171" s="2" t="s">
        <v>82</v>
      </c>
    </row>
    <row r="172" spans="1:16" x14ac:dyDescent="0.25">
      <c r="A172" s="6" t="s">
        <v>421</v>
      </c>
      <c r="B172" s="5" t="s">
        <v>422</v>
      </c>
      <c r="C172" s="2">
        <f t="shared" si="3"/>
        <v>5645.7634262399997</v>
      </c>
      <c r="D172" s="9">
        <v>5639.9383857599996</v>
      </c>
      <c r="E172" s="9">
        <v>0</v>
      </c>
      <c r="F172" s="9">
        <v>2.6573702399999997</v>
      </c>
      <c r="G172" s="9">
        <v>3.1676702399999996</v>
      </c>
      <c r="H172" s="9">
        <v>0</v>
      </c>
      <c r="I172" s="9">
        <v>0</v>
      </c>
      <c r="J172" s="2" t="s">
        <v>100</v>
      </c>
      <c r="K172" s="4"/>
      <c r="L172" s="4"/>
      <c r="M172" s="4"/>
      <c r="N172" s="4"/>
    </row>
    <row r="173" spans="1:16" x14ac:dyDescent="0.25">
      <c r="A173" s="6" t="s">
        <v>1004</v>
      </c>
      <c r="B173" s="5" t="s">
        <v>357</v>
      </c>
      <c r="C173" s="2">
        <f t="shared" si="3"/>
        <v>5634.33315984</v>
      </c>
      <c r="D173" s="9">
        <v>5628.2734267199994</v>
      </c>
      <c r="E173" s="9">
        <v>0</v>
      </c>
      <c r="F173" s="9">
        <v>2.7084455999999992</v>
      </c>
      <c r="G173" s="9">
        <v>3.3512875199999996</v>
      </c>
      <c r="H173" s="9">
        <v>0</v>
      </c>
      <c r="I173" s="9">
        <v>0</v>
      </c>
      <c r="J173" s="2" t="s">
        <v>92</v>
      </c>
      <c r="K173" s="9"/>
      <c r="L173" s="9"/>
      <c r="M173" s="9"/>
      <c r="N173" s="9"/>
      <c r="P173" s="9"/>
    </row>
    <row r="174" spans="1:16" x14ac:dyDescent="0.25">
      <c r="A174" s="6" t="s">
        <v>1011</v>
      </c>
      <c r="B174" s="5" t="s">
        <v>449</v>
      </c>
      <c r="C174" s="2">
        <f t="shared" si="3"/>
        <v>5606.5861756799986</v>
      </c>
      <c r="D174" s="9">
        <v>5600.655990719999</v>
      </c>
      <c r="E174" s="9">
        <v>0</v>
      </c>
      <c r="F174" s="9">
        <v>2.6719761600000003</v>
      </c>
      <c r="G174" s="9">
        <v>3.2582088000000002</v>
      </c>
      <c r="H174" s="9">
        <v>0</v>
      </c>
      <c r="I174" s="9">
        <v>0</v>
      </c>
      <c r="J174" s="2" t="s">
        <v>63</v>
      </c>
    </row>
    <row r="175" spans="1:16" x14ac:dyDescent="0.25">
      <c r="A175" s="48" t="s">
        <v>427</v>
      </c>
      <c r="B175" s="15" t="s">
        <v>428</v>
      </c>
      <c r="C175" s="2">
        <f t="shared" si="3"/>
        <v>5593.5149314464006</v>
      </c>
      <c r="D175" s="9">
        <v>5584.3429326048008</v>
      </c>
      <c r="E175" s="9">
        <v>0</v>
      </c>
      <c r="F175" s="9">
        <v>3.07391112</v>
      </c>
      <c r="G175" s="9">
        <v>6.0980877215999998</v>
      </c>
      <c r="H175" s="9">
        <v>0</v>
      </c>
      <c r="I175" s="9">
        <v>0</v>
      </c>
      <c r="J175" s="2" t="s">
        <v>100</v>
      </c>
    </row>
    <row r="176" spans="1:16" x14ac:dyDescent="0.25">
      <c r="A176" s="6" t="s">
        <v>1012</v>
      </c>
      <c r="B176" s="5" t="s">
        <v>444</v>
      </c>
      <c r="C176" s="2">
        <f t="shared" si="3"/>
        <v>5520.6866736000011</v>
      </c>
      <c r="D176" s="9">
        <v>5514.9129806400006</v>
      </c>
      <c r="E176" s="9">
        <v>0</v>
      </c>
      <c r="F176" s="9">
        <v>2.6376840000000001</v>
      </c>
      <c r="G176" s="9">
        <v>3.1360089599999994</v>
      </c>
      <c r="H176" s="9">
        <v>0</v>
      </c>
      <c r="I176" s="9">
        <v>0</v>
      </c>
      <c r="J176" s="2" t="s">
        <v>63</v>
      </c>
    </row>
    <row r="177" spans="1:10" x14ac:dyDescent="0.25">
      <c r="A177" s="6" t="s">
        <v>942</v>
      </c>
      <c r="B177" s="5" t="s">
        <v>420</v>
      </c>
      <c r="C177" s="2">
        <f t="shared" si="3"/>
        <v>5515.6318459200002</v>
      </c>
      <c r="D177" s="9">
        <v>1.3335839999952805E-2</v>
      </c>
      <c r="E177" s="9">
        <v>510.11855999999995</v>
      </c>
      <c r="F177" s="9">
        <v>5003.6616000000004</v>
      </c>
      <c r="G177" s="9">
        <v>1.8383500800000001</v>
      </c>
      <c r="H177" s="9">
        <v>0</v>
      </c>
      <c r="I177" s="9">
        <v>0</v>
      </c>
      <c r="J177" s="2" t="s">
        <v>82</v>
      </c>
    </row>
    <row r="178" spans="1:10" x14ac:dyDescent="0.25">
      <c r="A178" s="6" t="s">
        <v>1036</v>
      </c>
      <c r="B178" s="5" t="s">
        <v>522</v>
      </c>
      <c r="C178" s="2">
        <f t="shared" si="3"/>
        <v>5454.2942395199998</v>
      </c>
      <c r="D178" s="9">
        <v>5448.6402062399993</v>
      </c>
      <c r="E178" s="9">
        <v>0</v>
      </c>
      <c r="F178" s="9">
        <v>2.57318208</v>
      </c>
      <c r="G178" s="9">
        <v>3.0808512000000001</v>
      </c>
      <c r="H178" s="9">
        <v>0</v>
      </c>
      <c r="I178" s="9">
        <v>0</v>
      </c>
      <c r="J178" s="2" t="s">
        <v>63</v>
      </c>
    </row>
    <row r="179" spans="1:10" x14ac:dyDescent="0.25">
      <c r="A179" s="6" t="s">
        <v>981</v>
      </c>
      <c r="B179" s="5" t="s">
        <v>463</v>
      </c>
      <c r="C179" s="2">
        <f t="shared" si="3"/>
        <v>5434.0926191999997</v>
      </c>
      <c r="D179" s="9">
        <v>5428.63100304</v>
      </c>
      <c r="E179" s="9">
        <v>0</v>
      </c>
      <c r="F179" s="9">
        <v>2.4842764800000006</v>
      </c>
      <c r="G179" s="9">
        <v>2.97733968</v>
      </c>
      <c r="H179" s="9">
        <v>0</v>
      </c>
      <c r="I179" s="9">
        <v>0</v>
      </c>
      <c r="J179" s="2" t="s">
        <v>100</v>
      </c>
    </row>
    <row r="180" spans="1:10" x14ac:dyDescent="0.25">
      <c r="A180" s="12" t="s">
        <v>1049</v>
      </c>
      <c r="B180" s="5" t="s">
        <v>469</v>
      </c>
      <c r="C180" s="2">
        <f t="shared" si="3"/>
        <v>5395.639223520001</v>
      </c>
      <c r="D180" s="9">
        <v>0</v>
      </c>
      <c r="E180" s="9">
        <v>5368.0213339200009</v>
      </c>
      <c r="F180" s="9">
        <v>8.2477180800000003</v>
      </c>
      <c r="G180" s="9">
        <v>19.37017152</v>
      </c>
      <c r="H180" s="9">
        <v>0</v>
      </c>
      <c r="I180" s="9">
        <v>0</v>
      </c>
      <c r="J180" s="2" t="s">
        <v>13</v>
      </c>
    </row>
    <row r="181" spans="1:10" x14ac:dyDescent="0.25">
      <c r="A181" s="6" t="s">
        <v>1016</v>
      </c>
      <c r="B181" s="5" t="s">
        <v>438</v>
      </c>
      <c r="C181" s="2">
        <f t="shared" si="3"/>
        <v>5363.1169199999995</v>
      </c>
      <c r="D181" s="9">
        <v>4.037039999999835</v>
      </c>
      <c r="E181" s="9">
        <v>5292.5503679999993</v>
      </c>
      <c r="F181" s="9">
        <v>9.7569360000000014</v>
      </c>
      <c r="G181" s="9">
        <v>56.772576000000001</v>
      </c>
      <c r="H181" s="9">
        <v>0</v>
      </c>
      <c r="I181" s="9">
        <v>0</v>
      </c>
      <c r="J181" s="2" t="s">
        <v>92</v>
      </c>
    </row>
    <row r="182" spans="1:10" x14ac:dyDescent="0.25">
      <c r="A182" s="6" t="s">
        <v>1017</v>
      </c>
      <c r="B182" s="5" t="s">
        <v>478</v>
      </c>
      <c r="C182" s="2">
        <f t="shared" si="3"/>
        <v>5338.5874113599994</v>
      </c>
      <c r="D182" s="9">
        <v>5320.0803499199992</v>
      </c>
      <c r="E182" s="9">
        <v>0</v>
      </c>
      <c r="F182" s="9">
        <v>5.4690552000000006</v>
      </c>
      <c r="G182" s="9">
        <v>13.038006240000001</v>
      </c>
      <c r="H182" s="9">
        <v>0</v>
      </c>
      <c r="I182" s="9">
        <v>0</v>
      </c>
      <c r="J182" s="2" t="s">
        <v>63</v>
      </c>
    </row>
    <row r="183" spans="1:10" x14ac:dyDescent="0.25">
      <c r="A183" s="6" t="s">
        <v>957</v>
      </c>
      <c r="B183" s="5" t="s">
        <v>474</v>
      </c>
      <c r="C183" s="2">
        <f t="shared" si="3"/>
        <v>5287.9472352000003</v>
      </c>
      <c r="D183" s="9">
        <v>5282.4763656000005</v>
      </c>
      <c r="E183" s="9">
        <v>0</v>
      </c>
      <c r="F183" s="9">
        <v>2.4970679999999992</v>
      </c>
      <c r="G183" s="9">
        <v>2.9738016000000003</v>
      </c>
      <c r="H183" s="9">
        <v>0</v>
      </c>
      <c r="I183" s="9">
        <v>0</v>
      </c>
      <c r="J183" s="2" t="s">
        <v>100</v>
      </c>
    </row>
    <row r="184" spans="1:10" x14ac:dyDescent="0.25">
      <c r="A184" s="6" t="s">
        <v>1114</v>
      </c>
      <c r="B184" s="15" t="s">
        <v>672</v>
      </c>
      <c r="C184" s="2">
        <f t="shared" si="3"/>
        <v>5273.7711656111996</v>
      </c>
      <c r="D184" s="9">
        <v>103.71280590720001</v>
      </c>
      <c r="E184" s="9">
        <v>0</v>
      </c>
      <c r="F184" s="9">
        <v>4.8875399999999999E-2</v>
      </c>
      <c r="G184" s="9">
        <v>5.8124304000000002E-2</v>
      </c>
      <c r="H184" s="9">
        <v>0</v>
      </c>
      <c r="I184" s="9">
        <v>5169.95136</v>
      </c>
      <c r="J184" s="2" t="s">
        <v>100</v>
      </c>
    </row>
    <row r="185" spans="1:10" x14ac:dyDescent="0.25">
      <c r="A185" s="6" t="s">
        <v>1019</v>
      </c>
      <c r="B185" s="5" t="s">
        <v>481</v>
      </c>
      <c r="C185" s="2">
        <f t="shared" si="3"/>
        <v>5163.6494952000003</v>
      </c>
      <c r="D185" s="9">
        <v>5158.3303094399998</v>
      </c>
      <c r="E185" s="9">
        <v>0</v>
      </c>
      <c r="F185" s="9">
        <v>2.4267599999999998</v>
      </c>
      <c r="G185" s="9">
        <v>2.8924257600000001</v>
      </c>
      <c r="H185" s="9">
        <v>0</v>
      </c>
      <c r="I185" s="9">
        <v>0</v>
      </c>
      <c r="J185" s="2" t="s">
        <v>13</v>
      </c>
    </row>
    <row r="186" spans="1:10" x14ac:dyDescent="0.25">
      <c r="A186" s="6" t="s">
        <v>1005</v>
      </c>
      <c r="B186" s="5" t="s">
        <v>497</v>
      </c>
      <c r="C186" s="2">
        <f t="shared" si="3"/>
        <v>5125.0594752000006</v>
      </c>
      <c r="D186" s="9">
        <v>5120.645584320001</v>
      </c>
      <c r="E186" s="9">
        <v>0</v>
      </c>
      <c r="F186" s="9">
        <v>2.0116252799999996</v>
      </c>
      <c r="G186" s="9">
        <v>2.4022656000000002</v>
      </c>
      <c r="H186" s="9">
        <v>0</v>
      </c>
      <c r="I186" s="9">
        <v>0</v>
      </c>
      <c r="J186" s="2" t="s">
        <v>100</v>
      </c>
    </row>
    <row r="187" spans="1:10" x14ac:dyDescent="0.25">
      <c r="A187" s="47" t="s">
        <v>1247</v>
      </c>
      <c r="B187" s="5" t="s">
        <v>1200</v>
      </c>
      <c r="C187" s="2">
        <f t="shared" si="3"/>
        <v>5107.8897698976007</v>
      </c>
      <c r="D187" s="2">
        <v>5102.6199584976002</v>
      </c>
      <c r="E187" s="2">
        <v>2.4041480400000004</v>
      </c>
      <c r="F187" s="2">
        <v>2.8656633600000001</v>
      </c>
      <c r="G187" s="2">
        <v>0</v>
      </c>
      <c r="H187" s="2">
        <v>0</v>
      </c>
      <c r="I187" s="2">
        <v>0</v>
      </c>
      <c r="J187" s="2" t="s">
        <v>100</v>
      </c>
    </row>
    <row r="188" spans="1:10" x14ac:dyDescent="0.25">
      <c r="A188" s="6" t="s">
        <v>439</v>
      </c>
      <c r="B188" s="5" t="s">
        <v>440</v>
      </c>
      <c r="C188" s="2">
        <f t="shared" si="3"/>
        <v>5019.3496281599992</v>
      </c>
      <c r="D188" s="9">
        <v>5013.253425599999</v>
      </c>
      <c r="E188" s="9">
        <v>0</v>
      </c>
      <c r="F188" s="9">
        <v>2.1319199999999996</v>
      </c>
      <c r="G188" s="9">
        <v>3.9642825599999991</v>
      </c>
      <c r="H188" s="9">
        <v>0</v>
      </c>
      <c r="I188" s="9">
        <v>0</v>
      </c>
      <c r="J188" s="2" t="s">
        <v>63</v>
      </c>
    </row>
    <row r="189" spans="1:10" x14ac:dyDescent="0.25">
      <c r="A189" s="6" t="s">
        <v>840</v>
      </c>
      <c r="B189" s="5" t="s">
        <v>710</v>
      </c>
      <c r="C189" s="2">
        <f t="shared" si="3"/>
        <v>4996.0168977599997</v>
      </c>
      <c r="D189" s="9">
        <v>4989.7691020799994</v>
      </c>
      <c r="E189" s="9">
        <v>0</v>
      </c>
      <c r="F189" s="9">
        <v>2.5986743999999997</v>
      </c>
      <c r="G189" s="9">
        <v>3.6491212800000001</v>
      </c>
      <c r="H189" s="9">
        <v>0</v>
      </c>
      <c r="I189" s="9">
        <v>0</v>
      </c>
      <c r="J189" s="2" t="s">
        <v>100</v>
      </c>
    </row>
    <row r="190" spans="1:10" x14ac:dyDescent="0.25">
      <c r="A190" s="6" t="s">
        <v>1029</v>
      </c>
      <c r="B190" s="5" t="s">
        <v>491</v>
      </c>
      <c r="C190" s="2">
        <f t="shared" si="3"/>
        <v>4975.5055593599991</v>
      </c>
      <c r="D190" s="9">
        <v>4970.3855039999999</v>
      </c>
      <c r="E190" s="9">
        <v>0</v>
      </c>
      <c r="F190" s="9">
        <v>2.3356771199999997</v>
      </c>
      <c r="G190" s="9">
        <v>2.7843782400000006</v>
      </c>
      <c r="H190" s="9">
        <v>0</v>
      </c>
      <c r="I190" s="9">
        <v>0</v>
      </c>
      <c r="J190" s="2" t="s">
        <v>100</v>
      </c>
    </row>
    <row r="191" spans="1:10" x14ac:dyDescent="0.25">
      <c r="A191" s="12" t="s">
        <v>596</v>
      </c>
      <c r="B191" s="5" t="s">
        <v>597</v>
      </c>
      <c r="C191" s="2">
        <f t="shared" si="3"/>
        <v>4842.9869543999994</v>
      </c>
      <c r="D191" s="9">
        <v>4837.9129847999993</v>
      </c>
      <c r="E191" s="9">
        <v>0</v>
      </c>
      <c r="F191" s="9">
        <v>2.2969396799999999</v>
      </c>
      <c r="G191" s="9">
        <v>2.7770299200000004</v>
      </c>
      <c r="H191" s="9">
        <v>0</v>
      </c>
      <c r="I191" s="9">
        <v>0</v>
      </c>
      <c r="J191" s="2" t="s">
        <v>63</v>
      </c>
    </row>
    <row r="192" spans="1:10" x14ac:dyDescent="0.25">
      <c r="A192" s="6" t="s">
        <v>1026</v>
      </c>
      <c r="B192" s="5" t="s">
        <v>518</v>
      </c>
      <c r="C192" s="2">
        <f t="shared" si="3"/>
        <v>4822.713574559999</v>
      </c>
      <c r="D192" s="9">
        <v>4817.7112737599991</v>
      </c>
      <c r="E192" s="9">
        <v>0</v>
      </c>
      <c r="F192" s="9">
        <v>2.2759833600000001</v>
      </c>
      <c r="G192" s="9">
        <v>2.7263174400000003</v>
      </c>
      <c r="H192" s="9">
        <v>0</v>
      </c>
      <c r="I192" s="9">
        <v>0</v>
      </c>
      <c r="J192" s="2" t="s">
        <v>63</v>
      </c>
    </row>
    <row r="193" spans="1:10" x14ac:dyDescent="0.25">
      <c r="A193" s="6" t="s">
        <v>307</v>
      </c>
      <c r="B193" s="15" t="s">
        <v>308</v>
      </c>
      <c r="C193" s="2">
        <f t="shared" si="3"/>
        <v>4762.9314442079994</v>
      </c>
      <c r="D193" s="9">
        <v>4758.0175436975996</v>
      </c>
      <c r="E193" s="9">
        <v>0</v>
      </c>
      <c r="F193" s="9">
        <v>2.2418046</v>
      </c>
      <c r="G193" s="9">
        <v>2.6720959103999999</v>
      </c>
      <c r="H193" s="9">
        <v>0</v>
      </c>
      <c r="I193" s="9">
        <v>0</v>
      </c>
      <c r="J193" s="2" t="s">
        <v>100</v>
      </c>
    </row>
    <row r="194" spans="1:10" x14ac:dyDescent="0.25">
      <c r="A194" s="12" t="s">
        <v>1068</v>
      </c>
      <c r="B194" s="5" t="s">
        <v>619</v>
      </c>
      <c r="C194" s="2">
        <f t="shared" si="3"/>
        <v>4761.1368302399997</v>
      </c>
      <c r="D194" s="9">
        <v>0</v>
      </c>
      <c r="E194" s="9">
        <v>29.352274559999998</v>
      </c>
      <c r="F194" s="9">
        <v>4731.7034519999997</v>
      </c>
      <c r="G194" s="9">
        <v>8.1103679999999997E-2</v>
      </c>
      <c r="H194" s="9">
        <v>0</v>
      </c>
      <c r="I194" s="9">
        <v>0</v>
      </c>
      <c r="J194" s="2" t="s">
        <v>82</v>
      </c>
    </row>
    <row r="195" spans="1:10" x14ac:dyDescent="0.25">
      <c r="A195" s="6" t="s">
        <v>1015</v>
      </c>
      <c r="B195" s="5" t="s">
        <v>476</v>
      </c>
      <c r="C195" s="2">
        <f t="shared" ref="C195:C258" si="4">SUM(D195:I195)</f>
        <v>4756.3007284800005</v>
      </c>
      <c r="D195" s="9">
        <v>4751.3342620800004</v>
      </c>
      <c r="E195" s="9">
        <v>0</v>
      </c>
      <c r="F195" s="9">
        <v>2.25239616</v>
      </c>
      <c r="G195" s="9">
        <v>2.7140702400000003</v>
      </c>
      <c r="H195" s="9">
        <v>0</v>
      </c>
      <c r="I195" s="9">
        <v>0</v>
      </c>
      <c r="J195" s="2" t="s">
        <v>63</v>
      </c>
    </row>
    <row r="196" spans="1:10" x14ac:dyDescent="0.25">
      <c r="A196" s="6" t="s">
        <v>607</v>
      </c>
      <c r="B196" s="5" t="s">
        <v>608</v>
      </c>
      <c r="C196" s="2">
        <f t="shared" si="4"/>
        <v>4720.28942448</v>
      </c>
      <c r="D196" s="9">
        <v>4715.4188491200002</v>
      </c>
      <c r="E196" s="9">
        <v>0</v>
      </c>
      <c r="F196" s="9">
        <v>2.2219142399999998</v>
      </c>
      <c r="G196" s="9">
        <v>2.6486611199999999</v>
      </c>
      <c r="H196" s="9">
        <v>0</v>
      </c>
      <c r="I196" s="9">
        <v>0</v>
      </c>
      <c r="J196" s="2" t="s">
        <v>100</v>
      </c>
    </row>
    <row r="197" spans="1:10" x14ac:dyDescent="0.25">
      <c r="A197" s="6" t="s">
        <v>1031</v>
      </c>
      <c r="B197" s="5" t="s">
        <v>507</v>
      </c>
      <c r="C197" s="2">
        <f t="shared" si="4"/>
        <v>4666.5166867199996</v>
      </c>
      <c r="D197" s="9">
        <v>4661.70217632</v>
      </c>
      <c r="E197" s="9">
        <v>0</v>
      </c>
      <c r="F197" s="9">
        <v>2.1964219200000001</v>
      </c>
      <c r="G197" s="9">
        <v>2.6180884799999999</v>
      </c>
      <c r="H197" s="9">
        <v>0</v>
      </c>
      <c r="I197" s="9">
        <v>0</v>
      </c>
      <c r="J197" s="2" t="s">
        <v>100</v>
      </c>
    </row>
    <row r="198" spans="1:10" x14ac:dyDescent="0.25">
      <c r="A198" s="12" t="s">
        <v>1062</v>
      </c>
      <c r="B198" s="5" t="s">
        <v>575</v>
      </c>
      <c r="C198" s="2">
        <f t="shared" si="4"/>
        <v>4596.1045401600004</v>
      </c>
      <c r="D198" s="9">
        <v>0</v>
      </c>
      <c r="E198" s="9">
        <v>4572.5791204799998</v>
      </c>
      <c r="F198" s="9">
        <v>7.0256289599999997</v>
      </c>
      <c r="G198" s="9">
        <v>16.49979072</v>
      </c>
      <c r="H198" s="9">
        <v>0</v>
      </c>
      <c r="I198" s="9">
        <v>0</v>
      </c>
      <c r="J198" s="2" t="s">
        <v>13</v>
      </c>
    </row>
    <row r="199" spans="1:10" x14ac:dyDescent="0.25">
      <c r="A199" s="6" t="s">
        <v>1010</v>
      </c>
      <c r="B199" s="5" t="s">
        <v>446</v>
      </c>
      <c r="C199" s="2">
        <f t="shared" si="4"/>
        <v>4594.6429502399997</v>
      </c>
      <c r="D199" s="9">
        <v>4589.5981924799999</v>
      </c>
      <c r="E199" s="9">
        <v>0</v>
      </c>
      <c r="F199" s="9">
        <v>2.2262687999999997</v>
      </c>
      <c r="G199" s="9">
        <v>2.79580896</v>
      </c>
      <c r="H199" s="9">
        <v>1.1340000000000001E-2</v>
      </c>
      <c r="I199" s="9">
        <v>1.1340000000000001E-2</v>
      </c>
      <c r="J199" s="2" t="s">
        <v>63</v>
      </c>
    </row>
    <row r="200" spans="1:10" x14ac:dyDescent="0.25">
      <c r="A200" s="6" t="s">
        <v>1037</v>
      </c>
      <c r="B200" s="5" t="s">
        <v>505</v>
      </c>
      <c r="C200" s="2">
        <f t="shared" si="4"/>
        <v>4590.6662390399997</v>
      </c>
      <c r="D200" s="9">
        <v>4585.9246675199993</v>
      </c>
      <c r="E200" s="9">
        <v>0</v>
      </c>
      <c r="F200" s="9">
        <v>2.1618576000000003</v>
      </c>
      <c r="G200" s="9">
        <v>2.5797139200000001</v>
      </c>
      <c r="H200" s="9">
        <v>0</v>
      </c>
      <c r="I200" s="9">
        <v>0</v>
      </c>
      <c r="J200" s="2" t="s">
        <v>100</v>
      </c>
    </row>
    <row r="201" spans="1:10" x14ac:dyDescent="0.25">
      <c r="A201" s="6" t="s">
        <v>1032</v>
      </c>
      <c r="B201" s="5" t="s">
        <v>526</v>
      </c>
      <c r="C201" s="2">
        <f t="shared" si="4"/>
        <v>4585.3791681599996</v>
      </c>
      <c r="D201" s="9">
        <v>4580.72604864</v>
      </c>
      <c r="E201" s="9">
        <v>0</v>
      </c>
      <c r="F201" s="9">
        <v>2.16594</v>
      </c>
      <c r="G201" s="9">
        <v>2.4871795199999998</v>
      </c>
      <c r="H201" s="9">
        <v>0</v>
      </c>
      <c r="I201" s="9">
        <v>0</v>
      </c>
      <c r="J201" s="2" t="s">
        <v>100</v>
      </c>
    </row>
    <row r="202" spans="1:10" x14ac:dyDescent="0.25">
      <c r="A202" s="6" t="s">
        <v>471</v>
      </c>
      <c r="B202" s="5" t="s">
        <v>472</v>
      </c>
      <c r="C202" s="2">
        <f t="shared" si="4"/>
        <v>4581.5256547199979</v>
      </c>
      <c r="D202" s="9">
        <v>4574.8586419199983</v>
      </c>
      <c r="E202" s="9">
        <v>0</v>
      </c>
      <c r="F202" s="9">
        <v>3.03431184</v>
      </c>
      <c r="G202" s="9">
        <v>3.6327009600000006</v>
      </c>
      <c r="H202" s="9">
        <v>0</v>
      </c>
      <c r="I202" s="9">
        <v>0</v>
      </c>
      <c r="J202" s="2" t="s">
        <v>107</v>
      </c>
    </row>
    <row r="203" spans="1:10" x14ac:dyDescent="0.25">
      <c r="A203" s="6" t="s">
        <v>1045</v>
      </c>
      <c r="B203" s="5" t="s">
        <v>500</v>
      </c>
      <c r="C203" s="2">
        <f t="shared" si="4"/>
        <v>4567.135739039999</v>
      </c>
      <c r="D203" s="9">
        <v>4562.4230164799992</v>
      </c>
      <c r="E203" s="9">
        <v>0</v>
      </c>
      <c r="F203" s="9">
        <v>2.14988256</v>
      </c>
      <c r="G203" s="9">
        <v>2.56284</v>
      </c>
      <c r="H203" s="9">
        <v>0</v>
      </c>
      <c r="I203" s="9">
        <v>0</v>
      </c>
      <c r="J203" s="2" t="s">
        <v>100</v>
      </c>
    </row>
    <row r="204" spans="1:10" x14ac:dyDescent="0.25">
      <c r="A204" s="6" t="s">
        <v>1028</v>
      </c>
      <c r="B204" s="5" t="s">
        <v>485</v>
      </c>
      <c r="C204" s="2">
        <f t="shared" si="4"/>
        <v>4487.8551681599993</v>
      </c>
      <c r="D204" s="9">
        <v>4483.0368475199994</v>
      </c>
      <c r="E204" s="9">
        <v>0</v>
      </c>
      <c r="F204" s="9">
        <v>2.1547814399999998</v>
      </c>
      <c r="G204" s="9">
        <v>2.6635392000000002</v>
      </c>
      <c r="H204" s="9">
        <v>0</v>
      </c>
      <c r="I204" s="9">
        <v>0</v>
      </c>
      <c r="J204" s="2" t="s">
        <v>63</v>
      </c>
    </row>
    <row r="205" spans="1:10" x14ac:dyDescent="0.25">
      <c r="A205" s="6" t="s">
        <v>1013</v>
      </c>
      <c r="B205" s="5" t="s">
        <v>588</v>
      </c>
      <c r="C205" s="2">
        <f t="shared" si="4"/>
        <v>4466.1515875200002</v>
      </c>
      <c r="D205" s="9">
        <v>4443.8059814400003</v>
      </c>
      <c r="E205" s="9">
        <v>0</v>
      </c>
      <c r="F205" s="9">
        <v>6.3141119999999997</v>
      </c>
      <c r="G205" s="9">
        <v>16.031494079999998</v>
      </c>
      <c r="H205" s="9">
        <v>0</v>
      </c>
      <c r="I205" s="9">
        <v>0</v>
      </c>
      <c r="J205" s="2" t="s">
        <v>92</v>
      </c>
    </row>
    <row r="206" spans="1:10" x14ac:dyDescent="0.25">
      <c r="A206" s="6" t="s">
        <v>1040</v>
      </c>
      <c r="B206" s="5" t="s">
        <v>487</v>
      </c>
      <c r="C206" s="2">
        <f t="shared" si="4"/>
        <v>4432.1570798399998</v>
      </c>
      <c r="D206" s="9">
        <v>4427.5833403199995</v>
      </c>
      <c r="E206" s="9">
        <v>0</v>
      </c>
      <c r="F206" s="9">
        <v>2.0863785600000004</v>
      </c>
      <c r="G206" s="9">
        <v>2.4873609600000006</v>
      </c>
      <c r="H206" s="9">
        <v>0</v>
      </c>
      <c r="I206" s="9">
        <v>0</v>
      </c>
      <c r="J206" s="2" t="s">
        <v>100</v>
      </c>
    </row>
    <row r="207" spans="1:10" x14ac:dyDescent="0.25">
      <c r="A207" s="6" t="s">
        <v>1039</v>
      </c>
      <c r="B207" s="5" t="s">
        <v>494</v>
      </c>
      <c r="C207" s="2">
        <f t="shared" si="4"/>
        <v>4428.5076863999984</v>
      </c>
      <c r="D207" s="9">
        <v>4423.881601439999</v>
      </c>
      <c r="E207" s="9">
        <v>0</v>
      </c>
      <c r="F207" s="9">
        <v>2.0971742400000002</v>
      </c>
      <c r="G207" s="9">
        <v>2.5289107199999998</v>
      </c>
      <c r="H207" s="9">
        <v>0</v>
      </c>
      <c r="I207" s="9">
        <v>0</v>
      </c>
      <c r="J207" s="2" t="s">
        <v>63</v>
      </c>
    </row>
    <row r="208" spans="1:10" x14ac:dyDescent="0.25">
      <c r="A208" s="12" t="s">
        <v>1065</v>
      </c>
      <c r="B208" s="5" t="s">
        <v>555</v>
      </c>
      <c r="C208" s="2">
        <f t="shared" si="4"/>
        <v>4424.2012080000004</v>
      </c>
      <c r="D208" s="9">
        <v>4417.6739040000002</v>
      </c>
      <c r="E208" s="9">
        <v>0</v>
      </c>
      <c r="F208" s="9">
        <v>2.4721199999999999</v>
      </c>
      <c r="G208" s="9">
        <v>4.0551839999999997</v>
      </c>
      <c r="H208" s="9">
        <v>0</v>
      </c>
      <c r="I208" s="9">
        <v>0</v>
      </c>
      <c r="J208" s="2" t="s">
        <v>13</v>
      </c>
    </row>
    <row r="209" spans="1:10" x14ac:dyDescent="0.25">
      <c r="A209" s="6" t="s">
        <v>1007</v>
      </c>
      <c r="B209" s="5" t="s">
        <v>461</v>
      </c>
      <c r="C209" s="2">
        <f t="shared" si="4"/>
        <v>4407.9405551999998</v>
      </c>
      <c r="D209" s="9">
        <v>0</v>
      </c>
      <c r="E209" s="9">
        <v>4385.3600750400001</v>
      </c>
      <c r="F209" s="9">
        <v>6.7382280000000003</v>
      </c>
      <c r="G209" s="9">
        <v>15.842252160000001</v>
      </c>
      <c r="H209" s="9">
        <v>0</v>
      </c>
      <c r="I209" s="9">
        <v>0</v>
      </c>
      <c r="J209" s="2" t="s">
        <v>82</v>
      </c>
    </row>
    <row r="210" spans="1:10" x14ac:dyDescent="0.25">
      <c r="A210" s="6" t="s">
        <v>1109</v>
      </c>
      <c r="B210" s="5" t="s">
        <v>547</v>
      </c>
      <c r="C210" s="2">
        <f t="shared" si="4"/>
        <v>4377.78731376</v>
      </c>
      <c r="D210" s="9">
        <v>4373.2658289600004</v>
      </c>
      <c r="E210" s="9">
        <v>0</v>
      </c>
      <c r="F210" s="9">
        <v>2.0617934399999998</v>
      </c>
      <c r="G210" s="9">
        <v>2.4596913599999999</v>
      </c>
      <c r="H210" s="9">
        <v>0</v>
      </c>
      <c r="I210" s="9">
        <v>0</v>
      </c>
      <c r="J210" s="2" t="s">
        <v>100</v>
      </c>
    </row>
    <row r="211" spans="1:10" x14ac:dyDescent="0.25">
      <c r="A211" s="6" t="s">
        <v>1024</v>
      </c>
      <c r="B211" s="5" t="s">
        <v>512</v>
      </c>
      <c r="C211" s="2">
        <f t="shared" si="4"/>
        <v>4327.1390635200005</v>
      </c>
      <c r="D211" s="9">
        <v>4322.69405568</v>
      </c>
      <c r="E211" s="9">
        <v>0</v>
      </c>
      <c r="F211" s="9">
        <v>2.0389319999999995</v>
      </c>
      <c r="G211" s="9">
        <v>2.4060758400000002</v>
      </c>
      <c r="H211" s="9">
        <v>0</v>
      </c>
      <c r="I211" s="9">
        <v>0</v>
      </c>
      <c r="J211" s="2" t="s">
        <v>92</v>
      </c>
    </row>
    <row r="212" spans="1:10" x14ac:dyDescent="0.25">
      <c r="A212" s="6" t="s">
        <v>930</v>
      </c>
      <c r="B212" s="5" t="s">
        <v>567</v>
      </c>
      <c r="C212" s="2">
        <f t="shared" si="4"/>
        <v>4309.3811678399989</v>
      </c>
      <c r="D212" s="9">
        <v>4305.0556382399991</v>
      </c>
      <c r="E212" s="9">
        <v>0</v>
      </c>
      <c r="F212" s="9">
        <v>1.9686239999999999</v>
      </c>
      <c r="G212" s="9">
        <v>2.3569056000000002</v>
      </c>
      <c r="H212" s="9">
        <v>0</v>
      </c>
      <c r="I212" s="9">
        <v>0</v>
      </c>
      <c r="J212" s="2" t="s">
        <v>100</v>
      </c>
    </row>
    <row r="213" spans="1:10" x14ac:dyDescent="0.25">
      <c r="A213" s="6" t="s">
        <v>1018</v>
      </c>
      <c r="B213" s="5" t="s">
        <v>510</v>
      </c>
      <c r="C213" s="2">
        <f t="shared" si="4"/>
        <v>4291.7461977600005</v>
      </c>
      <c r="D213" s="9">
        <v>4287.2018515200007</v>
      </c>
      <c r="E213" s="9">
        <v>0</v>
      </c>
      <c r="F213" s="9">
        <v>2.0464617599999997</v>
      </c>
      <c r="G213" s="9">
        <v>2.4978844800000002</v>
      </c>
      <c r="H213" s="9">
        <v>0</v>
      </c>
      <c r="I213" s="9">
        <v>0</v>
      </c>
      <c r="J213" s="2" t="s">
        <v>63</v>
      </c>
    </row>
    <row r="214" spans="1:10" x14ac:dyDescent="0.25">
      <c r="A214" s="12" t="s">
        <v>1041</v>
      </c>
      <c r="B214" s="5" t="s">
        <v>483</v>
      </c>
      <c r="C214" s="2">
        <f t="shared" si="4"/>
        <v>4270.3586855999993</v>
      </c>
      <c r="D214" s="9">
        <v>4265.9497843199997</v>
      </c>
      <c r="E214" s="9">
        <v>0</v>
      </c>
      <c r="F214" s="9">
        <v>2.0298600000000002</v>
      </c>
      <c r="G214" s="9">
        <v>2.37904128</v>
      </c>
      <c r="H214" s="9">
        <v>0</v>
      </c>
      <c r="I214" s="9">
        <v>0</v>
      </c>
      <c r="J214" s="2" t="s">
        <v>92</v>
      </c>
    </row>
    <row r="215" spans="1:10" x14ac:dyDescent="0.25">
      <c r="A215" s="6" t="s">
        <v>922</v>
      </c>
      <c r="B215" s="5" t="s">
        <v>528</v>
      </c>
      <c r="C215" s="2">
        <f t="shared" si="4"/>
        <v>4088.8474703999996</v>
      </c>
      <c r="D215" s="9">
        <v>0</v>
      </c>
      <c r="E215" s="9">
        <v>2823.3878399999999</v>
      </c>
      <c r="F215" s="9">
        <v>1259.6472000000001</v>
      </c>
      <c r="G215" s="9">
        <v>5.8124304000000002</v>
      </c>
      <c r="H215" s="9">
        <v>0</v>
      </c>
      <c r="I215" s="9">
        <v>0</v>
      </c>
      <c r="J215" s="2" t="s">
        <v>82</v>
      </c>
    </row>
    <row r="216" spans="1:10" x14ac:dyDescent="0.25">
      <c r="A216" s="6" t="s">
        <v>1014</v>
      </c>
      <c r="B216" s="5" t="s">
        <v>539</v>
      </c>
      <c r="C216" s="2">
        <f t="shared" si="4"/>
        <v>4013.4165120000011</v>
      </c>
      <c r="D216" s="9">
        <v>4003.0143753600009</v>
      </c>
      <c r="E216" s="9">
        <v>0</v>
      </c>
      <c r="F216" s="9">
        <v>3.2951318400000003</v>
      </c>
      <c r="G216" s="9">
        <v>7.1070047999999995</v>
      </c>
      <c r="H216" s="9">
        <v>0</v>
      </c>
      <c r="I216" s="9">
        <v>0</v>
      </c>
      <c r="J216" s="2" t="s">
        <v>63</v>
      </c>
    </row>
    <row r="217" spans="1:10" x14ac:dyDescent="0.25">
      <c r="A217" s="6" t="s">
        <v>1025</v>
      </c>
      <c r="B217" s="5" t="s">
        <v>610</v>
      </c>
      <c r="C217" s="2">
        <f t="shared" si="4"/>
        <v>3895.5167999999999</v>
      </c>
      <c r="D217" s="9">
        <v>0</v>
      </c>
      <c r="E217" s="9">
        <v>1246.4928</v>
      </c>
      <c r="F217" s="9">
        <v>2649.0239999999999</v>
      </c>
      <c r="G217" s="9">
        <v>0</v>
      </c>
      <c r="H217" s="9">
        <v>0</v>
      </c>
      <c r="I217" s="9">
        <v>0</v>
      </c>
      <c r="J217" s="2" t="s">
        <v>82</v>
      </c>
    </row>
    <row r="218" spans="1:10" x14ac:dyDescent="0.25">
      <c r="A218" s="6" t="s">
        <v>1034</v>
      </c>
      <c r="B218" s="5" t="s">
        <v>534</v>
      </c>
      <c r="C218" s="2">
        <f t="shared" si="4"/>
        <v>3828.9218788800003</v>
      </c>
      <c r="D218" s="9">
        <v>3824.9570520000007</v>
      </c>
      <c r="E218" s="9">
        <v>0</v>
      </c>
      <c r="F218" s="9">
        <v>1.80560016</v>
      </c>
      <c r="G218" s="9">
        <v>2.1592267199999995</v>
      </c>
      <c r="H218" s="9">
        <v>0</v>
      </c>
      <c r="I218" s="9">
        <v>0</v>
      </c>
      <c r="J218" s="2" t="s">
        <v>63</v>
      </c>
    </row>
    <row r="219" spans="1:10" x14ac:dyDescent="0.25">
      <c r="A219" s="6" t="s">
        <v>1048</v>
      </c>
      <c r="B219" s="5" t="s">
        <v>516</v>
      </c>
      <c r="C219" s="2">
        <f t="shared" si="4"/>
        <v>3819.4415481600004</v>
      </c>
      <c r="D219" s="9">
        <v>3814.8313392000005</v>
      </c>
      <c r="E219" s="9">
        <v>0</v>
      </c>
      <c r="F219" s="9">
        <v>1.9481212799999998</v>
      </c>
      <c r="G219" s="9">
        <v>2.66208768</v>
      </c>
      <c r="H219" s="9">
        <v>0</v>
      </c>
      <c r="I219" s="9">
        <v>0</v>
      </c>
      <c r="J219" s="2" t="s">
        <v>63</v>
      </c>
    </row>
    <row r="220" spans="1:10" x14ac:dyDescent="0.25">
      <c r="A220" s="6" t="s">
        <v>1042</v>
      </c>
      <c r="B220" s="5" t="s">
        <v>541</v>
      </c>
      <c r="C220" s="2">
        <f t="shared" si="4"/>
        <v>3765.9532176000002</v>
      </c>
      <c r="D220" s="9">
        <v>3762.0593337600003</v>
      </c>
      <c r="E220" s="9">
        <v>0</v>
      </c>
      <c r="F220" s="9">
        <v>1.7706729599999997</v>
      </c>
      <c r="G220" s="9">
        <v>2.1232108799999998</v>
      </c>
      <c r="H220" s="9">
        <v>0</v>
      </c>
      <c r="I220" s="9">
        <v>0</v>
      </c>
      <c r="J220" s="2" t="s">
        <v>100</v>
      </c>
    </row>
    <row r="221" spans="1:10" x14ac:dyDescent="0.25">
      <c r="A221" s="6" t="s">
        <v>1047</v>
      </c>
      <c r="B221" s="5" t="s">
        <v>553</v>
      </c>
      <c r="C221" s="2">
        <f t="shared" si="4"/>
        <v>3661.6109745599997</v>
      </c>
      <c r="D221" s="9">
        <v>3657.8303999999998</v>
      </c>
      <c r="E221" s="9">
        <v>0</v>
      </c>
      <c r="F221" s="9">
        <v>1.725948</v>
      </c>
      <c r="G221" s="9">
        <v>2.05462656</v>
      </c>
      <c r="H221" s="9">
        <v>0</v>
      </c>
      <c r="I221" s="9">
        <v>0</v>
      </c>
      <c r="J221" s="2" t="s">
        <v>100</v>
      </c>
    </row>
    <row r="222" spans="1:10" x14ac:dyDescent="0.25">
      <c r="A222" s="6" t="s">
        <v>1038</v>
      </c>
      <c r="B222" s="5" t="s">
        <v>531</v>
      </c>
      <c r="C222" s="2">
        <f t="shared" si="4"/>
        <v>3648.25109376</v>
      </c>
      <c r="D222" s="9">
        <v>3644.4086481599998</v>
      </c>
      <c r="E222" s="9">
        <v>0</v>
      </c>
      <c r="F222" s="9">
        <v>1.7545248</v>
      </c>
      <c r="G222" s="9">
        <v>2.0879208</v>
      </c>
      <c r="H222" s="9">
        <v>0</v>
      </c>
      <c r="I222" s="9">
        <v>0</v>
      </c>
      <c r="J222" s="2" t="s">
        <v>63</v>
      </c>
    </row>
    <row r="223" spans="1:10" x14ac:dyDescent="0.25">
      <c r="A223" s="6" t="s">
        <v>889</v>
      </c>
      <c r="B223" s="5" t="s">
        <v>556</v>
      </c>
      <c r="C223" s="2">
        <f t="shared" si="4"/>
        <v>3573.7546420799999</v>
      </c>
      <c r="D223" s="9">
        <v>3570.0507259199999</v>
      </c>
      <c r="E223" s="9">
        <v>0</v>
      </c>
      <c r="F223" s="9">
        <v>1.68594048</v>
      </c>
      <c r="G223" s="9">
        <v>2.0179756800000002</v>
      </c>
      <c r="H223" s="9">
        <v>0</v>
      </c>
      <c r="I223" s="9">
        <v>0</v>
      </c>
      <c r="J223" s="2" t="s">
        <v>100</v>
      </c>
    </row>
    <row r="224" spans="1:10" x14ac:dyDescent="0.25">
      <c r="A224" s="6" t="s">
        <v>1050</v>
      </c>
      <c r="B224" s="5" t="s">
        <v>563</v>
      </c>
      <c r="C224" s="2">
        <f t="shared" si="4"/>
        <v>3472.7938055999994</v>
      </c>
      <c r="D224" s="9">
        <v>3469.2886569599996</v>
      </c>
      <c r="E224" s="9">
        <v>0</v>
      </c>
      <c r="F224" s="9">
        <v>1.639764</v>
      </c>
      <c r="G224" s="9">
        <v>1.8653846400000005</v>
      </c>
      <c r="H224" s="9">
        <v>0</v>
      </c>
      <c r="I224" s="9">
        <v>0</v>
      </c>
      <c r="J224" s="2" t="s">
        <v>100</v>
      </c>
    </row>
    <row r="225" spans="1:10" x14ac:dyDescent="0.25">
      <c r="A225" s="6" t="s">
        <v>1046</v>
      </c>
      <c r="B225" s="5" t="s">
        <v>514</v>
      </c>
      <c r="C225" s="2">
        <f t="shared" si="4"/>
        <v>3461.6877724799997</v>
      </c>
      <c r="D225" s="9">
        <v>3458.0821968</v>
      </c>
      <c r="E225" s="9">
        <v>0</v>
      </c>
      <c r="F225" s="9">
        <v>1.6371331199999999</v>
      </c>
      <c r="G225" s="9">
        <v>1.96844256</v>
      </c>
      <c r="H225" s="9">
        <v>0</v>
      </c>
      <c r="I225" s="9">
        <v>0</v>
      </c>
      <c r="J225" s="2" t="s">
        <v>63</v>
      </c>
    </row>
    <row r="226" spans="1:10" x14ac:dyDescent="0.25">
      <c r="A226" s="6" t="s">
        <v>1263</v>
      </c>
      <c r="B226" s="6" t="s">
        <v>1262</v>
      </c>
      <c r="C226" s="2">
        <f t="shared" si="4"/>
        <v>3400.1590290191998</v>
      </c>
      <c r="D226" s="2">
        <v>3396.5988033600001</v>
      </c>
      <c r="E226" s="2">
        <v>1.61184492</v>
      </c>
      <c r="F226" s="2">
        <v>1.9483807391999999</v>
      </c>
      <c r="G226" s="2">
        <v>0</v>
      </c>
      <c r="H226" s="2">
        <v>0</v>
      </c>
      <c r="I226" s="2">
        <v>0</v>
      </c>
      <c r="J226" s="2" t="s">
        <v>100</v>
      </c>
    </row>
    <row r="227" spans="1:10" x14ac:dyDescent="0.25">
      <c r="A227" s="6" t="s">
        <v>1033</v>
      </c>
      <c r="B227" s="5" t="s">
        <v>545</v>
      </c>
      <c r="C227" s="2">
        <f t="shared" si="4"/>
        <v>3346.53896304</v>
      </c>
      <c r="D227" s="9">
        <v>3343.1268024000001</v>
      </c>
      <c r="E227" s="9">
        <v>0</v>
      </c>
      <c r="F227" s="9">
        <v>1.5816124799999998</v>
      </c>
      <c r="G227" s="9">
        <v>1.8305481599999998</v>
      </c>
      <c r="H227" s="9">
        <v>0</v>
      </c>
      <c r="I227" s="9">
        <v>0</v>
      </c>
      <c r="J227" s="2" t="s">
        <v>63</v>
      </c>
    </row>
    <row r="228" spans="1:10" x14ac:dyDescent="0.25">
      <c r="A228" s="12" t="s">
        <v>1030</v>
      </c>
      <c r="B228" s="5" t="s">
        <v>520</v>
      </c>
      <c r="C228" s="2">
        <f t="shared" si="4"/>
        <v>3311.2340956800003</v>
      </c>
      <c r="D228" s="9">
        <v>3307.8404419200001</v>
      </c>
      <c r="E228" s="9">
        <v>0</v>
      </c>
      <c r="F228" s="9">
        <v>1.5804331199999999</v>
      </c>
      <c r="G228" s="9">
        <v>1.8132206399999997</v>
      </c>
      <c r="H228" s="9">
        <v>0</v>
      </c>
      <c r="I228" s="9">
        <v>0</v>
      </c>
      <c r="J228" s="2" t="s">
        <v>63</v>
      </c>
    </row>
    <row r="229" spans="1:10" x14ac:dyDescent="0.25">
      <c r="A229" s="6" t="s">
        <v>1043</v>
      </c>
      <c r="B229" s="5" t="s">
        <v>558</v>
      </c>
      <c r="C229" s="2">
        <f t="shared" si="4"/>
        <v>3305.26127232</v>
      </c>
      <c r="D229" s="9">
        <v>3301.8180854399998</v>
      </c>
      <c r="E229" s="9">
        <v>0</v>
      </c>
      <c r="F229" s="9">
        <v>1.5633777600000001</v>
      </c>
      <c r="G229" s="9">
        <v>1.8798091200000002</v>
      </c>
      <c r="H229" s="9">
        <v>0</v>
      </c>
      <c r="I229" s="9">
        <v>0</v>
      </c>
      <c r="J229" s="2" t="s">
        <v>63</v>
      </c>
    </row>
    <row r="230" spans="1:10" x14ac:dyDescent="0.25">
      <c r="A230" s="6" t="s">
        <v>930</v>
      </c>
      <c r="B230" s="5" t="s">
        <v>542</v>
      </c>
      <c r="C230" s="2">
        <f t="shared" si="4"/>
        <v>3196.3631616000002</v>
      </c>
      <c r="D230" s="9">
        <v>3193.0652174400002</v>
      </c>
      <c r="E230" s="9">
        <v>0</v>
      </c>
      <c r="F230" s="9">
        <v>1.5045004799999999</v>
      </c>
      <c r="G230" s="9">
        <v>1.7934436800000002</v>
      </c>
      <c r="H230" s="9">
        <v>0</v>
      </c>
      <c r="I230" s="9">
        <v>0</v>
      </c>
      <c r="J230" s="2" t="s">
        <v>100</v>
      </c>
    </row>
    <row r="231" spans="1:10" x14ac:dyDescent="0.25">
      <c r="A231" s="6" t="s">
        <v>1054</v>
      </c>
      <c r="B231" s="5" t="s">
        <v>550</v>
      </c>
      <c r="C231" s="2">
        <f t="shared" si="4"/>
        <v>3191.7147595199995</v>
      </c>
      <c r="D231" s="9">
        <v>3188.4216235199997</v>
      </c>
      <c r="E231" s="9">
        <v>0</v>
      </c>
      <c r="F231" s="9">
        <v>1.5023232</v>
      </c>
      <c r="G231" s="9">
        <v>1.7908128000000001</v>
      </c>
      <c r="H231" s="9">
        <v>0</v>
      </c>
      <c r="I231" s="9">
        <v>0</v>
      </c>
      <c r="J231" s="2" t="s">
        <v>100</v>
      </c>
    </row>
    <row r="232" spans="1:10" x14ac:dyDescent="0.25">
      <c r="A232" s="6" t="s">
        <v>1084</v>
      </c>
      <c r="B232" s="5" t="s">
        <v>616</v>
      </c>
      <c r="C232" s="2">
        <f t="shared" si="4"/>
        <v>3114.1655798400002</v>
      </c>
      <c r="D232" s="9">
        <v>3110.8043131200002</v>
      </c>
      <c r="E232" s="9">
        <v>0</v>
      </c>
      <c r="F232" s="9">
        <v>1.5010531200000001</v>
      </c>
      <c r="G232" s="9">
        <v>1.8602136</v>
      </c>
      <c r="H232" s="9">
        <v>0</v>
      </c>
      <c r="I232" s="9">
        <v>0</v>
      </c>
      <c r="J232" s="2" t="s">
        <v>100</v>
      </c>
    </row>
    <row r="233" spans="1:10" x14ac:dyDescent="0.25">
      <c r="A233" s="6" t="s">
        <v>560</v>
      </c>
      <c r="B233" s="5" t="s">
        <v>561</v>
      </c>
      <c r="C233" s="2">
        <f t="shared" si="4"/>
        <v>3037.2146078400006</v>
      </c>
      <c r="D233" s="9">
        <v>3033.8516174400002</v>
      </c>
      <c r="E233" s="9">
        <v>0</v>
      </c>
      <c r="F233" s="9">
        <v>1.4849049599999999</v>
      </c>
      <c r="G233" s="9">
        <v>1.8780854400000002</v>
      </c>
      <c r="H233" s="9">
        <v>0</v>
      </c>
      <c r="I233" s="9">
        <v>0</v>
      </c>
      <c r="J233" s="2" t="s">
        <v>100</v>
      </c>
    </row>
    <row r="234" spans="1:10" x14ac:dyDescent="0.25">
      <c r="A234" s="6" t="s">
        <v>1052</v>
      </c>
      <c r="B234" s="5" t="s">
        <v>572</v>
      </c>
      <c r="C234" s="2">
        <f t="shared" si="4"/>
        <v>3000.62496384</v>
      </c>
      <c r="D234" s="9">
        <v>2997.5197089600001</v>
      </c>
      <c r="E234" s="9">
        <v>0</v>
      </c>
      <c r="F234" s="9">
        <v>1.4145062399999999</v>
      </c>
      <c r="G234" s="9">
        <v>1.69074864</v>
      </c>
      <c r="H234" s="9">
        <v>0</v>
      </c>
      <c r="I234" s="9">
        <v>0</v>
      </c>
      <c r="J234" s="2" t="s">
        <v>100</v>
      </c>
    </row>
    <row r="235" spans="1:10" x14ac:dyDescent="0.25">
      <c r="A235" s="12" t="s">
        <v>934</v>
      </c>
      <c r="B235" s="5" t="s">
        <v>578</v>
      </c>
      <c r="C235" s="2">
        <f t="shared" si="4"/>
        <v>2953.3066819200003</v>
      </c>
      <c r="D235" s="9">
        <v>2950.1905406400001</v>
      </c>
      <c r="E235" s="9">
        <v>0</v>
      </c>
      <c r="F235" s="9">
        <v>1.4129640000000001</v>
      </c>
      <c r="G235" s="9">
        <v>1.70317728</v>
      </c>
      <c r="H235" s="9">
        <v>0</v>
      </c>
      <c r="I235" s="9">
        <v>0</v>
      </c>
      <c r="J235" s="2" t="s">
        <v>100</v>
      </c>
    </row>
    <row r="236" spans="1:10" x14ac:dyDescent="0.25">
      <c r="A236" s="12" t="s">
        <v>885</v>
      </c>
      <c r="B236" s="5" t="s">
        <v>418</v>
      </c>
      <c r="C236" s="2">
        <f t="shared" si="4"/>
        <v>2760.5903673599996</v>
      </c>
      <c r="D236" s="9">
        <v>1.1374473600000001</v>
      </c>
      <c r="E236" s="9">
        <v>0</v>
      </c>
      <c r="F236" s="9">
        <v>2759.4529199999997</v>
      </c>
      <c r="G236" s="9">
        <v>0</v>
      </c>
      <c r="H236" s="9">
        <v>0</v>
      </c>
      <c r="I236" s="9">
        <v>0</v>
      </c>
      <c r="J236" s="2" t="s">
        <v>42</v>
      </c>
    </row>
    <row r="237" spans="1:10" x14ac:dyDescent="0.25">
      <c r="A237" s="12" t="s">
        <v>963</v>
      </c>
      <c r="B237" s="5" t="s">
        <v>599</v>
      </c>
      <c r="C237" s="2">
        <f t="shared" si="4"/>
        <v>2679.2294036255998</v>
      </c>
      <c r="D237" s="9">
        <v>0.33011102879999743</v>
      </c>
      <c r="E237" s="9">
        <v>433.57809600000002</v>
      </c>
      <c r="F237" s="9">
        <v>2245.32038556</v>
      </c>
      <c r="G237" s="9">
        <v>8.1103679999999995E-4</v>
      </c>
      <c r="H237" s="9">
        <v>0</v>
      </c>
      <c r="I237" s="9">
        <v>0</v>
      </c>
      <c r="J237" s="2" t="s">
        <v>82</v>
      </c>
    </row>
    <row r="238" spans="1:10" x14ac:dyDescent="0.25">
      <c r="A238" s="6" t="s">
        <v>1051</v>
      </c>
      <c r="B238" s="5" t="s">
        <v>457</v>
      </c>
      <c r="C238" s="2">
        <f t="shared" si="4"/>
        <v>2648.3740819200002</v>
      </c>
      <c r="D238" s="9">
        <v>2647.2721968000005</v>
      </c>
      <c r="E238" s="9">
        <v>0</v>
      </c>
      <c r="F238" s="9">
        <v>0.41359247999999998</v>
      </c>
      <c r="G238" s="9">
        <v>0.68829264000000012</v>
      </c>
      <c r="H238" s="9">
        <v>0</v>
      </c>
      <c r="I238" s="9">
        <v>0</v>
      </c>
      <c r="J238" s="2" t="s">
        <v>63</v>
      </c>
    </row>
    <row r="239" spans="1:10" x14ac:dyDescent="0.25">
      <c r="A239" s="6" t="s">
        <v>988</v>
      </c>
      <c r="B239" s="5" t="s">
        <v>569</v>
      </c>
      <c r="C239" s="2">
        <f t="shared" si="4"/>
        <v>2637.7049563199998</v>
      </c>
      <c r="D239" s="9">
        <v>2634.9835377599998</v>
      </c>
      <c r="E239" s="9">
        <v>0</v>
      </c>
      <c r="F239" s="9">
        <v>1.2415032000000001</v>
      </c>
      <c r="G239" s="9">
        <v>1.4799153599999999</v>
      </c>
      <c r="H239" s="9">
        <v>0</v>
      </c>
      <c r="I239" s="9">
        <v>0</v>
      </c>
      <c r="J239" s="2" t="s">
        <v>100</v>
      </c>
    </row>
    <row r="240" spans="1:10" x14ac:dyDescent="0.25">
      <c r="A240" s="6" t="s">
        <v>981</v>
      </c>
      <c r="B240" s="5" t="s">
        <v>573</v>
      </c>
      <c r="C240" s="2">
        <f t="shared" si="4"/>
        <v>2513.7906897599996</v>
      </c>
      <c r="D240" s="9">
        <v>2511.1743249599999</v>
      </c>
      <c r="E240" s="9">
        <v>0</v>
      </c>
      <c r="F240" s="9">
        <v>1.1887041600000001</v>
      </c>
      <c r="G240" s="9">
        <v>1.42766064</v>
      </c>
      <c r="H240" s="9">
        <v>0</v>
      </c>
      <c r="I240" s="9">
        <v>0</v>
      </c>
      <c r="J240" s="2" t="s">
        <v>100</v>
      </c>
    </row>
    <row r="241" spans="1:10" x14ac:dyDescent="0.25">
      <c r="A241" s="6" t="s">
        <v>1061</v>
      </c>
      <c r="B241" s="5" t="s">
        <v>595</v>
      </c>
      <c r="C241" s="2">
        <f t="shared" si="4"/>
        <v>2460.2721494399998</v>
      </c>
      <c r="D241" s="9">
        <v>2457.6715699199999</v>
      </c>
      <c r="E241" s="9">
        <v>0</v>
      </c>
      <c r="F241" s="9">
        <v>1.1721024</v>
      </c>
      <c r="G241" s="9">
        <v>1.4284771200000002</v>
      </c>
      <c r="H241" s="9">
        <v>0</v>
      </c>
      <c r="I241" s="9">
        <v>0</v>
      </c>
      <c r="J241" s="2" t="s">
        <v>100</v>
      </c>
    </row>
    <row r="242" spans="1:10" x14ac:dyDescent="0.25">
      <c r="A242" s="6" t="s">
        <v>1058</v>
      </c>
      <c r="B242" s="5" t="s">
        <v>581</v>
      </c>
      <c r="C242" s="2">
        <f t="shared" si="4"/>
        <v>2373.0620155199999</v>
      </c>
      <c r="D242" s="9">
        <v>2370.63053808</v>
      </c>
      <c r="E242" s="9">
        <v>0</v>
      </c>
      <c r="F242" s="9">
        <v>1.106784</v>
      </c>
      <c r="G242" s="9">
        <v>1.3246934399999999</v>
      </c>
      <c r="H242" s="9">
        <v>0</v>
      </c>
      <c r="I242" s="9">
        <v>0</v>
      </c>
      <c r="J242" s="2" t="s">
        <v>100</v>
      </c>
    </row>
    <row r="243" spans="1:10" x14ac:dyDescent="0.25">
      <c r="A243" s="6" t="s">
        <v>1059</v>
      </c>
      <c r="B243" s="5" t="s">
        <v>586</v>
      </c>
      <c r="C243" s="2">
        <f t="shared" si="4"/>
        <v>2353.369788</v>
      </c>
      <c r="D243" s="9">
        <v>2351.0741184000003</v>
      </c>
      <c r="E243" s="9">
        <v>0</v>
      </c>
      <c r="F243" s="9">
        <v>1.081836</v>
      </c>
      <c r="G243" s="9">
        <v>1.2138336000000001</v>
      </c>
      <c r="H243" s="9">
        <v>0</v>
      </c>
      <c r="I243" s="9">
        <v>0</v>
      </c>
      <c r="J243" s="2" t="s">
        <v>100</v>
      </c>
    </row>
    <row r="244" spans="1:10" x14ac:dyDescent="0.25">
      <c r="A244" s="12" t="s">
        <v>1115</v>
      </c>
      <c r="B244" s="5" t="s">
        <v>590</v>
      </c>
      <c r="C244" s="2">
        <f t="shared" si="4"/>
        <v>2276.5320436319998</v>
      </c>
      <c r="D244" s="9">
        <v>2274.0682834799995</v>
      </c>
      <c r="E244" s="9">
        <v>0</v>
      </c>
      <c r="F244" s="9">
        <v>1.1201425200000001</v>
      </c>
      <c r="G244" s="9">
        <v>1.343617632</v>
      </c>
      <c r="H244" s="9">
        <v>0</v>
      </c>
      <c r="I244" s="9">
        <v>0</v>
      </c>
      <c r="J244" s="2" t="s">
        <v>100</v>
      </c>
    </row>
    <row r="245" spans="1:10" x14ac:dyDescent="0.25">
      <c r="A245" s="12" t="s">
        <v>1060</v>
      </c>
      <c r="B245" s="5" t="s">
        <v>713</v>
      </c>
      <c r="C245" s="2">
        <f t="shared" si="4"/>
        <v>2230.5240216000007</v>
      </c>
      <c r="D245" s="9">
        <v>2228.2221830400003</v>
      </c>
      <c r="E245" s="9">
        <v>0</v>
      </c>
      <c r="F245" s="9">
        <v>1.0501747199999998</v>
      </c>
      <c r="G245" s="9">
        <v>1.2516638400000002</v>
      </c>
      <c r="H245" s="9">
        <v>0</v>
      </c>
      <c r="I245" s="9">
        <v>0</v>
      </c>
      <c r="J245" s="2" t="s">
        <v>100</v>
      </c>
    </row>
    <row r="246" spans="1:10" x14ac:dyDescent="0.25">
      <c r="A246" s="6" t="s">
        <v>980</v>
      </c>
      <c r="B246" s="5" t="s">
        <v>622</v>
      </c>
      <c r="C246" s="2">
        <f t="shared" si="4"/>
        <v>2177.5426344000002</v>
      </c>
      <c r="D246" s="9">
        <v>2175.2959536000003</v>
      </c>
      <c r="E246" s="9">
        <v>0</v>
      </c>
      <c r="F246" s="9">
        <v>1.0249545599999998</v>
      </c>
      <c r="G246" s="9">
        <v>1.22172624</v>
      </c>
      <c r="H246" s="9">
        <v>0</v>
      </c>
      <c r="I246" s="9">
        <v>0</v>
      </c>
      <c r="J246" s="2" t="s">
        <v>100</v>
      </c>
    </row>
    <row r="247" spans="1:10" x14ac:dyDescent="0.25">
      <c r="A247" s="12" t="s">
        <v>838</v>
      </c>
      <c r="B247" s="5" t="s">
        <v>715</v>
      </c>
      <c r="C247" s="2">
        <f t="shared" si="4"/>
        <v>2141.0852701391996</v>
      </c>
      <c r="D247" s="9">
        <v>2138.7226636943997</v>
      </c>
      <c r="E247" s="9">
        <v>0</v>
      </c>
      <c r="F247" s="9">
        <v>1.0425088800000002</v>
      </c>
      <c r="G247" s="9">
        <v>1.3200975648000002</v>
      </c>
      <c r="H247" s="9">
        <v>0</v>
      </c>
      <c r="I247" s="9">
        <v>0</v>
      </c>
      <c r="J247" s="2" t="s">
        <v>100</v>
      </c>
    </row>
    <row r="248" spans="1:10" x14ac:dyDescent="0.25">
      <c r="A248" s="12" t="s">
        <v>1057</v>
      </c>
      <c r="B248" s="5" t="s">
        <v>601</v>
      </c>
      <c r="C248" s="2">
        <f t="shared" si="4"/>
        <v>1893.764818008</v>
      </c>
      <c r="D248" s="9">
        <v>1891.8110131200001</v>
      </c>
      <c r="E248" s="9">
        <v>0</v>
      </c>
      <c r="F248" s="9">
        <v>0.89134667999999995</v>
      </c>
      <c r="G248" s="9">
        <v>1.062458208</v>
      </c>
      <c r="H248" s="9">
        <v>0</v>
      </c>
      <c r="I248" s="9">
        <v>0</v>
      </c>
      <c r="J248" s="2" t="s">
        <v>100</v>
      </c>
    </row>
    <row r="249" spans="1:10" x14ac:dyDescent="0.25">
      <c r="A249" s="12" t="s">
        <v>1023</v>
      </c>
      <c r="B249" s="5" t="s">
        <v>536</v>
      </c>
      <c r="C249" s="2">
        <f t="shared" si="4"/>
        <v>1881.6589008000003</v>
      </c>
      <c r="D249" s="9">
        <v>1878.4794369600002</v>
      </c>
      <c r="E249" s="9">
        <v>0</v>
      </c>
      <c r="F249" s="9">
        <v>1.4507942400000002</v>
      </c>
      <c r="G249" s="9">
        <v>1.7286695999999999</v>
      </c>
      <c r="H249" s="9">
        <v>0</v>
      </c>
      <c r="I249" s="9">
        <v>0</v>
      </c>
      <c r="J249" s="2" t="s">
        <v>100</v>
      </c>
    </row>
    <row r="250" spans="1:10" x14ac:dyDescent="0.25">
      <c r="A250" s="6" t="s">
        <v>1064</v>
      </c>
      <c r="B250" s="5" t="s">
        <v>605</v>
      </c>
      <c r="C250" s="2">
        <f t="shared" si="4"/>
        <v>1751.1928358399998</v>
      </c>
      <c r="D250" s="9">
        <v>1749.3940396799999</v>
      </c>
      <c r="E250" s="9">
        <v>0</v>
      </c>
      <c r="F250" s="9">
        <v>0.82555199999999995</v>
      </c>
      <c r="G250" s="9">
        <v>0.97324416000000002</v>
      </c>
      <c r="H250" s="9">
        <v>0</v>
      </c>
      <c r="I250" s="9">
        <v>0</v>
      </c>
      <c r="J250" s="2" t="s">
        <v>100</v>
      </c>
    </row>
    <row r="251" spans="1:10" x14ac:dyDescent="0.25">
      <c r="A251" s="6" t="s">
        <v>1078</v>
      </c>
      <c r="B251" s="5" t="s">
        <v>624</v>
      </c>
      <c r="C251" s="2">
        <f t="shared" si="4"/>
        <v>1547.6836535999998</v>
      </c>
      <c r="D251" s="9">
        <v>1542.39095808</v>
      </c>
      <c r="E251" s="9">
        <v>0</v>
      </c>
      <c r="F251" s="9">
        <v>1.56410352</v>
      </c>
      <c r="G251" s="9">
        <v>3.7285920000000004</v>
      </c>
      <c r="H251" s="9">
        <v>0</v>
      </c>
      <c r="I251" s="9">
        <v>0</v>
      </c>
      <c r="J251" s="2" t="s">
        <v>13</v>
      </c>
    </row>
    <row r="252" spans="1:10" x14ac:dyDescent="0.25">
      <c r="A252" s="6" t="s">
        <v>633</v>
      </c>
      <c r="B252" s="15" t="s">
        <v>634</v>
      </c>
      <c r="C252" s="2">
        <f t="shared" si="4"/>
        <v>1408.0289943888001</v>
      </c>
      <c r="D252" s="9">
        <v>1057.5470744496001</v>
      </c>
      <c r="E252" s="9">
        <v>0</v>
      </c>
      <c r="F252" s="9">
        <v>105.46581024</v>
      </c>
      <c r="G252" s="9">
        <v>245.01610969920003</v>
      </c>
      <c r="H252" s="9">
        <v>0</v>
      </c>
      <c r="I252" s="9">
        <v>0</v>
      </c>
      <c r="J252" s="2" t="s">
        <v>63</v>
      </c>
    </row>
    <row r="253" spans="1:10" x14ac:dyDescent="0.25">
      <c r="A253" s="12" t="s">
        <v>1080</v>
      </c>
      <c r="B253" s="5" t="s">
        <v>613</v>
      </c>
      <c r="C253" s="2">
        <f t="shared" si="4"/>
        <v>1334.5930785600003</v>
      </c>
      <c r="D253" s="9">
        <v>1330.0288646400002</v>
      </c>
      <c r="E253" s="9">
        <v>0</v>
      </c>
      <c r="F253" s="9">
        <v>1.34873424</v>
      </c>
      <c r="G253" s="9">
        <v>3.2154796800000001</v>
      </c>
      <c r="H253" s="9">
        <v>0</v>
      </c>
      <c r="I253" s="9">
        <v>0</v>
      </c>
      <c r="J253" s="2" t="s">
        <v>13</v>
      </c>
    </row>
    <row r="254" spans="1:10" x14ac:dyDescent="0.25">
      <c r="A254" s="12" t="s">
        <v>1056</v>
      </c>
      <c r="B254" s="5" t="s">
        <v>769</v>
      </c>
      <c r="C254" s="2">
        <f t="shared" si="4"/>
        <v>1322.7026803200001</v>
      </c>
      <c r="D254" s="9">
        <v>1316.92626576</v>
      </c>
      <c r="E254" s="9">
        <v>0</v>
      </c>
      <c r="F254" s="9">
        <v>1.018332</v>
      </c>
      <c r="G254" s="9">
        <v>4.7580825600000001</v>
      </c>
      <c r="H254" s="9">
        <v>0</v>
      </c>
      <c r="I254" s="9">
        <v>0</v>
      </c>
      <c r="J254" s="2" t="s">
        <v>13</v>
      </c>
    </row>
    <row r="255" spans="1:10" x14ac:dyDescent="0.25">
      <c r="A255" s="6" t="s">
        <v>994</v>
      </c>
      <c r="B255" s="5" t="s">
        <v>416</v>
      </c>
      <c r="C255" s="2">
        <f t="shared" si="4"/>
        <v>1288.99811376</v>
      </c>
      <c r="D255" s="9">
        <v>1287.60909984</v>
      </c>
      <c r="E255" s="9">
        <v>0</v>
      </c>
      <c r="F255" s="9">
        <v>0.62016192000000014</v>
      </c>
      <c r="G255" s="9">
        <v>0.76885200000000009</v>
      </c>
      <c r="H255" s="9">
        <v>0</v>
      </c>
      <c r="I255" s="9">
        <v>0</v>
      </c>
      <c r="J255" s="2" t="s">
        <v>63</v>
      </c>
    </row>
    <row r="256" spans="1:10" x14ac:dyDescent="0.25">
      <c r="A256" s="12" t="s">
        <v>1082</v>
      </c>
      <c r="B256" s="5" t="s">
        <v>627</v>
      </c>
      <c r="C256" s="2">
        <f t="shared" si="4"/>
        <v>1269.62404128</v>
      </c>
      <c r="D256" s="9">
        <v>1265.2854480000001</v>
      </c>
      <c r="E256" s="9">
        <v>0</v>
      </c>
      <c r="F256" s="9">
        <v>1.2836879999999999</v>
      </c>
      <c r="G256" s="9">
        <v>3.0549052799999998</v>
      </c>
      <c r="H256" s="9">
        <v>0</v>
      </c>
      <c r="I256" s="9">
        <v>0</v>
      </c>
      <c r="J256" s="2" t="s">
        <v>13</v>
      </c>
    </row>
    <row r="257" spans="1:10" x14ac:dyDescent="0.25">
      <c r="A257" s="6" t="s">
        <v>1079</v>
      </c>
      <c r="B257" s="5" t="s">
        <v>584</v>
      </c>
      <c r="C257" s="2">
        <f t="shared" si="4"/>
        <v>1245.90566016</v>
      </c>
      <c r="D257" s="9">
        <v>1244.6446521600001</v>
      </c>
      <c r="E257" s="9">
        <v>0</v>
      </c>
      <c r="F257" s="9">
        <v>0.585144</v>
      </c>
      <c r="G257" s="9">
        <v>0.67586400000000002</v>
      </c>
      <c r="H257" s="9">
        <v>0</v>
      </c>
      <c r="I257" s="9">
        <v>0</v>
      </c>
      <c r="J257" s="2" t="s">
        <v>42</v>
      </c>
    </row>
    <row r="258" spans="1:10" x14ac:dyDescent="0.25">
      <c r="A258" s="6" t="s">
        <v>1069</v>
      </c>
      <c r="B258" s="5" t="s">
        <v>632</v>
      </c>
      <c r="C258" s="2">
        <f t="shared" si="4"/>
        <v>1225.9752926400001</v>
      </c>
      <c r="D258" s="9">
        <v>1224.7104744000001</v>
      </c>
      <c r="E258" s="9">
        <v>0</v>
      </c>
      <c r="F258" s="9">
        <v>0.57706992000000001</v>
      </c>
      <c r="G258" s="9">
        <v>0.68774831999999997</v>
      </c>
      <c r="H258" s="9">
        <v>0</v>
      </c>
      <c r="I258" s="9">
        <v>0</v>
      </c>
      <c r="J258" s="2" t="s">
        <v>100</v>
      </c>
    </row>
    <row r="259" spans="1:10" x14ac:dyDescent="0.25">
      <c r="A259" s="6" t="s">
        <v>1070</v>
      </c>
      <c r="B259" s="5" t="s">
        <v>565</v>
      </c>
      <c r="C259" s="2">
        <f t="shared" ref="C259:C322" si="5">SUM(D259:I259)</f>
        <v>1208.9949580800001</v>
      </c>
      <c r="D259" s="9">
        <v>1207.7279625600002</v>
      </c>
      <c r="E259" s="9">
        <v>0</v>
      </c>
      <c r="F259" s="9">
        <v>0.57353184000000001</v>
      </c>
      <c r="G259" s="9">
        <v>0.69346368000000014</v>
      </c>
      <c r="H259" s="9">
        <v>0</v>
      </c>
      <c r="I259" s="9">
        <v>0</v>
      </c>
      <c r="J259" s="2" t="s">
        <v>100</v>
      </c>
    </row>
    <row r="260" spans="1:10" x14ac:dyDescent="0.25">
      <c r="A260" s="6" t="s">
        <v>1066</v>
      </c>
      <c r="B260" s="5" t="s">
        <v>621</v>
      </c>
      <c r="C260" s="2">
        <f t="shared" si="5"/>
        <v>1201.7407147200001</v>
      </c>
      <c r="D260" s="9">
        <v>209.95574544000002</v>
      </c>
      <c r="E260" s="9">
        <v>0</v>
      </c>
      <c r="F260" s="9">
        <v>991.66784976000008</v>
      </c>
      <c r="G260" s="9">
        <v>0.11711951999999999</v>
      </c>
      <c r="H260" s="9">
        <v>0</v>
      </c>
      <c r="I260" s="9">
        <v>0</v>
      </c>
      <c r="J260" s="2" t="s">
        <v>42</v>
      </c>
    </row>
    <row r="261" spans="1:10" x14ac:dyDescent="0.25">
      <c r="A261" s="12" t="s">
        <v>1090</v>
      </c>
      <c r="B261" s="5" t="s">
        <v>654</v>
      </c>
      <c r="C261" s="2">
        <f t="shared" si="5"/>
        <v>1158.9919992</v>
      </c>
      <c r="D261" s="9">
        <v>1155.1624358400002</v>
      </c>
      <c r="E261" s="9">
        <v>0</v>
      </c>
      <c r="F261" s="9">
        <v>1.1409854399999999</v>
      </c>
      <c r="G261" s="9">
        <v>2.6885779200000002</v>
      </c>
      <c r="H261" s="9">
        <v>0</v>
      </c>
      <c r="I261" s="9">
        <v>0</v>
      </c>
      <c r="J261" s="2" t="s">
        <v>13</v>
      </c>
    </row>
    <row r="262" spans="1:10" x14ac:dyDescent="0.25">
      <c r="A262" s="6" t="s">
        <v>1116</v>
      </c>
      <c r="B262" s="5" t="s">
        <v>629</v>
      </c>
      <c r="C262" s="2">
        <f t="shared" si="5"/>
        <v>943.20413711999993</v>
      </c>
      <c r="D262" s="9">
        <v>940.78155023999989</v>
      </c>
      <c r="E262" s="9">
        <v>0</v>
      </c>
      <c r="F262" s="9">
        <v>0.44906400000000007</v>
      </c>
      <c r="G262" s="9">
        <v>1.9735228799999998</v>
      </c>
      <c r="H262" s="9">
        <v>0</v>
      </c>
      <c r="I262" s="9">
        <v>0</v>
      </c>
      <c r="J262" s="2" t="s">
        <v>100</v>
      </c>
    </row>
    <row r="263" spans="1:10" x14ac:dyDescent="0.25">
      <c r="A263" s="6" t="s">
        <v>1067</v>
      </c>
      <c r="B263" s="5" t="s">
        <v>642</v>
      </c>
      <c r="C263" s="2">
        <f t="shared" si="5"/>
        <v>855.32031647999997</v>
      </c>
      <c r="D263" s="9">
        <v>0</v>
      </c>
      <c r="E263" s="9">
        <v>850.9590432</v>
      </c>
      <c r="F263" s="9">
        <v>1.306368</v>
      </c>
      <c r="G263" s="9">
        <v>3.0549052799999998</v>
      </c>
      <c r="H263" s="9">
        <v>0</v>
      </c>
      <c r="I263" s="9">
        <v>0</v>
      </c>
      <c r="J263" s="2" t="s">
        <v>82</v>
      </c>
    </row>
    <row r="264" spans="1:10" x14ac:dyDescent="0.25">
      <c r="A264" s="12" t="s">
        <v>1077</v>
      </c>
      <c r="B264" s="5" t="s">
        <v>637</v>
      </c>
      <c r="C264" s="2">
        <f t="shared" si="5"/>
        <v>803.54840831999979</v>
      </c>
      <c r="D264" s="9">
        <v>802.65336479999985</v>
      </c>
      <c r="E264" s="9">
        <v>0</v>
      </c>
      <c r="F264" s="9">
        <v>0.39318047999999994</v>
      </c>
      <c r="G264" s="9">
        <v>0.50186304000000004</v>
      </c>
      <c r="H264" s="9">
        <v>0</v>
      </c>
      <c r="I264" s="9">
        <v>0</v>
      </c>
      <c r="J264" s="2" t="s">
        <v>63</v>
      </c>
    </row>
    <row r="265" spans="1:10" x14ac:dyDescent="0.25">
      <c r="A265" s="6" t="s">
        <v>1075</v>
      </c>
      <c r="B265" s="5" t="s">
        <v>644</v>
      </c>
      <c r="C265" s="2">
        <f t="shared" si="5"/>
        <v>692.48898431999999</v>
      </c>
      <c r="D265" s="9">
        <v>691.77438287999996</v>
      </c>
      <c r="E265" s="9">
        <v>0</v>
      </c>
      <c r="F265" s="9">
        <v>0.32604768000000001</v>
      </c>
      <c r="G265" s="9">
        <v>0.38855376000000003</v>
      </c>
      <c r="H265" s="9">
        <v>0</v>
      </c>
      <c r="I265" s="9">
        <v>0</v>
      </c>
      <c r="J265" s="2" t="s">
        <v>100</v>
      </c>
    </row>
    <row r="266" spans="1:10" x14ac:dyDescent="0.25">
      <c r="A266" s="12" t="s">
        <v>1093</v>
      </c>
      <c r="B266" s="5" t="s">
        <v>665</v>
      </c>
      <c r="C266" s="2">
        <f t="shared" si="5"/>
        <v>650.15150256000004</v>
      </c>
      <c r="D266" s="9">
        <v>647.92777392000005</v>
      </c>
      <c r="E266" s="9">
        <v>0</v>
      </c>
      <c r="F266" s="9">
        <v>0.65699424000000006</v>
      </c>
      <c r="G266" s="9">
        <v>1.5667344000000001</v>
      </c>
      <c r="H266" s="9">
        <v>0</v>
      </c>
      <c r="I266" s="9">
        <v>0</v>
      </c>
      <c r="J266" s="2" t="s">
        <v>13</v>
      </c>
    </row>
    <row r="267" spans="1:10" x14ac:dyDescent="0.25">
      <c r="A267" s="6" t="s">
        <v>927</v>
      </c>
      <c r="B267" s="5" t="s">
        <v>656</v>
      </c>
      <c r="C267" s="4">
        <f t="shared" si="5"/>
        <v>474.86468181599997</v>
      </c>
      <c r="D267" s="4">
        <v>474.37487999999996</v>
      </c>
      <c r="E267" s="4">
        <v>0</v>
      </c>
      <c r="F267" s="4">
        <v>0.2235114</v>
      </c>
      <c r="G267" s="4">
        <v>0.26629041600000003</v>
      </c>
      <c r="H267" s="4">
        <v>0</v>
      </c>
      <c r="I267" s="4">
        <v>0</v>
      </c>
      <c r="J267" s="2" t="s">
        <v>100</v>
      </c>
    </row>
    <row r="268" spans="1:10" x14ac:dyDescent="0.25">
      <c r="A268" s="6" t="s">
        <v>839</v>
      </c>
      <c r="B268" s="5" t="s">
        <v>717</v>
      </c>
      <c r="C268" s="2">
        <f t="shared" si="5"/>
        <v>469.61634383999996</v>
      </c>
      <c r="D268" s="9">
        <v>468.99518399999994</v>
      </c>
      <c r="E268" s="9">
        <v>0</v>
      </c>
      <c r="F268" s="9">
        <v>0.24267599999999998</v>
      </c>
      <c r="G268" s="9">
        <v>0.37848383999999996</v>
      </c>
      <c r="H268" s="9">
        <v>0</v>
      </c>
      <c r="I268" s="9">
        <v>0</v>
      </c>
      <c r="J268" s="2" t="s">
        <v>63</v>
      </c>
    </row>
    <row r="269" spans="1:10" x14ac:dyDescent="0.25">
      <c r="A269" s="12" t="s">
        <v>1086</v>
      </c>
      <c r="B269" s="5" t="s">
        <v>660</v>
      </c>
      <c r="C269" s="2">
        <f t="shared" si="5"/>
        <v>463.1524531199999</v>
      </c>
      <c r="D269" s="9">
        <v>462.05592047999994</v>
      </c>
      <c r="E269" s="9">
        <v>0</v>
      </c>
      <c r="F269" s="9">
        <v>0.35798111999999999</v>
      </c>
      <c r="G269" s="9">
        <v>0.73855151999999991</v>
      </c>
      <c r="H269" s="9">
        <v>0</v>
      </c>
      <c r="I269" s="9">
        <v>0</v>
      </c>
      <c r="J269" s="2" t="s">
        <v>13</v>
      </c>
    </row>
    <row r="270" spans="1:10" x14ac:dyDescent="0.25">
      <c r="A270" s="6" t="s">
        <v>1081</v>
      </c>
      <c r="B270" s="5" t="s">
        <v>648</v>
      </c>
      <c r="C270" s="2">
        <f t="shared" si="5"/>
        <v>440.36966735999999</v>
      </c>
      <c r="D270" s="9">
        <v>437.42916000000002</v>
      </c>
      <c r="E270" s="9">
        <v>0</v>
      </c>
      <c r="F270" s="9">
        <v>0.75070799999999993</v>
      </c>
      <c r="G270" s="9">
        <v>2.1897993599999999</v>
      </c>
      <c r="H270" s="9">
        <v>0</v>
      </c>
      <c r="I270" s="9">
        <v>0</v>
      </c>
      <c r="J270" s="2" t="s">
        <v>92</v>
      </c>
    </row>
    <row r="271" spans="1:10" x14ac:dyDescent="0.25">
      <c r="A271" s="12" t="s">
        <v>1020</v>
      </c>
      <c r="B271" s="5" t="s">
        <v>704</v>
      </c>
      <c r="C271" s="2">
        <f t="shared" si="5"/>
        <v>424.70189879040004</v>
      </c>
      <c r="D271" s="9">
        <v>424.26382279680001</v>
      </c>
      <c r="E271" s="9">
        <v>0</v>
      </c>
      <c r="F271" s="9">
        <v>0.19990152</v>
      </c>
      <c r="G271" s="9">
        <v>0.23817447359999999</v>
      </c>
      <c r="H271" s="9">
        <v>0</v>
      </c>
      <c r="I271" s="9">
        <v>0</v>
      </c>
      <c r="J271" s="2" t="s">
        <v>652</v>
      </c>
    </row>
    <row r="272" spans="1:10" x14ac:dyDescent="0.25">
      <c r="A272" s="6" t="s">
        <v>1085</v>
      </c>
      <c r="B272" s="5" t="s">
        <v>658</v>
      </c>
      <c r="C272" s="2">
        <f t="shared" si="5"/>
        <v>366.71509728000007</v>
      </c>
      <c r="D272" s="9">
        <v>365.41489824000001</v>
      </c>
      <c r="E272" s="9">
        <v>0</v>
      </c>
      <c r="F272" s="9">
        <v>0.38102400000000003</v>
      </c>
      <c r="G272" s="9">
        <v>0.91917503999999994</v>
      </c>
      <c r="H272" s="9">
        <v>0</v>
      </c>
      <c r="I272" s="9">
        <v>0</v>
      </c>
      <c r="J272" s="2" t="s">
        <v>100</v>
      </c>
    </row>
    <row r="273" spans="1:10" x14ac:dyDescent="0.25">
      <c r="A273" s="12" t="s">
        <v>986</v>
      </c>
      <c r="B273" s="5" t="s">
        <v>670</v>
      </c>
      <c r="C273" s="2">
        <f t="shared" si="5"/>
        <v>247.33447199999998</v>
      </c>
      <c r="D273" s="9">
        <v>247.07936735999999</v>
      </c>
      <c r="E273" s="9">
        <v>0</v>
      </c>
      <c r="F273" s="9">
        <v>0.11639376</v>
      </c>
      <c r="G273" s="9">
        <v>0.13871088000000001</v>
      </c>
      <c r="H273" s="9">
        <v>0</v>
      </c>
      <c r="I273" s="9">
        <v>0</v>
      </c>
      <c r="J273" s="2" t="s">
        <v>100</v>
      </c>
    </row>
    <row r="274" spans="1:10" x14ac:dyDescent="0.25">
      <c r="A274" s="12" t="s">
        <v>1088</v>
      </c>
      <c r="B274" s="5" t="s">
        <v>668</v>
      </c>
      <c r="C274" s="2">
        <f t="shared" si="5"/>
        <v>231.18930576</v>
      </c>
      <c r="D274" s="9">
        <v>230.76555263999998</v>
      </c>
      <c r="E274" s="9">
        <v>0</v>
      </c>
      <c r="F274" s="9">
        <v>0.15068592000000003</v>
      </c>
      <c r="G274" s="9">
        <v>0.27306720000000007</v>
      </c>
      <c r="H274" s="9">
        <v>0</v>
      </c>
      <c r="I274" s="9">
        <v>0</v>
      </c>
      <c r="J274" s="2" t="s">
        <v>107</v>
      </c>
    </row>
    <row r="275" spans="1:10" x14ac:dyDescent="0.25">
      <c r="A275" s="12" t="s">
        <v>1092</v>
      </c>
      <c r="B275" s="5" t="s">
        <v>759</v>
      </c>
      <c r="C275" s="2">
        <f t="shared" si="5"/>
        <v>194.07357648000001</v>
      </c>
      <c r="D275" s="9">
        <v>193.46919984000002</v>
      </c>
      <c r="E275" s="9">
        <v>0</v>
      </c>
      <c r="F275" s="9">
        <v>0.18016992000000001</v>
      </c>
      <c r="G275" s="9">
        <v>0.42420671999999998</v>
      </c>
      <c r="H275" s="9">
        <v>0</v>
      </c>
      <c r="I275" s="9">
        <v>0</v>
      </c>
      <c r="J275" s="2" t="s">
        <v>652</v>
      </c>
    </row>
    <row r="276" spans="1:10" x14ac:dyDescent="0.25">
      <c r="A276" s="12" t="s">
        <v>1087</v>
      </c>
      <c r="B276" s="5" t="s">
        <v>663</v>
      </c>
      <c r="C276" s="2">
        <f t="shared" si="5"/>
        <v>174.01801535999999</v>
      </c>
      <c r="D276" s="9">
        <v>171.68224752</v>
      </c>
      <c r="E276" s="9">
        <v>0</v>
      </c>
      <c r="F276" s="9">
        <v>0.34038143999999998</v>
      </c>
      <c r="G276" s="9">
        <v>1.9953864000000001</v>
      </c>
      <c r="H276" s="9">
        <v>0</v>
      </c>
      <c r="I276" s="9">
        <v>0</v>
      </c>
      <c r="J276" s="2" t="s">
        <v>100</v>
      </c>
    </row>
    <row r="277" spans="1:10" x14ac:dyDescent="0.25">
      <c r="A277" s="12" t="s">
        <v>1097</v>
      </c>
      <c r="B277" s="5" t="s">
        <v>754</v>
      </c>
      <c r="C277" s="2">
        <f t="shared" si="5"/>
        <v>164.20283712</v>
      </c>
      <c r="D277" s="9">
        <v>0</v>
      </c>
      <c r="E277" s="9">
        <v>163.36276992000001</v>
      </c>
      <c r="F277" s="9">
        <v>0.25102224000000001</v>
      </c>
      <c r="G277" s="9">
        <v>0.58904495999999995</v>
      </c>
      <c r="H277" s="9">
        <v>0</v>
      </c>
      <c r="I277" s="9">
        <v>0</v>
      </c>
      <c r="J277" s="2" t="s">
        <v>13</v>
      </c>
    </row>
    <row r="278" spans="1:10" x14ac:dyDescent="0.25">
      <c r="A278" s="12" t="s">
        <v>1095</v>
      </c>
      <c r="B278" s="5" t="s">
        <v>687</v>
      </c>
      <c r="C278" s="2">
        <f t="shared" si="5"/>
        <v>155.983968</v>
      </c>
      <c r="D278" s="9">
        <v>79.316496000000001</v>
      </c>
      <c r="E278" s="9">
        <v>0</v>
      </c>
      <c r="F278" s="9">
        <v>44.225999999999999</v>
      </c>
      <c r="G278" s="9">
        <v>32.441471999999997</v>
      </c>
      <c r="H278" s="9">
        <v>0</v>
      </c>
      <c r="I278" s="9">
        <v>0</v>
      </c>
      <c r="J278" s="2" t="s">
        <v>652</v>
      </c>
    </row>
    <row r="279" spans="1:10" x14ac:dyDescent="0.25">
      <c r="A279" s="6" t="s">
        <v>1089</v>
      </c>
      <c r="B279" s="5" t="s">
        <v>650</v>
      </c>
      <c r="C279" s="2">
        <f t="shared" si="5"/>
        <v>149.18441328</v>
      </c>
      <c r="D279" s="9">
        <v>148.7100384</v>
      </c>
      <c r="E279" s="9">
        <v>0</v>
      </c>
      <c r="F279" s="9">
        <v>0.14723855999999999</v>
      </c>
      <c r="G279" s="9">
        <v>0.32713631999999998</v>
      </c>
      <c r="H279" s="9">
        <v>0</v>
      </c>
      <c r="I279" s="9">
        <v>0</v>
      </c>
      <c r="J279" s="2" t="s">
        <v>652</v>
      </c>
    </row>
    <row r="280" spans="1:10" x14ac:dyDescent="0.25">
      <c r="A280" s="12" t="s">
        <v>1101</v>
      </c>
      <c r="B280" s="5" t="s">
        <v>674</v>
      </c>
      <c r="C280" s="2">
        <f t="shared" si="5"/>
        <v>146.98690271999999</v>
      </c>
      <c r="D280" s="9">
        <v>146.7119304</v>
      </c>
      <c r="E280" s="9">
        <v>0</v>
      </c>
      <c r="F280" s="9">
        <v>9.7342560000000009E-2</v>
      </c>
      <c r="G280" s="9">
        <v>0.17762976</v>
      </c>
      <c r="H280" s="9">
        <v>0</v>
      </c>
      <c r="I280" s="9">
        <v>0</v>
      </c>
      <c r="J280" s="2" t="s">
        <v>13</v>
      </c>
    </row>
    <row r="281" spans="1:10" x14ac:dyDescent="0.25">
      <c r="A281" s="6" t="s">
        <v>1091</v>
      </c>
      <c r="B281" s="5" t="s">
        <v>699</v>
      </c>
      <c r="C281" s="2">
        <f t="shared" si="5"/>
        <v>137.10069071999999</v>
      </c>
      <c r="D281" s="9">
        <v>136.95907679999999</v>
      </c>
      <c r="E281" s="9">
        <v>0</v>
      </c>
      <c r="F281" s="9">
        <v>6.4592640000000007E-2</v>
      </c>
      <c r="G281" s="9">
        <v>7.7021279999999998E-2</v>
      </c>
      <c r="H281" s="9">
        <v>0</v>
      </c>
      <c r="I281" s="9">
        <v>0</v>
      </c>
      <c r="J281" s="2" t="s">
        <v>42</v>
      </c>
    </row>
    <row r="282" spans="1:10" x14ac:dyDescent="0.25">
      <c r="A282" s="6" t="s">
        <v>676</v>
      </c>
      <c r="B282" s="5" t="s">
        <v>677</v>
      </c>
      <c r="C282" s="2">
        <f t="shared" si="5"/>
        <v>118.19718287999999</v>
      </c>
      <c r="D282" s="9">
        <v>117.79293455999999</v>
      </c>
      <c r="E282" s="9">
        <v>0</v>
      </c>
      <c r="F282" s="9">
        <v>0.11956896</v>
      </c>
      <c r="G282" s="9">
        <v>0.28467935999999999</v>
      </c>
      <c r="H282" s="9">
        <v>0</v>
      </c>
      <c r="I282" s="9">
        <v>0</v>
      </c>
      <c r="J282" s="2" t="s">
        <v>63</v>
      </c>
    </row>
    <row r="283" spans="1:10" x14ac:dyDescent="0.25">
      <c r="A283" s="12" t="s">
        <v>1102</v>
      </c>
      <c r="B283" s="5" t="s">
        <v>690</v>
      </c>
      <c r="C283" s="2">
        <f t="shared" si="5"/>
        <v>90.534931200000003</v>
      </c>
      <c r="D283" s="9">
        <v>90.225303840000009</v>
      </c>
      <c r="E283" s="9">
        <v>0</v>
      </c>
      <c r="F283" s="9">
        <v>9.1445760000000001E-2</v>
      </c>
      <c r="G283" s="9">
        <v>0.2181816</v>
      </c>
      <c r="H283" s="9">
        <v>0</v>
      </c>
      <c r="I283" s="9">
        <v>0</v>
      </c>
      <c r="J283" s="2" t="s">
        <v>13</v>
      </c>
    </row>
    <row r="284" spans="1:10" x14ac:dyDescent="0.25">
      <c r="A284" s="6" t="s">
        <v>1094</v>
      </c>
      <c r="B284" s="5" t="s">
        <v>684</v>
      </c>
      <c r="C284" s="2">
        <f t="shared" si="5"/>
        <v>70.260009119999992</v>
      </c>
      <c r="D284" s="9">
        <v>70.033299839999998</v>
      </c>
      <c r="E284" s="9">
        <v>0</v>
      </c>
      <c r="F284" s="9">
        <v>6.7949280000000015E-2</v>
      </c>
      <c r="G284" s="9">
        <v>0.15875999999999998</v>
      </c>
      <c r="H284" s="9">
        <v>0</v>
      </c>
      <c r="I284" s="9">
        <v>0</v>
      </c>
      <c r="J284" s="2" t="s">
        <v>652</v>
      </c>
    </row>
    <row r="285" spans="1:10" x14ac:dyDescent="0.25">
      <c r="A285" s="12" t="s">
        <v>1074</v>
      </c>
      <c r="B285" s="5" t="s">
        <v>639</v>
      </c>
      <c r="C285" s="2">
        <f t="shared" si="5"/>
        <v>68.373033119999988</v>
      </c>
      <c r="D285" s="9">
        <v>68.132534399999997</v>
      </c>
      <c r="E285" s="9">
        <v>0</v>
      </c>
      <c r="F285" s="9">
        <v>7.1215200000000006E-2</v>
      </c>
      <c r="G285" s="9">
        <v>0.16928351999999999</v>
      </c>
      <c r="H285" s="9">
        <v>0</v>
      </c>
      <c r="I285" s="9">
        <v>0</v>
      </c>
      <c r="J285" s="2" t="s">
        <v>63</v>
      </c>
    </row>
    <row r="286" spans="1:10" x14ac:dyDescent="0.25">
      <c r="A286" s="6" t="s">
        <v>1098</v>
      </c>
      <c r="B286" s="5" t="s">
        <v>697</v>
      </c>
      <c r="C286" s="2">
        <f t="shared" si="5"/>
        <v>49.4256168</v>
      </c>
      <c r="D286" s="9">
        <v>49.256424000000003</v>
      </c>
      <c r="E286" s="9">
        <v>0</v>
      </c>
      <c r="F286" s="9">
        <v>4.9986720000000005E-2</v>
      </c>
      <c r="G286" s="9">
        <v>0.11920608000000002</v>
      </c>
      <c r="H286" s="9">
        <v>0</v>
      </c>
      <c r="I286" s="9">
        <v>0</v>
      </c>
      <c r="J286" s="2" t="s">
        <v>652</v>
      </c>
    </row>
    <row r="287" spans="1:10" x14ac:dyDescent="0.25">
      <c r="A287" s="12" t="s">
        <v>1096</v>
      </c>
      <c r="B287" s="5" t="s">
        <v>693</v>
      </c>
      <c r="C287" s="2">
        <f t="shared" si="5"/>
        <v>45.698294880000006</v>
      </c>
      <c r="D287" s="9">
        <v>45.517762080000004</v>
      </c>
      <c r="E287" s="9">
        <v>0</v>
      </c>
      <c r="F287" s="9">
        <v>4.5360000000000004E-2</v>
      </c>
      <c r="G287" s="9">
        <v>0.13517279999999998</v>
      </c>
      <c r="H287" s="9">
        <v>0</v>
      </c>
      <c r="I287" s="9">
        <v>0</v>
      </c>
      <c r="J287" s="2" t="s">
        <v>652</v>
      </c>
    </row>
    <row r="288" spans="1:10" x14ac:dyDescent="0.25">
      <c r="A288" s="12" t="s">
        <v>1076</v>
      </c>
      <c r="B288" s="5" t="s">
        <v>681</v>
      </c>
      <c r="C288" s="2">
        <f t="shared" si="5"/>
        <v>25.80149376</v>
      </c>
      <c r="D288" s="9">
        <v>25.72247664</v>
      </c>
      <c r="E288" s="9">
        <v>0</v>
      </c>
      <c r="F288" s="9">
        <v>2.4948000000000001E-2</v>
      </c>
      <c r="G288" s="9">
        <v>5.4069119999999998E-2</v>
      </c>
      <c r="H288" s="9">
        <v>0</v>
      </c>
      <c r="I288" s="9">
        <v>0</v>
      </c>
      <c r="J288" s="2" t="s">
        <v>13</v>
      </c>
    </row>
    <row r="289" spans="1:10" x14ac:dyDescent="0.25">
      <c r="A289" s="6" t="s">
        <v>1099</v>
      </c>
      <c r="B289" s="5" t="s">
        <v>695</v>
      </c>
      <c r="C289" s="2">
        <f t="shared" si="5"/>
        <v>11.704422240000001</v>
      </c>
      <c r="D289" s="9">
        <v>11.688999840000001</v>
      </c>
      <c r="E289" s="9">
        <v>0</v>
      </c>
      <c r="F289" s="9">
        <v>6.4411200000000007E-3</v>
      </c>
      <c r="G289" s="9">
        <v>8.9812799999999995E-3</v>
      </c>
      <c r="H289" s="9">
        <v>0</v>
      </c>
      <c r="I289" s="9">
        <v>0</v>
      </c>
      <c r="J289" s="2" t="s">
        <v>100</v>
      </c>
    </row>
    <row r="290" spans="1:10" x14ac:dyDescent="0.25">
      <c r="A290" s="12" t="s">
        <v>1071</v>
      </c>
      <c r="B290" s="5" t="s">
        <v>701</v>
      </c>
      <c r="C290" s="2">
        <f t="shared" si="5"/>
        <v>6.3785232000000001</v>
      </c>
      <c r="D290" s="9">
        <v>6.3594720000000002</v>
      </c>
      <c r="E290" s="9">
        <v>0</v>
      </c>
      <c r="F290" s="9">
        <v>5.8060799999999999E-3</v>
      </c>
      <c r="G290" s="9">
        <v>1.3245120000000001E-2</v>
      </c>
      <c r="H290" s="9">
        <v>0</v>
      </c>
      <c r="I290" s="9">
        <v>0</v>
      </c>
      <c r="J290" s="2" t="s">
        <v>63</v>
      </c>
    </row>
    <row r="291" spans="1:10" x14ac:dyDescent="0.25">
      <c r="A291" s="6" t="s">
        <v>755</v>
      </c>
      <c r="B291" s="17" t="s">
        <v>756</v>
      </c>
      <c r="C291" s="2">
        <f t="shared" si="5"/>
        <v>0</v>
      </c>
      <c r="D291" s="9">
        <v>0</v>
      </c>
      <c r="E291" s="9">
        <v>0</v>
      </c>
      <c r="F291" s="9">
        <v>0</v>
      </c>
      <c r="G291" s="9">
        <v>0</v>
      </c>
      <c r="H291" s="9">
        <v>0</v>
      </c>
      <c r="I291" s="9">
        <v>0</v>
      </c>
      <c r="J291" s="2" t="s">
        <v>100</v>
      </c>
    </row>
  </sheetData>
  <autoFilter ref="A2:J287" xr:uid="{9DA818F9-D380-47A4-A46A-EE4195E45689}">
    <sortState xmlns:xlrd2="http://schemas.microsoft.com/office/spreadsheetml/2017/richdata2" ref="A3:J291">
      <sortCondition descending="1" ref="C2:C287"/>
    </sortState>
  </autoFilter>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51A5A-0284-477B-9EAC-A709B7F0A2CA}">
  <sheetPr>
    <tabColor theme="8" tint="-0.249977111117893"/>
  </sheetPr>
  <dimension ref="A1:L298"/>
  <sheetViews>
    <sheetView workbookViewId="0">
      <pane ySplit="2" topLeftCell="A3" activePane="bottomLeft" state="frozen"/>
      <selection activeCell="K2" sqref="K2"/>
      <selection pane="bottomLeft"/>
    </sheetView>
  </sheetViews>
  <sheetFormatPr defaultColWidth="8.85546875" defaultRowHeight="15.75" x14ac:dyDescent="0.25"/>
  <cols>
    <col min="1" max="1" width="50.7109375" style="6" customWidth="1"/>
    <col min="2" max="2" width="10.7109375" style="6" customWidth="1"/>
    <col min="3" max="9" width="20.7109375" style="6" customWidth="1"/>
    <col min="10" max="10" width="40.7109375" style="6" customWidth="1"/>
    <col min="11" max="16384" width="8.85546875" style="6"/>
  </cols>
  <sheetData>
    <row r="1" spans="1:10" x14ac:dyDescent="0.25">
      <c r="A1" s="7" t="s">
        <v>1117</v>
      </c>
      <c r="C1" s="8">
        <f>SUM(C3:C290)</f>
        <v>12776196.724751253</v>
      </c>
      <c r="D1" s="8">
        <f t="shared" ref="D1:I1" si="0">SUM(D3:D290)</f>
        <v>9590062.8092403058</v>
      </c>
      <c r="E1" s="8">
        <f t="shared" si="0"/>
        <v>1937758.3414457692</v>
      </c>
      <c r="F1" s="8">
        <f t="shared" si="0"/>
        <v>1104827.7678981975</v>
      </c>
      <c r="G1" s="8">
        <f t="shared" si="0"/>
        <v>65846.346071353619</v>
      </c>
      <c r="H1" s="8">
        <f t="shared" si="0"/>
        <v>63061.004806027209</v>
      </c>
      <c r="I1" s="8">
        <f t="shared" si="0"/>
        <v>14640.4552896</v>
      </c>
    </row>
    <row r="2" spans="1:10" x14ac:dyDescent="0.25">
      <c r="A2" s="6" t="s">
        <v>4</v>
      </c>
      <c r="B2" s="5" t="s">
        <v>1111</v>
      </c>
      <c r="C2" s="4" t="s">
        <v>843</v>
      </c>
      <c r="D2" s="4" t="s">
        <v>1271</v>
      </c>
      <c r="E2" s="4" t="s">
        <v>1272</v>
      </c>
      <c r="F2" s="4" t="s">
        <v>1273</v>
      </c>
      <c r="G2" s="4" t="s">
        <v>1274</v>
      </c>
      <c r="H2" s="4" t="s">
        <v>1275</v>
      </c>
      <c r="I2" s="4" t="s">
        <v>770</v>
      </c>
      <c r="J2" s="2" t="s">
        <v>7</v>
      </c>
    </row>
    <row r="3" spans="1:10" x14ac:dyDescent="0.25">
      <c r="A3" s="6" t="s">
        <v>1118</v>
      </c>
      <c r="B3" s="6" t="s">
        <v>11</v>
      </c>
      <c r="C3" s="2">
        <f>SUM(D3:I3)</f>
        <v>1104556.1677315198</v>
      </c>
      <c r="D3" s="2">
        <v>1103434.4853302399</v>
      </c>
      <c r="E3" s="2">
        <v>0</v>
      </c>
      <c r="F3" s="2">
        <v>511.70162400000015</v>
      </c>
      <c r="G3" s="2">
        <v>609.98077727999998</v>
      </c>
      <c r="H3" s="2">
        <v>0</v>
      </c>
      <c r="I3" s="2">
        <v>0</v>
      </c>
      <c r="J3" s="6" t="str">
        <f>VLOOKUP(B3,'2022 Data'!B:J,9,0)</f>
        <v>Power Generation</v>
      </c>
    </row>
    <row r="4" spans="1:10" x14ac:dyDescent="0.25">
      <c r="A4" s="6" t="s">
        <v>850</v>
      </c>
      <c r="B4" s="6" t="s">
        <v>15</v>
      </c>
      <c r="C4" s="2">
        <f>SUM(D4:I4)</f>
        <v>1022688.1779911999</v>
      </c>
      <c r="D4" s="2">
        <v>412968.01105727989</v>
      </c>
      <c r="E4" s="2">
        <v>589747.82916672004</v>
      </c>
      <c r="F4" s="2">
        <v>7789.3484760000001</v>
      </c>
      <c r="G4" s="2">
        <v>12182.989291199998</v>
      </c>
      <c r="H4" s="2">
        <v>0</v>
      </c>
      <c r="I4" s="2">
        <v>0</v>
      </c>
      <c r="J4" s="6" t="str">
        <f>VLOOKUP(B4,'2022 Data'!B:J,9,0)</f>
        <v>Solid Waste Combustors</v>
      </c>
    </row>
    <row r="5" spans="1:10" x14ac:dyDescent="0.25">
      <c r="A5" s="6" t="s">
        <v>1119</v>
      </c>
      <c r="B5" s="6" t="s">
        <v>19</v>
      </c>
      <c r="C5" s="2">
        <f>SUM(D5:I5)</f>
        <v>980216.76248496014</v>
      </c>
      <c r="D5" s="2">
        <v>979202.65123296017</v>
      </c>
      <c r="E5" s="2">
        <v>0</v>
      </c>
      <c r="F5" s="2">
        <v>454.128444</v>
      </c>
      <c r="G5" s="2">
        <v>541.36706400000003</v>
      </c>
      <c r="H5" s="2">
        <v>0</v>
      </c>
      <c r="I5" s="2">
        <v>18.615743999999999</v>
      </c>
      <c r="J5" s="6" t="str">
        <f>VLOOKUP(B5,'2022 Data'!B:J,9,0)</f>
        <v>Power Generation</v>
      </c>
    </row>
    <row r="6" spans="1:10" x14ac:dyDescent="0.25">
      <c r="A6" s="6" t="s">
        <v>849</v>
      </c>
      <c r="B6" s="6" t="s">
        <v>22</v>
      </c>
      <c r="C6" s="2">
        <f>SUM(D6:I6)</f>
        <v>888372.99198143999</v>
      </c>
      <c r="D6" s="2">
        <v>885455.48649599997</v>
      </c>
      <c r="E6" s="2">
        <v>0</v>
      </c>
      <c r="F6" s="2">
        <v>778.40935200000013</v>
      </c>
      <c r="G6" s="2">
        <v>494.70541344000003</v>
      </c>
      <c r="H6" s="2">
        <v>0</v>
      </c>
      <c r="I6" s="2">
        <v>1644.3907199999999</v>
      </c>
      <c r="J6" s="6" t="str">
        <f>VLOOKUP(B6,'2022 Data'!B:J,9,0)</f>
        <v>Power Generation</v>
      </c>
    </row>
    <row r="7" spans="1:10" x14ac:dyDescent="0.25">
      <c r="A7" s="6" t="s">
        <v>852</v>
      </c>
      <c r="B7" s="6" t="s">
        <v>25</v>
      </c>
      <c r="C7" s="2">
        <f>SUM(D7:I7)</f>
        <v>788162.59678464022</v>
      </c>
      <c r="D7" s="2">
        <v>787254.26795568014</v>
      </c>
      <c r="E7" s="2">
        <v>0</v>
      </c>
      <c r="F7" s="2">
        <v>463.17776400000002</v>
      </c>
      <c r="G7" s="2">
        <v>445.15106496000004</v>
      </c>
      <c r="H7" s="2">
        <v>0</v>
      </c>
      <c r="I7" s="2">
        <v>0</v>
      </c>
      <c r="J7" s="6" t="str">
        <f>VLOOKUP(B7,'2022 Data'!B:J,9,0)</f>
        <v>Power Generation</v>
      </c>
    </row>
    <row r="8" spans="1:10" x14ac:dyDescent="0.25">
      <c r="A8" s="6" t="s">
        <v>1120</v>
      </c>
      <c r="B8" s="6" t="s">
        <v>28</v>
      </c>
      <c r="C8" s="2">
        <f>SUM(D8:I8)</f>
        <v>570223.29157919995</v>
      </c>
      <c r="D8" s="2">
        <v>214506.22435199999</v>
      </c>
      <c r="E8" s="2">
        <v>294415.46668799996</v>
      </c>
      <c r="F8" s="2">
        <v>53049.436271999999</v>
      </c>
      <c r="G8" s="2">
        <v>8252.1642671999998</v>
      </c>
      <c r="H8" s="2">
        <v>0</v>
      </c>
      <c r="I8" s="2">
        <v>0</v>
      </c>
      <c r="J8" s="6" t="str">
        <f>VLOOKUP(B8,'2022 Data'!B:J,9,0)</f>
        <v>Solid Waste Combustors</v>
      </c>
    </row>
    <row r="9" spans="1:10" x14ac:dyDescent="0.25">
      <c r="A9" s="6" t="s">
        <v>851</v>
      </c>
      <c r="B9" s="6" t="s">
        <v>31</v>
      </c>
      <c r="C9" s="2">
        <f>SUM(D9:I9)</f>
        <v>529578.58278527996</v>
      </c>
      <c r="D9" s="2">
        <v>527834.16083663993</v>
      </c>
      <c r="E9" s="2">
        <v>0</v>
      </c>
      <c r="F9" s="2">
        <v>1353.3269400000001</v>
      </c>
      <c r="G9" s="2">
        <v>291.81104063999993</v>
      </c>
      <c r="H9" s="2">
        <v>0</v>
      </c>
      <c r="I9" s="2">
        <v>99.283968000000002</v>
      </c>
      <c r="J9" s="6" t="str">
        <f>VLOOKUP(B9,'2022 Data'!B:J,9,0)</f>
        <v>Power Generation</v>
      </c>
    </row>
    <row r="10" spans="1:10" x14ac:dyDescent="0.25">
      <c r="A10" s="6" t="s">
        <v>856</v>
      </c>
      <c r="B10" s="6" t="s">
        <v>34</v>
      </c>
      <c r="C10" s="2">
        <f>SUM(D10:I10)</f>
        <v>505957.15195200004</v>
      </c>
      <c r="D10" s="2">
        <v>208690.80725727364</v>
      </c>
      <c r="E10" s="2">
        <v>286633.49802272639</v>
      </c>
      <c r="F10" s="2">
        <v>4164.9851376000006</v>
      </c>
      <c r="G10" s="2">
        <v>6467.8615344</v>
      </c>
      <c r="H10" s="2">
        <v>0</v>
      </c>
      <c r="I10" s="2">
        <v>0</v>
      </c>
      <c r="J10" s="6" t="str">
        <f>VLOOKUP(B10,'2022 Data'!B:J,9,0)</f>
        <v>Solid Waste Combustors</v>
      </c>
    </row>
    <row r="11" spans="1:10" x14ac:dyDescent="0.25">
      <c r="A11" s="6" t="s">
        <v>1121</v>
      </c>
      <c r="B11" s="6" t="s">
        <v>37</v>
      </c>
      <c r="C11" s="2">
        <f>SUM(D11:I11)</f>
        <v>454600.47830399999</v>
      </c>
      <c r="D11" s="2">
        <v>188354.70648373684</v>
      </c>
      <c r="E11" s="9">
        <v>257115.3299962632</v>
      </c>
      <c r="F11" s="2">
        <v>3560.2374528</v>
      </c>
      <c r="G11" s="2">
        <v>5570.2043712000004</v>
      </c>
      <c r="H11" s="2">
        <v>0</v>
      </c>
      <c r="I11" s="2">
        <v>0</v>
      </c>
      <c r="J11" s="6" t="str">
        <f>VLOOKUP(B11,'2022 Data'!B:J,9,0)</f>
        <v>Solid Waste Combustors</v>
      </c>
    </row>
    <row r="12" spans="1:10" x14ac:dyDescent="0.25">
      <c r="A12" s="6" t="s">
        <v>858</v>
      </c>
      <c r="B12" s="6" t="s">
        <v>40</v>
      </c>
      <c r="C12" s="2">
        <f>SUM(D12:I12)</f>
        <v>349355.07121536008</v>
      </c>
      <c r="D12" s="2">
        <v>6385.0310899200003</v>
      </c>
      <c r="E12" s="2">
        <v>0</v>
      </c>
      <c r="F12" s="2">
        <v>342966.68784000003</v>
      </c>
      <c r="G12" s="2">
        <v>3.3522854399999997</v>
      </c>
      <c r="H12" s="2">
        <v>0</v>
      </c>
      <c r="I12" s="2">
        <v>0</v>
      </c>
      <c r="J12" s="6" t="str">
        <f>VLOOKUP(B12,'2022 Data'!B:J,9,0)</f>
        <v>Natural Gas Systems</v>
      </c>
    </row>
    <row r="13" spans="1:10" x14ac:dyDescent="0.25">
      <c r="A13" s="6" t="s">
        <v>860</v>
      </c>
      <c r="B13" s="6" t="s">
        <v>44</v>
      </c>
      <c r="C13" s="2">
        <f>SUM(D13:I13)</f>
        <v>340964.49290400004</v>
      </c>
      <c r="D13" s="2">
        <v>139603.53257353441</v>
      </c>
      <c r="E13" s="2">
        <v>193203.24102646561</v>
      </c>
      <c r="F13" s="2">
        <v>3179.0029823999998</v>
      </c>
      <c r="G13" s="2">
        <v>4978.7163215999999</v>
      </c>
      <c r="H13" s="2">
        <v>0</v>
      </c>
      <c r="I13" s="2">
        <v>0</v>
      </c>
      <c r="J13" s="6" t="str">
        <f>VLOOKUP(B13,'2022 Data'!B:J,9,0)</f>
        <v>Solid Waste Combustors</v>
      </c>
    </row>
    <row r="14" spans="1:10" x14ac:dyDescent="0.25">
      <c r="A14" s="6" t="s">
        <v>863</v>
      </c>
      <c r="B14" s="6" t="s">
        <v>47</v>
      </c>
      <c r="C14" s="2">
        <f>SUM(D14:I14)</f>
        <v>318817.48197599995</v>
      </c>
      <c r="D14" s="2">
        <v>11222.6146704</v>
      </c>
      <c r="E14" s="2">
        <v>0</v>
      </c>
      <c r="F14" s="2">
        <v>307588.51418399997</v>
      </c>
      <c r="G14" s="2">
        <v>6.3531216000000006</v>
      </c>
      <c r="H14" s="2">
        <v>0</v>
      </c>
      <c r="I14" s="2">
        <v>0</v>
      </c>
      <c r="J14" s="6" t="str">
        <f>VLOOKUP(B14,'2022 Data'!B:J,9,0)</f>
        <v>Natural Gas Systems</v>
      </c>
    </row>
    <row r="15" spans="1:10" x14ac:dyDescent="0.25">
      <c r="A15" s="6" t="s">
        <v>1122</v>
      </c>
      <c r="B15" s="6" t="s">
        <v>50</v>
      </c>
      <c r="C15" s="2">
        <f>SUM(D15:I15)</f>
        <v>279113.19040079997</v>
      </c>
      <c r="D15" s="2">
        <v>278639.63971199997</v>
      </c>
      <c r="E15" s="2">
        <v>0</v>
      </c>
      <c r="F15" s="2">
        <v>128.94260399999999</v>
      </c>
      <c r="G15" s="2">
        <v>150.1769808</v>
      </c>
      <c r="H15" s="2">
        <v>0</v>
      </c>
      <c r="I15" s="2">
        <v>194.431104</v>
      </c>
      <c r="J15" s="6" t="str">
        <f>VLOOKUP(B15,'2022 Data'!B:J,9,0)</f>
        <v>Power Generation</v>
      </c>
    </row>
    <row r="16" spans="1:10" x14ac:dyDescent="0.25">
      <c r="A16" s="6" t="s">
        <v>861</v>
      </c>
      <c r="B16" s="6" t="s">
        <v>53</v>
      </c>
      <c r="C16" s="2">
        <f>SUM(D16:I16)</f>
        <v>263165.93927568005</v>
      </c>
      <c r="D16" s="2">
        <v>262887.87168000004</v>
      </c>
      <c r="E16" s="2">
        <v>0</v>
      </c>
      <c r="F16" s="2">
        <v>129.97227599999999</v>
      </c>
      <c r="G16" s="2">
        <v>148.09531968000002</v>
      </c>
      <c r="H16" s="2">
        <v>0</v>
      </c>
      <c r="I16" s="2">
        <v>0</v>
      </c>
      <c r="J16" s="6" t="str">
        <f>VLOOKUP(B16,'2022 Data'!B:J,9,0)</f>
        <v>Power Generation</v>
      </c>
    </row>
    <row r="17" spans="1:10" x14ac:dyDescent="0.25">
      <c r="A17" s="6" t="s">
        <v>869</v>
      </c>
      <c r="B17" s="6" t="s">
        <v>56</v>
      </c>
      <c r="C17" s="2">
        <f>SUM(D17:I17)</f>
        <v>257129.10215999998</v>
      </c>
      <c r="D17" s="2">
        <v>256868.10071999999</v>
      </c>
      <c r="E17" s="2">
        <v>0</v>
      </c>
      <c r="F17" s="2">
        <v>119.07000000000001</v>
      </c>
      <c r="G17" s="2">
        <v>141.93143999999998</v>
      </c>
      <c r="H17" s="2">
        <v>0</v>
      </c>
      <c r="I17" s="2">
        <v>0</v>
      </c>
      <c r="J17" s="6" t="str">
        <f>VLOOKUP(B17,'2022 Data'!B:J,9,0)</f>
        <v>Power Generation</v>
      </c>
    </row>
    <row r="18" spans="1:10" x14ac:dyDescent="0.25">
      <c r="A18" s="6" t="s">
        <v>859</v>
      </c>
      <c r="B18" s="6" t="s">
        <v>59</v>
      </c>
      <c r="C18" s="2">
        <f>SUM(D18:I18)</f>
        <v>243810.59720975999</v>
      </c>
      <c r="D18" s="2">
        <v>243562.35227184001</v>
      </c>
      <c r="E18" s="2">
        <v>0</v>
      </c>
      <c r="F18" s="2">
        <v>112.882896</v>
      </c>
      <c r="G18" s="2">
        <v>135.36204192</v>
      </c>
      <c r="H18" s="2">
        <v>0</v>
      </c>
      <c r="I18" s="2">
        <v>0</v>
      </c>
      <c r="J18" s="6" t="str">
        <f>VLOOKUP(B18,'2022 Data'!B:J,9,0)</f>
        <v>Power Generation</v>
      </c>
    </row>
    <row r="19" spans="1:10" x14ac:dyDescent="0.25">
      <c r="A19" s="6" t="s">
        <v>868</v>
      </c>
      <c r="B19" s="6" t="s">
        <v>62</v>
      </c>
      <c r="C19" s="2">
        <f>SUM(D19:I19)</f>
        <v>165370.22217072005</v>
      </c>
      <c r="D19" s="2">
        <v>165173.57169264002</v>
      </c>
      <c r="E19" s="2">
        <v>0</v>
      </c>
      <c r="F19" s="2">
        <v>78.921863999999999</v>
      </c>
      <c r="G19" s="2">
        <v>94.431718079999996</v>
      </c>
      <c r="H19" s="2">
        <v>4.681152</v>
      </c>
      <c r="I19" s="2">
        <v>18.615743999999999</v>
      </c>
      <c r="J19" s="6" t="str">
        <f>VLOOKUP(B19,'2022 Data'!B:J,9,0)</f>
        <v>Institutions</v>
      </c>
    </row>
    <row r="20" spans="1:10" x14ac:dyDescent="0.25">
      <c r="A20" s="6" t="s">
        <v>1123</v>
      </c>
      <c r="B20" s="6" t="s">
        <v>65</v>
      </c>
      <c r="C20" s="2">
        <f>SUM(D20:I20)</f>
        <v>151436.10082607999</v>
      </c>
      <c r="D20" s="2">
        <v>151296.40291248</v>
      </c>
      <c r="E20" s="2">
        <v>0</v>
      </c>
      <c r="F20" s="2">
        <v>63.730800000000002</v>
      </c>
      <c r="G20" s="2">
        <v>75.967113600000005</v>
      </c>
      <c r="H20" s="2">
        <v>0</v>
      </c>
      <c r="I20" s="2">
        <v>0</v>
      </c>
      <c r="J20" s="6" t="str">
        <f>VLOOKUP(B20,'2022 Data'!B:J,9,0)</f>
        <v>Power Generation</v>
      </c>
    </row>
    <row r="21" spans="1:10" x14ac:dyDescent="0.25">
      <c r="A21" s="6" t="s">
        <v>1124</v>
      </c>
      <c r="B21" s="6" t="s">
        <v>68</v>
      </c>
      <c r="C21" s="2">
        <f>SUM(D21:I21)</f>
        <v>123176.26140845762</v>
      </c>
      <c r="D21" s="2">
        <v>7128.9428147280023</v>
      </c>
      <c r="E21" s="2">
        <v>0</v>
      </c>
      <c r="F21" s="2">
        <v>116043.57674028003</v>
      </c>
      <c r="G21" s="2">
        <v>3.7418534495999993</v>
      </c>
      <c r="H21" s="2">
        <v>0</v>
      </c>
      <c r="I21" s="2">
        <v>0</v>
      </c>
      <c r="J21" s="6" t="str">
        <f>VLOOKUP(B21,'2022 Data'!B:J,9,0)</f>
        <v>Natural Gas Systems</v>
      </c>
    </row>
    <row r="22" spans="1:10" x14ac:dyDescent="0.25">
      <c r="A22" s="6" t="s">
        <v>1125</v>
      </c>
      <c r="B22" s="6" t="s">
        <v>71</v>
      </c>
      <c r="C22" s="2">
        <f>SUM(D22:I22)</f>
        <v>99780.993123839988</v>
      </c>
      <c r="D22" s="2">
        <v>99670.589423999991</v>
      </c>
      <c r="E22" s="2">
        <v>0</v>
      </c>
      <c r="F22" s="2">
        <v>49.873319999999993</v>
      </c>
      <c r="G22" s="2">
        <v>60.530379840000002</v>
      </c>
      <c r="H22" s="2">
        <v>0</v>
      </c>
      <c r="I22" s="2">
        <v>0</v>
      </c>
      <c r="J22" s="6" t="str">
        <f>VLOOKUP(B22,'2022 Data'!B:J,9,0)</f>
        <v>Institutions</v>
      </c>
    </row>
    <row r="23" spans="1:10" x14ac:dyDescent="0.25">
      <c r="A23" s="6" t="s">
        <v>875</v>
      </c>
      <c r="B23" s="6" t="s">
        <v>74</v>
      </c>
      <c r="C23" s="2">
        <f>SUM(D23:I23)</f>
        <v>97705.873913760006</v>
      </c>
      <c r="D23" s="2">
        <v>97608.097439999998</v>
      </c>
      <c r="E23" s="2">
        <v>0</v>
      </c>
      <c r="F23" s="2">
        <v>45.16722</v>
      </c>
      <c r="G23" s="2">
        <v>52.609253760000001</v>
      </c>
      <c r="H23" s="2">
        <v>0</v>
      </c>
      <c r="I23" s="2">
        <v>0</v>
      </c>
      <c r="J23" s="6" t="str">
        <f>VLOOKUP(B23,'2022 Data'!B:J,9,0)</f>
        <v>Power Generation</v>
      </c>
    </row>
    <row r="24" spans="1:10" x14ac:dyDescent="0.25">
      <c r="A24" s="6" t="s">
        <v>1126</v>
      </c>
      <c r="B24" s="6" t="s">
        <v>77</v>
      </c>
      <c r="C24" s="2">
        <f>SUM(D24:I24)</f>
        <v>93214.07668944</v>
      </c>
      <c r="D24" s="2">
        <v>93103.940159999998</v>
      </c>
      <c r="E24" s="2">
        <v>0</v>
      </c>
      <c r="F24" s="2">
        <v>46.632348</v>
      </c>
      <c r="G24" s="2">
        <v>63.504181440000004</v>
      </c>
      <c r="H24" s="2">
        <v>0</v>
      </c>
      <c r="I24" s="2">
        <v>0</v>
      </c>
      <c r="J24" s="6" t="str">
        <f>VLOOKUP(B24,'2022 Data'!B:J,9,0)</f>
        <v>Power Generation</v>
      </c>
    </row>
    <row r="25" spans="1:10" x14ac:dyDescent="0.25">
      <c r="A25" s="6" t="s">
        <v>1127</v>
      </c>
      <c r="B25" s="6" t="s">
        <v>80</v>
      </c>
      <c r="C25" s="2">
        <f>SUM(D25:I25)</f>
        <v>86765.984403840004</v>
      </c>
      <c r="D25" s="2">
        <v>16.564111199996621</v>
      </c>
      <c r="E25" s="2">
        <v>55115.357472000003</v>
      </c>
      <c r="F25" s="2">
        <v>31530.141972000001</v>
      </c>
      <c r="G25" s="2">
        <v>103.92084864</v>
      </c>
      <c r="H25" s="2">
        <v>0</v>
      </c>
      <c r="I25" s="2">
        <v>0</v>
      </c>
      <c r="J25" s="6" t="str">
        <f>VLOOKUP(B25,'2022 Data'!B:J,9,0)</f>
        <v>Solid Waste Landfill</v>
      </c>
    </row>
    <row r="26" spans="1:10" x14ac:dyDescent="0.25">
      <c r="A26" s="6" t="s">
        <v>1128</v>
      </c>
      <c r="B26" s="6" t="s">
        <v>84</v>
      </c>
      <c r="C26" s="2">
        <f>SUM(D26:I26)</f>
        <v>82958.908082399998</v>
      </c>
      <c r="D26" s="2">
        <v>82863.631398240002</v>
      </c>
      <c r="E26" s="2">
        <v>0</v>
      </c>
      <c r="F26" s="2">
        <v>43.613639999999997</v>
      </c>
      <c r="G26" s="2">
        <v>51.663044160000005</v>
      </c>
      <c r="H26" s="2">
        <v>0</v>
      </c>
      <c r="I26" s="2">
        <v>0</v>
      </c>
      <c r="J26" s="6" t="str">
        <f>VLOOKUP(B26,'2022 Data'!B:J,9,0)</f>
        <v>Institutions</v>
      </c>
    </row>
    <row r="27" spans="1:10" x14ac:dyDescent="0.25">
      <c r="A27" s="6" t="s">
        <v>1112</v>
      </c>
      <c r="B27" s="6" t="s">
        <v>87</v>
      </c>
      <c r="C27" s="2">
        <f>SUM(D27:I27)</f>
        <v>80561.350215359998</v>
      </c>
      <c r="D27" s="2">
        <v>118.25352000000528</v>
      </c>
      <c r="E27" s="2">
        <v>78668.383247999998</v>
      </c>
      <c r="F27" s="2">
        <v>211.95367200000001</v>
      </c>
      <c r="G27" s="2">
        <v>1562.75977536</v>
      </c>
      <c r="H27" s="2">
        <v>0</v>
      </c>
      <c r="I27" s="2">
        <v>0</v>
      </c>
      <c r="J27" s="6" t="str">
        <f>VLOOKUP(B27,'2022 Data'!B:J,9,0)</f>
        <v>Power Generation</v>
      </c>
    </row>
    <row r="28" spans="1:10" x14ac:dyDescent="0.25">
      <c r="A28" s="6" t="s">
        <v>1129</v>
      </c>
      <c r="B28" s="6" t="s">
        <v>89</v>
      </c>
      <c r="C28" s="2">
        <f>SUM(D28:I28)</f>
        <v>79798.517850239979</v>
      </c>
      <c r="D28" s="2">
        <v>79713.71351999999</v>
      </c>
      <c r="E28" s="2">
        <v>0</v>
      </c>
      <c r="F28" s="2">
        <v>38.061575999999995</v>
      </c>
      <c r="G28" s="2">
        <v>46.742754239999996</v>
      </c>
      <c r="H28" s="2">
        <v>0</v>
      </c>
      <c r="I28" s="2">
        <v>0</v>
      </c>
      <c r="J28" s="6" t="str">
        <f>VLOOKUP(B28,'2022 Data'!B:J,9,0)</f>
        <v>Institutions</v>
      </c>
    </row>
    <row r="29" spans="1:10" x14ac:dyDescent="0.25">
      <c r="A29" s="6" t="s">
        <v>1130</v>
      </c>
      <c r="B29" s="6" t="s">
        <v>91</v>
      </c>
      <c r="C29" s="2">
        <f>SUM(D29:I29)</f>
        <v>75240.315037439985</v>
      </c>
      <c r="D29" s="2">
        <v>75159.287290079985</v>
      </c>
      <c r="E29" s="2">
        <v>0</v>
      </c>
      <c r="F29" s="2">
        <v>35.582651999999996</v>
      </c>
      <c r="G29" s="2">
        <v>45.445095359999996</v>
      </c>
      <c r="H29" s="2">
        <v>0</v>
      </c>
      <c r="I29" s="2">
        <v>0</v>
      </c>
      <c r="J29" s="6" t="str">
        <f>VLOOKUP(B29,'2022 Data'!B:J,9,0)</f>
        <v>Other</v>
      </c>
    </row>
    <row r="30" spans="1:10" x14ac:dyDescent="0.25">
      <c r="A30" s="6" t="s">
        <v>1131</v>
      </c>
      <c r="B30" s="6" t="s">
        <v>94</v>
      </c>
      <c r="C30" s="2">
        <f>SUM(D30:I30)</f>
        <v>73610.206813382378</v>
      </c>
      <c r="D30" s="2">
        <v>73528.058574230381</v>
      </c>
      <c r="E30" s="2">
        <v>0</v>
      </c>
      <c r="F30" s="2">
        <v>36.048907439999986</v>
      </c>
      <c r="G30" s="2">
        <v>46.099331712000001</v>
      </c>
      <c r="H30" s="2">
        <v>0</v>
      </c>
      <c r="I30" s="2">
        <v>0</v>
      </c>
      <c r="J30" s="6" t="str">
        <f>VLOOKUP(B30,'2022 Data'!B:J,9,0)</f>
        <v>Institutions</v>
      </c>
    </row>
    <row r="31" spans="1:10" x14ac:dyDescent="0.25">
      <c r="A31" s="6" t="s">
        <v>871</v>
      </c>
      <c r="B31" s="6" t="s">
        <v>96</v>
      </c>
      <c r="C31" s="2">
        <f>SUM(D31:I31)</f>
        <v>73583.680379731202</v>
      </c>
      <c r="D31" s="2">
        <v>2248.5378656160001</v>
      </c>
      <c r="E31" s="2">
        <v>0</v>
      </c>
      <c r="F31" s="2">
        <v>71333.928121680001</v>
      </c>
      <c r="G31" s="2">
        <v>1.2143924351999997</v>
      </c>
      <c r="H31" s="2">
        <v>0</v>
      </c>
      <c r="I31" s="2">
        <v>0</v>
      </c>
      <c r="J31" s="6" t="str">
        <f>VLOOKUP(B31,'2022 Data'!B:J,9,0)</f>
        <v>Natural Gas Systems</v>
      </c>
    </row>
    <row r="32" spans="1:10" x14ac:dyDescent="0.25">
      <c r="A32" s="6" t="s">
        <v>926</v>
      </c>
      <c r="B32" s="6" t="s">
        <v>276</v>
      </c>
      <c r="C32" s="2">
        <f>SUM(D32:I32)</f>
        <v>64886.783499999998</v>
      </c>
      <c r="D32" s="2">
        <v>63079.43</v>
      </c>
      <c r="E32" s="2">
        <v>0</v>
      </c>
      <c r="F32" s="2">
        <v>1140.519</v>
      </c>
      <c r="G32" s="2">
        <v>666.83450000000005</v>
      </c>
      <c r="H32" s="2">
        <v>0</v>
      </c>
      <c r="I32" s="2">
        <v>0</v>
      </c>
      <c r="J32" s="6" t="s">
        <v>100</v>
      </c>
    </row>
    <row r="33" spans="1:10" x14ac:dyDescent="0.25">
      <c r="A33" s="6" t="s">
        <v>877</v>
      </c>
      <c r="B33" s="6" t="s">
        <v>99</v>
      </c>
      <c r="C33" s="2">
        <f>SUM(D33:I33)</f>
        <v>59349.189201119989</v>
      </c>
      <c r="D33" s="2">
        <v>59287.974701759995</v>
      </c>
      <c r="E33" s="2">
        <v>0</v>
      </c>
      <c r="F33" s="2">
        <v>27.934955999999996</v>
      </c>
      <c r="G33" s="2">
        <v>33.279543359999998</v>
      </c>
      <c r="H33" s="2">
        <v>0</v>
      </c>
      <c r="I33" s="2">
        <v>0</v>
      </c>
      <c r="J33" s="6" t="str">
        <f>VLOOKUP(B33,'2022 Data'!B:J,9,0)</f>
        <v>Manufacturing</v>
      </c>
    </row>
    <row r="34" spans="1:10" x14ac:dyDescent="0.25">
      <c r="A34" s="6" t="s">
        <v>887</v>
      </c>
      <c r="B34" s="6" t="s">
        <v>102</v>
      </c>
      <c r="C34" s="2">
        <f>SUM(D34:I34)</f>
        <v>58820.730156115205</v>
      </c>
      <c r="D34" s="2">
        <v>58672.063400227205</v>
      </c>
      <c r="E34" s="2">
        <v>0</v>
      </c>
      <c r="F34" s="2">
        <v>47.461528799999996</v>
      </c>
      <c r="G34" s="2">
        <v>101.20522708800002</v>
      </c>
      <c r="H34" s="2">
        <v>0</v>
      </c>
      <c r="I34" s="2">
        <v>0</v>
      </c>
      <c r="J34" s="6" t="str">
        <f>VLOOKUP(B34,'2022 Data'!B:J,9,0)</f>
        <v>Power Generation</v>
      </c>
    </row>
    <row r="35" spans="1:10" x14ac:dyDescent="0.25">
      <c r="A35" s="6" t="s">
        <v>1132</v>
      </c>
      <c r="B35" s="6" t="s">
        <v>105</v>
      </c>
      <c r="C35" s="2">
        <f>SUM(D35:I35)</f>
        <v>57849.872117184001</v>
      </c>
      <c r="D35" s="2">
        <v>5608.4101012800029</v>
      </c>
      <c r="E35" s="2">
        <v>44143.702716959997</v>
      </c>
      <c r="F35" s="2">
        <v>77.216328000000004</v>
      </c>
      <c r="G35" s="2">
        <v>8020.5429709440004</v>
      </c>
      <c r="H35" s="2">
        <v>0</v>
      </c>
      <c r="I35" s="2">
        <v>0</v>
      </c>
      <c r="J35" s="6" t="str">
        <f>VLOOKUP(B35,'2022 Data'!B:J,9,0)</f>
        <v>Sewage Treatment Facilities</v>
      </c>
    </row>
    <row r="36" spans="1:10" x14ac:dyDescent="0.25">
      <c r="A36" s="6" t="s">
        <v>899</v>
      </c>
      <c r="B36" s="6" t="s">
        <v>109</v>
      </c>
      <c r="C36" s="2">
        <f>SUM(D36:I36)</f>
        <v>53961.977166148805</v>
      </c>
      <c r="D36" s="2">
        <v>53904.094034011207</v>
      </c>
      <c r="E36" s="2">
        <v>0</v>
      </c>
      <c r="F36" s="2">
        <v>25.888811759999999</v>
      </c>
      <c r="G36" s="2">
        <v>31.994320377599994</v>
      </c>
      <c r="H36" s="2">
        <v>0</v>
      </c>
      <c r="I36" s="2">
        <v>0</v>
      </c>
      <c r="J36" s="6" t="str">
        <f>VLOOKUP(B36,'2022 Data'!B:J,9,0)</f>
        <v>Other</v>
      </c>
    </row>
    <row r="37" spans="1:10" x14ac:dyDescent="0.25">
      <c r="A37" s="6" t="s">
        <v>1133</v>
      </c>
      <c r="B37" s="6" t="s">
        <v>112</v>
      </c>
      <c r="C37" s="2">
        <f>SUM(D37:I37)</f>
        <v>47718.038329920004</v>
      </c>
      <c r="D37" s="2">
        <v>47661.626638080001</v>
      </c>
      <c r="E37" s="2">
        <v>0</v>
      </c>
      <c r="F37" s="2">
        <v>23.591736000000001</v>
      </c>
      <c r="G37" s="2">
        <v>32.819955839999999</v>
      </c>
      <c r="H37" s="2">
        <v>0</v>
      </c>
      <c r="I37" s="2">
        <v>0</v>
      </c>
      <c r="J37" s="6" t="str">
        <f>VLOOKUP(B37,'2022 Data'!B:J,9,0)</f>
        <v>Power Generation</v>
      </c>
    </row>
    <row r="38" spans="1:10" x14ac:dyDescent="0.25">
      <c r="A38" s="6" t="s">
        <v>886</v>
      </c>
      <c r="B38" s="6" t="s">
        <v>114</v>
      </c>
      <c r="C38" s="2">
        <f>SUM(D38:I38)</f>
        <v>46840.7193170112</v>
      </c>
      <c r="D38" s="2">
        <v>46788.191026315202</v>
      </c>
      <c r="E38" s="2">
        <v>0</v>
      </c>
      <c r="F38" s="2">
        <v>22.990330440000001</v>
      </c>
      <c r="G38" s="2">
        <v>29.537960256000002</v>
      </c>
      <c r="H38" s="2">
        <v>0</v>
      </c>
      <c r="I38" s="2">
        <v>0</v>
      </c>
      <c r="J38" s="6" t="str">
        <f>VLOOKUP(B38,'2022 Data'!B:J,9,0)</f>
        <v>Manufacturing</v>
      </c>
    </row>
    <row r="39" spans="1:10" x14ac:dyDescent="0.25">
      <c r="A39" s="6" t="s">
        <v>889</v>
      </c>
      <c r="B39" s="6" t="s">
        <v>117</v>
      </c>
      <c r="C39" s="2">
        <f>SUM(D39:I39)</f>
        <v>44465.700990916797</v>
      </c>
      <c r="D39" s="2">
        <v>44419.812188572796</v>
      </c>
      <c r="E39" s="2">
        <v>0</v>
      </c>
      <c r="F39" s="2">
        <v>20.931848280000004</v>
      </c>
      <c r="G39" s="2">
        <v>24.956954064000001</v>
      </c>
      <c r="H39" s="2">
        <v>0</v>
      </c>
      <c r="I39" s="2">
        <v>0</v>
      </c>
      <c r="J39" s="6" t="str">
        <f>VLOOKUP(B39,'2022 Data'!B:J,9,0)</f>
        <v>Manufacturing</v>
      </c>
    </row>
    <row r="40" spans="1:10" x14ac:dyDescent="0.25">
      <c r="A40" s="6" t="s">
        <v>1134</v>
      </c>
      <c r="B40" s="6" t="s">
        <v>119</v>
      </c>
      <c r="C40" s="2">
        <f>SUM(D40:I40)</f>
        <v>43905.216166559992</v>
      </c>
      <c r="D40" s="2">
        <v>11.893391999999704</v>
      </c>
      <c r="E40" s="2">
        <v>4169.2644</v>
      </c>
      <c r="F40" s="2">
        <v>39724.031339999994</v>
      </c>
      <c r="G40" s="2">
        <v>2.7034559999999999E-2</v>
      </c>
      <c r="H40" s="2">
        <v>0</v>
      </c>
      <c r="I40" s="2">
        <v>0</v>
      </c>
      <c r="J40" s="6" t="str">
        <f>VLOOKUP(B40,'2022 Data'!B:J,9,0)</f>
        <v>Solid Waste Landfill</v>
      </c>
    </row>
    <row r="41" spans="1:10" x14ac:dyDescent="0.25">
      <c r="A41" s="6" t="s">
        <v>901</v>
      </c>
      <c r="B41" s="6" t="s">
        <v>122</v>
      </c>
      <c r="C41" s="2">
        <f>SUM(D41:I41)</f>
        <v>43548.877260000001</v>
      </c>
      <c r="D41" s="2">
        <v>446.60920752000004</v>
      </c>
      <c r="E41" s="2">
        <v>0</v>
      </c>
      <c r="F41" s="2">
        <v>43102.051776</v>
      </c>
      <c r="G41" s="2">
        <v>0.21627647999999997</v>
      </c>
      <c r="H41" s="2">
        <v>0</v>
      </c>
      <c r="I41" s="2">
        <v>0</v>
      </c>
      <c r="J41" s="6" t="str">
        <f>VLOOKUP(B41,'2022 Data'!B:J,9,0)</f>
        <v>Natural Gas Systems</v>
      </c>
    </row>
    <row r="42" spans="1:10" x14ac:dyDescent="0.25">
      <c r="A42" s="6" t="s">
        <v>893</v>
      </c>
      <c r="B42" s="6" t="s">
        <v>125</v>
      </c>
      <c r="C42" s="2">
        <f>SUM(D42:I42)</f>
        <v>42639.466848148797</v>
      </c>
      <c r="D42" s="2">
        <v>42594.855921374401</v>
      </c>
      <c r="E42" s="2">
        <v>0</v>
      </c>
      <c r="F42" s="2">
        <v>19.989471599999998</v>
      </c>
      <c r="G42" s="2">
        <v>24.621455174399998</v>
      </c>
      <c r="H42" s="2">
        <v>0</v>
      </c>
      <c r="I42" s="2">
        <v>0</v>
      </c>
      <c r="J42" s="6" t="str">
        <f>VLOOKUP(B42,'2022 Data'!B:J,9,0)</f>
        <v>Manufacturing</v>
      </c>
    </row>
    <row r="43" spans="1:10" x14ac:dyDescent="0.25">
      <c r="A43" s="6" t="s">
        <v>1135</v>
      </c>
      <c r="B43" s="6" t="s">
        <v>128</v>
      </c>
      <c r="C43" s="2">
        <f>SUM(D43:I43)</f>
        <v>42574.134926332794</v>
      </c>
      <c r="D43" s="2">
        <v>42528.231876412792</v>
      </c>
      <c r="E43" s="2">
        <v>0</v>
      </c>
      <c r="F43" s="2">
        <v>20.49732216</v>
      </c>
      <c r="G43" s="2">
        <v>25.405727759999991</v>
      </c>
      <c r="H43" s="2">
        <v>0</v>
      </c>
      <c r="I43" s="2">
        <v>0</v>
      </c>
      <c r="J43" s="6" t="str">
        <f>VLOOKUP(B43,'2022 Data'!B:J,9,0)</f>
        <v>Manufacturing</v>
      </c>
    </row>
    <row r="44" spans="1:10" x14ac:dyDescent="0.25">
      <c r="A44" s="6" t="s">
        <v>896</v>
      </c>
      <c r="B44" s="6" t="s">
        <v>130</v>
      </c>
      <c r="C44" s="2">
        <f>SUM(D44:I44)</f>
        <v>38767.693662129604</v>
      </c>
      <c r="D44" s="2">
        <v>5259.2860656000003</v>
      </c>
      <c r="E44" s="2">
        <v>0</v>
      </c>
      <c r="F44" s="2">
        <v>2.4583532400000006</v>
      </c>
      <c r="G44" s="2">
        <v>2575.5733394496001</v>
      </c>
      <c r="H44" s="2">
        <v>23537.857119840002</v>
      </c>
      <c r="I44" s="2">
        <v>7392.5187839999999</v>
      </c>
      <c r="J44" s="6" t="str">
        <f>VLOOKUP(B44,'2022 Data'!B:J,9,0)</f>
        <v>Manufacturing</v>
      </c>
    </row>
    <row r="45" spans="1:10" x14ac:dyDescent="0.25">
      <c r="A45" s="6" t="s">
        <v>1136</v>
      </c>
      <c r="B45" s="6" t="s">
        <v>133</v>
      </c>
      <c r="C45" s="2">
        <f>SUM(D45:I45)</f>
        <v>37912.684116081604</v>
      </c>
      <c r="D45" s="2">
        <v>37864.615729449601</v>
      </c>
      <c r="E45" s="2">
        <v>0</v>
      </c>
      <c r="F45" s="2">
        <v>20.074612320000004</v>
      </c>
      <c r="G45" s="2">
        <v>27.786931804799995</v>
      </c>
      <c r="H45" s="2">
        <v>9.0719999999999997E-7</v>
      </c>
      <c r="I45" s="2">
        <v>0.20684160000000001</v>
      </c>
      <c r="J45" s="6" t="str">
        <f>VLOOKUP(B45,'2022 Data'!B:J,9,0)</f>
        <v>Manufacturing</v>
      </c>
    </row>
    <row r="46" spans="1:10" x14ac:dyDescent="0.25">
      <c r="A46" s="6" t="s">
        <v>900</v>
      </c>
      <c r="B46" s="6" t="s">
        <v>136</v>
      </c>
      <c r="C46" s="2">
        <f>SUM(D46:I46)</f>
        <v>36897.644700504003</v>
      </c>
      <c r="D46" s="2">
        <v>36858.315468542402</v>
      </c>
      <c r="E46" s="2">
        <v>0</v>
      </c>
      <c r="F46" s="2">
        <v>17.637782399999995</v>
      </c>
      <c r="G46" s="2">
        <v>21.691449561599995</v>
      </c>
      <c r="H46" s="2">
        <v>0</v>
      </c>
      <c r="I46" s="2">
        <v>0</v>
      </c>
      <c r="J46" s="6" t="str">
        <f>VLOOKUP(B46,'2022 Data'!B:J,9,0)</f>
        <v>Manufacturing</v>
      </c>
    </row>
    <row r="47" spans="1:10" x14ac:dyDescent="0.25">
      <c r="A47" s="6" t="s">
        <v>1137</v>
      </c>
      <c r="B47" s="6" t="s">
        <v>139</v>
      </c>
      <c r="C47" s="2">
        <f>SUM(D47:I47)</f>
        <v>36198.960587999994</v>
      </c>
      <c r="D47" s="2">
        <v>29568.216827519998</v>
      </c>
      <c r="E47" s="2">
        <v>3733.4545919999996</v>
      </c>
      <c r="F47" s="2">
        <v>236.196324</v>
      </c>
      <c r="G47" s="2">
        <v>2661.0928444800002</v>
      </c>
      <c r="H47" s="2">
        <v>0</v>
      </c>
      <c r="I47" s="2">
        <v>0</v>
      </c>
      <c r="J47" s="6" t="str">
        <f>VLOOKUP(B47,'2022 Data'!B:J,9,0)</f>
        <v>Sewage Treatment Facilities</v>
      </c>
    </row>
    <row r="48" spans="1:10" x14ac:dyDescent="0.25">
      <c r="A48" s="6" t="s">
        <v>891</v>
      </c>
      <c r="B48" s="6" t="s">
        <v>141</v>
      </c>
      <c r="C48" s="2">
        <f>SUM(D48:I48)</f>
        <v>34489.346548910398</v>
      </c>
      <c r="D48" s="2">
        <v>34453.7631711504</v>
      </c>
      <c r="E48" s="2">
        <v>0</v>
      </c>
      <c r="F48" s="2">
        <v>16.233391439999998</v>
      </c>
      <c r="G48" s="2">
        <v>19.349986319999999</v>
      </c>
      <c r="H48" s="2">
        <v>0</v>
      </c>
      <c r="I48" s="2">
        <v>0</v>
      </c>
      <c r="J48" s="6" t="str">
        <f>VLOOKUP(B48,'2022 Data'!B:J,9,0)</f>
        <v>Manufacturing</v>
      </c>
    </row>
    <row r="49" spans="1:10" x14ac:dyDescent="0.25">
      <c r="A49" s="6" t="s">
        <v>903</v>
      </c>
      <c r="B49" s="6" t="s">
        <v>144</v>
      </c>
      <c r="C49" s="2">
        <f>SUM(D49:I49)</f>
        <v>33131.494488960001</v>
      </c>
      <c r="D49" s="2">
        <v>32657.198807519999</v>
      </c>
      <c r="E49" s="2">
        <v>0</v>
      </c>
      <c r="F49" s="2">
        <v>75.562956</v>
      </c>
      <c r="G49" s="2">
        <v>398.73272543999997</v>
      </c>
      <c r="H49" s="2">
        <v>0</v>
      </c>
      <c r="I49" s="2">
        <v>0</v>
      </c>
      <c r="J49" s="6" t="str">
        <f>VLOOKUP(B49,'2022 Data'!B:J,9,0)</f>
        <v>Manufacturing</v>
      </c>
    </row>
    <row r="50" spans="1:10" x14ac:dyDescent="0.25">
      <c r="A50" s="6" t="s">
        <v>1138</v>
      </c>
      <c r="B50" s="6" t="s">
        <v>147</v>
      </c>
      <c r="C50" s="2">
        <f>SUM(D50:I50)</f>
        <v>32836.560049439999</v>
      </c>
      <c r="D50" s="2">
        <v>32108.958433439999</v>
      </c>
      <c r="E50" s="2">
        <v>0</v>
      </c>
      <c r="F50" s="2">
        <v>707.32569599999999</v>
      </c>
      <c r="G50" s="2">
        <v>20.275920000000003</v>
      </c>
      <c r="H50" s="2">
        <v>0</v>
      </c>
      <c r="I50" s="2">
        <v>0</v>
      </c>
      <c r="J50" s="6" t="str">
        <f>VLOOKUP(B50,'2022 Data'!B:J,9,0)</f>
        <v>Natural Gas Systems</v>
      </c>
    </row>
    <row r="51" spans="1:10" x14ac:dyDescent="0.25">
      <c r="A51" s="6" t="s">
        <v>1139</v>
      </c>
      <c r="B51" s="6" t="s">
        <v>149</v>
      </c>
      <c r="C51" s="2">
        <f>SUM(D51:I51)</f>
        <v>31764.284848800002</v>
      </c>
      <c r="D51" s="2">
        <v>31727.405808</v>
      </c>
      <c r="E51" s="2">
        <v>0</v>
      </c>
      <c r="F51" s="2">
        <v>15.792083999999999</v>
      </c>
      <c r="G51" s="2">
        <v>21.086956799999999</v>
      </c>
      <c r="H51" s="2">
        <v>0</v>
      </c>
      <c r="I51" s="2">
        <v>0</v>
      </c>
      <c r="J51" s="6" t="str">
        <f>VLOOKUP(B51,'2022 Data'!B:J,9,0)</f>
        <v>Power Generation</v>
      </c>
    </row>
    <row r="52" spans="1:10" x14ac:dyDescent="0.25">
      <c r="A52" s="6" t="s">
        <v>907</v>
      </c>
      <c r="B52" s="6" t="s">
        <v>152</v>
      </c>
      <c r="C52" s="2">
        <f>SUM(D52:I52)</f>
        <v>28586.050082452799</v>
      </c>
      <c r="D52" s="2">
        <v>28555.6779853632</v>
      </c>
      <c r="E52" s="2">
        <v>0</v>
      </c>
      <c r="F52" s="2">
        <v>13.633378920000004</v>
      </c>
      <c r="G52" s="2">
        <v>16.738718169599995</v>
      </c>
      <c r="H52" s="2">
        <v>0</v>
      </c>
      <c r="I52" s="2">
        <v>0</v>
      </c>
      <c r="J52" s="6" t="str">
        <f>VLOOKUP(B52,'2022 Data'!B:J,9,0)</f>
        <v>Institutions</v>
      </c>
    </row>
    <row r="53" spans="1:10" x14ac:dyDescent="0.25">
      <c r="A53" s="6" t="s">
        <v>906</v>
      </c>
      <c r="B53" s="6" t="s">
        <v>154</v>
      </c>
      <c r="C53" s="2">
        <f>SUM(D53:I53)</f>
        <v>28292.996541600001</v>
      </c>
      <c r="D53" s="2">
        <v>28263.712579200001</v>
      </c>
      <c r="E53" s="2">
        <v>0</v>
      </c>
      <c r="F53" s="2">
        <v>13.333572</v>
      </c>
      <c r="G53" s="2">
        <v>15.950390399999998</v>
      </c>
      <c r="H53" s="2">
        <v>0</v>
      </c>
      <c r="I53" s="2">
        <v>0</v>
      </c>
      <c r="J53" s="6" t="str">
        <f>VLOOKUP(B53,'2022 Data'!B:J,9,0)</f>
        <v>Manufacturing</v>
      </c>
    </row>
    <row r="54" spans="1:10" x14ac:dyDescent="0.25">
      <c r="A54" s="6" t="s">
        <v>865</v>
      </c>
      <c r="B54" s="6" t="s">
        <v>156</v>
      </c>
      <c r="C54" s="2">
        <f>SUM(D54:I54)</f>
        <v>27815.955219359996</v>
      </c>
      <c r="D54" s="2">
        <v>27786.519028799998</v>
      </c>
      <c r="E54" s="2">
        <v>0</v>
      </c>
      <c r="F54" s="2">
        <v>13.188419999999999</v>
      </c>
      <c r="G54" s="2">
        <v>16.247770559999999</v>
      </c>
      <c r="H54" s="2">
        <v>0</v>
      </c>
      <c r="I54" s="2">
        <v>0</v>
      </c>
      <c r="J54" s="6" t="str">
        <f>VLOOKUP(B54,'2022 Data'!B:J,9,0)</f>
        <v>Power Generation</v>
      </c>
    </row>
    <row r="55" spans="1:10" x14ac:dyDescent="0.25">
      <c r="A55" s="6" t="s">
        <v>1140</v>
      </c>
      <c r="B55" s="6" t="s">
        <v>159</v>
      </c>
      <c r="C55" s="2">
        <f>SUM(D55:I55)</f>
        <v>27027.105914087999</v>
      </c>
      <c r="D55" s="2">
        <v>26984.15442576</v>
      </c>
      <c r="E55" s="2">
        <v>0</v>
      </c>
      <c r="F55" s="2">
        <v>16.15888764</v>
      </c>
      <c r="G55" s="2">
        <v>26.792600688000004</v>
      </c>
      <c r="H55" s="2">
        <v>0</v>
      </c>
      <c r="I55" s="2">
        <v>0</v>
      </c>
      <c r="J55" s="6" t="str">
        <f>VLOOKUP(B55,'2022 Data'!B:J,9,0)</f>
        <v>Manufacturing</v>
      </c>
    </row>
    <row r="56" spans="1:10" x14ac:dyDescent="0.25">
      <c r="A56" s="6" t="s">
        <v>913</v>
      </c>
      <c r="B56" s="6" t="s">
        <v>162</v>
      </c>
      <c r="C56" s="2">
        <f>SUM(D56:I56)</f>
        <v>26440.461936</v>
      </c>
      <c r="D56" s="2">
        <v>11668.896288</v>
      </c>
      <c r="E56" s="2">
        <v>14422.411583999999</v>
      </c>
      <c r="F56" s="2">
        <v>50.476607999999999</v>
      </c>
      <c r="G56" s="2">
        <v>298.67745600000001</v>
      </c>
      <c r="H56" s="2">
        <v>0</v>
      </c>
      <c r="I56" s="2">
        <v>0</v>
      </c>
      <c r="J56" s="6" t="str">
        <f>VLOOKUP(B56,'2022 Data'!B:J,9,0)</f>
        <v>Institutions</v>
      </c>
    </row>
    <row r="57" spans="1:10" x14ac:dyDescent="0.25">
      <c r="A57" s="6" t="s">
        <v>910</v>
      </c>
      <c r="B57" s="6" t="s">
        <v>165</v>
      </c>
      <c r="C57" s="2">
        <f>SUM(D57:I57)</f>
        <v>25948.358528198401</v>
      </c>
      <c r="D57" s="2">
        <v>23517.0988416</v>
      </c>
      <c r="E57" s="2">
        <v>0</v>
      </c>
      <c r="F57" s="2">
        <v>2417.8467600000004</v>
      </c>
      <c r="G57" s="2">
        <v>13.4129265984</v>
      </c>
      <c r="H57" s="2">
        <v>0</v>
      </c>
      <c r="I57" s="2">
        <v>0</v>
      </c>
      <c r="J57" s="6" t="str">
        <f>VLOOKUP(B57,'2022 Data'!B:J,9,0)</f>
        <v>Natural Gas Systems</v>
      </c>
    </row>
    <row r="58" spans="1:10" x14ac:dyDescent="0.25">
      <c r="A58" s="6" t="s">
        <v>1141</v>
      </c>
      <c r="B58" s="6" t="s">
        <v>167</v>
      </c>
      <c r="C58" s="2">
        <f>SUM(D58:I58)</f>
        <v>24507.5284259568</v>
      </c>
      <c r="D58" s="2">
        <v>32.845227710399286</v>
      </c>
      <c r="E58" s="2">
        <v>20009.47536</v>
      </c>
      <c r="F58" s="2">
        <v>4426.6987295999988</v>
      </c>
      <c r="G58" s="2">
        <v>38.509108646400009</v>
      </c>
      <c r="H58" s="2">
        <v>0</v>
      </c>
      <c r="I58" s="2">
        <v>0</v>
      </c>
      <c r="J58" s="6" t="str">
        <f>VLOOKUP(B58,'2022 Data'!B:J,9,0)</f>
        <v>Solid Waste Landfill</v>
      </c>
    </row>
    <row r="59" spans="1:10" x14ac:dyDescent="0.25">
      <c r="A59" s="6" t="s">
        <v>169</v>
      </c>
      <c r="B59" s="6" t="s">
        <v>170</v>
      </c>
      <c r="C59" s="2">
        <f>SUM(D59:I59)</f>
        <v>24264.982252627207</v>
      </c>
      <c r="D59" s="2">
        <v>24238.377135705607</v>
      </c>
      <c r="E59" s="2">
        <v>0</v>
      </c>
      <c r="F59" s="2">
        <v>12.30086088</v>
      </c>
      <c r="G59" s="2">
        <v>14.3042560416</v>
      </c>
      <c r="H59" s="2">
        <v>0</v>
      </c>
      <c r="I59" s="2">
        <v>0</v>
      </c>
      <c r="J59" s="6" t="s">
        <v>100</v>
      </c>
    </row>
    <row r="60" spans="1:10" x14ac:dyDescent="0.25">
      <c r="A60" s="6" t="s">
        <v>919</v>
      </c>
      <c r="B60" s="6" t="s">
        <v>173</v>
      </c>
      <c r="C60" s="2">
        <f>SUM(D60:I60)</f>
        <v>24172.824816</v>
      </c>
      <c r="D60" s="2">
        <v>0</v>
      </c>
      <c r="E60" s="2">
        <v>2653.1336160000001</v>
      </c>
      <c r="F60" s="2">
        <v>21519.691200000001</v>
      </c>
      <c r="G60" s="2">
        <v>0</v>
      </c>
      <c r="H60" s="2">
        <v>0</v>
      </c>
      <c r="I60" s="2">
        <v>0</v>
      </c>
      <c r="J60" s="6" t="s">
        <v>82</v>
      </c>
    </row>
    <row r="61" spans="1:10" x14ac:dyDescent="0.25">
      <c r="A61" s="6" t="s">
        <v>1142</v>
      </c>
      <c r="B61" s="6" t="s">
        <v>175</v>
      </c>
      <c r="C61" s="2">
        <f>SUM(D61:I61)</f>
        <v>24065.65573776</v>
      </c>
      <c r="D61" s="2">
        <v>24042.319106400002</v>
      </c>
      <c r="E61" s="2">
        <v>0</v>
      </c>
      <c r="F61" s="2">
        <v>11.684736000000001</v>
      </c>
      <c r="G61" s="2">
        <v>11.651895359999999</v>
      </c>
      <c r="H61" s="2">
        <v>0</v>
      </c>
      <c r="I61" s="2">
        <v>0</v>
      </c>
      <c r="J61" s="6" t="s">
        <v>100</v>
      </c>
    </row>
    <row r="62" spans="1:10" x14ac:dyDescent="0.25">
      <c r="A62" s="6" t="s">
        <v>904</v>
      </c>
      <c r="B62" s="6" t="s">
        <v>178</v>
      </c>
      <c r="C62" s="2">
        <f>SUM(D62:I62)</f>
        <v>23811.95136096</v>
      </c>
      <c r="D62" s="2">
        <v>23678.57762928</v>
      </c>
      <c r="E62" s="2">
        <v>0</v>
      </c>
      <c r="F62" s="2">
        <v>10.961244000000001</v>
      </c>
      <c r="G62" s="2">
        <v>122.41248768000001</v>
      </c>
      <c r="H62" s="2">
        <v>0</v>
      </c>
      <c r="I62" s="2">
        <v>0</v>
      </c>
      <c r="J62" s="6" t="s">
        <v>100</v>
      </c>
    </row>
    <row r="63" spans="1:10" x14ac:dyDescent="0.25">
      <c r="A63" s="6" t="s">
        <v>902</v>
      </c>
      <c r="B63" s="6" t="s">
        <v>181</v>
      </c>
      <c r="C63" s="2">
        <f>SUM(D63:I63)</f>
        <v>23784.511010400005</v>
      </c>
      <c r="D63" s="2">
        <v>3717.6303023999994</v>
      </c>
      <c r="E63" s="2">
        <v>0</v>
      </c>
      <c r="F63" s="2">
        <v>1.7577</v>
      </c>
      <c r="G63" s="2">
        <v>37.118450880000005</v>
      </c>
      <c r="H63" s="2">
        <v>20028.004557120006</v>
      </c>
      <c r="I63" s="2">
        <v>0</v>
      </c>
      <c r="J63" s="6" t="s">
        <v>100</v>
      </c>
    </row>
    <row r="64" spans="1:10" x14ac:dyDescent="0.25">
      <c r="A64" s="6" t="s">
        <v>1105</v>
      </c>
      <c r="B64" s="6" t="s">
        <v>184</v>
      </c>
      <c r="C64" s="2">
        <f>SUM(D64:I64)</f>
        <v>23061.570250521603</v>
      </c>
      <c r="D64" s="2">
        <v>23038.040076206402</v>
      </c>
      <c r="E64" s="2">
        <v>0</v>
      </c>
      <c r="F64" s="2">
        <v>10.89368028</v>
      </c>
      <c r="G64" s="2">
        <v>12.636494035199998</v>
      </c>
      <c r="H64" s="2">
        <v>0</v>
      </c>
      <c r="I64" s="2">
        <v>0</v>
      </c>
      <c r="J64" s="6" t="s">
        <v>100</v>
      </c>
    </row>
    <row r="65" spans="1:10" x14ac:dyDescent="0.25">
      <c r="A65" s="6" t="s">
        <v>898</v>
      </c>
      <c r="B65" s="6" t="s">
        <v>188</v>
      </c>
      <c r="C65" s="2">
        <f>SUM(D65:I65)</f>
        <v>21510.857158560008</v>
      </c>
      <c r="D65" s="2">
        <v>21489.648999840007</v>
      </c>
      <c r="E65" s="2">
        <v>0</v>
      </c>
      <c r="F65" s="2">
        <v>10.069920000000002</v>
      </c>
      <c r="G65" s="2">
        <v>11.138238719999999</v>
      </c>
      <c r="H65" s="2">
        <v>0</v>
      </c>
      <c r="I65" s="2">
        <v>0</v>
      </c>
      <c r="J65" s="6" t="s">
        <v>100</v>
      </c>
    </row>
    <row r="66" spans="1:10" x14ac:dyDescent="0.25">
      <c r="A66" s="6" t="s">
        <v>1143</v>
      </c>
      <c r="B66" s="6" t="s">
        <v>191</v>
      </c>
      <c r="C66" s="2">
        <f>SUM(D66:I66)</f>
        <v>20877.945075993597</v>
      </c>
      <c r="D66" s="2">
        <v>20855.264880038398</v>
      </c>
      <c r="E66" s="2">
        <v>0</v>
      </c>
      <c r="F66" s="2">
        <v>10.084253759999994</v>
      </c>
      <c r="G66" s="2">
        <v>12.595942195199992</v>
      </c>
      <c r="H66" s="2">
        <v>0</v>
      </c>
      <c r="I66" s="2">
        <v>0</v>
      </c>
      <c r="J66" s="6" t="s">
        <v>63</v>
      </c>
    </row>
    <row r="67" spans="1:10" x14ac:dyDescent="0.25">
      <c r="A67" s="6" t="s">
        <v>1144</v>
      </c>
      <c r="B67" s="6" t="s">
        <v>194</v>
      </c>
      <c r="C67" s="2">
        <f>SUM(D67:I67)</f>
        <v>20765.289535200001</v>
      </c>
      <c r="D67" s="2">
        <v>2.9030400000006602</v>
      </c>
      <c r="E67" s="2">
        <v>15530.021136000001</v>
      </c>
      <c r="F67" s="2">
        <v>5231.8246679999993</v>
      </c>
      <c r="G67" s="2">
        <v>0.54069119999999993</v>
      </c>
      <c r="H67" s="2">
        <v>0</v>
      </c>
      <c r="I67" s="2">
        <v>0</v>
      </c>
      <c r="J67" s="6" t="s">
        <v>82</v>
      </c>
    </row>
    <row r="68" spans="1:10" x14ac:dyDescent="0.25">
      <c r="A68" s="6" t="s">
        <v>924</v>
      </c>
      <c r="B68" s="6" t="s">
        <v>196</v>
      </c>
      <c r="C68" s="2">
        <f>SUM(D68:I68)</f>
        <v>20597.473206172803</v>
      </c>
      <c r="D68" s="2">
        <v>19774.056062779204</v>
      </c>
      <c r="E68" s="2">
        <v>2.476751256</v>
      </c>
      <c r="F68" s="2">
        <v>71.354228400000011</v>
      </c>
      <c r="G68" s="2">
        <v>749.58616373759992</v>
      </c>
      <c r="H68" s="2">
        <v>0</v>
      </c>
      <c r="I68" s="2">
        <v>0</v>
      </c>
      <c r="J68" s="6" t="s">
        <v>100</v>
      </c>
    </row>
    <row r="69" spans="1:10" x14ac:dyDescent="0.25">
      <c r="A69" s="6" t="s">
        <v>905</v>
      </c>
      <c r="B69" s="6" t="s">
        <v>199</v>
      </c>
      <c r="C69" s="2">
        <f>SUM(D69:I69)</f>
        <v>20232.851161723207</v>
      </c>
      <c r="D69" s="2">
        <v>20210.992211289606</v>
      </c>
      <c r="E69" s="2">
        <v>0</v>
      </c>
      <c r="F69" s="2">
        <v>9.7458454799999927</v>
      </c>
      <c r="G69" s="2">
        <v>12.113104953600006</v>
      </c>
      <c r="H69" s="2">
        <v>0</v>
      </c>
      <c r="I69" s="2">
        <v>0</v>
      </c>
      <c r="J69" s="6" t="s">
        <v>92</v>
      </c>
    </row>
    <row r="70" spans="1:10" x14ac:dyDescent="0.25">
      <c r="A70" s="6" t="s">
        <v>1145</v>
      </c>
      <c r="B70" s="6" t="s">
        <v>201</v>
      </c>
      <c r="C70" s="2">
        <f>SUM(D70:I70)</f>
        <v>20022.620654433602</v>
      </c>
      <c r="D70" s="2">
        <v>20001.568885200002</v>
      </c>
      <c r="E70" s="2">
        <v>0</v>
      </c>
      <c r="F70" s="2">
        <v>9.5131486800000005</v>
      </c>
      <c r="G70" s="2">
        <v>11.538620553600001</v>
      </c>
      <c r="H70" s="2">
        <v>0</v>
      </c>
      <c r="I70" s="2">
        <v>0</v>
      </c>
      <c r="J70" s="6" t="s">
        <v>63</v>
      </c>
    </row>
    <row r="71" spans="1:10" x14ac:dyDescent="0.25">
      <c r="A71" s="6" t="s">
        <v>920</v>
      </c>
      <c r="B71" s="6" t="s">
        <v>204</v>
      </c>
      <c r="C71" s="2">
        <f>SUM(D71:I71)</f>
        <v>19926.373844159996</v>
      </c>
      <c r="D71" s="2">
        <v>19904.828569919999</v>
      </c>
      <c r="E71" s="2">
        <v>0</v>
      </c>
      <c r="F71" s="2">
        <v>9.9474479999999996</v>
      </c>
      <c r="G71" s="2">
        <v>11.597826239999998</v>
      </c>
      <c r="H71" s="2">
        <v>0</v>
      </c>
      <c r="I71" s="2">
        <v>0</v>
      </c>
      <c r="J71" s="6" t="s">
        <v>63</v>
      </c>
    </row>
    <row r="72" spans="1:10" x14ac:dyDescent="0.25">
      <c r="A72" s="6" t="s">
        <v>205</v>
      </c>
      <c r="B72" s="6" t="s">
        <v>206</v>
      </c>
      <c r="C72" s="2">
        <f>SUM(D72:I72)</f>
        <v>19238.306915520003</v>
      </c>
      <c r="D72" s="2">
        <v>19217.825424000002</v>
      </c>
      <c r="E72" s="2">
        <v>0</v>
      </c>
      <c r="F72" s="2">
        <v>9.2080799999999989</v>
      </c>
      <c r="G72" s="2">
        <v>11.27341152</v>
      </c>
      <c r="H72" s="2">
        <v>0</v>
      </c>
      <c r="I72" s="2">
        <v>0</v>
      </c>
      <c r="J72" s="6" t="s">
        <v>63</v>
      </c>
    </row>
    <row r="73" spans="1:10" x14ac:dyDescent="0.25">
      <c r="A73" s="6" t="s">
        <v>1146</v>
      </c>
      <c r="B73" s="6" t="s">
        <v>208</v>
      </c>
      <c r="C73" s="2">
        <f>SUM(D73:I73)</f>
        <v>18348.483242880004</v>
      </c>
      <c r="D73" s="2">
        <v>18322.947286560004</v>
      </c>
      <c r="E73" s="2">
        <v>0</v>
      </c>
      <c r="F73" s="2">
        <v>10.072188000000001</v>
      </c>
      <c r="G73" s="2">
        <v>15.46376832</v>
      </c>
      <c r="H73" s="2">
        <v>0</v>
      </c>
      <c r="I73" s="2">
        <v>0</v>
      </c>
      <c r="J73" s="6" t="s">
        <v>13</v>
      </c>
    </row>
    <row r="74" spans="1:10" x14ac:dyDescent="0.25">
      <c r="A74" s="6" t="s">
        <v>1147</v>
      </c>
      <c r="B74" s="6" t="s">
        <v>211</v>
      </c>
      <c r="C74" s="2">
        <f>SUM(D74:I74)</f>
        <v>18061.848413279997</v>
      </c>
      <c r="D74" s="2">
        <v>18042.613958879996</v>
      </c>
      <c r="E74" s="2">
        <v>0</v>
      </c>
      <c r="F74" s="2">
        <v>8.6909760000000009</v>
      </c>
      <c r="G74" s="2">
        <v>10.5434784</v>
      </c>
      <c r="H74" s="2">
        <v>0</v>
      </c>
      <c r="I74" s="2">
        <v>0</v>
      </c>
      <c r="J74" s="6" t="s">
        <v>100</v>
      </c>
    </row>
    <row r="75" spans="1:10" x14ac:dyDescent="0.25">
      <c r="A75" s="6" t="s">
        <v>1148</v>
      </c>
      <c r="B75" s="6" t="s">
        <v>214</v>
      </c>
      <c r="C75" s="2">
        <f>SUM(D75:I75)</f>
        <v>17608.262565599998</v>
      </c>
      <c r="D75" s="2">
        <v>17589.733549919998</v>
      </c>
      <c r="E75" s="2">
        <v>0</v>
      </c>
      <c r="F75" s="2">
        <v>8.3099520000000027</v>
      </c>
      <c r="G75" s="2">
        <v>10.21906368</v>
      </c>
      <c r="H75" s="2">
        <v>0</v>
      </c>
      <c r="I75" s="2">
        <v>0</v>
      </c>
      <c r="J75" s="6" t="s">
        <v>13</v>
      </c>
    </row>
    <row r="76" spans="1:10" x14ac:dyDescent="0.25">
      <c r="A76" s="6" t="s">
        <v>1149</v>
      </c>
      <c r="B76" s="6" t="s">
        <v>217</v>
      </c>
      <c r="C76" s="2">
        <f>SUM(D76:I76)</f>
        <v>16568.080857719997</v>
      </c>
      <c r="D76" s="2">
        <v>16517.736297215997</v>
      </c>
      <c r="E76" s="2">
        <v>0</v>
      </c>
      <c r="F76" s="2">
        <v>15.33075012000001</v>
      </c>
      <c r="G76" s="2">
        <v>35.013810383999996</v>
      </c>
      <c r="H76" s="2">
        <v>0</v>
      </c>
      <c r="I76" s="2">
        <v>0</v>
      </c>
      <c r="J76" s="6" t="s">
        <v>13</v>
      </c>
    </row>
    <row r="77" spans="1:10" x14ac:dyDescent="0.25">
      <c r="A77" s="6" t="s">
        <v>931</v>
      </c>
      <c r="B77" s="6" t="s">
        <v>220</v>
      </c>
      <c r="C77" s="2">
        <f>SUM(D77:I77)</f>
        <v>16036.875666604799</v>
      </c>
      <c r="D77" s="2">
        <v>15909.372498700799</v>
      </c>
      <c r="E77" s="2">
        <v>0</v>
      </c>
      <c r="F77" s="2">
        <v>7.5467699999999995</v>
      </c>
      <c r="G77" s="2">
        <v>119.95639790399994</v>
      </c>
      <c r="H77" s="2">
        <v>0</v>
      </c>
      <c r="I77" s="2">
        <v>0</v>
      </c>
      <c r="J77" s="6" t="s">
        <v>63</v>
      </c>
    </row>
    <row r="78" spans="1:10" x14ac:dyDescent="0.25">
      <c r="A78" s="6" t="s">
        <v>933</v>
      </c>
      <c r="B78" s="6" t="s">
        <v>223</v>
      </c>
      <c r="C78" s="2">
        <f>SUM(D78:I78)</f>
        <v>15198.9192434016</v>
      </c>
      <c r="D78" s="2">
        <v>10138.215422159999</v>
      </c>
      <c r="E78" s="2">
        <v>1615.8942462095999</v>
      </c>
      <c r="F78" s="2">
        <v>9.8943541200000009</v>
      </c>
      <c r="G78" s="2">
        <v>3434.9152209120002</v>
      </c>
      <c r="H78" s="2">
        <v>0</v>
      </c>
      <c r="I78" s="2">
        <v>0</v>
      </c>
      <c r="J78" s="6" t="s">
        <v>107</v>
      </c>
    </row>
    <row r="79" spans="1:10" x14ac:dyDescent="0.25">
      <c r="A79" s="6" t="s">
        <v>1150</v>
      </c>
      <c r="B79" s="6" t="s">
        <v>225</v>
      </c>
      <c r="C79" s="2">
        <f>SUM(D79:I79)</f>
        <v>14892.6362508</v>
      </c>
      <c r="D79" s="2">
        <v>14868.69492528</v>
      </c>
      <c r="E79" s="2">
        <v>0</v>
      </c>
      <c r="F79" s="2">
        <v>16.047234</v>
      </c>
      <c r="G79" s="2">
        <v>7.8940915200000008</v>
      </c>
      <c r="H79" s="2">
        <v>0</v>
      </c>
      <c r="I79" s="2">
        <v>0</v>
      </c>
      <c r="J79" s="6" t="s">
        <v>107</v>
      </c>
    </row>
    <row r="80" spans="1:10" x14ac:dyDescent="0.25">
      <c r="A80" s="6" t="s">
        <v>1151</v>
      </c>
      <c r="B80" s="6" t="s">
        <v>227</v>
      </c>
      <c r="C80" s="2">
        <f>SUM(D80:I80)</f>
        <v>14889.732241910402</v>
      </c>
      <c r="D80" s="2">
        <v>14874.212001297601</v>
      </c>
      <c r="E80" s="2">
        <v>0</v>
      </c>
      <c r="F80" s="2">
        <v>7.0549088399999995</v>
      </c>
      <c r="G80" s="2">
        <v>8.465331772799999</v>
      </c>
      <c r="H80" s="2">
        <v>0</v>
      </c>
      <c r="I80" s="2">
        <v>0</v>
      </c>
      <c r="J80" s="6" t="s">
        <v>100</v>
      </c>
    </row>
    <row r="81" spans="1:10" x14ac:dyDescent="0.25">
      <c r="A81" s="6" t="s">
        <v>1152</v>
      </c>
      <c r="B81" s="6" t="s">
        <v>230</v>
      </c>
      <c r="C81" s="2">
        <f>SUM(D81:I81)</f>
        <v>14762.282080795201</v>
      </c>
      <c r="D81" s="2">
        <v>654.85052186400014</v>
      </c>
      <c r="E81" s="2">
        <v>0</v>
      </c>
      <c r="F81" s="2">
        <v>0.30985416000000005</v>
      </c>
      <c r="G81" s="2">
        <v>117.05342685119996</v>
      </c>
      <c r="H81" s="2">
        <v>10045.59896592</v>
      </c>
      <c r="I81" s="2">
        <v>3944.4693120000002</v>
      </c>
      <c r="J81" s="6" t="s">
        <v>100</v>
      </c>
    </row>
    <row r="82" spans="1:10" x14ac:dyDescent="0.25">
      <c r="A82" s="6" t="s">
        <v>958</v>
      </c>
      <c r="B82" s="6" t="s">
        <v>233</v>
      </c>
      <c r="C82" s="2">
        <f>SUM(D82:I82)</f>
        <v>14694.591597739201</v>
      </c>
      <c r="D82" s="2">
        <v>13.686890111998844</v>
      </c>
      <c r="E82" s="2">
        <v>14604.549934766401</v>
      </c>
      <c r="F82" s="2">
        <v>22.436235360000001</v>
      </c>
      <c r="G82" s="2">
        <v>53.918537500800007</v>
      </c>
      <c r="H82" s="2">
        <v>0</v>
      </c>
      <c r="I82" s="2">
        <v>0</v>
      </c>
      <c r="J82" s="6" t="s">
        <v>82</v>
      </c>
    </row>
    <row r="83" spans="1:10" x14ac:dyDescent="0.25">
      <c r="A83" s="6" t="s">
        <v>234</v>
      </c>
      <c r="B83" s="6" t="s">
        <v>235</v>
      </c>
      <c r="C83" s="2">
        <f>SUM(D83:I83)</f>
        <v>14683.983017759998</v>
      </c>
      <c r="D83" s="2">
        <v>14668.253711999998</v>
      </c>
      <c r="E83" s="2">
        <v>0</v>
      </c>
      <c r="F83" s="2">
        <v>7.0512119999999996</v>
      </c>
      <c r="G83" s="2">
        <v>8.6780937599999994</v>
      </c>
      <c r="H83" s="2">
        <v>0</v>
      </c>
      <c r="I83" s="2">
        <v>0</v>
      </c>
      <c r="J83" s="6" t="s">
        <v>63</v>
      </c>
    </row>
    <row r="84" spans="1:10" x14ac:dyDescent="0.25">
      <c r="A84" s="6" t="s">
        <v>236</v>
      </c>
      <c r="B84" s="6" t="s">
        <v>237</v>
      </c>
      <c r="C84" s="2">
        <f>SUM(D84:I84)</f>
        <v>14662.950268881603</v>
      </c>
      <c r="D84" s="2">
        <v>14647.798346932803</v>
      </c>
      <c r="E84" s="2">
        <v>0</v>
      </c>
      <c r="F84" s="2">
        <v>6.9069218399999999</v>
      </c>
      <c r="G84" s="2">
        <v>8.2450001088000011</v>
      </c>
      <c r="H84" s="2">
        <v>0</v>
      </c>
      <c r="I84" s="2">
        <v>0</v>
      </c>
      <c r="J84" s="6" t="s">
        <v>63</v>
      </c>
    </row>
    <row r="85" spans="1:10" x14ac:dyDescent="0.25">
      <c r="A85" s="6" t="s">
        <v>923</v>
      </c>
      <c r="B85" s="6" t="s">
        <v>239</v>
      </c>
      <c r="C85" s="2">
        <f>SUM(D85:I85)</f>
        <v>14522.703783235202</v>
      </c>
      <c r="D85" s="2">
        <v>14505.775370452802</v>
      </c>
      <c r="E85" s="2">
        <v>0</v>
      </c>
      <c r="F85" s="2">
        <v>7.2759934799999995</v>
      </c>
      <c r="G85" s="2">
        <v>9.652419302400002</v>
      </c>
      <c r="H85" s="2">
        <v>0</v>
      </c>
      <c r="I85" s="2">
        <v>0</v>
      </c>
      <c r="J85" s="6" t="s">
        <v>63</v>
      </c>
    </row>
    <row r="86" spans="1:10" x14ac:dyDescent="0.25">
      <c r="A86" s="6" t="s">
        <v>936</v>
      </c>
      <c r="B86" s="6" t="s">
        <v>242</v>
      </c>
      <c r="C86" s="2">
        <f>SUM(D86:I86)</f>
        <v>14080.615824643195</v>
      </c>
      <c r="D86" s="2">
        <v>14066.109193147195</v>
      </c>
      <c r="E86" s="2">
        <v>0</v>
      </c>
      <c r="F86" s="2">
        <v>6.6165951600000028</v>
      </c>
      <c r="G86" s="2">
        <v>7.8900363359999997</v>
      </c>
      <c r="H86" s="2">
        <v>0</v>
      </c>
      <c r="I86" s="2">
        <v>0</v>
      </c>
      <c r="J86" s="6" t="s">
        <v>42</v>
      </c>
    </row>
    <row r="87" spans="1:10" x14ac:dyDescent="0.25">
      <c r="A87" s="6" t="s">
        <v>938</v>
      </c>
      <c r="B87" s="6" t="s">
        <v>245</v>
      </c>
      <c r="C87" s="2">
        <f>SUM(D87:I87)</f>
        <v>13872.076461532801</v>
      </c>
      <c r="D87" s="2">
        <v>13857.764204894402</v>
      </c>
      <c r="E87" s="2">
        <v>0</v>
      </c>
      <c r="F87" s="2">
        <v>6.5292771599999995</v>
      </c>
      <c r="G87" s="2">
        <v>7.7829794783999997</v>
      </c>
      <c r="H87" s="2">
        <v>0</v>
      </c>
      <c r="I87" s="2">
        <v>0</v>
      </c>
      <c r="J87" s="6" t="s">
        <v>100</v>
      </c>
    </row>
    <row r="88" spans="1:10" x14ac:dyDescent="0.25">
      <c r="A88" s="6" t="s">
        <v>1153</v>
      </c>
      <c r="B88" s="6" t="s">
        <v>248</v>
      </c>
      <c r="C88" s="2">
        <f>SUM(D88:I88)</f>
        <v>13794.663983284801</v>
      </c>
      <c r="D88" s="2">
        <v>6554.5224258528006</v>
      </c>
      <c r="E88" s="2">
        <v>0</v>
      </c>
      <c r="F88" s="2">
        <v>3.1279575599999996</v>
      </c>
      <c r="G88" s="2">
        <v>3.8172798720000003</v>
      </c>
      <c r="H88" s="2">
        <v>7233.19632</v>
      </c>
      <c r="I88" s="2">
        <v>0</v>
      </c>
      <c r="J88" s="6" t="s">
        <v>100</v>
      </c>
    </row>
    <row r="89" spans="1:10" x14ac:dyDescent="0.25">
      <c r="A89" s="6" t="s">
        <v>1154</v>
      </c>
      <c r="B89" s="6" t="s">
        <v>250</v>
      </c>
      <c r="C89" s="2">
        <f>SUM(D89:I89)</f>
        <v>13517.873671680001</v>
      </c>
      <c r="D89" s="2">
        <v>13158.068263200001</v>
      </c>
      <c r="E89" s="2">
        <v>0</v>
      </c>
      <c r="F89" s="2">
        <v>352.154628</v>
      </c>
      <c r="G89" s="2">
        <v>7.650780479999999</v>
      </c>
      <c r="H89" s="2">
        <v>0</v>
      </c>
      <c r="I89" s="2">
        <v>0</v>
      </c>
      <c r="J89" s="6" t="s">
        <v>42</v>
      </c>
    </row>
    <row r="90" spans="1:10" x14ac:dyDescent="0.25">
      <c r="A90" s="6" t="s">
        <v>1155</v>
      </c>
      <c r="B90" s="6" t="s">
        <v>253</v>
      </c>
      <c r="C90" s="2">
        <f>SUM(D90:I90)</f>
        <v>13082.574836822399</v>
      </c>
      <c r="D90" s="2">
        <v>13068.679669012799</v>
      </c>
      <c r="E90" s="2">
        <v>0</v>
      </c>
      <c r="F90" s="2">
        <v>6.2603377200000008</v>
      </c>
      <c r="G90" s="2">
        <v>7.6348300896000003</v>
      </c>
      <c r="H90" s="2">
        <v>0</v>
      </c>
      <c r="I90" s="2">
        <v>0</v>
      </c>
      <c r="J90" s="6" t="s">
        <v>100</v>
      </c>
    </row>
    <row r="91" spans="1:10" x14ac:dyDescent="0.25">
      <c r="A91" s="6" t="s">
        <v>941</v>
      </c>
      <c r="B91" s="6" t="s">
        <v>255</v>
      </c>
      <c r="C91" s="2">
        <f>SUM(D91:I91)</f>
        <v>12892.698292319996</v>
      </c>
      <c r="D91" s="2">
        <v>12879.439655039996</v>
      </c>
      <c r="E91" s="2">
        <v>0</v>
      </c>
      <c r="F91" s="2">
        <v>6.1485480000000035</v>
      </c>
      <c r="G91" s="2">
        <v>7.1100892799999986</v>
      </c>
      <c r="H91" s="2">
        <v>0</v>
      </c>
      <c r="I91" s="2">
        <v>0</v>
      </c>
      <c r="J91" s="6" t="s">
        <v>100</v>
      </c>
    </row>
    <row r="92" spans="1:10" x14ac:dyDescent="0.25">
      <c r="A92" s="6" t="s">
        <v>256</v>
      </c>
      <c r="B92" s="6" t="s">
        <v>257</v>
      </c>
      <c r="C92" s="2">
        <f>SUM(D92:I92)</f>
        <v>12847.574436479999</v>
      </c>
      <c r="D92" s="2">
        <v>12300.853531679999</v>
      </c>
      <c r="E92" s="2">
        <v>0</v>
      </c>
      <c r="F92" s="2">
        <v>539.82709199999999</v>
      </c>
      <c r="G92" s="2">
        <v>6.8938127999999992</v>
      </c>
      <c r="H92" s="2">
        <v>0</v>
      </c>
      <c r="I92" s="2">
        <v>0</v>
      </c>
      <c r="J92" s="6" t="s">
        <v>42</v>
      </c>
    </row>
    <row r="93" spans="1:10" x14ac:dyDescent="0.25">
      <c r="A93" s="6" t="s">
        <v>965</v>
      </c>
      <c r="B93" s="6" t="s">
        <v>259</v>
      </c>
      <c r="C93" s="2">
        <f>SUM(D93:I93)</f>
        <v>12473.921617919999</v>
      </c>
      <c r="D93" s="2">
        <v>12436.59650688</v>
      </c>
      <c r="E93" s="2">
        <v>0</v>
      </c>
      <c r="F93" s="2">
        <v>11.398968000000002</v>
      </c>
      <c r="G93" s="2">
        <v>25.926143040000003</v>
      </c>
      <c r="H93" s="2">
        <v>0</v>
      </c>
      <c r="I93" s="2">
        <v>0</v>
      </c>
      <c r="J93" s="6" t="s">
        <v>100</v>
      </c>
    </row>
    <row r="94" spans="1:10" x14ac:dyDescent="0.25">
      <c r="A94" s="6" t="s">
        <v>1156</v>
      </c>
      <c r="B94" s="6" t="s">
        <v>262</v>
      </c>
      <c r="C94" s="2">
        <f>SUM(D94:I94)</f>
        <v>12244.425056639999</v>
      </c>
      <c r="D94" s="2">
        <v>9771.4511999999995</v>
      </c>
      <c r="E94" s="2">
        <v>0</v>
      </c>
      <c r="F94" s="2">
        <v>2467.7291520000003</v>
      </c>
      <c r="G94" s="2">
        <v>5.2447046399999993</v>
      </c>
      <c r="H94" s="2">
        <v>0</v>
      </c>
      <c r="I94" s="2">
        <v>0</v>
      </c>
      <c r="J94" s="6" t="s">
        <v>63</v>
      </c>
    </row>
    <row r="95" spans="1:10" x14ac:dyDescent="0.25">
      <c r="A95" s="6" t="s">
        <v>944</v>
      </c>
      <c r="B95" s="6" t="s">
        <v>264</v>
      </c>
      <c r="C95" s="2">
        <f>SUM(D95:I95)</f>
        <v>12166.763286182402</v>
      </c>
      <c r="D95" s="2">
        <v>12154.200297120002</v>
      </c>
      <c r="E95" s="2">
        <v>0</v>
      </c>
      <c r="F95" s="2">
        <v>5.7289226400000013</v>
      </c>
      <c r="G95" s="2">
        <v>6.8340664223999976</v>
      </c>
      <c r="H95" s="2">
        <v>0</v>
      </c>
      <c r="I95" s="2">
        <v>0</v>
      </c>
      <c r="J95" s="6" t="s">
        <v>63</v>
      </c>
    </row>
    <row r="96" spans="1:10" x14ac:dyDescent="0.25">
      <c r="A96" s="6" t="s">
        <v>1157</v>
      </c>
      <c r="B96" s="6" t="s">
        <v>266</v>
      </c>
      <c r="C96" s="2">
        <f>SUM(D96:I96)</f>
        <v>12102.723648993599</v>
      </c>
      <c r="D96" s="2">
        <v>12090.295842710399</v>
      </c>
      <c r="E96" s="2">
        <v>0</v>
      </c>
      <c r="F96" s="2">
        <v>5.6632186800000008</v>
      </c>
      <c r="G96" s="2">
        <v>6.7645876031999999</v>
      </c>
      <c r="H96" s="2">
        <v>0</v>
      </c>
      <c r="I96" s="2">
        <v>0</v>
      </c>
      <c r="J96" s="6" t="s">
        <v>100</v>
      </c>
    </row>
    <row r="97" spans="1:10" x14ac:dyDescent="0.25">
      <c r="A97" s="6" t="s">
        <v>945</v>
      </c>
      <c r="B97" s="6" t="s">
        <v>268</v>
      </c>
      <c r="C97" s="2">
        <f>SUM(D97:I97)</f>
        <v>11968.748567999999</v>
      </c>
      <c r="D97" s="2">
        <v>11956.279103999999</v>
      </c>
      <c r="E97" s="2">
        <v>0</v>
      </c>
      <c r="F97" s="2">
        <v>5.7108240000000006</v>
      </c>
      <c r="G97" s="2">
        <v>6.7586400000000006</v>
      </c>
      <c r="H97" s="2">
        <v>0</v>
      </c>
      <c r="I97" s="2">
        <v>0</v>
      </c>
      <c r="J97" s="6" t="s">
        <v>63</v>
      </c>
    </row>
    <row r="98" spans="1:10" x14ac:dyDescent="0.25">
      <c r="A98" s="6" t="s">
        <v>946</v>
      </c>
      <c r="B98" s="6" t="s">
        <v>271</v>
      </c>
      <c r="C98" s="2">
        <f>SUM(D98:I98)</f>
        <v>11862.562803839999</v>
      </c>
      <c r="D98" s="2">
        <v>11850.44624064</v>
      </c>
      <c r="E98" s="2">
        <v>0</v>
      </c>
      <c r="F98" s="2">
        <v>5.4930960000000004</v>
      </c>
      <c r="G98" s="2">
        <v>6.6234672000000003</v>
      </c>
      <c r="H98" s="2">
        <v>0</v>
      </c>
      <c r="I98" s="2">
        <v>0</v>
      </c>
      <c r="J98" s="6" t="s">
        <v>100</v>
      </c>
    </row>
    <row r="99" spans="1:10" x14ac:dyDescent="0.25">
      <c r="A99" s="6" t="s">
        <v>943</v>
      </c>
      <c r="B99" s="6" t="s">
        <v>274</v>
      </c>
      <c r="C99" s="2">
        <f>SUM(D99:I99)</f>
        <v>11712.850362057603</v>
      </c>
      <c r="D99" s="2">
        <v>11700.544585968002</v>
      </c>
      <c r="E99" s="2">
        <v>0</v>
      </c>
      <c r="F99" s="2">
        <v>5.5630864799999999</v>
      </c>
      <c r="G99" s="2">
        <v>6.7426896096000011</v>
      </c>
      <c r="H99" s="2">
        <v>0</v>
      </c>
      <c r="I99" s="2">
        <v>0</v>
      </c>
      <c r="J99" s="6" t="s">
        <v>63</v>
      </c>
    </row>
    <row r="100" spans="1:10" x14ac:dyDescent="0.25">
      <c r="A100" s="6" t="s">
        <v>277</v>
      </c>
      <c r="B100" s="6" t="s">
        <v>278</v>
      </c>
      <c r="C100" s="2">
        <f>SUM(D100:I100)</f>
        <v>11127.738787199998</v>
      </c>
      <c r="D100" s="2">
        <v>10388.484277919999</v>
      </c>
      <c r="E100" s="2">
        <v>0</v>
      </c>
      <c r="F100" s="2">
        <v>2.5469639999999996</v>
      </c>
      <c r="G100" s="2">
        <v>3.0278707199999997</v>
      </c>
      <c r="H100" s="2">
        <v>733.67967455999997</v>
      </c>
      <c r="I100" s="2">
        <v>0</v>
      </c>
      <c r="J100" s="6" t="s">
        <v>63</v>
      </c>
    </row>
    <row r="101" spans="1:10" x14ac:dyDescent="0.25">
      <c r="A101" s="6" t="s">
        <v>1158</v>
      </c>
      <c r="B101" s="6" t="s">
        <v>281</v>
      </c>
      <c r="C101" s="2">
        <f>SUM(D101:I101)</f>
        <v>11097.946339200002</v>
      </c>
      <c r="D101" s="2">
        <v>0</v>
      </c>
      <c r="E101" s="2">
        <v>8628.5606400000015</v>
      </c>
      <c r="F101" s="2">
        <v>2453.9760000000001</v>
      </c>
      <c r="G101" s="2">
        <v>15.4096992</v>
      </c>
      <c r="H101" s="2">
        <v>0</v>
      </c>
      <c r="I101" s="2">
        <v>0</v>
      </c>
      <c r="J101" s="6" t="s">
        <v>82</v>
      </c>
    </row>
    <row r="102" spans="1:10" x14ac:dyDescent="0.25">
      <c r="A102" s="6" t="s">
        <v>1159</v>
      </c>
      <c r="B102" s="6" t="s">
        <v>284</v>
      </c>
      <c r="C102" s="2">
        <f>SUM(D102:I102)</f>
        <v>11042.387661211198</v>
      </c>
      <c r="D102" s="2">
        <v>10799.301392711999</v>
      </c>
      <c r="E102" s="2">
        <v>0</v>
      </c>
      <c r="F102" s="2">
        <v>5.1126616799999995</v>
      </c>
      <c r="G102" s="2">
        <v>237.97360681920003</v>
      </c>
      <c r="H102" s="2">
        <v>0</v>
      </c>
      <c r="I102" s="2">
        <v>0</v>
      </c>
      <c r="J102" s="6" t="s">
        <v>63</v>
      </c>
    </row>
    <row r="103" spans="1:10" x14ac:dyDescent="0.25">
      <c r="A103" s="6" t="s">
        <v>1160</v>
      </c>
      <c r="B103" s="6" t="s">
        <v>286</v>
      </c>
      <c r="C103" s="2">
        <f>SUM(D103:I103)</f>
        <v>10951.884780480001</v>
      </c>
      <c r="D103" s="2">
        <v>1924.3344960000002</v>
      </c>
      <c r="E103" s="2">
        <v>8981.2800000000007</v>
      </c>
      <c r="F103" s="2">
        <v>13.612536</v>
      </c>
      <c r="G103" s="2">
        <v>32.657748479999995</v>
      </c>
      <c r="H103" s="2">
        <v>0</v>
      </c>
      <c r="I103" s="2">
        <v>0</v>
      </c>
      <c r="J103" s="6" t="s">
        <v>13</v>
      </c>
    </row>
    <row r="104" spans="1:10" x14ac:dyDescent="0.25">
      <c r="A104" s="6" t="s">
        <v>1161</v>
      </c>
      <c r="B104" s="6" t="s">
        <v>289</v>
      </c>
      <c r="C104" s="2">
        <f>SUM(D104:I104)</f>
        <v>10807.058810015998</v>
      </c>
      <c r="D104" s="2">
        <v>10795.909144204799</v>
      </c>
      <c r="E104" s="2">
        <v>0</v>
      </c>
      <c r="F104" s="2">
        <v>5.0866250399999995</v>
      </c>
      <c r="G104" s="2">
        <v>6.0630407712000007</v>
      </c>
      <c r="H104" s="2">
        <v>0</v>
      </c>
      <c r="I104" s="2">
        <v>0</v>
      </c>
      <c r="J104" s="6" t="s">
        <v>100</v>
      </c>
    </row>
    <row r="105" spans="1:10" x14ac:dyDescent="0.25">
      <c r="A105" s="6" t="s">
        <v>894</v>
      </c>
      <c r="B105" s="6" t="s">
        <v>291</v>
      </c>
      <c r="C105" s="2">
        <f>SUM(D105:I105)</f>
        <v>10632.183780959998</v>
      </c>
      <c r="D105" s="2">
        <v>10617.660143999999</v>
      </c>
      <c r="E105" s="2">
        <v>0</v>
      </c>
      <c r="F105" s="2">
        <v>5.3048520000000003</v>
      </c>
      <c r="G105" s="2">
        <v>9.2187849599999989</v>
      </c>
      <c r="H105" s="2">
        <v>0</v>
      </c>
      <c r="I105" s="2">
        <v>0</v>
      </c>
      <c r="J105" s="6" t="s">
        <v>13</v>
      </c>
    </row>
    <row r="106" spans="1:10" x14ac:dyDescent="0.25">
      <c r="A106" s="6" t="s">
        <v>1162</v>
      </c>
      <c r="B106" s="6" t="s">
        <v>294</v>
      </c>
      <c r="C106" s="2">
        <f>SUM(D106:I106)</f>
        <v>10551.3424196544</v>
      </c>
      <c r="D106" s="2">
        <v>10540.002707236801</v>
      </c>
      <c r="E106" s="2">
        <v>0</v>
      </c>
      <c r="F106" s="2">
        <v>5.0687758800000005</v>
      </c>
      <c r="G106" s="2">
        <v>6.2709365376000008</v>
      </c>
      <c r="H106" s="2">
        <v>0</v>
      </c>
      <c r="I106" s="2">
        <v>0</v>
      </c>
      <c r="J106" s="6" t="s">
        <v>63</v>
      </c>
    </row>
    <row r="107" spans="1:10" x14ac:dyDescent="0.25">
      <c r="A107" s="6" t="s">
        <v>1163</v>
      </c>
      <c r="B107" s="6" t="s">
        <v>296</v>
      </c>
      <c r="C107" s="2">
        <f>SUM(D107:I107)</f>
        <v>10534.0350930192</v>
      </c>
      <c r="D107" s="2">
        <v>10523.1669476976</v>
      </c>
      <c r="E107" s="2">
        <v>0</v>
      </c>
      <c r="F107" s="2">
        <v>4.9581201600000009</v>
      </c>
      <c r="G107" s="2">
        <v>5.9100251615999992</v>
      </c>
      <c r="H107" s="2">
        <v>0</v>
      </c>
      <c r="I107" s="2">
        <v>0</v>
      </c>
      <c r="J107" s="6" t="s">
        <v>100</v>
      </c>
    </row>
    <row r="108" spans="1:10" x14ac:dyDescent="0.25">
      <c r="A108" s="6" t="s">
        <v>950</v>
      </c>
      <c r="B108" s="6" t="s">
        <v>299</v>
      </c>
      <c r="C108" s="2">
        <f>SUM(D108:I108)</f>
        <v>10349.348479142403</v>
      </c>
      <c r="D108" s="2">
        <v>10338.671281276804</v>
      </c>
      <c r="E108" s="2">
        <v>0</v>
      </c>
      <c r="F108" s="2">
        <v>4.8712557599999995</v>
      </c>
      <c r="G108" s="2">
        <v>5.8059421056000025</v>
      </c>
      <c r="H108" s="2">
        <v>0</v>
      </c>
      <c r="I108" s="2">
        <v>0</v>
      </c>
      <c r="J108" s="6" t="s">
        <v>100</v>
      </c>
    </row>
    <row r="109" spans="1:10" x14ac:dyDescent="0.25">
      <c r="A109" s="6" t="s">
        <v>1164</v>
      </c>
      <c r="B109" s="6" t="s">
        <v>302</v>
      </c>
      <c r="C109" s="2">
        <f>SUM(D109:I109)</f>
        <v>10294.477877880001</v>
      </c>
      <c r="D109" s="2">
        <v>10283.982554563201</v>
      </c>
      <c r="E109" s="2">
        <v>0</v>
      </c>
      <c r="F109" s="2">
        <v>4.7834614799999997</v>
      </c>
      <c r="G109" s="2">
        <v>5.7118618367999998</v>
      </c>
      <c r="H109" s="2">
        <v>0</v>
      </c>
      <c r="I109" s="2">
        <v>0</v>
      </c>
      <c r="J109" s="6" t="s">
        <v>100</v>
      </c>
    </row>
    <row r="110" spans="1:10" x14ac:dyDescent="0.25">
      <c r="A110" s="6" t="s">
        <v>1165</v>
      </c>
      <c r="B110" s="6" t="s">
        <v>305</v>
      </c>
      <c r="C110" s="2">
        <f>SUM(D110:I110)</f>
        <v>9953.3873821535981</v>
      </c>
      <c r="D110" s="2">
        <v>9920.1255101423994</v>
      </c>
      <c r="E110" s="2">
        <v>0</v>
      </c>
      <c r="F110" s="2">
        <v>9.8291264400000014</v>
      </c>
      <c r="G110" s="2">
        <v>23.432745571200002</v>
      </c>
      <c r="H110" s="2">
        <v>0</v>
      </c>
      <c r="I110" s="2">
        <v>0</v>
      </c>
      <c r="J110" s="6" t="s">
        <v>100</v>
      </c>
    </row>
    <row r="111" spans="1:10" x14ac:dyDescent="0.25">
      <c r="A111" s="6" t="s">
        <v>1083</v>
      </c>
      <c r="B111" s="6" t="s">
        <v>308</v>
      </c>
      <c r="C111" s="2">
        <f>SUM(D111:I111)</f>
        <v>9938.2227838992003</v>
      </c>
      <c r="D111" s="2">
        <v>9144.0362014848015</v>
      </c>
      <c r="E111" s="2">
        <v>783.82079999999996</v>
      </c>
      <c r="F111" s="2">
        <v>4.6550019600000008</v>
      </c>
      <c r="G111" s="2">
        <v>5.7107804544</v>
      </c>
      <c r="H111" s="2">
        <v>0</v>
      </c>
      <c r="I111" s="2">
        <v>0</v>
      </c>
      <c r="J111" s="6" t="s">
        <v>100</v>
      </c>
    </row>
    <row r="112" spans="1:10" x14ac:dyDescent="0.25">
      <c r="A112" s="6" t="s">
        <v>985</v>
      </c>
      <c r="B112" s="6" t="s">
        <v>311</v>
      </c>
      <c r="C112" s="2">
        <f>SUM(D112:I112)</f>
        <v>9765.4729334399999</v>
      </c>
      <c r="D112" s="2">
        <v>9755.1481809599991</v>
      </c>
      <c r="E112" s="2">
        <v>0</v>
      </c>
      <c r="F112" s="2">
        <v>4.7015640000000003</v>
      </c>
      <c r="G112" s="2">
        <v>5.6231884800000005</v>
      </c>
      <c r="H112" s="2">
        <v>0</v>
      </c>
      <c r="I112" s="2">
        <v>0</v>
      </c>
      <c r="J112" s="6" t="s">
        <v>100</v>
      </c>
    </row>
    <row r="113" spans="1:10" x14ac:dyDescent="0.25">
      <c r="A113" s="6" t="s">
        <v>1166</v>
      </c>
      <c r="B113" s="6" t="s">
        <v>314</v>
      </c>
      <c r="C113" s="2">
        <f>SUM(D113:I113)</f>
        <v>9745.3896564528004</v>
      </c>
      <c r="D113" s="2">
        <v>12.534269831999755</v>
      </c>
      <c r="E113" s="2">
        <v>6275.2566240000006</v>
      </c>
      <c r="F113" s="2">
        <v>3446.2393812</v>
      </c>
      <c r="G113" s="2">
        <v>11.3593814208</v>
      </c>
      <c r="H113" s="2">
        <v>0</v>
      </c>
      <c r="I113" s="2">
        <v>0</v>
      </c>
      <c r="J113" s="6" t="s">
        <v>82</v>
      </c>
    </row>
    <row r="114" spans="1:10" x14ac:dyDescent="0.25">
      <c r="A114" s="6" t="s">
        <v>977</v>
      </c>
      <c r="B114" s="6" t="s">
        <v>316</v>
      </c>
      <c r="C114" s="2">
        <f>SUM(D114:I114)</f>
        <v>9519.8687948448023</v>
      </c>
      <c r="D114" s="2">
        <v>9510.0467345856014</v>
      </c>
      <c r="E114" s="2">
        <v>0</v>
      </c>
      <c r="F114" s="2">
        <v>4.4808422400000003</v>
      </c>
      <c r="G114" s="2">
        <v>5.3412180191999994</v>
      </c>
      <c r="H114" s="2">
        <v>0</v>
      </c>
      <c r="I114" s="2">
        <v>0</v>
      </c>
      <c r="J114" s="6" t="s">
        <v>63</v>
      </c>
    </row>
    <row r="115" spans="1:10" x14ac:dyDescent="0.25">
      <c r="A115" s="6" t="s">
        <v>1167</v>
      </c>
      <c r="B115" s="6" t="s">
        <v>319</v>
      </c>
      <c r="C115" s="2">
        <f>SUM(D115:I115)</f>
        <v>9460.3835874239976</v>
      </c>
      <c r="D115" s="2">
        <v>9408.816506879999</v>
      </c>
      <c r="E115" s="2">
        <v>0</v>
      </c>
      <c r="F115" s="2">
        <v>4.002475679999999</v>
      </c>
      <c r="G115" s="2">
        <v>47.56460486400001</v>
      </c>
      <c r="H115" s="2">
        <v>0</v>
      </c>
      <c r="I115" s="2">
        <v>0</v>
      </c>
      <c r="J115" s="6" t="s">
        <v>63</v>
      </c>
    </row>
    <row r="116" spans="1:10" x14ac:dyDescent="0.25">
      <c r="A116" s="6" t="s">
        <v>968</v>
      </c>
      <c r="B116" s="6" t="s">
        <v>321</v>
      </c>
      <c r="C116" s="2">
        <f>SUM(D116:I116)</f>
        <v>9277.292201284803</v>
      </c>
      <c r="D116" s="2">
        <v>9267.6243822624019</v>
      </c>
      <c r="E116" s="2">
        <v>0</v>
      </c>
      <c r="F116" s="2">
        <v>4.3882398</v>
      </c>
      <c r="G116" s="2">
        <v>5.2795792223999998</v>
      </c>
      <c r="H116" s="2">
        <v>0</v>
      </c>
      <c r="I116" s="2">
        <v>0</v>
      </c>
      <c r="J116" s="6" t="s">
        <v>63</v>
      </c>
    </row>
    <row r="117" spans="1:10" x14ac:dyDescent="0.25">
      <c r="A117" s="6" t="s">
        <v>322</v>
      </c>
      <c r="B117" s="6" t="s">
        <v>323</v>
      </c>
      <c r="C117" s="2">
        <f>SUM(D117:I117)</f>
        <v>9203.1152237135975</v>
      </c>
      <c r="D117" s="2">
        <v>9003.111927667198</v>
      </c>
      <c r="E117" s="2">
        <v>0</v>
      </c>
      <c r="F117" s="2">
        <v>4.3238286000000006</v>
      </c>
      <c r="G117" s="2">
        <v>5.3579794464000008</v>
      </c>
      <c r="H117" s="2">
        <v>190.32148799999999</v>
      </c>
      <c r="I117" s="2">
        <v>0</v>
      </c>
      <c r="J117" s="6" t="s">
        <v>100</v>
      </c>
    </row>
    <row r="118" spans="1:10" x14ac:dyDescent="0.25">
      <c r="A118" s="6" t="s">
        <v>960</v>
      </c>
      <c r="B118" s="6" t="s">
        <v>326</v>
      </c>
      <c r="C118" s="2">
        <f>SUM(D118:I118)</f>
        <v>8986.0811745600004</v>
      </c>
      <c r="D118" s="2">
        <v>69.804504000000009</v>
      </c>
      <c r="E118" s="2">
        <v>0</v>
      </c>
      <c r="F118" s="2">
        <v>8916.2496360000005</v>
      </c>
      <c r="G118" s="2">
        <v>2.7034559999999999E-2</v>
      </c>
      <c r="H118" s="2">
        <v>0</v>
      </c>
      <c r="I118" s="2">
        <v>0</v>
      </c>
      <c r="J118" s="6" t="s">
        <v>42</v>
      </c>
    </row>
    <row r="119" spans="1:10" x14ac:dyDescent="0.25">
      <c r="A119" s="6" t="s">
        <v>1168</v>
      </c>
      <c r="B119" s="6" t="s">
        <v>328</v>
      </c>
      <c r="C119" s="2">
        <f>SUM(D119:I119)</f>
        <v>8767.3805064719982</v>
      </c>
      <c r="D119" s="2">
        <v>8758.1652704783992</v>
      </c>
      <c r="E119" s="2">
        <v>0</v>
      </c>
      <c r="F119" s="2">
        <v>4.1649098399999991</v>
      </c>
      <c r="G119" s="2">
        <v>5.0503261535999995</v>
      </c>
      <c r="H119" s="2">
        <v>0</v>
      </c>
      <c r="I119" s="2">
        <v>0</v>
      </c>
      <c r="J119" s="6" t="s">
        <v>63</v>
      </c>
    </row>
    <row r="120" spans="1:10" x14ac:dyDescent="0.25">
      <c r="A120" s="6" t="s">
        <v>964</v>
      </c>
      <c r="B120" s="6" t="s">
        <v>331</v>
      </c>
      <c r="C120" s="2">
        <f>SUM(D120:I120)</f>
        <v>8702.3857999680022</v>
      </c>
      <c r="D120" s="2">
        <v>8693.3638710576015</v>
      </c>
      <c r="E120" s="2">
        <v>0</v>
      </c>
      <c r="F120" s="2">
        <v>4.1059645200000006</v>
      </c>
      <c r="G120" s="2">
        <v>4.9159643904000001</v>
      </c>
      <c r="H120" s="2">
        <v>0</v>
      </c>
      <c r="I120" s="2">
        <v>0</v>
      </c>
      <c r="J120" s="6" t="s">
        <v>63</v>
      </c>
    </row>
    <row r="121" spans="1:10" x14ac:dyDescent="0.25">
      <c r="A121" s="6" t="s">
        <v>971</v>
      </c>
      <c r="B121" s="6" t="s">
        <v>333</v>
      </c>
      <c r="C121" s="2">
        <f>SUM(D121:I121)</f>
        <v>8430.0250202784009</v>
      </c>
      <c r="D121" s="2">
        <v>8421.0137672975998</v>
      </c>
      <c r="E121" s="2">
        <v>0</v>
      </c>
      <c r="F121" s="2">
        <v>4.0387863600000005</v>
      </c>
      <c r="G121" s="2">
        <v>4.9724666207999997</v>
      </c>
      <c r="H121" s="2">
        <v>0</v>
      </c>
      <c r="I121" s="2">
        <v>0</v>
      </c>
      <c r="J121" s="6" t="s">
        <v>100</v>
      </c>
    </row>
    <row r="122" spans="1:10" x14ac:dyDescent="0.25">
      <c r="A122" s="6" t="s">
        <v>978</v>
      </c>
      <c r="B122" s="6" t="s">
        <v>335</v>
      </c>
      <c r="C122" s="2">
        <f>SUM(D122:I122)</f>
        <v>8421.3157895999993</v>
      </c>
      <c r="D122" s="2">
        <v>8412.5320070399994</v>
      </c>
      <c r="E122" s="2">
        <v>0</v>
      </c>
      <c r="F122" s="2">
        <v>4.0256999999999996</v>
      </c>
      <c r="G122" s="2">
        <v>4.7580825600000001</v>
      </c>
      <c r="H122" s="2">
        <v>0</v>
      </c>
      <c r="I122" s="2">
        <v>0</v>
      </c>
      <c r="J122" s="6" t="s">
        <v>63</v>
      </c>
    </row>
    <row r="123" spans="1:10" x14ac:dyDescent="0.25">
      <c r="A123" s="6" t="s">
        <v>1169</v>
      </c>
      <c r="B123" s="6" t="s">
        <v>337</v>
      </c>
      <c r="C123" s="2">
        <f>SUM(D123:I123)</f>
        <v>8240.7761837855996</v>
      </c>
      <c r="D123" s="2">
        <v>4389.8427988128005</v>
      </c>
      <c r="E123" s="2">
        <v>3826.7208374975999</v>
      </c>
      <c r="F123" s="2">
        <v>7.946663759999999</v>
      </c>
      <c r="G123" s="2">
        <v>16.265883715200001</v>
      </c>
      <c r="H123" s="2">
        <v>0</v>
      </c>
      <c r="I123" s="2">
        <v>0</v>
      </c>
      <c r="J123" s="6" t="s">
        <v>100</v>
      </c>
    </row>
    <row r="124" spans="1:10" x14ac:dyDescent="0.25">
      <c r="A124" s="6" t="s">
        <v>1006</v>
      </c>
      <c r="B124" s="6" t="s">
        <v>340</v>
      </c>
      <c r="C124" s="2">
        <f>SUM(D124:I124)</f>
        <v>8183.0688452351997</v>
      </c>
      <c r="D124" s="2">
        <v>8174.5350062543994</v>
      </c>
      <c r="E124" s="2">
        <v>0</v>
      </c>
      <c r="F124" s="2">
        <v>3.8722698000000007</v>
      </c>
      <c r="G124" s="2">
        <v>4.661569180799999</v>
      </c>
      <c r="H124" s="2">
        <v>0</v>
      </c>
      <c r="I124" s="2">
        <v>0</v>
      </c>
      <c r="J124" s="6" t="s">
        <v>63</v>
      </c>
    </row>
    <row r="125" spans="1:10" x14ac:dyDescent="0.25">
      <c r="A125" s="6" t="s">
        <v>1170</v>
      </c>
      <c r="B125" s="6" t="s">
        <v>342</v>
      </c>
      <c r="C125" s="2">
        <f>SUM(D125:I125)</f>
        <v>8131.7447237376</v>
      </c>
      <c r="D125" s="2">
        <v>8079.0278687999999</v>
      </c>
      <c r="E125" s="2">
        <v>0</v>
      </c>
      <c r="F125" s="2">
        <v>9.2058120000000034</v>
      </c>
      <c r="G125" s="2">
        <v>43.511042937600003</v>
      </c>
      <c r="H125" s="2">
        <v>0</v>
      </c>
      <c r="I125" s="2">
        <v>0</v>
      </c>
      <c r="J125" s="6" t="s">
        <v>100</v>
      </c>
    </row>
    <row r="126" spans="1:10" x14ac:dyDescent="0.25">
      <c r="A126" s="6" t="s">
        <v>343</v>
      </c>
      <c r="B126" s="6" t="s">
        <v>344</v>
      </c>
      <c r="C126" s="2">
        <f>SUM(D126:I126)</f>
        <v>8089.9481073600018</v>
      </c>
      <c r="D126" s="2">
        <v>8081.085852000002</v>
      </c>
      <c r="E126" s="2">
        <v>0</v>
      </c>
      <c r="F126" s="2">
        <v>3.9690000000000007</v>
      </c>
      <c r="G126" s="2">
        <v>4.8932553600000004</v>
      </c>
      <c r="H126" s="2">
        <v>0</v>
      </c>
      <c r="I126" s="2">
        <v>0</v>
      </c>
      <c r="J126" s="6" t="s">
        <v>100</v>
      </c>
    </row>
    <row r="127" spans="1:10" x14ac:dyDescent="0.25">
      <c r="A127" s="6" t="s">
        <v>1113</v>
      </c>
      <c r="B127" s="6" t="s">
        <v>347</v>
      </c>
      <c r="C127" s="2">
        <f>SUM(D127:I127)</f>
        <v>8027.8319555280013</v>
      </c>
      <c r="D127" s="2">
        <v>8019.5200421616009</v>
      </c>
      <c r="E127" s="2">
        <v>0</v>
      </c>
      <c r="F127" s="2">
        <v>3.7852466399999996</v>
      </c>
      <c r="G127" s="2">
        <v>4.5266667264000002</v>
      </c>
      <c r="H127" s="2">
        <v>0</v>
      </c>
      <c r="I127" s="2">
        <v>0</v>
      </c>
      <c r="J127" s="6" t="s">
        <v>63</v>
      </c>
    </row>
    <row r="128" spans="1:10" x14ac:dyDescent="0.25">
      <c r="A128" s="6" t="s">
        <v>1171</v>
      </c>
      <c r="B128" s="6" t="s">
        <v>349</v>
      </c>
      <c r="C128" s="2">
        <f>SUM(D128:I128)</f>
        <v>7877.5260479999988</v>
      </c>
      <c r="D128" s="2">
        <v>0</v>
      </c>
      <c r="E128" s="2">
        <v>5118.3316799999993</v>
      </c>
      <c r="F128" s="2">
        <v>2751.0839999999998</v>
      </c>
      <c r="G128" s="2">
        <v>8.1103679999999994</v>
      </c>
      <c r="H128" s="2">
        <v>0</v>
      </c>
      <c r="I128" s="2">
        <v>0</v>
      </c>
      <c r="J128" s="6" t="s">
        <v>82</v>
      </c>
    </row>
    <row r="129" spans="1:10" x14ac:dyDescent="0.25">
      <c r="A129" s="6" t="s">
        <v>1172</v>
      </c>
      <c r="B129" s="6" t="s">
        <v>352</v>
      </c>
      <c r="C129" s="2">
        <f>SUM(D129:I129)</f>
        <v>7803.2816228303991</v>
      </c>
      <c r="D129" s="2">
        <v>7795.1993943599991</v>
      </c>
      <c r="E129" s="2">
        <v>0</v>
      </c>
      <c r="F129" s="2">
        <v>3.6799207200000001</v>
      </c>
      <c r="G129" s="2">
        <v>4.4023077503999994</v>
      </c>
      <c r="H129" s="2">
        <v>0</v>
      </c>
      <c r="I129" s="2">
        <v>0</v>
      </c>
      <c r="J129" s="6" t="s">
        <v>63</v>
      </c>
    </row>
    <row r="130" spans="1:10" x14ac:dyDescent="0.25">
      <c r="A130" s="6" t="s">
        <v>1108</v>
      </c>
      <c r="B130" s="6" t="s">
        <v>355</v>
      </c>
      <c r="C130" s="2">
        <f>SUM(D130:I130)</f>
        <v>7785.7234245503969</v>
      </c>
      <c r="D130" s="2">
        <v>7777.5142406975974</v>
      </c>
      <c r="E130" s="2">
        <v>0</v>
      </c>
      <c r="F130" s="2">
        <v>3.7044151199999993</v>
      </c>
      <c r="G130" s="2">
        <v>4.5047687328000006</v>
      </c>
      <c r="H130" s="2">
        <v>0</v>
      </c>
      <c r="I130" s="2">
        <v>0</v>
      </c>
      <c r="J130" s="6" t="s">
        <v>63</v>
      </c>
    </row>
    <row r="131" spans="1:10" x14ac:dyDescent="0.25">
      <c r="A131" s="6" t="s">
        <v>1004</v>
      </c>
      <c r="B131" s="6" t="s">
        <v>357</v>
      </c>
      <c r="C131" s="2">
        <f>SUM(D131:I131)</f>
        <v>7581.4853588207989</v>
      </c>
      <c r="D131" s="2">
        <v>7573.4618697359992</v>
      </c>
      <c r="E131" s="2">
        <v>0</v>
      </c>
      <c r="F131" s="2">
        <v>3.6146930400000001</v>
      </c>
      <c r="G131" s="2">
        <v>4.4087960448000008</v>
      </c>
      <c r="H131" s="2">
        <v>0</v>
      </c>
      <c r="I131" s="2">
        <v>0</v>
      </c>
      <c r="J131" s="6" t="s">
        <v>92</v>
      </c>
    </row>
    <row r="132" spans="1:10" x14ac:dyDescent="0.25">
      <c r="A132" s="6" t="s">
        <v>1173</v>
      </c>
      <c r="B132" s="6" t="s">
        <v>359</v>
      </c>
      <c r="C132" s="2">
        <f>SUM(D132:I132)</f>
        <v>7578.693460800001</v>
      </c>
      <c r="D132" s="2">
        <v>7571.003217120001</v>
      </c>
      <c r="E132" s="2">
        <v>0</v>
      </c>
      <c r="F132" s="2">
        <v>3.5539559999999999</v>
      </c>
      <c r="G132" s="2">
        <v>4.1362876800000006</v>
      </c>
      <c r="H132" s="2">
        <v>0</v>
      </c>
      <c r="I132" s="2">
        <v>0</v>
      </c>
      <c r="J132" s="6" t="s">
        <v>63</v>
      </c>
    </row>
    <row r="133" spans="1:10" x14ac:dyDescent="0.25">
      <c r="A133" s="6" t="s">
        <v>982</v>
      </c>
      <c r="B133" s="6" t="s">
        <v>361</v>
      </c>
      <c r="C133" s="2">
        <f>SUM(D133:I133)</f>
        <v>7511.0534933616009</v>
      </c>
      <c r="D133" s="2">
        <v>7502.163144739201</v>
      </c>
      <c r="E133" s="2">
        <v>0</v>
      </c>
      <c r="F133" s="2">
        <v>3.7932526800000002</v>
      </c>
      <c r="G133" s="2">
        <v>5.0970959424000002</v>
      </c>
      <c r="H133" s="2">
        <v>0</v>
      </c>
      <c r="I133" s="2">
        <v>0</v>
      </c>
      <c r="J133" s="6" t="s">
        <v>63</v>
      </c>
    </row>
    <row r="134" spans="1:10" x14ac:dyDescent="0.25">
      <c r="A134" s="6" t="s">
        <v>980</v>
      </c>
      <c r="B134" s="6" t="s">
        <v>363</v>
      </c>
      <c r="C134" s="2">
        <f>SUM(D134:I134)</f>
        <v>7366.7401280927998</v>
      </c>
      <c r="D134" s="2">
        <v>7359.1397207999998</v>
      </c>
      <c r="E134" s="2">
        <v>0</v>
      </c>
      <c r="F134" s="2">
        <v>3.46736376</v>
      </c>
      <c r="G134" s="2">
        <v>4.1330435327999995</v>
      </c>
      <c r="H134" s="2">
        <v>0</v>
      </c>
      <c r="I134" s="2">
        <v>0</v>
      </c>
      <c r="J134" s="6" t="s">
        <v>100</v>
      </c>
    </row>
    <row r="135" spans="1:10" x14ac:dyDescent="0.25">
      <c r="A135" s="6" t="s">
        <v>990</v>
      </c>
      <c r="B135" s="6" t="s">
        <v>366</v>
      </c>
      <c r="C135" s="2">
        <f>SUM(D135:I135)</f>
        <v>7359.4217348063994</v>
      </c>
      <c r="D135" s="2">
        <v>7351.6242537359994</v>
      </c>
      <c r="E135" s="2">
        <v>0</v>
      </c>
      <c r="F135" s="2">
        <v>3.5100702000000008</v>
      </c>
      <c r="G135" s="2">
        <v>4.2874108703999996</v>
      </c>
      <c r="H135" s="2">
        <v>0</v>
      </c>
      <c r="I135" s="2">
        <v>0</v>
      </c>
      <c r="J135" s="6" t="s">
        <v>100</v>
      </c>
    </row>
    <row r="136" spans="1:10" x14ac:dyDescent="0.25">
      <c r="A136" s="6" t="s">
        <v>962</v>
      </c>
      <c r="B136" s="6" t="s">
        <v>368</v>
      </c>
      <c r="C136" s="2">
        <f>SUM(D136:I136)</f>
        <v>7333.4003693327986</v>
      </c>
      <c r="D136" s="2">
        <v>7325.8328435039994</v>
      </c>
      <c r="E136" s="2">
        <v>0</v>
      </c>
      <c r="F136" s="2">
        <v>3.4520547600000002</v>
      </c>
      <c r="G136" s="2">
        <v>4.1154710687999989</v>
      </c>
      <c r="H136" s="2">
        <v>0</v>
      </c>
      <c r="I136" s="2">
        <v>0</v>
      </c>
      <c r="J136" s="6" t="s">
        <v>63</v>
      </c>
    </row>
    <row r="137" spans="1:10" x14ac:dyDescent="0.25">
      <c r="A137" s="6" t="s">
        <v>1174</v>
      </c>
      <c r="B137" s="6" t="s">
        <v>371</v>
      </c>
      <c r="C137" s="2">
        <f>SUM(D137:I137)</f>
        <v>7320.2183006400001</v>
      </c>
      <c r="D137" s="2">
        <v>7280.3307124799994</v>
      </c>
      <c r="E137" s="2">
        <v>0</v>
      </c>
      <c r="F137" s="2">
        <v>3.0935519999999999</v>
      </c>
      <c r="G137" s="2">
        <v>36.794036159999997</v>
      </c>
      <c r="H137" s="2">
        <v>0</v>
      </c>
      <c r="I137" s="2">
        <v>0</v>
      </c>
      <c r="J137" s="6" t="s">
        <v>100</v>
      </c>
    </row>
    <row r="138" spans="1:10" x14ac:dyDescent="0.25">
      <c r="A138" s="6" t="s">
        <v>1175</v>
      </c>
      <c r="B138" s="6" t="s">
        <v>374</v>
      </c>
      <c r="C138" s="2">
        <f>SUM(D138:I138)</f>
        <v>7313.5896106896007</v>
      </c>
      <c r="D138" s="2">
        <v>7305.9705377568007</v>
      </c>
      <c r="E138" s="2">
        <v>0</v>
      </c>
      <c r="F138" s="2">
        <v>3.4589948400000003</v>
      </c>
      <c r="G138" s="2">
        <v>4.1600780927999992</v>
      </c>
      <c r="H138" s="2">
        <v>0</v>
      </c>
      <c r="I138" s="2">
        <v>0</v>
      </c>
      <c r="J138" s="6" t="s">
        <v>63</v>
      </c>
    </row>
    <row r="139" spans="1:10" x14ac:dyDescent="0.25">
      <c r="A139" s="6" t="s">
        <v>991</v>
      </c>
      <c r="B139" s="6" t="s">
        <v>377</v>
      </c>
      <c r="C139" s="2">
        <f>SUM(D139:I139)</f>
        <v>7213.5509947199998</v>
      </c>
      <c r="D139" s="2">
        <v>6776.5195512</v>
      </c>
      <c r="E139" s="2">
        <v>0</v>
      </c>
      <c r="F139" s="2">
        <v>3.0209760000000005</v>
      </c>
      <c r="G139" s="2">
        <v>408.24889056000001</v>
      </c>
      <c r="H139" s="2">
        <v>25.761576959999999</v>
      </c>
      <c r="I139" s="2">
        <v>0</v>
      </c>
      <c r="J139" s="6" t="s">
        <v>63</v>
      </c>
    </row>
    <row r="140" spans="1:10" x14ac:dyDescent="0.25">
      <c r="A140" s="6" t="s">
        <v>955</v>
      </c>
      <c r="B140" s="6" t="s">
        <v>379</v>
      </c>
      <c r="C140" s="2">
        <f>SUM(D140:I140)</f>
        <v>6933.0614644367988</v>
      </c>
      <c r="D140" s="2">
        <v>6927.7536821807998</v>
      </c>
      <c r="E140" s="2">
        <v>0</v>
      </c>
      <c r="F140" s="2">
        <v>2.2862347200000008</v>
      </c>
      <c r="G140" s="2">
        <v>2.7805044959999994</v>
      </c>
      <c r="H140" s="2">
        <v>0.24104303999999999</v>
      </c>
      <c r="I140" s="2">
        <v>0</v>
      </c>
      <c r="J140" s="6" t="s">
        <v>100</v>
      </c>
    </row>
    <row r="141" spans="1:10" x14ac:dyDescent="0.25">
      <c r="A141" s="6" t="s">
        <v>1176</v>
      </c>
      <c r="B141" s="6" t="s">
        <v>382</v>
      </c>
      <c r="C141" s="2">
        <f>SUM(D141:I141)</f>
        <v>6916.4902108511978</v>
      </c>
      <c r="D141" s="2">
        <v>6910.1152239167977</v>
      </c>
      <c r="E141" s="2">
        <v>0</v>
      </c>
      <c r="F141" s="2">
        <v>2.9080749599999995</v>
      </c>
      <c r="G141" s="2">
        <v>3.4669119743999999</v>
      </c>
      <c r="H141" s="2">
        <v>0</v>
      </c>
      <c r="I141" s="2">
        <v>0</v>
      </c>
      <c r="J141" s="6" t="s">
        <v>100</v>
      </c>
    </row>
    <row r="142" spans="1:10" x14ac:dyDescent="0.25">
      <c r="A142" s="6" t="s">
        <v>987</v>
      </c>
      <c r="B142" s="6" t="s">
        <v>385</v>
      </c>
      <c r="C142" s="2">
        <f>SUM(D142:I142)</f>
        <v>6893.837022239999</v>
      </c>
      <c r="D142" s="2">
        <v>6867.599528159999</v>
      </c>
      <c r="E142" s="2">
        <v>0</v>
      </c>
      <c r="F142" s="2">
        <v>8.178408000000001</v>
      </c>
      <c r="G142" s="2">
        <v>18.059086079999997</v>
      </c>
      <c r="H142" s="2">
        <v>0</v>
      </c>
      <c r="I142" s="2">
        <v>0</v>
      </c>
      <c r="J142" s="6" t="s">
        <v>100</v>
      </c>
    </row>
    <row r="143" spans="1:10" x14ac:dyDescent="0.25">
      <c r="A143" s="6" t="s">
        <v>998</v>
      </c>
      <c r="B143" s="6" t="s">
        <v>388</v>
      </c>
      <c r="C143" s="2">
        <f>SUM(D143:I143)</f>
        <v>6838.7969324303995</v>
      </c>
      <c r="D143" s="2">
        <v>6831.7266628799998</v>
      </c>
      <c r="E143" s="2">
        <v>0</v>
      </c>
      <c r="F143" s="2">
        <v>3.2221702800000003</v>
      </c>
      <c r="G143" s="2">
        <v>3.8480992704000005</v>
      </c>
      <c r="H143" s="2">
        <v>0</v>
      </c>
      <c r="I143" s="2">
        <v>0</v>
      </c>
      <c r="J143" s="6" t="s">
        <v>100</v>
      </c>
    </row>
    <row r="144" spans="1:10" x14ac:dyDescent="0.25">
      <c r="A144" s="6" t="s">
        <v>1000</v>
      </c>
      <c r="B144" s="6" t="s">
        <v>391</v>
      </c>
      <c r="C144" s="2">
        <f>SUM(D144:I144)</f>
        <v>6812.7452156735999</v>
      </c>
      <c r="D144" s="2">
        <v>6805.7153337599993</v>
      </c>
      <c r="E144" s="2">
        <v>0</v>
      </c>
      <c r="F144" s="2">
        <v>3.2704559999999998</v>
      </c>
      <c r="G144" s="2">
        <v>3.7594259136000003</v>
      </c>
      <c r="H144" s="2">
        <v>0</v>
      </c>
      <c r="I144" s="2">
        <v>0</v>
      </c>
      <c r="J144" s="6" t="s">
        <v>63</v>
      </c>
    </row>
    <row r="145" spans="1:10" x14ac:dyDescent="0.25">
      <c r="A145" s="6" t="s">
        <v>1177</v>
      </c>
      <c r="B145" s="6" t="s">
        <v>394</v>
      </c>
      <c r="C145" s="2">
        <f>SUM(D145:I145)</f>
        <v>6736.2770083391997</v>
      </c>
      <c r="D145" s="2">
        <v>6729.1604679599996</v>
      </c>
      <c r="E145" s="2">
        <v>0</v>
      </c>
      <c r="F145" s="2">
        <v>3.2081540400000006</v>
      </c>
      <c r="G145" s="2">
        <v>3.9083863392000002</v>
      </c>
      <c r="H145" s="2">
        <v>0</v>
      </c>
      <c r="I145" s="2">
        <v>0</v>
      </c>
      <c r="J145" s="6" t="s">
        <v>63</v>
      </c>
    </row>
    <row r="146" spans="1:10" x14ac:dyDescent="0.25">
      <c r="A146" s="6" t="s">
        <v>997</v>
      </c>
      <c r="B146" s="6" t="s">
        <v>397</v>
      </c>
      <c r="C146" s="2">
        <f>SUM(D146:I146)</f>
        <v>6701.1226010063992</v>
      </c>
      <c r="D146" s="2">
        <v>6694.1833238783993</v>
      </c>
      <c r="E146" s="2">
        <v>0</v>
      </c>
      <c r="F146" s="2">
        <v>3.1598456399999999</v>
      </c>
      <c r="G146" s="2">
        <v>3.7794314880000006</v>
      </c>
      <c r="H146" s="2">
        <v>0</v>
      </c>
      <c r="I146" s="2">
        <v>0</v>
      </c>
      <c r="J146" s="6" t="s">
        <v>63</v>
      </c>
    </row>
    <row r="147" spans="1:10" x14ac:dyDescent="0.25">
      <c r="A147" s="6" t="s">
        <v>1178</v>
      </c>
      <c r="B147" s="6" t="s">
        <v>399</v>
      </c>
      <c r="C147" s="2">
        <f>SUM(D147:I147)</f>
        <v>6537.5685325439999</v>
      </c>
      <c r="D147" s="2">
        <v>6530.8182732575997</v>
      </c>
      <c r="E147" s="2">
        <v>0</v>
      </c>
      <c r="F147" s="2">
        <v>3.0684225599999997</v>
      </c>
      <c r="G147" s="2">
        <v>3.6818367264000003</v>
      </c>
      <c r="H147" s="2">
        <v>0</v>
      </c>
      <c r="I147" s="2">
        <v>0</v>
      </c>
      <c r="J147" s="6" t="s">
        <v>63</v>
      </c>
    </row>
    <row r="148" spans="1:10" x14ac:dyDescent="0.25">
      <c r="A148" s="6" t="s">
        <v>1179</v>
      </c>
      <c r="B148" s="6" t="s">
        <v>401</v>
      </c>
      <c r="C148" s="2">
        <f>SUM(D148:I148)</f>
        <v>6495.4473943968005</v>
      </c>
      <c r="D148" s="2">
        <v>6488.5574426400008</v>
      </c>
      <c r="E148" s="2">
        <v>0</v>
      </c>
      <c r="F148" s="2">
        <v>3.0569918399999993</v>
      </c>
      <c r="G148" s="2">
        <v>3.8329599167999997</v>
      </c>
      <c r="H148" s="2">
        <v>0</v>
      </c>
      <c r="I148" s="2">
        <v>0</v>
      </c>
      <c r="J148" s="6" t="s">
        <v>63</v>
      </c>
    </row>
    <row r="149" spans="1:10" x14ac:dyDescent="0.25">
      <c r="A149" s="6" t="s">
        <v>1180</v>
      </c>
      <c r="B149" s="6" t="s">
        <v>403</v>
      </c>
      <c r="C149" s="2">
        <f>SUM(D149:I149)</f>
        <v>6419.2855866048003</v>
      </c>
      <c r="D149" s="2">
        <v>6412.4062091712003</v>
      </c>
      <c r="E149" s="2">
        <v>0</v>
      </c>
      <c r="F149" s="2">
        <v>3.0793996800000003</v>
      </c>
      <c r="G149" s="2">
        <v>3.799977753599999</v>
      </c>
      <c r="H149" s="2">
        <v>0</v>
      </c>
      <c r="I149" s="2">
        <v>0</v>
      </c>
      <c r="J149" s="6" t="s">
        <v>63</v>
      </c>
    </row>
    <row r="150" spans="1:10" x14ac:dyDescent="0.25">
      <c r="A150" s="6" t="s">
        <v>1021</v>
      </c>
      <c r="B150" s="6" t="s">
        <v>406</v>
      </c>
      <c r="C150" s="2">
        <f>SUM(D150:I150)</f>
        <v>6390.95492448</v>
      </c>
      <c r="D150" s="2">
        <v>5430.2800204800005</v>
      </c>
      <c r="E150" s="2">
        <v>0</v>
      </c>
      <c r="F150" s="2">
        <v>64.479240000000004</v>
      </c>
      <c r="G150" s="2">
        <v>896.19566399999997</v>
      </c>
      <c r="H150" s="2">
        <v>0</v>
      </c>
      <c r="I150" s="2">
        <v>0</v>
      </c>
      <c r="J150" s="6" t="s">
        <v>63</v>
      </c>
    </row>
    <row r="151" spans="1:10" x14ac:dyDescent="0.25">
      <c r="A151" s="6" t="s">
        <v>1181</v>
      </c>
      <c r="B151" s="6" t="s">
        <v>408</v>
      </c>
      <c r="C151" s="2">
        <f>SUM(D151:I151)</f>
        <v>6342.976926719999</v>
      </c>
      <c r="D151" s="2">
        <v>605.06883359999972</v>
      </c>
      <c r="E151" s="2">
        <v>5610.3606719999998</v>
      </c>
      <c r="F151" s="2">
        <v>49.768991999999997</v>
      </c>
      <c r="G151" s="2">
        <v>77.778429120000013</v>
      </c>
      <c r="H151" s="2">
        <v>0</v>
      </c>
      <c r="I151" s="2">
        <v>0</v>
      </c>
      <c r="J151" s="6" t="s">
        <v>107</v>
      </c>
    </row>
    <row r="152" spans="1:10" x14ac:dyDescent="0.25">
      <c r="A152" s="6" t="s">
        <v>1009</v>
      </c>
      <c r="B152" s="6" t="s">
        <v>410</v>
      </c>
      <c r="C152" s="2">
        <f>SUM(D152:I152)</f>
        <v>6298.7239747151998</v>
      </c>
      <c r="D152" s="2">
        <v>5949.9043418304</v>
      </c>
      <c r="E152" s="2">
        <v>0</v>
      </c>
      <c r="F152" s="2">
        <v>2.8359298799999997</v>
      </c>
      <c r="G152" s="2">
        <v>345.98370300480002</v>
      </c>
      <c r="H152" s="2">
        <v>0</v>
      </c>
      <c r="I152" s="2">
        <v>0</v>
      </c>
      <c r="J152" s="6" t="s">
        <v>63</v>
      </c>
    </row>
    <row r="153" spans="1:10" x14ac:dyDescent="0.25">
      <c r="A153" s="6" t="s">
        <v>993</v>
      </c>
      <c r="B153" s="6" t="s">
        <v>413</v>
      </c>
      <c r="C153" s="2">
        <f>SUM(D153:I153)</f>
        <v>6241.2161448671995</v>
      </c>
      <c r="D153" s="2">
        <v>6234.6493196064002</v>
      </c>
      <c r="E153" s="2">
        <v>0</v>
      </c>
      <c r="F153" s="2">
        <v>2.9663625599999999</v>
      </c>
      <c r="G153" s="2">
        <v>3.6004627007999992</v>
      </c>
      <c r="H153" s="2">
        <v>0</v>
      </c>
      <c r="I153" s="2">
        <v>0</v>
      </c>
      <c r="J153" s="6" t="s">
        <v>63</v>
      </c>
    </row>
    <row r="154" spans="1:10" x14ac:dyDescent="0.25">
      <c r="A154" s="6" t="s">
        <v>1182</v>
      </c>
      <c r="B154" s="6" t="s">
        <v>416</v>
      </c>
      <c r="C154" s="2">
        <f>SUM(D154:I154)</f>
        <v>6147.943500888</v>
      </c>
      <c r="D154" s="2">
        <v>6141.5571449232002</v>
      </c>
      <c r="E154" s="2">
        <v>0</v>
      </c>
      <c r="F154" s="2">
        <v>2.9034936000000005</v>
      </c>
      <c r="G154" s="2">
        <v>3.4828623648000008</v>
      </c>
      <c r="H154" s="2">
        <v>0</v>
      </c>
      <c r="I154" s="2">
        <v>0</v>
      </c>
      <c r="J154" s="6" t="s">
        <v>63</v>
      </c>
    </row>
    <row r="155" spans="1:10" x14ac:dyDescent="0.25">
      <c r="A155" s="6" t="s">
        <v>910</v>
      </c>
      <c r="B155" s="6" t="s">
        <v>418</v>
      </c>
      <c r="C155" s="2">
        <f>SUM(D155:I155)</f>
        <v>6119.35258032</v>
      </c>
      <c r="D155" s="2">
        <v>2.0916403200000002</v>
      </c>
      <c r="E155" s="2">
        <v>0</v>
      </c>
      <c r="F155" s="2">
        <v>6117.2609400000001</v>
      </c>
      <c r="G155" s="2">
        <v>0</v>
      </c>
      <c r="H155" s="2">
        <v>0</v>
      </c>
      <c r="I155" s="2">
        <v>0</v>
      </c>
      <c r="J155" s="6" t="s">
        <v>42</v>
      </c>
    </row>
    <row r="156" spans="1:10" x14ac:dyDescent="0.25">
      <c r="A156" s="6" t="s">
        <v>1183</v>
      </c>
      <c r="B156" s="6" t="s">
        <v>420</v>
      </c>
      <c r="C156" s="2">
        <f>SUM(D156:I156)</f>
        <v>6110.2801267200002</v>
      </c>
      <c r="D156" s="2">
        <v>0</v>
      </c>
      <c r="E156" s="2">
        <v>832.36489055999994</v>
      </c>
      <c r="F156" s="2">
        <v>5274.9143999999997</v>
      </c>
      <c r="G156" s="2">
        <v>3.00083616</v>
      </c>
      <c r="H156" s="2">
        <v>0</v>
      </c>
      <c r="I156" s="2">
        <v>0</v>
      </c>
      <c r="J156" s="6" t="s">
        <v>82</v>
      </c>
    </row>
    <row r="157" spans="1:10" x14ac:dyDescent="0.25">
      <c r="A157" s="6" t="s">
        <v>421</v>
      </c>
      <c r="B157" s="6" t="s">
        <v>422</v>
      </c>
      <c r="C157" s="2">
        <f>SUM(D157:I157)</f>
        <v>6098.0782096079993</v>
      </c>
      <c r="D157" s="2">
        <v>6091.7867639999995</v>
      </c>
      <c r="E157" s="2">
        <v>0</v>
      </c>
      <c r="F157" s="2">
        <v>2.8702220400000003</v>
      </c>
      <c r="G157" s="2">
        <v>3.4212235679999998</v>
      </c>
      <c r="H157" s="2">
        <v>0</v>
      </c>
      <c r="I157" s="2">
        <v>0</v>
      </c>
      <c r="J157" s="6" t="s">
        <v>100</v>
      </c>
    </row>
    <row r="158" spans="1:10" x14ac:dyDescent="0.25">
      <c r="A158" s="6" t="s">
        <v>996</v>
      </c>
      <c r="B158" s="6" t="s">
        <v>424</v>
      </c>
      <c r="C158" s="2">
        <f>SUM(D158:I158)</f>
        <v>6097.1656843439996</v>
      </c>
      <c r="D158" s="2">
        <v>6090.7906901519991</v>
      </c>
      <c r="E158" s="2">
        <v>0</v>
      </c>
      <c r="F158" s="2">
        <v>2.8888876800000007</v>
      </c>
      <c r="G158" s="2">
        <v>3.4861065120000005</v>
      </c>
      <c r="H158" s="2">
        <v>0</v>
      </c>
      <c r="I158" s="2">
        <v>0</v>
      </c>
      <c r="J158" s="6" t="s">
        <v>63</v>
      </c>
    </row>
    <row r="159" spans="1:10" x14ac:dyDescent="0.25">
      <c r="A159" s="6" t="s">
        <v>1184</v>
      </c>
      <c r="B159" s="6" t="s">
        <v>426</v>
      </c>
      <c r="C159" s="2">
        <f>SUM(D159:I159)</f>
        <v>6035.1686841600012</v>
      </c>
      <c r="D159" s="2">
        <v>6026.8694371200008</v>
      </c>
      <c r="E159" s="2">
        <v>0</v>
      </c>
      <c r="F159" s="2">
        <v>3.3248880000000001</v>
      </c>
      <c r="G159" s="2">
        <v>4.9743590400000004</v>
      </c>
      <c r="H159" s="2">
        <v>0</v>
      </c>
      <c r="I159" s="2">
        <v>0</v>
      </c>
      <c r="J159" s="6" t="s">
        <v>100</v>
      </c>
    </row>
    <row r="160" spans="1:10" x14ac:dyDescent="0.25">
      <c r="A160" s="6" t="s">
        <v>937</v>
      </c>
      <c r="B160" s="6" t="s">
        <v>428</v>
      </c>
      <c r="C160" s="2">
        <f>SUM(D160:I160)</f>
        <v>6014.1306199967994</v>
      </c>
      <c r="D160" s="2">
        <v>5997.2814729071997</v>
      </c>
      <c r="E160" s="2">
        <v>0</v>
      </c>
      <c r="F160" s="2">
        <v>3.2464378800000002</v>
      </c>
      <c r="G160" s="2">
        <v>13.6027092096</v>
      </c>
      <c r="H160" s="2">
        <v>0</v>
      </c>
      <c r="I160" s="2">
        <v>0</v>
      </c>
      <c r="J160" s="6" t="s">
        <v>100</v>
      </c>
    </row>
    <row r="161" spans="1:10" x14ac:dyDescent="0.25">
      <c r="A161" s="6" t="s">
        <v>1185</v>
      </c>
      <c r="B161" s="6" t="s">
        <v>430</v>
      </c>
      <c r="C161" s="2">
        <f>SUM(D161:I161)</f>
        <v>5935.9479543504003</v>
      </c>
      <c r="D161" s="2">
        <v>3.8988752543998593</v>
      </c>
      <c r="E161" s="2">
        <v>5901.3360000000002</v>
      </c>
      <c r="F161" s="2">
        <v>9.0759690000000006</v>
      </c>
      <c r="G161" s="2">
        <v>21.637110096000001</v>
      </c>
      <c r="H161" s="2">
        <v>0</v>
      </c>
      <c r="I161" s="2">
        <v>0</v>
      </c>
      <c r="J161" s="6" t="s">
        <v>82</v>
      </c>
    </row>
    <row r="162" spans="1:10" x14ac:dyDescent="0.25">
      <c r="A162" s="6" t="s">
        <v>432</v>
      </c>
      <c r="B162" s="6" t="s">
        <v>433</v>
      </c>
      <c r="C162" s="2">
        <f>SUM(D162:I162)</f>
        <v>5932.8015715583997</v>
      </c>
      <c r="D162" s="2">
        <v>5829.5515319999995</v>
      </c>
      <c r="E162" s="2">
        <v>34.105850150399995</v>
      </c>
      <c r="F162" s="2">
        <v>64.803790799999987</v>
      </c>
      <c r="G162" s="2">
        <v>4.3403986080000001</v>
      </c>
      <c r="H162" s="2">
        <v>0</v>
      </c>
      <c r="I162" s="2">
        <v>0</v>
      </c>
      <c r="J162" s="6" t="s">
        <v>100</v>
      </c>
    </row>
    <row r="163" spans="1:10" x14ac:dyDescent="0.25">
      <c r="A163" s="6" t="s">
        <v>999</v>
      </c>
      <c r="B163" s="6" t="s">
        <v>436</v>
      </c>
      <c r="C163" s="2">
        <f>SUM(D163:I163)</f>
        <v>5921.5602921552018</v>
      </c>
      <c r="D163" s="2">
        <v>5632.9462887264017</v>
      </c>
      <c r="E163" s="2">
        <v>0</v>
      </c>
      <c r="F163" s="2">
        <v>2.8389690000000001</v>
      </c>
      <c r="G163" s="2">
        <v>285.77503442880004</v>
      </c>
      <c r="H163" s="2">
        <v>0</v>
      </c>
      <c r="I163" s="2">
        <v>0</v>
      </c>
      <c r="J163" s="6" t="s">
        <v>63</v>
      </c>
    </row>
    <row r="164" spans="1:10" x14ac:dyDescent="0.25">
      <c r="A164" s="6" t="s">
        <v>1186</v>
      </c>
      <c r="B164" s="6" t="s">
        <v>438</v>
      </c>
      <c r="C164" s="2">
        <f>SUM(D164:I164)</f>
        <v>5683.3322991983996</v>
      </c>
      <c r="D164" s="2">
        <v>25.699916390400134</v>
      </c>
      <c r="E164" s="2">
        <v>5585.1586559999996</v>
      </c>
      <c r="F164" s="2">
        <v>10.232059319999999</v>
      </c>
      <c r="G164" s="2">
        <v>62.241667488000004</v>
      </c>
      <c r="H164" s="2">
        <v>0</v>
      </c>
      <c r="I164" s="2">
        <v>0</v>
      </c>
      <c r="J164" s="6" t="s">
        <v>92</v>
      </c>
    </row>
    <row r="165" spans="1:10" x14ac:dyDescent="0.25">
      <c r="A165" s="6" t="s">
        <v>439</v>
      </c>
      <c r="B165" s="6" t="s">
        <v>440</v>
      </c>
      <c r="C165" s="2">
        <f>SUM(D165:I165)</f>
        <v>5673.0053839536013</v>
      </c>
      <c r="D165" s="2">
        <v>5667.1481560176007</v>
      </c>
      <c r="E165" s="2">
        <v>0</v>
      </c>
      <c r="F165" s="2">
        <v>2.6712050400000003</v>
      </c>
      <c r="G165" s="2">
        <v>3.186022895999999</v>
      </c>
      <c r="H165" s="2">
        <v>0</v>
      </c>
      <c r="I165" s="2">
        <v>0</v>
      </c>
      <c r="J165" s="6" t="s">
        <v>63</v>
      </c>
    </row>
    <row r="166" spans="1:10" x14ac:dyDescent="0.25">
      <c r="A166" s="6" t="s">
        <v>929</v>
      </c>
      <c r="B166" s="6" t="s">
        <v>442</v>
      </c>
      <c r="C166" s="2">
        <f>SUM(D166:I166)</f>
        <v>5662.5177509712012</v>
      </c>
      <c r="D166" s="2">
        <v>5656.1961754368012</v>
      </c>
      <c r="E166" s="2">
        <v>0</v>
      </c>
      <c r="F166" s="2">
        <v>2.7735598799999996</v>
      </c>
      <c r="G166" s="2">
        <v>3.5480156543999986</v>
      </c>
      <c r="H166" s="2">
        <v>0</v>
      </c>
      <c r="I166" s="2">
        <v>0</v>
      </c>
      <c r="J166" s="6" t="s">
        <v>63</v>
      </c>
    </row>
    <row r="167" spans="1:10" x14ac:dyDescent="0.25">
      <c r="A167" s="6" t="s">
        <v>1012</v>
      </c>
      <c r="B167" s="6" t="s">
        <v>444</v>
      </c>
      <c r="C167" s="2">
        <f>SUM(D167:I167)</f>
        <v>5586.4516881600011</v>
      </c>
      <c r="D167" s="2">
        <v>5580.6169406400004</v>
      </c>
      <c r="E167" s="2">
        <v>0</v>
      </c>
      <c r="F167" s="2">
        <v>2.6717040000000001</v>
      </c>
      <c r="G167" s="2">
        <v>3.1630435199999996</v>
      </c>
      <c r="H167" s="2">
        <v>0</v>
      </c>
      <c r="I167" s="2">
        <v>0</v>
      </c>
      <c r="J167" s="6" t="s">
        <v>63</v>
      </c>
    </row>
    <row r="168" spans="1:10" x14ac:dyDescent="0.25">
      <c r="A168" s="6" t="s">
        <v>1010</v>
      </c>
      <c r="B168" s="6" t="s">
        <v>446</v>
      </c>
      <c r="C168" s="2">
        <f>SUM(D168:I168)</f>
        <v>5539.0326408143992</v>
      </c>
      <c r="D168" s="2">
        <v>5532.4432371599996</v>
      </c>
      <c r="E168" s="2">
        <v>0</v>
      </c>
      <c r="F168" s="2">
        <v>2.8048355999999997</v>
      </c>
      <c r="G168" s="2">
        <v>3.7845680543999998</v>
      </c>
      <c r="H168" s="2">
        <v>0</v>
      </c>
      <c r="I168" s="2">
        <v>0</v>
      </c>
      <c r="J168" s="6" t="s">
        <v>63</v>
      </c>
    </row>
    <row r="169" spans="1:10" x14ac:dyDescent="0.25">
      <c r="A169" s="6" t="s">
        <v>1187</v>
      </c>
      <c r="B169" s="6" t="s">
        <v>449</v>
      </c>
      <c r="C169" s="2">
        <f>SUM(D169:I169)</f>
        <v>5494.2213362399989</v>
      </c>
      <c r="D169" s="2">
        <v>5488.3933410095988</v>
      </c>
      <c r="E169" s="2">
        <v>0</v>
      </c>
      <c r="F169" s="2">
        <v>2.6219667599999998</v>
      </c>
      <c r="G169" s="2">
        <v>3.2060284704000002</v>
      </c>
      <c r="H169" s="2">
        <v>0</v>
      </c>
      <c r="I169" s="2">
        <v>0</v>
      </c>
      <c r="J169" s="6" t="s">
        <v>63</v>
      </c>
    </row>
    <row r="170" spans="1:10" x14ac:dyDescent="0.25">
      <c r="A170" s="6" t="s">
        <v>979</v>
      </c>
      <c r="B170" s="6" t="s">
        <v>452</v>
      </c>
      <c r="C170" s="2">
        <f>SUM(D170:I170)</f>
        <v>5465.5630569792011</v>
      </c>
      <c r="D170" s="2">
        <v>5459.8829598432012</v>
      </c>
      <c r="E170" s="2">
        <v>0</v>
      </c>
      <c r="F170" s="2">
        <v>2.581936559999999</v>
      </c>
      <c r="G170" s="2">
        <v>3.0981605759999993</v>
      </c>
      <c r="H170" s="2">
        <v>0</v>
      </c>
      <c r="I170" s="2">
        <v>0</v>
      </c>
      <c r="J170" s="6" t="s">
        <v>63</v>
      </c>
    </row>
    <row r="171" spans="1:10" x14ac:dyDescent="0.25">
      <c r="A171" s="6" t="s">
        <v>948</v>
      </c>
      <c r="B171" s="6" t="s">
        <v>455</v>
      </c>
      <c r="C171" s="2">
        <f>SUM(D171:I171)</f>
        <v>5366.4236639999999</v>
      </c>
      <c r="D171" s="2">
        <v>5362.5317759999998</v>
      </c>
      <c r="E171" s="2">
        <v>0</v>
      </c>
      <c r="F171" s="2">
        <v>0.29937600000000003</v>
      </c>
      <c r="G171" s="2">
        <v>3.5925120000000001</v>
      </c>
      <c r="H171" s="2">
        <v>0</v>
      </c>
      <c r="I171" s="2">
        <v>0</v>
      </c>
      <c r="J171" s="6" t="s">
        <v>63</v>
      </c>
    </row>
    <row r="172" spans="1:10" x14ac:dyDescent="0.25">
      <c r="A172" s="6" t="s">
        <v>1051</v>
      </c>
      <c r="B172" s="6" t="s">
        <v>457</v>
      </c>
      <c r="C172" s="2">
        <f>SUM(D172:I172)</f>
        <v>5362.4051363231993</v>
      </c>
      <c r="D172" s="2">
        <v>5281.0031635199994</v>
      </c>
      <c r="E172" s="2">
        <v>0</v>
      </c>
      <c r="F172" s="2">
        <v>0.32228280000000004</v>
      </c>
      <c r="G172" s="2">
        <v>0.41146600319999999</v>
      </c>
      <c r="H172" s="2">
        <v>0</v>
      </c>
      <c r="I172" s="2">
        <v>80.668223999999995</v>
      </c>
      <c r="J172" s="6" t="s">
        <v>63</v>
      </c>
    </row>
    <row r="173" spans="1:10" x14ac:dyDescent="0.25">
      <c r="A173" s="6" t="s">
        <v>458</v>
      </c>
      <c r="B173" s="6" t="s">
        <v>459</v>
      </c>
      <c r="C173" s="2">
        <f>SUM(D173:I173)</f>
        <v>5312.2489776719995</v>
      </c>
      <c r="D173" s="2">
        <v>5306.7683084975997</v>
      </c>
      <c r="E173" s="2">
        <v>0</v>
      </c>
      <c r="F173" s="2">
        <v>2.5003792800000002</v>
      </c>
      <c r="G173" s="2">
        <v>2.9802898944000003</v>
      </c>
      <c r="H173" s="2">
        <v>0</v>
      </c>
      <c r="I173" s="2">
        <v>0</v>
      </c>
      <c r="J173" s="6" t="s">
        <v>100</v>
      </c>
    </row>
    <row r="174" spans="1:10" x14ac:dyDescent="0.25">
      <c r="A174" s="6" t="s">
        <v>1007</v>
      </c>
      <c r="B174" s="6" t="s">
        <v>461</v>
      </c>
      <c r="C174" s="2">
        <f>SUM(D174:I174)</f>
        <v>5301.6691795200004</v>
      </c>
      <c r="D174" s="2">
        <v>0</v>
      </c>
      <c r="E174" s="2">
        <v>5274.53101728</v>
      </c>
      <c r="F174" s="2">
        <v>8.1058320000000013</v>
      </c>
      <c r="G174" s="2">
        <v>19.03233024</v>
      </c>
      <c r="H174" s="2">
        <v>0</v>
      </c>
      <c r="I174" s="2">
        <v>0</v>
      </c>
      <c r="J174" s="6" t="s">
        <v>82</v>
      </c>
    </row>
    <row r="175" spans="1:10" x14ac:dyDescent="0.25">
      <c r="A175" s="6" t="s">
        <v>981</v>
      </c>
      <c r="B175" s="6" t="s">
        <v>463</v>
      </c>
      <c r="C175" s="2">
        <f>SUM(D175:I175)</f>
        <v>5268.6765898703998</v>
      </c>
      <c r="D175" s="2">
        <v>5263.3716770880001</v>
      </c>
      <c r="E175" s="2">
        <v>0</v>
      </c>
      <c r="F175" s="2">
        <v>2.4111334800000006</v>
      </c>
      <c r="G175" s="2">
        <v>2.8937793024000005</v>
      </c>
      <c r="H175" s="2">
        <v>0</v>
      </c>
      <c r="I175" s="2">
        <v>0</v>
      </c>
      <c r="J175" s="6" t="s">
        <v>100</v>
      </c>
    </row>
    <row r="176" spans="1:10" x14ac:dyDescent="0.25">
      <c r="A176" s="6" t="s">
        <v>1188</v>
      </c>
      <c r="B176" s="6" t="s">
        <v>466</v>
      </c>
      <c r="C176" s="2">
        <f>SUM(D176:I176)</f>
        <v>5150.9637202464</v>
      </c>
      <c r="D176" s="2">
        <v>5145.6489861168002</v>
      </c>
      <c r="E176" s="2">
        <v>0</v>
      </c>
      <c r="F176" s="2">
        <v>2.4244693200000005</v>
      </c>
      <c r="G176" s="2">
        <v>2.8902648096000001</v>
      </c>
      <c r="H176" s="2">
        <v>0</v>
      </c>
      <c r="I176" s="2">
        <v>0</v>
      </c>
      <c r="J176" s="6" t="s">
        <v>63</v>
      </c>
    </row>
    <row r="177" spans="1:10" x14ac:dyDescent="0.25">
      <c r="A177" s="6" t="s">
        <v>1189</v>
      </c>
      <c r="B177" s="6" t="s">
        <v>469</v>
      </c>
      <c r="C177" s="2">
        <f>SUM(D177:I177)</f>
        <v>5145.2860553135997</v>
      </c>
      <c r="D177" s="2">
        <v>0</v>
      </c>
      <c r="E177" s="2">
        <v>5118.9496310735994</v>
      </c>
      <c r="F177" s="2">
        <v>7.8650611200000009</v>
      </c>
      <c r="G177" s="2">
        <v>18.471363119999999</v>
      </c>
      <c r="H177" s="2">
        <v>0</v>
      </c>
      <c r="I177" s="2">
        <v>0</v>
      </c>
      <c r="J177" s="6" t="s">
        <v>13</v>
      </c>
    </row>
    <row r="178" spans="1:10" x14ac:dyDescent="0.25">
      <c r="A178" s="6" t="s">
        <v>1190</v>
      </c>
      <c r="B178" s="6" t="s">
        <v>472</v>
      </c>
      <c r="C178" s="2">
        <f>SUM(D178:I178)</f>
        <v>5096.7028118160015</v>
      </c>
      <c r="D178" s="2">
        <v>5089.488559646401</v>
      </c>
      <c r="E178" s="2">
        <v>0</v>
      </c>
      <c r="F178" s="2">
        <v>3.2831568</v>
      </c>
      <c r="G178" s="2">
        <v>3.9310953696000004</v>
      </c>
      <c r="H178" s="2">
        <v>0</v>
      </c>
      <c r="I178" s="2">
        <v>0</v>
      </c>
      <c r="J178" s="6" t="s">
        <v>107</v>
      </c>
    </row>
    <row r="179" spans="1:10" x14ac:dyDescent="0.25">
      <c r="A179" s="6" t="s">
        <v>957</v>
      </c>
      <c r="B179" s="6" t="s">
        <v>474</v>
      </c>
      <c r="C179" s="2">
        <f>SUM(D179:I179)</f>
        <v>4963.5733528080018</v>
      </c>
      <c r="D179" s="2">
        <v>4958.120208988802</v>
      </c>
      <c r="E179" s="2">
        <v>0</v>
      </c>
      <c r="F179" s="2">
        <v>2.4098634000000003</v>
      </c>
      <c r="G179" s="2">
        <v>3.0432804192000003</v>
      </c>
      <c r="H179" s="2">
        <v>0</v>
      </c>
      <c r="I179" s="2">
        <v>0</v>
      </c>
      <c r="J179" s="6" t="s">
        <v>100</v>
      </c>
    </row>
    <row r="180" spans="1:10" x14ac:dyDescent="0.25">
      <c r="A180" s="6" t="s">
        <v>1015</v>
      </c>
      <c r="B180" s="6" t="s">
        <v>476</v>
      </c>
      <c r="C180" s="2">
        <f>SUM(D180:I180)</f>
        <v>4929.1873148448003</v>
      </c>
      <c r="D180" s="2">
        <v>4924.0338273504003</v>
      </c>
      <c r="E180" s="2">
        <v>0</v>
      </c>
      <c r="F180" s="2">
        <v>2.3354049599999995</v>
      </c>
      <c r="G180" s="2">
        <v>2.8180825344000002</v>
      </c>
      <c r="H180" s="2">
        <v>0</v>
      </c>
      <c r="I180" s="2">
        <v>0</v>
      </c>
      <c r="J180" s="6" t="s">
        <v>63</v>
      </c>
    </row>
    <row r="181" spans="1:10" x14ac:dyDescent="0.25">
      <c r="A181" s="6" t="s">
        <v>1017</v>
      </c>
      <c r="B181" s="6" t="s">
        <v>478</v>
      </c>
      <c r="C181" s="2">
        <f>SUM(D181:I181)</f>
        <v>4769.3495630591997</v>
      </c>
      <c r="D181" s="2">
        <v>4753.035182246399</v>
      </c>
      <c r="E181" s="2">
        <v>0</v>
      </c>
      <c r="F181" s="2">
        <v>4.8211783199999987</v>
      </c>
      <c r="G181" s="2">
        <v>11.493202492799998</v>
      </c>
      <c r="H181" s="2">
        <v>0</v>
      </c>
      <c r="I181" s="2">
        <v>0</v>
      </c>
      <c r="J181" s="6" t="s">
        <v>63</v>
      </c>
    </row>
    <row r="182" spans="1:10" x14ac:dyDescent="0.25">
      <c r="A182" s="6" t="s">
        <v>1019</v>
      </c>
      <c r="B182" s="6" t="s">
        <v>481</v>
      </c>
      <c r="C182" s="2">
        <f>SUM(D182:I182)</f>
        <v>4687.601425416</v>
      </c>
      <c r="D182" s="2">
        <v>4682.7718146719999</v>
      </c>
      <c r="E182" s="2">
        <v>0</v>
      </c>
      <c r="F182" s="2">
        <v>2.2032032400000006</v>
      </c>
      <c r="G182" s="2">
        <v>2.6264075039999999</v>
      </c>
      <c r="H182" s="2">
        <v>0</v>
      </c>
      <c r="I182" s="2">
        <v>0</v>
      </c>
      <c r="J182" s="6" t="s">
        <v>13</v>
      </c>
    </row>
    <row r="183" spans="1:10" x14ac:dyDescent="0.25">
      <c r="A183" s="6" t="s">
        <v>1191</v>
      </c>
      <c r="B183" s="6" t="s">
        <v>483</v>
      </c>
      <c r="C183" s="2">
        <f>SUM(D183:I183)</f>
        <v>4664.3024201760009</v>
      </c>
      <c r="D183" s="2">
        <v>4659.4306654560005</v>
      </c>
      <c r="E183" s="2">
        <v>0</v>
      </c>
      <c r="F183" s="2">
        <v>2.2088505600000001</v>
      </c>
      <c r="G183" s="2">
        <v>2.6629041599999996</v>
      </c>
      <c r="H183" s="2">
        <v>0</v>
      </c>
      <c r="I183" s="2">
        <v>0</v>
      </c>
      <c r="J183" s="6" t="s">
        <v>92</v>
      </c>
    </row>
    <row r="184" spans="1:10" x14ac:dyDescent="0.25">
      <c r="A184" s="6" t="s">
        <v>1028</v>
      </c>
      <c r="B184" s="6" t="s">
        <v>485</v>
      </c>
      <c r="C184" s="2">
        <f>SUM(D184:I184)</f>
        <v>4580.8126227360017</v>
      </c>
      <c r="D184" s="2">
        <v>4575.6465333264014</v>
      </c>
      <c r="E184" s="2">
        <v>0</v>
      </c>
      <c r="F184" s="2">
        <v>2.25554868</v>
      </c>
      <c r="G184" s="2">
        <v>2.9105407296000001</v>
      </c>
      <c r="H184" s="2">
        <v>0</v>
      </c>
      <c r="I184" s="2">
        <v>0</v>
      </c>
      <c r="J184" s="6" t="s">
        <v>63</v>
      </c>
    </row>
    <row r="185" spans="1:10" x14ac:dyDescent="0.25">
      <c r="A185" s="6" t="s">
        <v>1192</v>
      </c>
      <c r="B185" s="6" t="s">
        <v>487</v>
      </c>
      <c r="C185" s="2">
        <f>SUM(D185:I185)</f>
        <v>4515.2629874351996</v>
      </c>
      <c r="D185" s="2">
        <v>4510.6036046063991</v>
      </c>
      <c r="E185" s="2">
        <v>0</v>
      </c>
      <c r="F185" s="2">
        <v>2.1254335200000001</v>
      </c>
      <c r="G185" s="2">
        <v>2.5339493088000005</v>
      </c>
      <c r="H185" s="2">
        <v>0</v>
      </c>
      <c r="I185" s="2">
        <v>0</v>
      </c>
      <c r="J185" s="6" t="s">
        <v>100</v>
      </c>
    </row>
    <row r="186" spans="1:10" x14ac:dyDescent="0.25">
      <c r="A186" s="46" t="s">
        <v>1263</v>
      </c>
      <c r="B186" s="5" t="s">
        <v>1262</v>
      </c>
      <c r="C186" s="2">
        <f>SUM(D186:I186)</f>
        <v>4481.5601917295999</v>
      </c>
      <c r="D186" s="2">
        <v>4476.9328185455997</v>
      </c>
      <c r="E186" s="2">
        <v>2.1717460800000001</v>
      </c>
      <c r="F186" s="2">
        <v>2.4556271040000004</v>
      </c>
      <c r="G186" s="2">
        <v>0</v>
      </c>
      <c r="H186" s="2">
        <v>0</v>
      </c>
      <c r="I186" s="2">
        <v>0</v>
      </c>
      <c r="J186" s="6" t="s">
        <v>63</v>
      </c>
    </row>
    <row r="187" spans="1:10" x14ac:dyDescent="0.25">
      <c r="A187" s="6" t="s">
        <v>1130</v>
      </c>
      <c r="B187" s="6" t="s">
        <v>489</v>
      </c>
      <c r="C187" s="2">
        <f>SUM(D187:I187)</f>
        <v>4416.5523326399998</v>
      </c>
      <c r="D187" s="2">
        <v>4411.0422719999997</v>
      </c>
      <c r="E187" s="2">
        <v>0</v>
      </c>
      <c r="F187" s="2">
        <v>2.292948</v>
      </c>
      <c r="G187" s="2">
        <v>3.2171126399999999</v>
      </c>
      <c r="H187" s="2">
        <v>0</v>
      </c>
      <c r="I187" s="2">
        <v>0</v>
      </c>
      <c r="J187" s="6" t="s">
        <v>92</v>
      </c>
    </row>
    <row r="188" spans="1:10" x14ac:dyDescent="0.25">
      <c r="A188" s="6" t="s">
        <v>1193</v>
      </c>
      <c r="B188" s="6" t="s">
        <v>491</v>
      </c>
      <c r="C188" s="2">
        <f>SUM(D188:I188)</f>
        <v>4371.3773388431991</v>
      </c>
      <c r="D188" s="2">
        <v>4366.8797759999998</v>
      </c>
      <c r="E188" s="2">
        <v>0</v>
      </c>
      <c r="F188" s="2">
        <v>2.0517462000000002</v>
      </c>
      <c r="G188" s="2">
        <v>2.4458166432000001</v>
      </c>
      <c r="H188" s="2">
        <v>0</v>
      </c>
      <c r="I188" s="2">
        <v>0</v>
      </c>
      <c r="J188" s="6" t="s">
        <v>100</v>
      </c>
    </row>
    <row r="189" spans="1:10" x14ac:dyDescent="0.25">
      <c r="A189" s="6" t="s">
        <v>1194</v>
      </c>
      <c r="B189" s="6" t="s">
        <v>494</v>
      </c>
      <c r="C189" s="2">
        <f>SUM(D189:I189)</f>
        <v>4228.8356644128007</v>
      </c>
      <c r="D189" s="2">
        <v>4224.3830052480007</v>
      </c>
      <c r="E189" s="2">
        <v>0</v>
      </c>
      <c r="F189" s="2">
        <v>2.01062736</v>
      </c>
      <c r="G189" s="2">
        <v>2.4420318048</v>
      </c>
      <c r="H189" s="2">
        <v>0</v>
      </c>
      <c r="I189" s="2">
        <v>0</v>
      </c>
      <c r="J189" s="6" t="s">
        <v>63</v>
      </c>
    </row>
    <row r="190" spans="1:10" x14ac:dyDescent="0.25">
      <c r="A190" s="6" t="s">
        <v>1195</v>
      </c>
      <c r="B190" s="6" t="s">
        <v>497</v>
      </c>
      <c r="C190" s="2">
        <f>SUM(D190:I190)</f>
        <v>4206.1257885023997</v>
      </c>
      <c r="D190" s="2">
        <v>4203.0215469648001</v>
      </c>
      <c r="E190" s="2">
        <v>0</v>
      </c>
      <c r="F190" s="2">
        <v>1.4156629199999999</v>
      </c>
      <c r="G190" s="2">
        <v>1.6885786176000002</v>
      </c>
      <c r="H190" s="2">
        <v>0</v>
      </c>
      <c r="I190" s="2">
        <v>0</v>
      </c>
      <c r="J190" s="6" t="s">
        <v>100</v>
      </c>
    </row>
    <row r="191" spans="1:10" x14ac:dyDescent="0.25">
      <c r="A191" s="6" t="s">
        <v>1196</v>
      </c>
      <c r="B191" s="6" t="s">
        <v>500</v>
      </c>
      <c r="C191" s="2">
        <f>SUM(D191:I191)</f>
        <v>4198.7238938064002</v>
      </c>
      <c r="D191" s="2">
        <v>4194.3911356367998</v>
      </c>
      <c r="E191" s="2">
        <v>0</v>
      </c>
      <c r="F191" s="2">
        <v>1.9764259199999998</v>
      </c>
      <c r="G191" s="2">
        <v>2.3563322496000003</v>
      </c>
      <c r="H191" s="2">
        <v>0</v>
      </c>
      <c r="I191" s="2">
        <v>0</v>
      </c>
      <c r="J191" s="6" t="s">
        <v>100</v>
      </c>
    </row>
    <row r="192" spans="1:10" x14ac:dyDescent="0.25">
      <c r="A192" s="6" t="s">
        <v>967</v>
      </c>
      <c r="B192" s="6" t="s">
        <v>503</v>
      </c>
      <c r="C192" s="2">
        <f>SUM(D192:I192)</f>
        <v>4194.4917513744003</v>
      </c>
      <c r="D192" s="2">
        <v>4173.0224515055997</v>
      </c>
      <c r="E192" s="2">
        <v>0</v>
      </c>
      <c r="F192" s="2">
        <v>6.41159064</v>
      </c>
      <c r="G192" s="2">
        <v>15.057709228800002</v>
      </c>
      <c r="H192" s="2">
        <v>0</v>
      </c>
      <c r="I192" s="2">
        <v>0</v>
      </c>
      <c r="J192" s="6" t="s">
        <v>13</v>
      </c>
    </row>
    <row r="193" spans="1:10" x14ac:dyDescent="0.25">
      <c r="A193" s="6" t="s">
        <v>1142</v>
      </c>
      <c r="B193" s="6" t="s">
        <v>505</v>
      </c>
      <c r="C193" s="2">
        <f>SUM(D193:I193)</f>
        <v>4171.259328264</v>
      </c>
      <c r="D193" s="2">
        <v>4166.9500112351998</v>
      </c>
      <c r="E193" s="2">
        <v>0</v>
      </c>
      <c r="F193" s="2">
        <v>1.9646096399999999</v>
      </c>
      <c r="G193" s="2">
        <v>2.3447073887999998</v>
      </c>
      <c r="H193" s="2">
        <v>0</v>
      </c>
      <c r="I193" s="2">
        <v>0</v>
      </c>
      <c r="J193" s="6" t="s">
        <v>100</v>
      </c>
    </row>
    <row r="194" spans="1:10" x14ac:dyDescent="0.25">
      <c r="A194" s="6" t="s">
        <v>1197</v>
      </c>
      <c r="B194" s="6" t="s">
        <v>507</v>
      </c>
      <c r="C194" s="2">
        <f>SUM(D194:I194)</f>
        <v>4098.1257286704003</v>
      </c>
      <c r="D194" s="2">
        <v>4093.8975507024002</v>
      </c>
      <c r="E194" s="2">
        <v>0</v>
      </c>
      <c r="F194" s="2">
        <v>1.9288886399999998</v>
      </c>
      <c r="G194" s="2">
        <v>2.299289328</v>
      </c>
      <c r="H194" s="2">
        <v>0</v>
      </c>
      <c r="I194" s="2">
        <v>0</v>
      </c>
      <c r="J194" s="6" t="s">
        <v>100</v>
      </c>
    </row>
    <row r="195" spans="1:10" x14ac:dyDescent="0.25">
      <c r="A195" s="6" t="s">
        <v>1018</v>
      </c>
      <c r="B195" s="6" t="s">
        <v>510</v>
      </c>
      <c r="C195" s="2">
        <f>SUM(D195:I195)</f>
        <v>4080.225406219201</v>
      </c>
      <c r="D195" s="2">
        <v>4075.9300646064012</v>
      </c>
      <c r="E195" s="2">
        <v>0</v>
      </c>
      <c r="F195" s="2">
        <v>1.9398204000000006</v>
      </c>
      <c r="G195" s="2">
        <v>2.3555212127999998</v>
      </c>
      <c r="H195" s="2">
        <v>0</v>
      </c>
      <c r="I195" s="2">
        <v>0</v>
      </c>
      <c r="J195" s="6" t="s">
        <v>63</v>
      </c>
    </row>
    <row r="196" spans="1:10" x14ac:dyDescent="0.25">
      <c r="A196" s="6" t="s">
        <v>1198</v>
      </c>
      <c r="B196" s="6" t="s">
        <v>512</v>
      </c>
      <c r="C196" s="2">
        <f>SUM(D196:I196)</f>
        <v>4063.3530638399993</v>
      </c>
      <c r="D196" s="2">
        <v>4059.1702367999992</v>
      </c>
      <c r="E196" s="2">
        <v>0</v>
      </c>
      <c r="F196" s="2">
        <v>1.911924</v>
      </c>
      <c r="G196" s="2">
        <v>2.2709030399999999</v>
      </c>
      <c r="H196" s="2">
        <v>0</v>
      </c>
      <c r="I196" s="2">
        <v>0</v>
      </c>
      <c r="J196" s="6" t="s">
        <v>92</v>
      </c>
    </row>
    <row r="197" spans="1:10" x14ac:dyDescent="0.25">
      <c r="A197" s="47" t="s">
        <v>1247</v>
      </c>
      <c r="B197" s="5" t="s">
        <v>1200</v>
      </c>
      <c r="C197" s="2">
        <f>SUM(D197:I197)</f>
        <v>4041.9667727711994</v>
      </c>
      <c r="D197" s="2">
        <v>4037.7966701183996</v>
      </c>
      <c r="E197" s="2">
        <v>1.9024437600000004</v>
      </c>
      <c r="F197" s="2">
        <v>2.2676588927999997</v>
      </c>
      <c r="G197" s="2">
        <v>0</v>
      </c>
      <c r="H197" s="2">
        <v>0</v>
      </c>
      <c r="I197" s="2">
        <v>0</v>
      </c>
      <c r="J197" s="6" t="s">
        <v>63</v>
      </c>
    </row>
    <row r="198" spans="1:10" x14ac:dyDescent="0.25">
      <c r="A198" s="6" t="s">
        <v>1199</v>
      </c>
      <c r="B198" s="6" t="s">
        <v>1200</v>
      </c>
      <c r="C198" s="2">
        <f>SUM(D198:I198)</f>
        <v>4041.8760527712002</v>
      </c>
      <c r="D198" s="2">
        <v>4037.7059501184003</v>
      </c>
      <c r="E198" s="2">
        <v>0</v>
      </c>
      <c r="F198" s="2">
        <v>1.9024437600000004</v>
      </c>
      <c r="G198" s="2">
        <v>2.2676588927999997</v>
      </c>
      <c r="H198" s="2">
        <v>0</v>
      </c>
      <c r="I198" s="2">
        <v>0</v>
      </c>
      <c r="J198" s="10" t="s">
        <v>100</v>
      </c>
    </row>
    <row r="199" spans="1:10" x14ac:dyDescent="0.25">
      <c r="A199" s="6" t="s">
        <v>1046</v>
      </c>
      <c r="B199" s="6" t="s">
        <v>514</v>
      </c>
      <c r="C199" s="2">
        <f>SUM(D199:I199)</f>
        <v>3978.4219551216011</v>
      </c>
      <c r="D199" s="2">
        <v>3974.2369045344008</v>
      </c>
      <c r="E199" s="2">
        <v>0</v>
      </c>
      <c r="F199" s="2">
        <v>1.89062748</v>
      </c>
      <c r="G199" s="2">
        <v>2.2944231072000001</v>
      </c>
      <c r="H199" s="2">
        <v>0</v>
      </c>
      <c r="I199" s="2">
        <v>0</v>
      </c>
      <c r="J199" s="6" t="s">
        <v>63</v>
      </c>
    </row>
    <row r="200" spans="1:10" x14ac:dyDescent="0.25">
      <c r="A200" s="6" t="s">
        <v>1201</v>
      </c>
      <c r="B200" s="6" t="s">
        <v>516</v>
      </c>
      <c r="C200" s="2">
        <f>SUM(D200:I200)</f>
        <v>3954.2759317151995</v>
      </c>
      <c r="D200" s="2">
        <v>3949.6087796255997</v>
      </c>
      <c r="E200" s="2">
        <v>0</v>
      </c>
      <c r="F200" s="2">
        <v>1.9931637600000001</v>
      </c>
      <c r="G200" s="2">
        <v>2.6739883295999998</v>
      </c>
      <c r="H200" s="2">
        <v>0</v>
      </c>
      <c r="I200" s="2">
        <v>0</v>
      </c>
      <c r="J200" s="6" t="s">
        <v>63</v>
      </c>
    </row>
    <row r="201" spans="1:10" x14ac:dyDescent="0.25">
      <c r="A201" s="6" t="s">
        <v>1026</v>
      </c>
      <c r="B201" s="6" t="s">
        <v>518</v>
      </c>
      <c r="C201" s="2">
        <f>SUM(D201:I201)</f>
        <v>3917.2606049807996</v>
      </c>
      <c r="D201" s="2">
        <v>3913.1924815871998</v>
      </c>
      <c r="E201" s="2">
        <v>0</v>
      </c>
      <c r="F201" s="2">
        <v>1.8496674</v>
      </c>
      <c r="G201" s="2">
        <v>2.2184559936000001</v>
      </c>
      <c r="H201" s="2">
        <v>0</v>
      </c>
      <c r="I201" s="2">
        <v>0</v>
      </c>
      <c r="J201" s="6" t="s">
        <v>63</v>
      </c>
    </row>
    <row r="202" spans="1:10" x14ac:dyDescent="0.25">
      <c r="A202" s="6" t="s">
        <v>1030</v>
      </c>
      <c r="B202" s="6" t="s">
        <v>520</v>
      </c>
      <c r="C202" s="2">
        <f>SUM(D202:I202)</f>
        <v>3889.7420755535995</v>
      </c>
      <c r="D202" s="2">
        <v>3885.5535766991993</v>
      </c>
      <c r="E202" s="2">
        <v>0</v>
      </c>
      <c r="F202" s="2">
        <v>1.8705556800000001</v>
      </c>
      <c r="G202" s="2">
        <v>2.3179431743999994</v>
      </c>
      <c r="H202" s="2">
        <v>0</v>
      </c>
      <c r="I202" s="2">
        <v>0</v>
      </c>
      <c r="J202" s="6" t="s">
        <v>63</v>
      </c>
    </row>
    <row r="203" spans="1:10" x14ac:dyDescent="0.25">
      <c r="A203" s="6" t="s">
        <v>1202</v>
      </c>
      <c r="B203" s="6" t="s">
        <v>522</v>
      </c>
      <c r="C203" s="2">
        <f>SUM(D203:I203)</f>
        <v>3882.5838085103996</v>
      </c>
      <c r="D203" s="2">
        <v>3878.5381219871997</v>
      </c>
      <c r="E203" s="2">
        <v>0</v>
      </c>
      <c r="F203" s="2">
        <v>1.8364222799999999</v>
      </c>
      <c r="G203" s="2">
        <v>2.2092642431999998</v>
      </c>
      <c r="H203" s="2">
        <v>0</v>
      </c>
      <c r="I203" s="2">
        <v>0</v>
      </c>
      <c r="J203" s="6" t="s">
        <v>63</v>
      </c>
    </row>
    <row r="204" spans="1:10" x14ac:dyDescent="0.25">
      <c r="A204" s="6" t="s">
        <v>1203</v>
      </c>
      <c r="B204" s="6" t="s">
        <v>524</v>
      </c>
      <c r="C204" s="2">
        <f>SUM(D204:I204)</f>
        <v>3847.9471084655997</v>
      </c>
      <c r="D204" s="2">
        <v>3843.9391786992001</v>
      </c>
      <c r="E204" s="2">
        <v>0</v>
      </c>
      <c r="F204" s="2">
        <v>1.81975248</v>
      </c>
      <c r="G204" s="2">
        <v>2.1881772863999993</v>
      </c>
      <c r="H204" s="2">
        <v>0</v>
      </c>
      <c r="I204" s="2">
        <v>0</v>
      </c>
      <c r="J204" s="6" t="s">
        <v>100</v>
      </c>
    </row>
    <row r="205" spans="1:10" x14ac:dyDescent="0.25">
      <c r="A205" s="6" t="s">
        <v>1032</v>
      </c>
      <c r="B205" s="6" t="s">
        <v>526</v>
      </c>
      <c r="C205" s="2">
        <f>SUM(D205:I205)</f>
        <v>3839.3480563200005</v>
      </c>
      <c r="D205" s="2">
        <v>3834.9752616000005</v>
      </c>
      <c r="E205" s="2">
        <v>0</v>
      </c>
      <c r="F205" s="2">
        <v>2.0207879999999996</v>
      </c>
      <c r="G205" s="2">
        <v>2.3520067199999999</v>
      </c>
      <c r="H205" s="2">
        <v>0</v>
      </c>
      <c r="I205" s="2">
        <v>0</v>
      </c>
      <c r="J205" s="6" t="s">
        <v>100</v>
      </c>
    </row>
    <row r="206" spans="1:10" x14ac:dyDescent="0.25">
      <c r="A206" s="6" t="s">
        <v>922</v>
      </c>
      <c r="B206" s="6" t="s">
        <v>528</v>
      </c>
      <c r="C206" s="2">
        <f>SUM(D206:I206)</f>
        <v>3827.7195667199999</v>
      </c>
      <c r="D206" s="2">
        <v>2809.3262399999999</v>
      </c>
      <c r="E206" s="2">
        <v>0</v>
      </c>
      <c r="F206" s="2">
        <v>1012.662</v>
      </c>
      <c r="G206" s="2">
        <v>5.7313267199999993</v>
      </c>
      <c r="H206" s="2">
        <v>0</v>
      </c>
      <c r="I206" s="2">
        <v>0</v>
      </c>
      <c r="J206" s="6" t="s">
        <v>82</v>
      </c>
    </row>
    <row r="207" spans="1:10" x14ac:dyDescent="0.25">
      <c r="A207" s="6" t="s">
        <v>1204</v>
      </c>
      <c r="B207" s="6" t="s">
        <v>531</v>
      </c>
      <c r="C207" s="2">
        <f>SUM(D207:I207)</f>
        <v>3808.5825483215999</v>
      </c>
      <c r="D207" s="2">
        <v>3577.1947798607998</v>
      </c>
      <c r="E207" s="2">
        <v>0</v>
      </c>
      <c r="F207" s="2">
        <v>1.7281706400000001</v>
      </c>
      <c r="G207" s="2">
        <v>2.1338378207999997</v>
      </c>
      <c r="H207" s="2">
        <v>0</v>
      </c>
      <c r="I207" s="2">
        <v>227.52576000000002</v>
      </c>
      <c r="J207" s="6" t="s">
        <v>63</v>
      </c>
    </row>
    <row r="208" spans="1:10" x14ac:dyDescent="0.25">
      <c r="A208" s="6" t="s">
        <v>1034</v>
      </c>
      <c r="B208" s="6" t="s">
        <v>534</v>
      </c>
      <c r="C208" s="2">
        <f>SUM(D208:I208)</f>
        <v>3804.6326702831998</v>
      </c>
      <c r="D208" s="2">
        <v>3800.6975070287999</v>
      </c>
      <c r="E208" s="2">
        <v>0</v>
      </c>
      <c r="F208" s="2">
        <v>1.7929447199999999</v>
      </c>
      <c r="G208" s="2">
        <v>2.1422185343999995</v>
      </c>
      <c r="H208" s="2">
        <v>0</v>
      </c>
      <c r="I208" s="2">
        <v>0</v>
      </c>
      <c r="J208" s="6" t="s">
        <v>63</v>
      </c>
    </row>
    <row r="209" spans="1:10" x14ac:dyDescent="0.25">
      <c r="A209" s="6" t="s">
        <v>1023</v>
      </c>
      <c r="B209" s="6" t="s">
        <v>536</v>
      </c>
      <c r="C209" s="2">
        <f>SUM(D209:I209)</f>
        <v>3744.0622919952002</v>
      </c>
      <c r="D209" s="2">
        <v>3740.1992003376004</v>
      </c>
      <c r="E209" s="2">
        <v>0</v>
      </c>
      <c r="F209" s="2">
        <v>1.7622359999999999</v>
      </c>
      <c r="G209" s="2">
        <v>2.1008556575999999</v>
      </c>
      <c r="H209" s="2">
        <v>0</v>
      </c>
      <c r="I209" s="2">
        <v>0</v>
      </c>
      <c r="J209" s="6" t="s">
        <v>100</v>
      </c>
    </row>
    <row r="210" spans="1:10" x14ac:dyDescent="0.25">
      <c r="A210" s="6" t="s">
        <v>1014</v>
      </c>
      <c r="B210" s="6" t="s">
        <v>539</v>
      </c>
      <c r="C210" s="2">
        <f>SUM(D210:I210)</f>
        <v>3720.8577571199999</v>
      </c>
      <c r="D210" s="2">
        <v>3716.9944314047998</v>
      </c>
      <c r="E210" s="2">
        <v>0</v>
      </c>
      <c r="F210" s="2">
        <v>1.7567928000000002</v>
      </c>
      <c r="G210" s="2">
        <v>2.1065329152000003</v>
      </c>
      <c r="H210" s="2">
        <v>0</v>
      </c>
      <c r="I210" s="2">
        <v>0</v>
      </c>
      <c r="J210" s="6" t="s">
        <v>63</v>
      </c>
    </row>
    <row r="211" spans="1:10" x14ac:dyDescent="0.25">
      <c r="A211" s="6" t="s">
        <v>1205</v>
      </c>
      <c r="B211" s="6" t="s">
        <v>541</v>
      </c>
      <c r="C211" s="2">
        <f>SUM(D211:I211)</f>
        <v>3712.4917918704</v>
      </c>
      <c r="D211" s="2">
        <v>3708.6674322096001</v>
      </c>
      <c r="E211" s="2">
        <v>0</v>
      </c>
      <c r="F211" s="2">
        <v>1.7445909599999998</v>
      </c>
      <c r="G211" s="2">
        <v>2.0797687008000008</v>
      </c>
      <c r="H211" s="2">
        <v>0</v>
      </c>
      <c r="I211" s="2">
        <v>0</v>
      </c>
      <c r="J211" s="6" t="s">
        <v>100</v>
      </c>
    </row>
    <row r="212" spans="1:10" x14ac:dyDescent="0.25">
      <c r="A212" s="6" t="s">
        <v>1165</v>
      </c>
      <c r="B212" s="6" t="s">
        <v>542</v>
      </c>
      <c r="C212" s="2">
        <f>SUM(D212:I212)</f>
        <v>3679.9617426768</v>
      </c>
      <c r="D212" s="2">
        <v>3676.2794532575999</v>
      </c>
      <c r="E212" s="2">
        <v>0</v>
      </c>
      <c r="F212" s="2">
        <v>1.67983956</v>
      </c>
      <c r="G212" s="2">
        <v>2.0024498592</v>
      </c>
      <c r="H212" s="2">
        <v>0</v>
      </c>
      <c r="I212" s="2">
        <v>0</v>
      </c>
      <c r="J212" s="6" t="s">
        <v>100</v>
      </c>
    </row>
    <row r="213" spans="1:10" x14ac:dyDescent="0.25">
      <c r="A213" s="6" t="s">
        <v>1033</v>
      </c>
      <c r="B213" s="6" t="s">
        <v>545</v>
      </c>
      <c r="C213" s="2">
        <f>SUM(D213:I213)</f>
        <v>3569.2721786736001</v>
      </c>
      <c r="D213" s="2">
        <v>3565.5897531743999</v>
      </c>
      <c r="E213" s="2">
        <v>0</v>
      </c>
      <c r="F213" s="2">
        <v>1.6799756399999999</v>
      </c>
      <c r="G213" s="2">
        <v>2.0024498592</v>
      </c>
      <c r="H213" s="2">
        <v>0</v>
      </c>
      <c r="I213" s="2">
        <v>0</v>
      </c>
      <c r="J213" s="6" t="s">
        <v>63</v>
      </c>
    </row>
    <row r="214" spans="1:10" x14ac:dyDescent="0.25">
      <c r="A214" s="6" t="s">
        <v>1109</v>
      </c>
      <c r="B214" s="6" t="s">
        <v>547</v>
      </c>
      <c r="C214" s="2">
        <f>SUM(D214:I214)</f>
        <v>3509.9530587072004</v>
      </c>
      <c r="D214" s="2">
        <v>3506.3266609728003</v>
      </c>
      <c r="E214" s="2">
        <v>0</v>
      </c>
      <c r="F214" s="2">
        <v>1.6531452000000002</v>
      </c>
      <c r="G214" s="2">
        <v>1.9732525344000003</v>
      </c>
      <c r="H214" s="2">
        <v>0</v>
      </c>
      <c r="I214" s="2">
        <v>0</v>
      </c>
      <c r="J214" s="6" t="s">
        <v>100</v>
      </c>
    </row>
    <row r="215" spans="1:10" x14ac:dyDescent="0.25">
      <c r="A215" s="6" t="s">
        <v>1206</v>
      </c>
      <c r="B215" s="6" t="s">
        <v>550</v>
      </c>
      <c r="C215" s="2">
        <f>SUM(D215:I215)</f>
        <v>3493.4250567888002</v>
      </c>
      <c r="D215" s="2">
        <v>3489.8207738688002</v>
      </c>
      <c r="E215" s="2">
        <v>0</v>
      </c>
      <c r="F215" s="2">
        <v>1.64427732</v>
      </c>
      <c r="G215" s="2">
        <v>1.9600055999999999</v>
      </c>
      <c r="H215" s="2">
        <v>0</v>
      </c>
      <c r="I215" s="2">
        <v>0</v>
      </c>
      <c r="J215" s="6" t="s">
        <v>100</v>
      </c>
    </row>
    <row r="216" spans="1:10" x14ac:dyDescent="0.25">
      <c r="A216" s="6" t="s">
        <v>1207</v>
      </c>
      <c r="B216" s="6" t="s">
        <v>553</v>
      </c>
      <c r="C216" s="2">
        <f>SUM(D216:I216)</f>
        <v>3447.6213552480003</v>
      </c>
      <c r="D216" s="2">
        <v>3444.0643238400003</v>
      </c>
      <c r="E216" s="2">
        <v>0</v>
      </c>
      <c r="F216" s="2">
        <v>1.6227086399999999</v>
      </c>
      <c r="G216" s="2">
        <v>1.9343227680000001</v>
      </c>
      <c r="H216" s="2">
        <v>0</v>
      </c>
      <c r="I216" s="2">
        <v>0</v>
      </c>
      <c r="J216" s="6" t="s">
        <v>100</v>
      </c>
    </row>
    <row r="217" spans="1:10" x14ac:dyDescent="0.25">
      <c r="A217" s="6" t="s">
        <v>1065</v>
      </c>
      <c r="B217" s="6" t="s">
        <v>555</v>
      </c>
      <c r="C217" s="2">
        <f>SUM(D217:I217)</f>
        <v>3409.3995768000004</v>
      </c>
      <c r="D217" s="2">
        <v>3387.6390240000005</v>
      </c>
      <c r="E217" s="2">
        <v>0</v>
      </c>
      <c r="F217" s="2">
        <v>18.24606</v>
      </c>
      <c r="G217" s="2">
        <v>3.5144928000000006</v>
      </c>
      <c r="H217" s="2">
        <v>0</v>
      </c>
      <c r="I217" s="2">
        <v>0</v>
      </c>
      <c r="J217" s="6" t="s">
        <v>13</v>
      </c>
    </row>
    <row r="218" spans="1:10" x14ac:dyDescent="0.25">
      <c r="A218" s="6" t="s">
        <v>889</v>
      </c>
      <c r="B218" s="6" t="s">
        <v>556</v>
      </c>
      <c r="C218" s="2">
        <f>SUM(D218:I218)</f>
        <v>3208.0584038831994</v>
      </c>
      <c r="D218" s="2">
        <v>3204.7360887023997</v>
      </c>
      <c r="E218" s="2">
        <v>0</v>
      </c>
      <c r="F218" s="2">
        <v>1.5128920800000001</v>
      </c>
      <c r="G218" s="2">
        <v>1.8094231007999999</v>
      </c>
      <c r="H218" s="2">
        <v>0</v>
      </c>
      <c r="I218" s="2">
        <v>0</v>
      </c>
      <c r="J218" s="6" t="s">
        <v>100</v>
      </c>
    </row>
    <row r="219" spans="1:10" x14ac:dyDescent="0.25">
      <c r="A219" s="6" t="s">
        <v>1208</v>
      </c>
      <c r="B219" s="6" t="s">
        <v>558</v>
      </c>
      <c r="C219" s="2">
        <f>SUM(D219:I219)</f>
        <v>3182.9293739375989</v>
      </c>
      <c r="D219" s="2">
        <v>3179.642409619199</v>
      </c>
      <c r="E219" s="2">
        <v>0</v>
      </c>
      <c r="F219" s="2">
        <v>1.4988985200000005</v>
      </c>
      <c r="G219" s="2">
        <v>1.7880657983999999</v>
      </c>
      <c r="H219" s="2">
        <v>0</v>
      </c>
      <c r="I219" s="2">
        <v>0</v>
      </c>
      <c r="J219" s="6" t="s">
        <v>63</v>
      </c>
    </row>
    <row r="220" spans="1:10" x14ac:dyDescent="0.25">
      <c r="A220" s="6" t="s">
        <v>560</v>
      </c>
      <c r="B220" s="6" t="s">
        <v>561</v>
      </c>
      <c r="C220" s="2">
        <f>SUM(D220:I220)</f>
        <v>3161.3276419200001</v>
      </c>
      <c r="D220" s="2">
        <v>3158.4168</v>
      </c>
      <c r="E220" s="2">
        <v>0</v>
      </c>
      <c r="F220" s="2">
        <v>1.369872</v>
      </c>
      <c r="G220" s="2">
        <v>1.54096992</v>
      </c>
      <c r="H220" s="2">
        <v>0</v>
      </c>
      <c r="I220" s="2">
        <v>0</v>
      </c>
      <c r="J220" s="6" t="s">
        <v>100</v>
      </c>
    </row>
    <row r="221" spans="1:10" x14ac:dyDescent="0.25">
      <c r="A221" s="6" t="s">
        <v>1209</v>
      </c>
      <c r="B221" s="6" t="s">
        <v>563</v>
      </c>
      <c r="C221" s="2">
        <f>SUM(D221:I221)</f>
        <v>3138.6580747200001</v>
      </c>
      <c r="D221" s="2">
        <v>3135.4423228800001</v>
      </c>
      <c r="E221" s="2">
        <v>0</v>
      </c>
      <c r="F221" s="2">
        <v>1.4855399999999999</v>
      </c>
      <c r="G221" s="2">
        <v>1.7302118400000004</v>
      </c>
      <c r="H221" s="2">
        <v>0</v>
      </c>
      <c r="I221" s="2">
        <v>0</v>
      </c>
      <c r="J221" s="6" t="s">
        <v>100</v>
      </c>
    </row>
    <row r="222" spans="1:10" x14ac:dyDescent="0.25">
      <c r="A222" s="6" t="s">
        <v>1210</v>
      </c>
      <c r="B222" s="6" t="s">
        <v>565</v>
      </c>
      <c r="C222" s="2">
        <f>SUM(D222:I222)</f>
        <v>2977.0989218207997</v>
      </c>
      <c r="D222" s="2">
        <v>1728.5756603471998</v>
      </c>
      <c r="E222" s="2">
        <v>0</v>
      </c>
      <c r="F222" s="2">
        <v>1.13125572</v>
      </c>
      <c r="G222" s="2">
        <v>1.0154180735999998</v>
      </c>
      <c r="H222" s="2">
        <v>1246.3765876800001</v>
      </c>
      <c r="I222" s="2">
        <v>0</v>
      </c>
      <c r="J222" s="6" t="s">
        <v>100</v>
      </c>
    </row>
    <row r="223" spans="1:10" x14ac:dyDescent="0.25">
      <c r="A223" s="6" t="s">
        <v>1165</v>
      </c>
      <c r="B223" s="6" t="s">
        <v>567</v>
      </c>
      <c r="C223" s="2">
        <f>SUM(D223:I223)</f>
        <v>2929.2942917952</v>
      </c>
      <c r="D223" s="2">
        <v>2926.3943507904</v>
      </c>
      <c r="E223" s="2">
        <v>0</v>
      </c>
      <c r="F223" s="2">
        <v>1.32301512</v>
      </c>
      <c r="G223" s="2">
        <v>1.5769258848000001</v>
      </c>
      <c r="H223" s="2">
        <v>0</v>
      </c>
      <c r="I223" s="2">
        <v>0</v>
      </c>
      <c r="J223" s="6" t="s">
        <v>100</v>
      </c>
    </row>
    <row r="224" spans="1:10" x14ac:dyDescent="0.25">
      <c r="A224" s="6" t="s">
        <v>980</v>
      </c>
      <c r="B224" s="6" t="s">
        <v>569</v>
      </c>
      <c r="C224" s="2">
        <f>SUM(D224:I224)</f>
        <v>2831.4377394911999</v>
      </c>
      <c r="D224" s="2">
        <v>2828.51621892</v>
      </c>
      <c r="E224" s="2">
        <v>0</v>
      </c>
      <c r="F224" s="2">
        <v>1.33269948</v>
      </c>
      <c r="G224" s="2">
        <v>1.5888210911999998</v>
      </c>
      <c r="H224" s="2">
        <v>0</v>
      </c>
      <c r="I224" s="2">
        <v>0</v>
      </c>
      <c r="J224" s="6" t="s">
        <v>100</v>
      </c>
    </row>
    <row r="225" spans="1:10" x14ac:dyDescent="0.25">
      <c r="A225" s="6" t="s">
        <v>1052</v>
      </c>
      <c r="B225" s="6" t="s">
        <v>572</v>
      </c>
      <c r="C225" s="2">
        <f>SUM(D225:I225)</f>
        <v>2809.7446478975999</v>
      </c>
      <c r="D225" s="2">
        <v>2490.6991502736</v>
      </c>
      <c r="E225" s="2">
        <v>0</v>
      </c>
      <c r="F225" s="2">
        <v>1.1747559600000002</v>
      </c>
      <c r="G225" s="2">
        <v>1.4030936639999998</v>
      </c>
      <c r="H225" s="2">
        <v>0</v>
      </c>
      <c r="I225" s="2">
        <v>316.467648</v>
      </c>
      <c r="J225" s="6" t="s">
        <v>100</v>
      </c>
    </row>
    <row r="226" spans="1:10" x14ac:dyDescent="0.25">
      <c r="A226" s="6" t="s">
        <v>981</v>
      </c>
      <c r="B226" s="6" t="s">
        <v>573</v>
      </c>
      <c r="C226" s="2">
        <f>SUM(D226:I226)</f>
        <v>2614.9797151631997</v>
      </c>
      <c r="D226" s="2">
        <v>2612.3258875391998</v>
      </c>
      <c r="E226" s="2">
        <v>0</v>
      </c>
      <c r="F226" s="2">
        <v>1.2034234800000001</v>
      </c>
      <c r="G226" s="2">
        <v>1.450404144</v>
      </c>
      <c r="H226" s="2">
        <v>0</v>
      </c>
      <c r="I226" s="2">
        <v>0</v>
      </c>
      <c r="J226" s="6" t="s">
        <v>100</v>
      </c>
    </row>
    <row r="227" spans="1:10" x14ac:dyDescent="0.25">
      <c r="A227" s="6" t="s">
        <v>1062</v>
      </c>
      <c r="B227" s="6" t="s">
        <v>575</v>
      </c>
      <c r="C227" s="2">
        <f>SUM(D227:I227)</f>
        <v>2487.6200009807999</v>
      </c>
      <c r="D227" s="2">
        <v>2474.8871006159998</v>
      </c>
      <c r="E227" s="2">
        <v>0</v>
      </c>
      <c r="F227" s="2">
        <v>3.8025741600000003</v>
      </c>
      <c r="G227" s="2">
        <v>8.9303262048000001</v>
      </c>
      <c r="H227" s="2">
        <v>0</v>
      </c>
      <c r="I227" s="2">
        <v>0</v>
      </c>
      <c r="J227" s="6" t="s">
        <v>13</v>
      </c>
    </row>
    <row r="228" spans="1:10" x14ac:dyDescent="0.25">
      <c r="A228" s="6" t="s">
        <v>934</v>
      </c>
      <c r="B228" s="6" t="s">
        <v>578</v>
      </c>
      <c r="C228" s="2">
        <f>SUM(D228:I228)</f>
        <v>2478.2924980799999</v>
      </c>
      <c r="D228" s="2">
        <v>2475.7050729600001</v>
      </c>
      <c r="E228" s="2">
        <v>0</v>
      </c>
      <c r="F228" s="2">
        <v>1.1816279999999999</v>
      </c>
      <c r="G228" s="2">
        <v>1.4057971200000001</v>
      </c>
      <c r="H228" s="2">
        <v>0</v>
      </c>
      <c r="I228" s="2">
        <v>0</v>
      </c>
      <c r="J228" s="6" t="s">
        <v>100</v>
      </c>
    </row>
    <row r="229" spans="1:10" x14ac:dyDescent="0.25">
      <c r="A229" s="6" t="s">
        <v>1211</v>
      </c>
      <c r="B229" s="6" t="s">
        <v>581</v>
      </c>
      <c r="C229" s="2">
        <f>SUM(D229:I229)</f>
        <v>2360.9412792000003</v>
      </c>
      <c r="D229" s="2">
        <v>2358.5684068800001</v>
      </c>
      <c r="E229" s="2">
        <v>0</v>
      </c>
      <c r="F229" s="2">
        <v>1.1022479999999999</v>
      </c>
      <c r="G229" s="2">
        <v>1.27062432</v>
      </c>
      <c r="H229" s="2">
        <v>0</v>
      </c>
      <c r="I229" s="2">
        <v>0</v>
      </c>
      <c r="J229" s="6" t="s">
        <v>100</v>
      </c>
    </row>
    <row r="230" spans="1:10" x14ac:dyDescent="0.25">
      <c r="A230" s="6" t="s">
        <v>1212</v>
      </c>
      <c r="B230" s="6" t="s">
        <v>584</v>
      </c>
      <c r="C230" s="2">
        <f>SUM(D230:I230)</f>
        <v>2290.3740921599997</v>
      </c>
      <c r="D230" s="2">
        <v>2121.0191755199999</v>
      </c>
      <c r="E230" s="2">
        <v>0</v>
      </c>
      <c r="F230" s="2">
        <v>168.16539600000002</v>
      </c>
      <c r="G230" s="2">
        <v>1.18952064</v>
      </c>
      <c r="H230" s="2">
        <v>0</v>
      </c>
      <c r="I230" s="2">
        <v>0</v>
      </c>
      <c r="J230" s="6" t="s">
        <v>42</v>
      </c>
    </row>
    <row r="231" spans="1:10" x14ac:dyDescent="0.25">
      <c r="A231" s="6" t="s">
        <v>1059</v>
      </c>
      <c r="B231" s="6" t="s">
        <v>586</v>
      </c>
      <c r="C231" s="2">
        <f>SUM(D231:I231)</f>
        <v>2245.5285834240003</v>
      </c>
      <c r="D231" s="2">
        <v>2243.2969440000002</v>
      </c>
      <c r="E231" s="2">
        <v>0</v>
      </c>
      <c r="F231" s="2">
        <v>1.0718567999999999</v>
      </c>
      <c r="G231" s="2">
        <v>1.159782624</v>
      </c>
      <c r="H231" s="2">
        <v>0</v>
      </c>
      <c r="I231" s="2">
        <v>0</v>
      </c>
      <c r="J231" s="6" t="s">
        <v>100</v>
      </c>
    </row>
    <row r="232" spans="1:10" x14ac:dyDescent="0.25">
      <c r="A232" s="6" t="s">
        <v>1013</v>
      </c>
      <c r="B232" s="6" t="s">
        <v>588</v>
      </c>
      <c r="C232" s="2">
        <f>SUM(D232:I232)</f>
        <v>2000.735963352</v>
      </c>
      <c r="D232" s="11">
        <v>1998.6637597920001</v>
      </c>
      <c r="E232" s="2">
        <v>0</v>
      </c>
      <c r="F232" s="2">
        <v>0.94351067999999993</v>
      </c>
      <c r="G232" s="2">
        <v>1.12869288</v>
      </c>
      <c r="H232" s="2">
        <v>0</v>
      </c>
      <c r="I232" s="2">
        <v>0</v>
      </c>
      <c r="J232" s="6" t="s">
        <v>92</v>
      </c>
    </row>
    <row r="233" spans="1:10" x14ac:dyDescent="0.25">
      <c r="A233" s="6" t="s">
        <v>1115</v>
      </c>
      <c r="B233" s="6" t="s">
        <v>590</v>
      </c>
      <c r="C233" s="2">
        <f>SUM(D233:I233)</f>
        <v>1980.0121206096001</v>
      </c>
      <c r="D233" s="2">
        <v>1977.9266102399999</v>
      </c>
      <c r="E233" s="2">
        <v>0</v>
      </c>
      <c r="F233" s="2">
        <v>0.95249196000000003</v>
      </c>
      <c r="G233" s="2">
        <v>1.1330184096</v>
      </c>
      <c r="H233" s="2">
        <v>0</v>
      </c>
      <c r="I233" s="2">
        <v>0</v>
      </c>
      <c r="J233" s="6" t="s">
        <v>100</v>
      </c>
    </row>
    <row r="234" spans="1:10" x14ac:dyDescent="0.25">
      <c r="A234" s="6" t="s">
        <v>984</v>
      </c>
      <c r="B234" s="6" t="s">
        <v>592</v>
      </c>
      <c r="C234" s="2">
        <f>SUM(D234:I234)</f>
        <v>1917.1038398400003</v>
      </c>
      <c r="D234" s="2">
        <v>979.43688864000012</v>
      </c>
      <c r="E234" s="2">
        <v>0</v>
      </c>
      <c r="F234" s="2">
        <v>937.12626000000012</v>
      </c>
      <c r="G234" s="2">
        <v>0.54069120000000004</v>
      </c>
      <c r="H234" s="2">
        <v>0</v>
      </c>
      <c r="I234" s="2">
        <v>0</v>
      </c>
      <c r="J234" s="6" t="s">
        <v>42</v>
      </c>
    </row>
    <row r="235" spans="1:10" x14ac:dyDescent="0.25">
      <c r="A235" s="6" t="s">
        <v>1061</v>
      </c>
      <c r="B235" s="6" t="s">
        <v>595</v>
      </c>
      <c r="C235" s="2">
        <f>SUM(D235:I235)</f>
        <v>1869.9851791151998</v>
      </c>
      <c r="D235" s="2">
        <v>1868.0129335727997</v>
      </c>
      <c r="E235" s="2">
        <v>0</v>
      </c>
      <c r="F235" s="2">
        <v>0.88978176000000009</v>
      </c>
      <c r="G235" s="2">
        <v>1.0824637824000003</v>
      </c>
      <c r="H235" s="2">
        <v>0</v>
      </c>
      <c r="I235" s="2">
        <v>0</v>
      </c>
      <c r="J235" s="6" t="s">
        <v>100</v>
      </c>
    </row>
    <row r="236" spans="1:10" x14ac:dyDescent="0.25">
      <c r="A236" s="6" t="s">
        <v>596</v>
      </c>
      <c r="B236" s="6" t="s">
        <v>597</v>
      </c>
      <c r="C236" s="2">
        <f>SUM(D236:I236)</f>
        <v>1855.5352603200001</v>
      </c>
      <c r="D236" s="2">
        <v>1853.6459256000001</v>
      </c>
      <c r="E236" s="2">
        <v>0</v>
      </c>
      <c r="F236" s="2">
        <v>0.88905599999999996</v>
      </c>
      <c r="G236" s="2">
        <v>1.0002787200000001</v>
      </c>
      <c r="H236" s="2">
        <v>0</v>
      </c>
      <c r="I236" s="2">
        <v>0</v>
      </c>
      <c r="J236" s="6" t="s">
        <v>63</v>
      </c>
    </row>
    <row r="237" spans="1:10" x14ac:dyDescent="0.25">
      <c r="A237" s="6" t="s">
        <v>963</v>
      </c>
      <c r="B237" s="6" t="s">
        <v>599</v>
      </c>
      <c r="C237" s="2">
        <f>SUM(D237:I237)</f>
        <v>1769.0161007232002</v>
      </c>
      <c r="D237" s="2">
        <v>292.54699484640003</v>
      </c>
      <c r="E237" s="2">
        <v>0</v>
      </c>
      <c r="F237" s="2">
        <v>1476.46829484</v>
      </c>
      <c r="G237" s="2">
        <v>8.1103679999999995E-4</v>
      </c>
      <c r="H237" s="2">
        <v>0</v>
      </c>
      <c r="I237" s="2">
        <v>0</v>
      </c>
      <c r="J237" s="6" t="s">
        <v>82</v>
      </c>
    </row>
    <row r="238" spans="1:10" x14ac:dyDescent="0.25">
      <c r="A238" s="6" t="s">
        <v>1213</v>
      </c>
      <c r="B238" s="6" t="s">
        <v>601</v>
      </c>
      <c r="C238" s="2">
        <f>SUM(D238:I238)</f>
        <v>1764.7241865120002</v>
      </c>
      <c r="D238" s="2">
        <v>1762.8913195488001</v>
      </c>
      <c r="E238" s="2">
        <v>0</v>
      </c>
      <c r="F238" s="2">
        <v>0.83339927999999996</v>
      </c>
      <c r="G238" s="2">
        <v>0.99946768320000012</v>
      </c>
      <c r="H238" s="2">
        <v>0</v>
      </c>
      <c r="I238" s="2">
        <v>0</v>
      </c>
      <c r="J238" s="6" t="s">
        <v>100</v>
      </c>
    </row>
    <row r="239" spans="1:10" x14ac:dyDescent="0.25">
      <c r="A239" s="6" t="s">
        <v>602</v>
      </c>
      <c r="B239" s="6" t="s">
        <v>603</v>
      </c>
      <c r="C239" s="2">
        <f>SUM(D239:I239)</f>
        <v>1761.04266912</v>
      </c>
      <c r="D239" s="2">
        <v>1040.2408800000001</v>
      </c>
      <c r="E239" s="2">
        <v>0</v>
      </c>
      <c r="F239" s="2">
        <v>15.458687999999999</v>
      </c>
      <c r="G239" s="2">
        <v>2.0816611200000001</v>
      </c>
      <c r="H239" s="2">
        <v>0</v>
      </c>
      <c r="I239" s="2">
        <v>703.26143999999999</v>
      </c>
      <c r="J239" s="6" t="s">
        <v>13</v>
      </c>
    </row>
    <row r="240" spans="1:10" x14ac:dyDescent="0.25">
      <c r="A240" s="6" t="s">
        <v>1064</v>
      </c>
      <c r="B240" s="6" t="s">
        <v>605</v>
      </c>
      <c r="C240" s="2">
        <f>SUM(D240:I240)</f>
        <v>1614.7542196800002</v>
      </c>
      <c r="D240" s="2">
        <v>1612.81117872</v>
      </c>
      <c r="E240" s="2">
        <v>0</v>
      </c>
      <c r="F240" s="2">
        <v>0.83462399999999992</v>
      </c>
      <c r="G240" s="2">
        <v>1.10841696</v>
      </c>
      <c r="H240" s="2">
        <v>0</v>
      </c>
      <c r="I240" s="2">
        <v>0</v>
      </c>
      <c r="J240" s="6" t="s">
        <v>100</v>
      </c>
    </row>
    <row r="241" spans="1:10" x14ac:dyDescent="0.25">
      <c r="A241" s="6" t="s">
        <v>607</v>
      </c>
      <c r="B241" s="6" t="s">
        <v>608</v>
      </c>
      <c r="C241" s="2">
        <f>SUM(D241:I241)</f>
        <v>1609.8599827295998</v>
      </c>
      <c r="D241" s="2">
        <v>1608.1990419599999</v>
      </c>
      <c r="E241" s="2">
        <v>0</v>
      </c>
      <c r="F241" s="2">
        <v>0.75771611999999999</v>
      </c>
      <c r="G241" s="2">
        <v>0.90322464960000015</v>
      </c>
      <c r="H241" s="2">
        <v>0</v>
      </c>
      <c r="I241" s="2">
        <v>0</v>
      </c>
      <c r="J241" s="6" t="s">
        <v>100</v>
      </c>
    </row>
    <row r="242" spans="1:10" x14ac:dyDescent="0.25">
      <c r="A242" s="6" t="s">
        <v>1214</v>
      </c>
      <c r="B242" s="6" t="s">
        <v>610</v>
      </c>
      <c r="C242" s="2">
        <f>SUM(D242:I242)</f>
        <v>1572.8580000000002</v>
      </c>
      <c r="D242" s="2">
        <v>762.048</v>
      </c>
      <c r="E242" s="2">
        <v>0</v>
      </c>
      <c r="F242" s="2">
        <v>810.81000000000006</v>
      </c>
      <c r="G242" s="2">
        <v>0</v>
      </c>
      <c r="H242" s="2">
        <v>0</v>
      </c>
      <c r="I242" s="2">
        <v>0</v>
      </c>
      <c r="J242" s="6" t="s">
        <v>82</v>
      </c>
    </row>
    <row r="243" spans="1:10" x14ac:dyDescent="0.25">
      <c r="A243" s="6" t="s">
        <v>1215</v>
      </c>
      <c r="B243" s="6" t="s">
        <v>613</v>
      </c>
      <c r="C243" s="2">
        <f>SUM(D243:I243)</f>
        <v>1529.2480332528</v>
      </c>
      <c r="D243" s="2">
        <v>1524.018325536</v>
      </c>
      <c r="E243" s="2">
        <v>0</v>
      </c>
      <c r="F243" s="2">
        <v>1.5454378799999999</v>
      </c>
      <c r="G243" s="2">
        <v>3.6842698368000004</v>
      </c>
      <c r="H243" s="2">
        <v>0</v>
      </c>
      <c r="I243" s="2">
        <v>0</v>
      </c>
      <c r="J243" s="6" t="s">
        <v>13</v>
      </c>
    </row>
    <row r="244" spans="1:10" x14ac:dyDescent="0.25">
      <c r="A244" s="6" t="s">
        <v>1216</v>
      </c>
      <c r="B244" s="6" t="s">
        <v>616</v>
      </c>
      <c r="C244" s="2">
        <f>SUM(D244:I244)</f>
        <v>1516.7783778336002</v>
      </c>
      <c r="D244" s="2">
        <v>1515.2033008224003</v>
      </c>
      <c r="E244" s="2">
        <v>0</v>
      </c>
      <c r="F244" s="2">
        <v>0.71618904000000005</v>
      </c>
      <c r="G244" s="2">
        <v>0.85888797119999993</v>
      </c>
      <c r="H244" s="2">
        <v>0</v>
      </c>
      <c r="I244" s="2">
        <v>0</v>
      </c>
      <c r="J244" s="6" t="s">
        <v>100</v>
      </c>
    </row>
    <row r="245" spans="1:10" x14ac:dyDescent="0.25">
      <c r="A245" s="6" t="s">
        <v>1068</v>
      </c>
      <c r="B245" s="6" t="s">
        <v>619</v>
      </c>
      <c r="C245" s="2">
        <f>SUM(D245:I245)</f>
        <v>1230.1709112000001</v>
      </c>
      <c r="D245" s="2">
        <v>93.519619199999994</v>
      </c>
      <c r="E245" s="2">
        <v>0</v>
      </c>
      <c r="F245" s="2">
        <v>1136.651292</v>
      </c>
      <c r="G245" s="2">
        <v>0</v>
      </c>
      <c r="H245" s="2">
        <v>0</v>
      </c>
      <c r="I245" s="2">
        <v>0</v>
      </c>
      <c r="J245" s="6" t="s">
        <v>82</v>
      </c>
    </row>
    <row r="246" spans="1:10" x14ac:dyDescent="0.25">
      <c r="A246" s="6" t="s">
        <v>1217</v>
      </c>
      <c r="B246" s="6" t="s">
        <v>621</v>
      </c>
      <c r="C246" s="2">
        <f>SUM(D246:I246)</f>
        <v>1224.4342846175998</v>
      </c>
      <c r="D246" s="2">
        <v>222.43049478719999</v>
      </c>
      <c r="E246" s="2">
        <v>0</v>
      </c>
      <c r="F246" s="2">
        <v>1001.8797012</v>
      </c>
      <c r="G246" s="2">
        <v>0.12408863040000001</v>
      </c>
      <c r="H246" s="2">
        <v>0</v>
      </c>
      <c r="I246" s="2">
        <v>0</v>
      </c>
      <c r="J246" s="6" t="s">
        <v>42</v>
      </c>
    </row>
    <row r="247" spans="1:10" x14ac:dyDescent="0.25">
      <c r="A247" s="6" t="s">
        <v>980</v>
      </c>
      <c r="B247" s="6" t="s">
        <v>622</v>
      </c>
      <c r="C247" s="2">
        <f>SUM(D247:I247)</f>
        <v>1142.2317967199999</v>
      </c>
      <c r="D247" s="2">
        <v>1141.0531779024</v>
      </c>
      <c r="E247" s="2">
        <v>0</v>
      </c>
      <c r="F247" s="2">
        <v>0.53762939999999992</v>
      </c>
      <c r="G247" s="2">
        <v>0.64098941760000006</v>
      </c>
      <c r="H247" s="2">
        <v>0</v>
      </c>
      <c r="I247" s="2">
        <v>0</v>
      </c>
      <c r="J247" s="6" t="s">
        <v>100</v>
      </c>
    </row>
    <row r="248" spans="1:10" x14ac:dyDescent="0.25">
      <c r="A248" s="6" t="s">
        <v>1218</v>
      </c>
      <c r="B248" s="6" t="s">
        <v>624</v>
      </c>
      <c r="C248" s="2">
        <f>SUM(D248:I248)</f>
        <v>1106.3928053807999</v>
      </c>
      <c r="D248" s="2">
        <v>1102.6090964447999</v>
      </c>
      <c r="E248" s="2">
        <v>0</v>
      </c>
      <c r="F248" s="2">
        <v>1.1181013200000003</v>
      </c>
      <c r="G248" s="2">
        <v>2.6656076160000004</v>
      </c>
      <c r="H248" s="2">
        <v>0</v>
      </c>
      <c r="I248" s="2">
        <v>0</v>
      </c>
      <c r="J248" s="6" t="s">
        <v>13</v>
      </c>
    </row>
    <row r="249" spans="1:10" x14ac:dyDescent="0.25">
      <c r="A249" s="6" t="s">
        <v>1082</v>
      </c>
      <c r="B249" s="6" t="s">
        <v>627</v>
      </c>
      <c r="C249" s="2">
        <f>SUM(D249:I249)</f>
        <v>1085.0298883200001</v>
      </c>
      <c r="D249" s="2">
        <v>1081.3098240000002</v>
      </c>
      <c r="E249" s="2">
        <v>0</v>
      </c>
      <c r="F249" s="2">
        <v>1.097712</v>
      </c>
      <c r="G249" s="2">
        <v>2.6223523200000001</v>
      </c>
      <c r="H249" s="2">
        <v>0</v>
      </c>
      <c r="I249" s="2">
        <v>0</v>
      </c>
      <c r="J249" s="6" t="s">
        <v>13</v>
      </c>
    </row>
    <row r="250" spans="1:10" x14ac:dyDescent="0.25">
      <c r="A250" s="6" t="s">
        <v>1116</v>
      </c>
      <c r="B250" s="6" t="s">
        <v>629</v>
      </c>
      <c r="C250" s="2">
        <f>SUM(D250:I250)</f>
        <v>995.29256735999979</v>
      </c>
      <c r="D250" s="2">
        <v>992.47108463999984</v>
      </c>
      <c r="E250" s="2">
        <v>0</v>
      </c>
      <c r="F250" s="2">
        <v>0.46947599999999995</v>
      </c>
      <c r="G250" s="2">
        <v>2.3520067199999999</v>
      </c>
      <c r="H250" s="2">
        <v>0</v>
      </c>
      <c r="I250" s="2">
        <v>0</v>
      </c>
      <c r="J250" s="6" t="s">
        <v>100</v>
      </c>
    </row>
    <row r="251" spans="1:10" x14ac:dyDescent="0.25">
      <c r="A251" s="6" t="s">
        <v>1069</v>
      </c>
      <c r="B251" s="6" t="s">
        <v>632</v>
      </c>
      <c r="C251" s="2">
        <f>SUM(D251:I251)</f>
        <v>992.75512895999998</v>
      </c>
      <c r="D251" s="2">
        <v>991.74722975999998</v>
      </c>
      <c r="E251" s="2">
        <v>0</v>
      </c>
      <c r="F251" s="2">
        <v>0.46720800000000001</v>
      </c>
      <c r="G251" s="2">
        <v>0.54069119999999993</v>
      </c>
      <c r="H251" s="2">
        <v>0</v>
      </c>
      <c r="I251" s="2">
        <v>0</v>
      </c>
      <c r="J251" s="6" t="s">
        <v>100</v>
      </c>
    </row>
    <row r="252" spans="1:10" x14ac:dyDescent="0.25">
      <c r="A252" s="6" t="s">
        <v>1219</v>
      </c>
      <c r="B252" s="6" t="s">
        <v>634</v>
      </c>
      <c r="C252" s="2">
        <f>SUM(D252:I252)</f>
        <v>956.98163111040003</v>
      </c>
      <c r="D252" s="2">
        <v>955.87658984159998</v>
      </c>
      <c r="E252" s="2">
        <v>0</v>
      </c>
      <c r="F252" s="2">
        <v>0.47702844</v>
      </c>
      <c r="G252" s="2">
        <v>0.62801282880000009</v>
      </c>
      <c r="H252" s="2">
        <v>0</v>
      </c>
      <c r="I252" s="2">
        <v>0</v>
      </c>
      <c r="J252" s="6" t="s">
        <v>63</v>
      </c>
    </row>
    <row r="253" spans="1:10" x14ac:dyDescent="0.25">
      <c r="A253" s="6" t="s">
        <v>1220</v>
      </c>
      <c r="B253" s="6" t="s">
        <v>637</v>
      </c>
      <c r="C253" s="2">
        <f>SUM(D253:I253)</f>
        <v>785.43915317280005</v>
      </c>
      <c r="D253" s="2">
        <v>784.53334209600007</v>
      </c>
      <c r="E253" s="2">
        <v>0</v>
      </c>
      <c r="F253" s="2">
        <v>0.39134340000000001</v>
      </c>
      <c r="G253" s="2">
        <v>0.51446767679999994</v>
      </c>
      <c r="H253" s="2">
        <v>0</v>
      </c>
      <c r="I253" s="2">
        <v>0</v>
      </c>
      <c r="J253" s="6" t="s">
        <v>63</v>
      </c>
    </row>
    <row r="254" spans="1:10" x14ac:dyDescent="0.25">
      <c r="A254" s="6" t="s">
        <v>1074</v>
      </c>
      <c r="B254" s="6" t="s">
        <v>639</v>
      </c>
      <c r="C254" s="2">
        <f>SUM(D254:I254)</f>
        <v>781.7634781488</v>
      </c>
      <c r="D254" s="2">
        <v>780.70473855360001</v>
      </c>
      <c r="E254" s="2">
        <v>0</v>
      </c>
      <c r="F254" s="2">
        <v>0.42559020000000009</v>
      </c>
      <c r="G254" s="2">
        <v>0.63314939520000002</v>
      </c>
      <c r="H254" s="2">
        <v>0</v>
      </c>
      <c r="I254" s="2">
        <v>0</v>
      </c>
      <c r="J254" s="6" t="s">
        <v>63</v>
      </c>
    </row>
    <row r="255" spans="1:10" x14ac:dyDescent="0.25">
      <c r="A255" s="6" t="s">
        <v>1221</v>
      </c>
      <c r="B255" s="6" t="s">
        <v>642</v>
      </c>
      <c r="C255" s="2">
        <f>SUM(D255:I255)</f>
        <v>734.65400736000004</v>
      </c>
      <c r="D255" s="2">
        <v>730.90899504000004</v>
      </c>
      <c r="E255" s="2">
        <v>0</v>
      </c>
      <c r="F255" s="2">
        <v>1.12266</v>
      </c>
      <c r="G255" s="2">
        <v>2.6223523200000001</v>
      </c>
      <c r="H255" s="2">
        <v>0</v>
      </c>
      <c r="I255" s="2">
        <v>0</v>
      </c>
      <c r="J255" s="6" t="s">
        <v>82</v>
      </c>
    </row>
    <row r="256" spans="1:10" x14ac:dyDescent="0.25">
      <c r="A256" s="6" t="s">
        <v>1075</v>
      </c>
      <c r="B256" s="6" t="s">
        <v>644</v>
      </c>
      <c r="C256" s="2">
        <f>SUM(D256:I256)</f>
        <v>660.94157969279991</v>
      </c>
      <c r="D256" s="2">
        <v>660.25931630399998</v>
      </c>
      <c r="E256" s="2">
        <v>0</v>
      </c>
      <c r="F256" s="2">
        <v>0.31107888</v>
      </c>
      <c r="G256" s="2">
        <v>0.37118450880000003</v>
      </c>
      <c r="H256" s="2">
        <v>0</v>
      </c>
      <c r="I256" s="2">
        <v>0</v>
      </c>
      <c r="J256" s="6" t="s">
        <v>100</v>
      </c>
    </row>
    <row r="257" spans="1:10" x14ac:dyDescent="0.25">
      <c r="A257" s="6" t="s">
        <v>1222</v>
      </c>
      <c r="B257" s="6" t="s">
        <v>646</v>
      </c>
      <c r="C257" s="2">
        <f>SUM(D257:I257)</f>
        <v>584.5978656000002</v>
      </c>
      <c r="D257" s="2">
        <v>570.69266688000016</v>
      </c>
      <c r="E257" s="2">
        <v>0</v>
      </c>
      <c r="F257" s="2">
        <v>13.580784</v>
      </c>
      <c r="G257" s="2">
        <v>0.32441471999999999</v>
      </c>
      <c r="H257" s="2">
        <v>0</v>
      </c>
      <c r="I257" s="2">
        <v>0</v>
      </c>
      <c r="J257" s="6" t="s">
        <v>63</v>
      </c>
    </row>
    <row r="258" spans="1:10" x14ac:dyDescent="0.25">
      <c r="A258" s="6" t="s">
        <v>1223</v>
      </c>
      <c r="B258" s="6" t="s">
        <v>648</v>
      </c>
      <c r="C258" s="2">
        <f>SUM(D258:I258)</f>
        <v>559.03804992000005</v>
      </c>
      <c r="D258" s="2">
        <v>556.1018971200001</v>
      </c>
      <c r="E258" s="2">
        <v>0</v>
      </c>
      <c r="F258" s="2">
        <v>0.77338799999999996</v>
      </c>
      <c r="G258" s="2">
        <v>2.1627647999999997</v>
      </c>
      <c r="H258" s="2">
        <v>0</v>
      </c>
      <c r="I258" s="2">
        <v>0</v>
      </c>
      <c r="J258" s="6" t="s">
        <v>92</v>
      </c>
    </row>
    <row r="259" spans="1:10" x14ac:dyDescent="0.25">
      <c r="A259" s="6" t="s">
        <v>1089</v>
      </c>
      <c r="B259" s="6" t="s">
        <v>650</v>
      </c>
      <c r="C259" s="2">
        <f>SUM(D259:I259)</f>
        <v>419.56938575999999</v>
      </c>
      <c r="D259" s="2">
        <v>418.18563360000002</v>
      </c>
      <c r="E259" s="2">
        <v>0</v>
      </c>
      <c r="F259" s="2">
        <v>0.41050800000000004</v>
      </c>
      <c r="G259" s="2">
        <v>0.97324416000000002</v>
      </c>
      <c r="H259" s="2">
        <v>0</v>
      </c>
      <c r="I259" s="2">
        <v>0</v>
      </c>
      <c r="J259" s="6" t="s">
        <v>652</v>
      </c>
    </row>
    <row r="260" spans="1:10" x14ac:dyDescent="0.25">
      <c r="A260" s="6" t="s">
        <v>1090</v>
      </c>
      <c r="B260" s="6" t="s">
        <v>654</v>
      </c>
      <c r="C260" s="2">
        <f>SUM(D260:I260)</f>
        <v>400.02485040000005</v>
      </c>
      <c r="D260" s="2">
        <v>398.71784736000001</v>
      </c>
      <c r="E260" s="2">
        <v>0</v>
      </c>
      <c r="F260" s="2">
        <v>0.38782800000000006</v>
      </c>
      <c r="G260" s="2">
        <v>0.91917503999999994</v>
      </c>
      <c r="H260" s="2">
        <v>0</v>
      </c>
      <c r="I260" s="2">
        <v>0</v>
      </c>
      <c r="J260" s="6" t="s">
        <v>13</v>
      </c>
    </row>
    <row r="261" spans="1:10" x14ac:dyDescent="0.25">
      <c r="A261" s="6" t="s">
        <v>927</v>
      </c>
      <c r="B261" s="6" t="s">
        <v>656</v>
      </c>
      <c r="C261" s="2">
        <f>SUM(D261:I261)</f>
        <v>398.94730091999998</v>
      </c>
      <c r="D261" s="2">
        <v>398.53568704319997</v>
      </c>
      <c r="E261" s="2">
        <v>0</v>
      </c>
      <c r="F261" s="2">
        <v>0.18776772</v>
      </c>
      <c r="G261" s="2">
        <v>0.22384615680000003</v>
      </c>
      <c r="H261" s="2">
        <v>0</v>
      </c>
      <c r="I261" s="2">
        <v>0</v>
      </c>
      <c r="J261" s="6" t="s">
        <v>100</v>
      </c>
    </row>
    <row r="262" spans="1:10" x14ac:dyDescent="0.25">
      <c r="A262" s="6" t="s">
        <v>1224</v>
      </c>
      <c r="B262" s="6" t="s">
        <v>658</v>
      </c>
      <c r="C262" s="2">
        <f>SUM(D262:I262)</f>
        <v>380.79656496000007</v>
      </c>
      <c r="D262" s="2">
        <v>379.48956192000003</v>
      </c>
      <c r="E262" s="2">
        <v>0</v>
      </c>
      <c r="F262" s="2">
        <v>0.38782800000000006</v>
      </c>
      <c r="G262" s="2">
        <v>0.91917504000000005</v>
      </c>
      <c r="H262" s="2">
        <v>0</v>
      </c>
      <c r="I262" s="2">
        <v>0</v>
      </c>
      <c r="J262" s="6" t="s">
        <v>100</v>
      </c>
    </row>
    <row r="263" spans="1:10" x14ac:dyDescent="0.25">
      <c r="A263" s="6" t="s">
        <v>1225</v>
      </c>
      <c r="B263" s="6" t="s">
        <v>660</v>
      </c>
      <c r="C263" s="2">
        <f>SUM(D263:I263)</f>
        <v>344.35390913280003</v>
      </c>
      <c r="D263" s="2">
        <v>343.31030707680003</v>
      </c>
      <c r="E263" s="2">
        <v>0</v>
      </c>
      <c r="F263" s="2">
        <v>0.31772411999999994</v>
      </c>
      <c r="G263" s="2">
        <v>0.72587793600000017</v>
      </c>
      <c r="H263" s="2">
        <v>0</v>
      </c>
      <c r="I263" s="2">
        <v>0</v>
      </c>
      <c r="J263" s="6" t="s">
        <v>13</v>
      </c>
    </row>
    <row r="264" spans="1:10" x14ac:dyDescent="0.25">
      <c r="A264" s="6" t="s">
        <v>1087</v>
      </c>
      <c r="B264" s="6" t="s">
        <v>663</v>
      </c>
      <c r="C264" s="2">
        <f>SUM(D264:I264)</f>
        <v>284.15705774399999</v>
      </c>
      <c r="D264" s="2">
        <v>281.77888102560001</v>
      </c>
      <c r="E264" s="2">
        <v>0</v>
      </c>
      <c r="F264" s="2">
        <v>0.41438628000000005</v>
      </c>
      <c r="G264" s="2">
        <v>1.9637904384</v>
      </c>
      <c r="H264" s="2">
        <v>0</v>
      </c>
      <c r="I264" s="2">
        <v>0</v>
      </c>
      <c r="J264" s="6" t="s">
        <v>100</v>
      </c>
    </row>
    <row r="265" spans="1:10" x14ac:dyDescent="0.25">
      <c r="A265" s="6" t="s">
        <v>1093</v>
      </c>
      <c r="B265" s="6" t="s">
        <v>665</v>
      </c>
      <c r="C265" s="2">
        <f>SUM(D265:I265)</f>
        <v>230.86415257919998</v>
      </c>
      <c r="D265" s="2">
        <v>230.07447217439997</v>
      </c>
      <c r="E265" s="2">
        <v>0</v>
      </c>
      <c r="F265" s="2">
        <v>0.23330915999999999</v>
      </c>
      <c r="G265" s="2">
        <v>0.5563712448</v>
      </c>
      <c r="H265" s="2">
        <v>0</v>
      </c>
      <c r="I265" s="2">
        <v>0</v>
      </c>
      <c r="J265" s="6" t="s">
        <v>13</v>
      </c>
    </row>
    <row r="266" spans="1:10" x14ac:dyDescent="0.25">
      <c r="A266" s="6" t="s">
        <v>1088</v>
      </c>
      <c r="B266" s="6" t="s">
        <v>668</v>
      </c>
      <c r="C266" s="2">
        <f>SUM(D266:I266)</f>
        <v>220.11240646079997</v>
      </c>
      <c r="D266" s="2">
        <v>219.75385017599999</v>
      </c>
      <c r="E266" s="2">
        <v>0</v>
      </c>
      <c r="F266" s="2">
        <v>0.13335840000000002</v>
      </c>
      <c r="G266" s="2">
        <v>0.22519788480000005</v>
      </c>
      <c r="H266" s="2">
        <v>0</v>
      </c>
      <c r="I266" s="2">
        <v>0</v>
      </c>
      <c r="J266" s="6" t="s">
        <v>107</v>
      </c>
    </row>
    <row r="267" spans="1:10" x14ac:dyDescent="0.25">
      <c r="A267" s="6" t="s">
        <v>986</v>
      </c>
      <c r="B267" s="6" t="s">
        <v>670</v>
      </c>
      <c r="C267" s="2">
        <f>SUM(D267:I267)</f>
        <v>208.91092320000001</v>
      </c>
      <c r="D267" s="2">
        <v>208.66688640000001</v>
      </c>
      <c r="E267" s="2">
        <v>0</v>
      </c>
      <c r="F267" s="2">
        <v>0.108864</v>
      </c>
      <c r="G267" s="2">
        <v>0.13517279999999998</v>
      </c>
      <c r="H267" s="2">
        <v>0</v>
      </c>
      <c r="I267" s="2">
        <v>0</v>
      </c>
      <c r="J267" s="6" t="s">
        <v>100</v>
      </c>
    </row>
    <row r="268" spans="1:10" x14ac:dyDescent="0.25">
      <c r="A268" s="6" t="s">
        <v>671</v>
      </c>
      <c r="B268" s="6" t="s">
        <v>672</v>
      </c>
      <c r="C268" s="2">
        <f>SUM(D268:I268)</f>
        <v>170.95352369759999</v>
      </c>
      <c r="D268" s="2">
        <v>155.50660298880001</v>
      </c>
      <c r="E268" s="2">
        <v>0</v>
      </c>
      <c r="F268" s="2">
        <v>7.3279079999999996E-2</v>
      </c>
      <c r="G268" s="2">
        <v>8.7321628800000009E-2</v>
      </c>
      <c r="H268" s="2">
        <v>15.286320000000002</v>
      </c>
      <c r="I268" s="2">
        <v>0</v>
      </c>
      <c r="J268" s="6" t="s">
        <v>100</v>
      </c>
    </row>
    <row r="269" spans="1:10" x14ac:dyDescent="0.25">
      <c r="A269" s="6" t="s">
        <v>1101</v>
      </c>
      <c r="B269" s="6" t="s">
        <v>674</v>
      </c>
      <c r="C269" s="2">
        <f>SUM(D269:I269)</f>
        <v>169.83263908800001</v>
      </c>
      <c r="D269" s="2">
        <v>169.5315403152</v>
      </c>
      <c r="E269" s="2">
        <v>0</v>
      </c>
      <c r="F269" s="2">
        <v>0.10834236</v>
      </c>
      <c r="G269" s="2">
        <v>0.1927564128</v>
      </c>
      <c r="H269" s="2">
        <v>0</v>
      </c>
      <c r="I269" s="2">
        <v>0</v>
      </c>
      <c r="J269" s="6" t="s">
        <v>13</v>
      </c>
    </row>
    <row r="270" spans="1:10" x14ac:dyDescent="0.25">
      <c r="A270" s="6" t="s">
        <v>676</v>
      </c>
      <c r="B270" s="6" t="s">
        <v>677</v>
      </c>
      <c r="C270" s="2">
        <f>SUM(D270:I270)</f>
        <v>147.69633311999996</v>
      </c>
      <c r="D270" s="2">
        <v>147.22223039999997</v>
      </c>
      <c r="E270" s="2">
        <v>0</v>
      </c>
      <c r="F270" s="2">
        <v>0.14968800000000002</v>
      </c>
      <c r="G270" s="2">
        <v>0.32441471999999999</v>
      </c>
      <c r="H270" s="2">
        <v>0</v>
      </c>
      <c r="I270" s="2">
        <v>0</v>
      </c>
      <c r="J270" s="6" t="s">
        <v>63</v>
      </c>
    </row>
    <row r="271" spans="1:10" x14ac:dyDescent="0.25">
      <c r="A271" s="6" t="s">
        <v>1001</v>
      </c>
      <c r="B271" s="6" t="s">
        <v>679</v>
      </c>
      <c r="C271" s="2">
        <f>SUM(D271:I271)</f>
        <v>96.842329919999997</v>
      </c>
      <c r="D271" s="2">
        <v>96.747436800000003</v>
      </c>
      <c r="E271" s="2">
        <v>0</v>
      </c>
      <c r="F271" s="2">
        <v>4.0823999999999999E-2</v>
      </c>
      <c r="G271" s="2">
        <v>5.4069119999999998E-2</v>
      </c>
      <c r="H271" s="2">
        <v>0</v>
      </c>
      <c r="I271" s="2">
        <v>0</v>
      </c>
      <c r="J271" s="6" t="s">
        <v>13</v>
      </c>
    </row>
    <row r="272" spans="1:10" x14ac:dyDescent="0.25">
      <c r="A272" s="6" t="s">
        <v>1076</v>
      </c>
      <c r="B272" s="6" t="s">
        <v>681</v>
      </c>
      <c r="C272" s="2">
        <f>SUM(D272:I272)</f>
        <v>77.052034079999999</v>
      </c>
      <c r="D272" s="2">
        <v>76.785680159999998</v>
      </c>
      <c r="E272" s="2">
        <v>0</v>
      </c>
      <c r="F272" s="2">
        <v>7.7112E-2</v>
      </c>
      <c r="G272" s="2">
        <v>0.18924192000000001</v>
      </c>
      <c r="H272" s="2">
        <v>0</v>
      </c>
      <c r="I272" s="2">
        <v>0</v>
      </c>
      <c r="J272" s="6" t="s">
        <v>13</v>
      </c>
    </row>
    <row r="273" spans="1:10" x14ac:dyDescent="0.25">
      <c r="A273" s="6" t="s">
        <v>1226</v>
      </c>
      <c r="B273" s="6" t="s">
        <v>684</v>
      </c>
      <c r="C273" s="2">
        <f>SUM(D273:I273)</f>
        <v>60.98334479999999</v>
      </c>
      <c r="D273" s="2">
        <v>60.791471999999992</v>
      </c>
      <c r="E273" s="2">
        <v>0</v>
      </c>
      <c r="F273" s="2">
        <v>5.67E-2</v>
      </c>
      <c r="G273" s="2">
        <v>0.13517279999999998</v>
      </c>
      <c r="H273" s="2">
        <v>0</v>
      </c>
      <c r="I273" s="2">
        <v>0</v>
      </c>
      <c r="J273" s="6" t="s">
        <v>652</v>
      </c>
    </row>
    <row r="274" spans="1:10" x14ac:dyDescent="0.25">
      <c r="A274" s="6" t="s">
        <v>1227</v>
      </c>
      <c r="B274" s="6" t="s">
        <v>687</v>
      </c>
      <c r="C274" s="2">
        <f>SUM(D274:I274)</f>
        <v>59.675616000000005</v>
      </c>
      <c r="D274" s="2">
        <v>34.437311999999999</v>
      </c>
      <c r="E274" s="2">
        <v>0</v>
      </c>
      <c r="F274" s="2">
        <v>0.90720000000000001</v>
      </c>
      <c r="G274" s="2">
        <v>24.331104</v>
      </c>
      <c r="H274" s="2">
        <v>0</v>
      </c>
      <c r="I274" s="2">
        <v>0</v>
      </c>
      <c r="J274" s="6" t="s">
        <v>652</v>
      </c>
    </row>
    <row r="275" spans="1:10" x14ac:dyDescent="0.25">
      <c r="A275" s="6" t="s">
        <v>1228</v>
      </c>
      <c r="B275" s="6" t="s">
        <v>690</v>
      </c>
      <c r="C275" s="2">
        <f>SUM(D275:I275)</f>
        <v>53.051055624</v>
      </c>
      <c r="D275" s="2">
        <v>52.869566635200002</v>
      </c>
      <c r="E275" s="2">
        <v>0</v>
      </c>
      <c r="F275" s="2">
        <v>5.361552E-2</v>
      </c>
      <c r="G275" s="2">
        <v>0.1278734688</v>
      </c>
      <c r="H275" s="2">
        <v>0</v>
      </c>
      <c r="I275" s="2">
        <v>0</v>
      </c>
      <c r="J275" s="6" t="s">
        <v>13</v>
      </c>
    </row>
    <row r="276" spans="1:10" x14ac:dyDescent="0.25">
      <c r="A276" s="6" t="s">
        <v>1096</v>
      </c>
      <c r="B276" s="6" t="s">
        <v>693</v>
      </c>
      <c r="C276" s="2">
        <f>SUM(D276:I276)</f>
        <v>37.975573440000005</v>
      </c>
      <c r="D276" s="2">
        <v>37.826611200000002</v>
      </c>
      <c r="E276" s="2">
        <v>0</v>
      </c>
      <c r="F276" s="2">
        <v>4.0823999999999999E-2</v>
      </c>
      <c r="G276" s="2">
        <v>0.10813824</v>
      </c>
      <c r="H276" s="2">
        <v>0</v>
      </c>
      <c r="I276" s="2">
        <v>0</v>
      </c>
      <c r="J276" s="6" t="s">
        <v>652</v>
      </c>
    </row>
    <row r="277" spans="1:10" x14ac:dyDescent="0.25">
      <c r="A277" s="6" t="s">
        <v>1099</v>
      </c>
      <c r="B277" s="6" t="s">
        <v>695</v>
      </c>
      <c r="C277" s="2">
        <f>SUM(D277:I277)</f>
        <v>14.0118201216</v>
      </c>
      <c r="D277" s="2">
        <v>13.992572966399999</v>
      </c>
      <c r="E277" s="2">
        <v>0</v>
      </c>
      <c r="F277" s="2">
        <v>7.8926399999999994E-3</v>
      </c>
      <c r="G277" s="2">
        <v>1.13545152E-2</v>
      </c>
      <c r="H277" s="2">
        <v>0</v>
      </c>
      <c r="I277" s="2">
        <v>0</v>
      </c>
      <c r="J277" s="6" t="s">
        <v>100</v>
      </c>
    </row>
    <row r="278" spans="1:10" x14ac:dyDescent="0.25">
      <c r="A278" s="6" t="s">
        <v>1229</v>
      </c>
      <c r="B278" s="6" t="s">
        <v>697</v>
      </c>
      <c r="C278" s="2">
        <f>SUM(D278:I278)</f>
        <v>13.375351281599999</v>
      </c>
      <c r="D278" s="2">
        <v>13.329662875199999</v>
      </c>
      <c r="E278" s="2">
        <v>0</v>
      </c>
      <c r="F278" s="2">
        <v>1.351728E-2</v>
      </c>
      <c r="G278" s="2">
        <v>3.21711264E-2</v>
      </c>
      <c r="H278" s="2">
        <v>0</v>
      </c>
      <c r="I278" s="2">
        <v>0</v>
      </c>
      <c r="J278" s="6" t="s">
        <v>652</v>
      </c>
    </row>
    <row r="279" spans="1:10" x14ac:dyDescent="0.25">
      <c r="A279" s="6" t="s">
        <v>1091</v>
      </c>
      <c r="B279" s="6" t="s">
        <v>699</v>
      </c>
      <c r="C279" s="2">
        <f>SUM(D279:I279)</f>
        <v>7.7982775919999998</v>
      </c>
      <c r="D279" s="2">
        <v>7.7903005823999996</v>
      </c>
      <c r="E279" s="2">
        <v>0</v>
      </c>
      <c r="F279" s="2">
        <v>3.6514799999999999E-3</v>
      </c>
      <c r="G279" s="2">
        <v>4.3255296E-3</v>
      </c>
      <c r="H279" s="2">
        <v>0</v>
      </c>
      <c r="I279" s="2">
        <v>0</v>
      </c>
      <c r="J279" s="6" t="s">
        <v>42</v>
      </c>
    </row>
    <row r="280" spans="1:10" x14ac:dyDescent="0.25">
      <c r="A280" s="6" t="s">
        <v>1071</v>
      </c>
      <c r="B280" s="6" t="s">
        <v>701</v>
      </c>
      <c r="C280" s="2">
        <f>SUM(D280:I280)</f>
        <v>6.5834999999999999</v>
      </c>
      <c r="D280" s="2">
        <v>6.5636000000000001</v>
      </c>
      <c r="E280" s="2">
        <v>0</v>
      </c>
      <c r="F280" s="2">
        <v>6.1999999999999998E-3</v>
      </c>
      <c r="G280" s="2">
        <v>1.37E-2</v>
      </c>
      <c r="H280" s="2">
        <v>0</v>
      </c>
      <c r="I280" s="2">
        <v>0</v>
      </c>
      <c r="J280" s="6" t="s">
        <v>63</v>
      </c>
    </row>
    <row r="281" spans="1:10" x14ac:dyDescent="0.25">
      <c r="A281" s="6" t="s">
        <v>1230</v>
      </c>
      <c r="B281" s="6" t="s">
        <v>704</v>
      </c>
      <c r="C281" s="2">
        <f>SUM(D281:I281)</f>
        <v>0.12527887679999999</v>
      </c>
      <c r="D281" s="2">
        <v>0.1252108368</v>
      </c>
      <c r="E281" s="2">
        <v>0</v>
      </c>
      <c r="F281" s="2">
        <v>6.8039999999999992E-5</v>
      </c>
      <c r="G281" s="2">
        <v>0</v>
      </c>
      <c r="H281" s="2">
        <v>0</v>
      </c>
      <c r="I281" s="2">
        <v>0</v>
      </c>
      <c r="J281" s="6" t="s">
        <v>652</v>
      </c>
    </row>
    <row r="282" spans="1:10" x14ac:dyDescent="0.25">
      <c r="A282" s="6" t="s">
        <v>749</v>
      </c>
      <c r="B282" s="6" t="s">
        <v>750</v>
      </c>
      <c r="C282" s="2">
        <f>SUM(D282:I282)</f>
        <v>0</v>
      </c>
      <c r="D282" s="2">
        <v>0</v>
      </c>
      <c r="E282" s="2">
        <v>0</v>
      </c>
      <c r="F282" s="2">
        <v>0</v>
      </c>
      <c r="G282" s="2">
        <v>0</v>
      </c>
      <c r="H282" s="2">
        <v>0</v>
      </c>
      <c r="I282" s="2">
        <v>0</v>
      </c>
      <c r="J282" s="10" t="s">
        <v>652</v>
      </c>
    </row>
    <row r="283" spans="1:10" x14ac:dyDescent="0.25">
      <c r="A283" s="6" t="s">
        <v>1231</v>
      </c>
      <c r="B283" s="6" t="s">
        <v>761</v>
      </c>
      <c r="C283" s="2">
        <f>SUM(D283:I283)</f>
        <v>0</v>
      </c>
      <c r="D283" s="2">
        <v>0</v>
      </c>
      <c r="E283" s="2">
        <v>0</v>
      </c>
      <c r="F283" s="2">
        <v>0</v>
      </c>
      <c r="G283" s="2">
        <v>0</v>
      </c>
      <c r="H283" s="2">
        <v>0</v>
      </c>
      <c r="I283" s="2">
        <v>0</v>
      </c>
      <c r="J283" s="6" t="s">
        <v>63</v>
      </c>
    </row>
    <row r="284" spans="1:10" x14ac:dyDescent="0.25">
      <c r="A284" s="6" t="s">
        <v>764</v>
      </c>
      <c r="B284" s="6" t="s">
        <v>765</v>
      </c>
      <c r="C284" s="2">
        <f>SUM(D284:I284)</f>
        <v>0</v>
      </c>
      <c r="D284" s="2">
        <v>0</v>
      </c>
      <c r="E284" s="2">
        <v>0</v>
      </c>
      <c r="F284" s="2">
        <v>0</v>
      </c>
      <c r="G284" s="2">
        <v>0</v>
      </c>
      <c r="H284" s="2">
        <v>0</v>
      </c>
      <c r="I284" s="2">
        <v>0</v>
      </c>
      <c r="J284" s="6" t="s">
        <v>63</v>
      </c>
    </row>
    <row r="285" spans="1:10" x14ac:dyDescent="0.25">
      <c r="A285" s="6" t="s">
        <v>1232</v>
      </c>
      <c r="B285" s="6" t="s">
        <v>754</v>
      </c>
      <c r="C285" s="2">
        <f>SUM(D285:I285)</f>
        <v>0</v>
      </c>
      <c r="D285" s="2">
        <v>0</v>
      </c>
      <c r="E285" s="2">
        <v>0</v>
      </c>
      <c r="F285" s="2">
        <v>0</v>
      </c>
      <c r="G285" s="2">
        <v>0</v>
      </c>
      <c r="H285" s="2">
        <v>0</v>
      </c>
      <c r="I285" s="2">
        <v>0</v>
      </c>
      <c r="J285" s="6" t="s">
        <v>13</v>
      </c>
    </row>
    <row r="286" spans="1:10" x14ac:dyDescent="0.25">
      <c r="A286" s="6" t="s">
        <v>1233</v>
      </c>
      <c r="B286" s="6" t="s">
        <v>767</v>
      </c>
      <c r="C286" s="2">
        <f>SUM(D286:I286)</f>
        <v>0</v>
      </c>
      <c r="D286" s="2">
        <v>0</v>
      </c>
      <c r="E286" s="2">
        <v>0</v>
      </c>
      <c r="F286" s="2">
        <v>0</v>
      </c>
      <c r="G286" s="2">
        <v>0</v>
      </c>
      <c r="H286" s="2">
        <v>0</v>
      </c>
      <c r="I286" s="2">
        <v>0</v>
      </c>
      <c r="J286" s="6" t="s">
        <v>63</v>
      </c>
    </row>
    <row r="287" spans="1:10" x14ac:dyDescent="0.25">
      <c r="A287" s="6" t="s">
        <v>1103</v>
      </c>
      <c r="B287" s="6" t="s">
        <v>756</v>
      </c>
      <c r="C287" s="2">
        <f>SUM(D287:I287)</f>
        <v>0</v>
      </c>
      <c r="D287" s="2">
        <v>0</v>
      </c>
      <c r="E287" s="2">
        <v>0</v>
      </c>
      <c r="F287" s="2">
        <v>0</v>
      </c>
      <c r="G287" s="2">
        <v>0</v>
      </c>
      <c r="H287" s="2">
        <v>0</v>
      </c>
      <c r="I287" s="2">
        <v>0</v>
      </c>
      <c r="J287" s="6" t="s">
        <v>100</v>
      </c>
    </row>
    <row r="288" spans="1:10" x14ac:dyDescent="0.25">
      <c r="A288" s="6" t="s">
        <v>751</v>
      </c>
      <c r="B288" s="6" t="s">
        <v>752</v>
      </c>
      <c r="C288" s="2">
        <f>SUM(D288:I288)</f>
        <v>0</v>
      </c>
      <c r="D288" s="2">
        <v>0</v>
      </c>
      <c r="E288" s="2">
        <v>0</v>
      </c>
      <c r="F288" s="2">
        <v>0</v>
      </c>
      <c r="G288" s="2">
        <v>0</v>
      </c>
      <c r="H288" s="2">
        <v>0</v>
      </c>
      <c r="I288" s="2">
        <v>0</v>
      </c>
      <c r="J288" s="6" t="s">
        <v>100</v>
      </c>
    </row>
    <row r="289" spans="1:12" x14ac:dyDescent="0.25">
      <c r="A289" s="6" t="s">
        <v>976</v>
      </c>
      <c r="B289" s="6" t="s">
        <v>763</v>
      </c>
      <c r="C289" s="2">
        <f>SUM(D289:I289)</f>
        <v>0</v>
      </c>
      <c r="D289" s="2">
        <v>0</v>
      </c>
      <c r="E289" s="2">
        <v>0</v>
      </c>
      <c r="F289" s="2">
        <v>0</v>
      </c>
      <c r="G289" s="2">
        <v>0</v>
      </c>
      <c r="H289" s="2">
        <v>0</v>
      </c>
      <c r="I289" s="2">
        <v>0</v>
      </c>
      <c r="J289" s="6" t="s">
        <v>63</v>
      </c>
    </row>
    <row r="290" spans="1:12" x14ac:dyDescent="0.25">
      <c r="A290" s="6" t="s">
        <v>764</v>
      </c>
      <c r="B290" s="5" t="s">
        <v>765</v>
      </c>
      <c r="C290" s="2">
        <f>SUM(D290:I290)</f>
        <v>0</v>
      </c>
      <c r="D290" s="2">
        <v>0</v>
      </c>
      <c r="E290" s="2">
        <v>0</v>
      </c>
      <c r="F290" s="2">
        <v>0</v>
      </c>
      <c r="G290" s="2">
        <v>0</v>
      </c>
      <c r="H290" s="2">
        <v>0</v>
      </c>
      <c r="I290" s="2">
        <v>0</v>
      </c>
      <c r="J290" s="6" t="s">
        <v>13</v>
      </c>
      <c r="L290" s="10"/>
    </row>
    <row r="291" spans="1:12" x14ac:dyDescent="0.25">
      <c r="L291" s="10"/>
    </row>
    <row r="292" spans="1:12" x14ac:dyDescent="0.25">
      <c r="L292" s="10"/>
    </row>
    <row r="293" spans="1:12" x14ac:dyDescent="0.25">
      <c r="L293" s="10"/>
    </row>
    <row r="294" spans="1:12" x14ac:dyDescent="0.25">
      <c r="L294" s="10"/>
    </row>
    <row r="295" spans="1:12" x14ac:dyDescent="0.25">
      <c r="L295" s="10"/>
    </row>
    <row r="296" spans="1:12" x14ac:dyDescent="0.25">
      <c r="L296" s="10"/>
    </row>
    <row r="297" spans="1:12" x14ac:dyDescent="0.25">
      <c r="L297" s="10"/>
    </row>
    <row r="298" spans="1:12" x14ac:dyDescent="0.25">
      <c r="L298" s="10"/>
    </row>
  </sheetData>
  <autoFilter ref="A2:J287" xr:uid="{7F251A5A-0284-477B-9EAC-A709B7F0A2CA}">
    <sortState xmlns:xlrd2="http://schemas.microsoft.com/office/spreadsheetml/2017/richdata2" ref="A3:J290">
      <sortCondition descending="1" ref="C2:C287"/>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48B8951B32C44A8ABF1C6EE626DEA0" ma:contentTypeVersion="14" ma:contentTypeDescription="Create a new document." ma:contentTypeScope="" ma:versionID="1650441cba533cdd87d71197d4d38a1f">
  <xsd:schema xmlns:xsd="http://www.w3.org/2001/XMLSchema" xmlns:xs="http://www.w3.org/2001/XMLSchema" xmlns:p="http://schemas.microsoft.com/office/2006/metadata/properties" xmlns:ns2="97c241f7-0c18-4008-861b-5a676167a037" xmlns:ns3="7b83dbe2-6fd2-449a-a932-0d75829bf641" targetNamespace="http://schemas.microsoft.com/office/2006/metadata/properties" ma:root="true" ma:fieldsID="bf484b502aa0631730d63a6fcc4c17d9" ns2:_="" ns3:_="">
    <xsd:import namespace="97c241f7-0c18-4008-861b-5a676167a037"/>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c241f7-0c18-4008-861b-5a676167a0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e1eecbb-5736-4a27-a3d9-8cd4d931ca33}" ma:internalName="TaxCatchAll" ma:showField="CatchAllData" ma:web="7b83dbe2-6fd2-449a-a932-0d75829bf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b83dbe2-6fd2-449a-a932-0d75829bf641" xsi:nil="true"/>
    <lcf76f155ced4ddcb4097134ff3c332f xmlns="97c241f7-0c18-4008-861b-5a676167a037">
      <Terms xmlns="http://schemas.microsoft.com/office/infopath/2007/PartnerControls"/>
    </lcf76f155ced4ddcb4097134ff3c332f>
    <MediaLengthInSeconds xmlns="97c241f7-0c18-4008-861b-5a676167a03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F3CAD8-19DB-4266-9419-4FAC1983D8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c241f7-0c18-4008-861b-5a676167a037"/>
    <ds:schemaRef ds:uri="7b83dbe2-6fd2-449a-a932-0d75829bf6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1DC2C7-6AB5-4B31-B814-1224FE5BA756}">
  <ds:schemaRefs>
    <ds:schemaRef ds:uri="http://schemas.microsoft.com/office/2006/metadata/properties"/>
    <ds:schemaRef ds:uri="http://schemas.microsoft.com/office/infopath/2007/PartnerControls"/>
    <ds:schemaRef ds:uri="7b83dbe2-6fd2-449a-a932-0d75829bf641"/>
    <ds:schemaRef ds:uri="97c241f7-0c18-4008-861b-5a676167a037"/>
  </ds:schemaRefs>
</ds:datastoreItem>
</file>

<file path=customXml/itemProps3.xml><?xml version="1.0" encoding="utf-8"?>
<ds:datastoreItem xmlns:ds="http://schemas.openxmlformats.org/officeDocument/2006/customXml" ds:itemID="{C9B4CF6E-2F4D-4FD5-A7DD-EECFAD5338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Information</vt:lpstr>
      <vt:lpstr>Facility Summary</vt:lpstr>
      <vt:lpstr>Closed and Exempted Facilities</vt:lpstr>
      <vt:lpstr>2018 Data</vt:lpstr>
      <vt:lpstr>2019 Data</vt:lpstr>
      <vt:lpstr>2020 Data</vt:lpstr>
      <vt:lpstr>2021 Data</vt:lpstr>
      <vt:lpstr>2022 Data</vt:lpstr>
      <vt:lpstr>2023 Data</vt:lpstr>
      <vt:lpstr>2024 Data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Cook, Joshua (DEP)</dc:creator>
  <cp:keywords/>
  <dc:description/>
  <cp:lastModifiedBy>Cook, Katie (DEP)</cp:lastModifiedBy>
  <cp:revision/>
  <dcterms:created xsi:type="dcterms:W3CDTF">2021-12-09T22:13:46Z</dcterms:created>
  <dcterms:modified xsi:type="dcterms:W3CDTF">2026-04-23T17:59:51Z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0x0101003F48B8951B32C44A8ABF1C6EE626DEA0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