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hereen.brown2\Downloads\"/>
    </mc:Choice>
  </mc:AlternateContent>
  <xr:revisionPtr revIDLastSave="0" documentId="8_{0F429334-8457-495C-9F15-19A06B26459A}" xr6:coauthVersionLast="47" xr6:coauthVersionMax="47" xr10:uidLastSave="{00000000-0000-0000-0000-000000000000}"/>
  <bookViews>
    <workbookView xWindow="-28920" yWindow="-120" windowWidth="29040" windowHeight="15720" activeTab="1" xr2:uid="{6FD5D363-786B-429C-A567-6F2F44702A60}"/>
  </bookViews>
  <sheets>
    <sheet name="2024 Ride Data" sheetId="1" r:id="rId1"/>
    <sheet name="Data Diction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4" i="1" l="1"/>
  <c r="K354" i="1"/>
  <c r="J354" i="1"/>
  <c r="G354" i="1"/>
  <c r="H354" i="1" s="1"/>
  <c r="D354" i="1"/>
  <c r="F354" i="1" s="1"/>
  <c r="C354" i="1"/>
  <c r="E354" i="1" s="1"/>
  <c r="B354" i="1"/>
  <c r="M352" i="1"/>
  <c r="L352" i="1"/>
  <c r="K352" i="1"/>
  <c r="J352" i="1"/>
  <c r="I352" i="1"/>
  <c r="H352" i="1"/>
  <c r="F352" i="1"/>
  <c r="E352" i="1"/>
  <c r="M351" i="1"/>
  <c r="L351" i="1"/>
  <c r="K351" i="1"/>
  <c r="J351" i="1"/>
  <c r="I351" i="1"/>
  <c r="H351" i="1"/>
  <c r="F351" i="1"/>
  <c r="E351" i="1"/>
  <c r="M350" i="1"/>
  <c r="L350" i="1"/>
  <c r="K350" i="1"/>
  <c r="J350" i="1"/>
  <c r="I350" i="1"/>
  <c r="H350" i="1"/>
  <c r="F350" i="1"/>
  <c r="E350" i="1"/>
  <c r="M349" i="1"/>
  <c r="L349" i="1"/>
  <c r="K349" i="1"/>
  <c r="J349" i="1"/>
  <c r="I349" i="1"/>
  <c r="H349" i="1"/>
  <c r="F349" i="1"/>
  <c r="E349" i="1"/>
  <c r="M348" i="1"/>
  <c r="L348" i="1"/>
  <c r="K348" i="1"/>
  <c r="J348" i="1"/>
  <c r="I348" i="1"/>
  <c r="H348" i="1"/>
  <c r="F348" i="1"/>
  <c r="E348" i="1"/>
  <c r="M347" i="1"/>
  <c r="L347" i="1"/>
  <c r="K347" i="1"/>
  <c r="J347" i="1"/>
  <c r="I347" i="1"/>
  <c r="H347" i="1"/>
  <c r="F347" i="1"/>
  <c r="E347" i="1"/>
  <c r="M346" i="1"/>
  <c r="L346" i="1"/>
  <c r="K346" i="1"/>
  <c r="J346" i="1"/>
  <c r="I346" i="1"/>
  <c r="H346" i="1"/>
  <c r="F346" i="1"/>
  <c r="E346" i="1"/>
  <c r="M345" i="1"/>
  <c r="L345" i="1"/>
  <c r="K345" i="1"/>
  <c r="J345" i="1"/>
  <c r="I345" i="1"/>
  <c r="H345" i="1"/>
  <c r="F345" i="1"/>
  <c r="E345" i="1"/>
  <c r="M344" i="1"/>
  <c r="L344" i="1"/>
  <c r="K344" i="1"/>
  <c r="J344" i="1"/>
  <c r="I344" i="1"/>
  <c r="H344" i="1"/>
  <c r="F344" i="1"/>
  <c r="E344" i="1"/>
  <c r="M343" i="1"/>
  <c r="L343" i="1"/>
  <c r="K343" i="1"/>
  <c r="J343" i="1"/>
  <c r="I343" i="1"/>
  <c r="H343" i="1"/>
  <c r="F343" i="1"/>
  <c r="E343" i="1"/>
  <c r="M342" i="1"/>
  <c r="L342" i="1"/>
  <c r="K342" i="1"/>
  <c r="J342" i="1"/>
  <c r="I342" i="1"/>
  <c r="H342" i="1"/>
  <c r="F342" i="1"/>
  <c r="E342" i="1"/>
  <c r="M341" i="1"/>
  <c r="L341" i="1"/>
  <c r="K341" i="1"/>
  <c r="J341" i="1"/>
  <c r="I341" i="1"/>
  <c r="H341" i="1"/>
  <c r="F341" i="1"/>
  <c r="E341" i="1"/>
  <c r="M340" i="1"/>
  <c r="L340" i="1"/>
  <c r="K340" i="1"/>
  <c r="J340" i="1"/>
  <c r="I340" i="1"/>
  <c r="H340" i="1"/>
  <c r="F340" i="1"/>
  <c r="E340" i="1"/>
  <c r="M339" i="1"/>
  <c r="L339" i="1"/>
  <c r="K339" i="1"/>
  <c r="J339" i="1"/>
  <c r="I339" i="1"/>
  <c r="H339" i="1"/>
  <c r="F339" i="1"/>
  <c r="E339" i="1"/>
  <c r="M338" i="1"/>
  <c r="L338" i="1"/>
  <c r="K338" i="1"/>
  <c r="J338" i="1"/>
  <c r="I338" i="1"/>
  <c r="H338" i="1"/>
  <c r="F338" i="1"/>
  <c r="E338" i="1"/>
  <c r="M337" i="1"/>
  <c r="L337" i="1"/>
  <c r="K337" i="1"/>
  <c r="J337" i="1"/>
  <c r="I337" i="1"/>
  <c r="H337" i="1"/>
  <c r="F337" i="1"/>
  <c r="E337" i="1"/>
  <c r="M336" i="1"/>
  <c r="L336" i="1"/>
  <c r="K336" i="1"/>
  <c r="J336" i="1"/>
  <c r="I336" i="1"/>
  <c r="H336" i="1"/>
  <c r="F336" i="1"/>
  <c r="E336" i="1"/>
  <c r="M335" i="1"/>
  <c r="L335" i="1"/>
  <c r="K335" i="1"/>
  <c r="J335" i="1"/>
  <c r="I335" i="1"/>
  <c r="H335" i="1"/>
  <c r="F335" i="1"/>
  <c r="E335" i="1"/>
  <c r="M334" i="1"/>
  <c r="L334" i="1"/>
  <c r="K334" i="1"/>
  <c r="J334" i="1"/>
  <c r="I334" i="1"/>
  <c r="H334" i="1"/>
  <c r="F334" i="1"/>
  <c r="E334" i="1"/>
  <c r="M333" i="1"/>
  <c r="L333" i="1"/>
  <c r="K333" i="1"/>
  <c r="J333" i="1"/>
  <c r="I333" i="1"/>
  <c r="H333" i="1"/>
  <c r="F333" i="1"/>
  <c r="E333" i="1"/>
  <c r="M332" i="1"/>
  <c r="L332" i="1"/>
  <c r="K332" i="1"/>
  <c r="J332" i="1"/>
  <c r="I332" i="1"/>
  <c r="H332" i="1"/>
  <c r="F332" i="1"/>
  <c r="E332" i="1"/>
  <c r="M331" i="1"/>
  <c r="L331" i="1"/>
  <c r="K331" i="1"/>
  <c r="J331" i="1"/>
  <c r="I331" i="1"/>
  <c r="H331" i="1"/>
  <c r="F331" i="1"/>
  <c r="E331" i="1"/>
  <c r="M330" i="1"/>
  <c r="L330" i="1"/>
  <c r="K330" i="1"/>
  <c r="J330" i="1"/>
  <c r="I330" i="1"/>
  <c r="H330" i="1"/>
  <c r="F330" i="1"/>
  <c r="E330" i="1"/>
  <c r="M329" i="1"/>
  <c r="L329" i="1"/>
  <c r="K329" i="1"/>
  <c r="J329" i="1"/>
  <c r="I329" i="1"/>
  <c r="H329" i="1"/>
  <c r="F329" i="1"/>
  <c r="E329" i="1"/>
  <c r="M328" i="1"/>
  <c r="L328" i="1"/>
  <c r="K328" i="1"/>
  <c r="J328" i="1"/>
  <c r="I328" i="1"/>
  <c r="H328" i="1"/>
  <c r="F328" i="1"/>
  <c r="E328" i="1"/>
  <c r="M327" i="1"/>
  <c r="L327" i="1"/>
  <c r="K327" i="1"/>
  <c r="J327" i="1"/>
  <c r="I327" i="1"/>
  <c r="H327" i="1"/>
  <c r="F327" i="1"/>
  <c r="E327" i="1"/>
  <c r="M326" i="1"/>
  <c r="L326" i="1"/>
  <c r="K326" i="1"/>
  <c r="J326" i="1"/>
  <c r="I326" i="1"/>
  <c r="H326" i="1"/>
  <c r="F326" i="1"/>
  <c r="E326" i="1"/>
  <c r="M325" i="1"/>
  <c r="L325" i="1"/>
  <c r="K325" i="1"/>
  <c r="J325" i="1"/>
  <c r="I325" i="1"/>
  <c r="H325" i="1"/>
  <c r="F325" i="1"/>
  <c r="E325" i="1"/>
  <c r="M324" i="1"/>
  <c r="L324" i="1"/>
  <c r="K324" i="1"/>
  <c r="J324" i="1"/>
  <c r="I324" i="1"/>
  <c r="H324" i="1"/>
  <c r="F324" i="1"/>
  <c r="E324" i="1"/>
  <c r="M323" i="1"/>
  <c r="L323" i="1"/>
  <c r="K323" i="1"/>
  <c r="J323" i="1"/>
  <c r="I323" i="1"/>
  <c r="H323" i="1"/>
  <c r="F323" i="1"/>
  <c r="E323" i="1"/>
  <c r="M322" i="1"/>
  <c r="L322" i="1"/>
  <c r="K322" i="1"/>
  <c r="J322" i="1"/>
  <c r="I322" i="1"/>
  <c r="H322" i="1"/>
  <c r="F322" i="1"/>
  <c r="E322" i="1"/>
  <c r="M321" i="1"/>
  <c r="L321" i="1"/>
  <c r="K321" i="1"/>
  <c r="J321" i="1"/>
  <c r="I321" i="1"/>
  <c r="H321" i="1"/>
  <c r="F321" i="1"/>
  <c r="E321" i="1"/>
  <c r="M320" i="1"/>
  <c r="L320" i="1"/>
  <c r="K320" i="1"/>
  <c r="J320" i="1"/>
  <c r="I320" i="1"/>
  <c r="H320" i="1"/>
  <c r="F320" i="1"/>
  <c r="E320" i="1"/>
  <c r="M319" i="1"/>
  <c r="L319" i="1"/>
  <c r="K319" i="1"/>
  <c r="J319" i="1"/>
  <c r="I319" i="1"/>
  <c r="H319" i="1"/>
  <c r="F319" i="1"/>
  <c r="E319" i="1"/>
  <c r="M318" i="1"/>
  <c r="L318" i="1"/>
  <c r="K318" i="1"/>
  <c r="J318" i="1"/>
  <c r="I318" i="1"/>
  <c r="H318" i="1"/>
  <c r="F318" i="1"/>
  <c r="E318" i="1"/>
  <c r="M317" i="1"/>
  <c r="L317" i="1"/>
  <c r="K317" i="1"/>
  <c r="J317" i="1"/>
  <c r="I317" i="1"/>
  <c r="H317" i="1"/>
  <c r="F317" i="1"/>
  <c r="E317" i="1"/>
  <c r="M316" i="1"/>
  <c r="L316" i="1"/>
  <c r="K316" i="1"/>
  <c r="J316" i="1"/>
  <c r="I316" i="1"/>
  <c r="H316" i="1"/>
  <c r="F316" i="1"/>
  <c r="E316" i="1"/>
  <c r="M315" i="1"/>
  <c r="L315" i="1"/>
  <c r="K315" i="1"/>
  <c r="J315" i="1"/>
  <c r="I315" i="1"/>
  <c r="H315" i="1"/>
  <c r="F315" i="1"/>
  <c r="E315" i="1"/>
  <c r="M314" i="1"/>
  <c r="L314" i="1"/>
  <c r="K314" i="1"/>
  <c r="J314" i="1"/>
  <c r="I314" i="1"/>
  <c r="H314" i="1"/>
  <c r="F314" i="1"/>
  <c r="E314" i="1"/>
  <c r="M313" i="1"/>
  <c r="L313" i="1"/>
  <c r="K313" i="1"/>
  <c r="J313" i="1"/>
  <c r="I313" i="1"/>
  <c r="H313" i="1"/>
  <c r="F313" i="1"/>
  <c r="E313" i="1"/>
  <c r="M312" i="1"/>
  <c r="L312" i="1"/>
  <c r="K312" i="1"/>
  <c r="J312" i="1"/>
  <c r="I312" i="1"/>
  <c r="H312" i="1"/>
  <c r="F312" i="1"/>
  <c r="E312" i="1"/>
  <c r="M311" i="1"/>
  <c r="L311" i="1"/>
  <c r="K311" i="1"/>
  <c r="J311" i="1"/>
  <c r="I311" i="1"/>
  <c r="H311" i="1"/>
  <c r="F311" i="1"/>
  <c r="E311" i="1"/>
  <c r="M310" i="1"/>
  <c r="L310" i="1"/>
  <c r="K310" i="1"/>
  <c r="J310" i="1"/>
  <c r="I310" i="1"/>
  <c r="H310" i="1"/>
  <c r="F310" i="1"/>
  <c r="E310" i="1"/>
  <c r="M309" i="1"/>
  <c r="L309" i="1"/>
  <c r="K309" i="1"/>
  <c r="J309" i="1"/>
  <c r="I309" i="1"/>
  <c r="H309" i="1"/>
  <c r="F309" i="1"/>
  <c r="E309" i="1"/>
  <c r="M308" i="1"/>
  <c r="L308" i="1"/>
  <c r="K308" i="1"/>
  <c r="J308" i="1"/>
  <c r="I308" i="1"/>
  <c r="H308" i="1"/>
  <c r="F308" i="1"/>
  <c r="E308" i="1"/>
  <c r="M307" i="1"/>
  <c r="L307" i="1"/>
  <c r="K307" i="1"/>
  <c r="J307" i="1"/>
  <c r="I307" i="1"/>
  <c r="H307" i="1"/>
  <c r="F307" i="1"/>
  <c r="E307" i="1"/>
  <c r="M306" i="1"/>
  <c r="L306" i="1"/>
  <c r="K306" i="1"/>
  <c r="J306" i="1"/>
  <c r="I306" i="1"/>
  <c r="H306" i="1"/>
  <c r="F306" i="1"/>
  <c r="E306" i="1"/>
  <c r="M305" i="1"/>
  <c r="L305" i="1"/>
  <c r="K305" i="1"/>
  <c r="J305" i="1"/>
  <c r="I305" i="1"/>
  <c r="H305" i="1"/>
  <c r="F305" i="1"/>
  <c r="E305" i="1"/>
  <c r="M304" i="1"/>
  <c r="L304" i="1"/>
  <c r="K304" i="1"/>
  <c r="J304" i="1"/>
  <c r="I304" i="1"/>
  <c r="H304" i="1"/>
  <c r="F304" i="1"/>
  <c r="E304" i="1"/>
  <c r="M303" i="1"/>
  <c r="L303" i="1"/>
  <c r="K303" i="1"/>
  <c r="J303" i="1"/>
  <c r="I303" i="1"/>
  <c r="H303" i="1"/>
  <c r="F303" i="1"/>
  <c r="E303" i="1"/>
  <c r="M302" i="1"/>
  <c r="L302" i="1"/>
  <c r="K302" i="1"/>
  <c r="J302" i="1"/>
  <c r="I302" i="1"/>
  <c r="H302" i="1"/>
  <c r="F302" i="1"/>
  <c r="E302" i="1"/>
  <c r="M301" i="1"/>
  <c r="L301" i="1"/>
  <c r="K301" i="1"/>
  <c r="J301" i="1"/>
  <c r="I301" i="1"/>
  <c r="H301" i="1"/>
  <c r="F301" i="1"/>
  <c r="E301" i="1"/>
  <c r="M300" i="1"/>
  <c r="L300" i="1"/>
  <c r="K300" i="1"/>
  <c r="J300" i="1"/>
  <c r="I300" i="1"/>
  <c r="H300" i="1"/>
  <c r="F300" i="1"/>
  <c r="E300" i="1"/>
  <c r="M299" i="1"/>
  <c r="L299" i="1"/>
  <c r="K299" i="1"/>
  <c r="J299" i="1"/>
  <c r="I299" i="1"/>
  <c r="H299" i="1"/>
  <c r="F299" i="1"/>
  <c r="E299" i="1"/>
  <c r="M298" i="1"/>
  <c r="L298" i="1"/>
  <c r="K298" i="1"/>
  <c r="J298" i="1"/>
  <c r="I298" i="1"/>
  <c r="H298" i="1"/>
  <c r="F298" i="1"/>
  <c r="E298" i="1"/>
  <c r="M297" i="1"/>
  <c r="L297" i="1"/>
  <c r="K297" i="1"/>
  <c r="J297" i="1"/>
  <c r="I297" i="1"/>
  <c r="H297" i="1"/>
  <c r="F297" i="1"/>
  <c r="E297" i="1"/>
  <c r="M296" i="1"/>
  <c r="L296" i="1"/>
  <c r="K296" i="1"/>
  <c r="J296" i="1"/>
  <c r="I296" i="1"/>
  <c r="H296" i="1"/>
  <c r="F296" i="1"/>
  <c r="E296" i="1"/>
  <c r="M295" i="1"/>
  <c r="L295" i="1"/>
  <c r="K295" i="1"/>
  <c r="J295" i="1"/>
  <c r="I295" i="1"/>
  <c r="H295" i="1"/>
  <c r="F295" i="1"/>
  <c r="E295" i="1"/>
  <c r="M294" i="1"/>
  <c r="L294" i="1"/>
  <c r="K294" i="1"/>
  <c r="J294" i="1"/>
  <c r="I294" i="1"/>
  <c r="H294" i="1"/>
  <c r="F294" i="1"/>
  <c r="E294" i="1"/>
  <c r="M293" i="1"/>
  <c r="L293" i="1"/>
  <c r="K293" i="1"/>
  <c r="J293" i="1"/>
  <c r="I293" i="1"/>
  <c r="H293" i="1"/>
  <c r="F293" i="1"/>
  <c r="E293" i="1"/>
  <c r="M292" i="1"/>
  <c r="L292" i="1"/>
  <c r="K292" i="1"/>
  <c r="J292" i="1"/>
  <c r="I292" i="1"/>
  <c r="H292" i="1"/>
  <c r="F292" i="1"/>
  <c r="E292" i="1"/>
  <c r="M291" i="1"/>
  <c r="L291" i="1"/>
  <c r="K291" i="1"/>
  <c r="J291" i="1"/>
  <c r="I291" i="1"/>
  <c r="H291" i="1"/>
  <c r="F291" i="1"/>
  <c r="E291" i="1"/>
  <c r="M290" i="1"/>
  <c r="L290" i="1"/>
  <c r="K290" i="1"/>
  <c r="J290" i="1"/>
  <c r="I290" i="1"/>
  <c r="H290" i="1"/>
  <c r="F290" i="1"/>
  <c r="E290" i="1"/>
  <c r="M289" i="1"/>
  <c r="L289" i="1"/>
  <c r="K289" i="1"/>
  <c r="J289" i="1"/>
  <c r="I289" i="1"/>
  <c r="H289" i="1"/>
  <c r="F289" i="1"/>
  <c r="E289" i="1"/>
  <c r="M288" i="1"/>
  <c r="L288" i="1"/>
  <c r="K288" i="1"/>
  <c r="J288" i="1"/>
  <c r="I288" i="1"/>
  <c r="H288" i="1"/>
  <c r="F288" i="1"/>
  <c r="E288" i="1"/>
  <c r="M287" i="1"/>
  <c r="L287" i="1"/>
  <c r="K287" i="1"/>
  <c r="J287" i="1"/>
  <c r="I287" i="1"/>
  <c r="H287" i="1"/>
  <c r="F287" i="1"/>
  <c r="E287" i="1"/>
  <c r="M286" i="1"/>
  <c r="L286" i="1"/>
  <c r="K286" i="1"/>
  <c r="J286" i="1"/>
  <c r="I286" i="1"/>
  <c r="H286" i="1"/>
  <c r="F286" i="1"/>
  <c r="E286" i="1"/>
  <c r="M285" i="1"/>
  <c r="L285" i="1"/>
  <c r="K285" i="1"/>
  <c r="J285" i="1"/>
  <c r="I285" i="1"/>
  <c r="H285" i="1"/>
  <c r="F285" i="1"/>
  <c r="E285" i="1"/>
  <c r="M284" i="1"/>
  <c r="L284" i="1"/>
  <c r="K284" i="1"/>
  <c r="J284" i="1"/>
  <c r="I284" i="1"/>
  <c r="H284" i="1"/>
  <c r="F284" i="1"/>
  <c r="E284" i="1"/>
  <c r="M283" i="1"/>
  <c r="L283" i="1"/>
  <c r="K283" i="1"/>
  <c r="J283" i="1"/>
  <c r="I283" i="1"/>
  <c r="H283" i="1"/>
  <c r="F283" i="1"/>
  <c r="E283" i="1"/>
  <c r="M282" i="1"/>
  <c r="L282" i="1"/>
  <c r="K282" i="1"/>
  <c r="J282" i="1"/>
  <c r="I282" i="1"/>
  <c r="H282" i="1"/>
  <c r="F282" i="1"/>
  <c r="E282" i="1"/>
  <c r="M281" i="1"/>
  <c r="L281" i="1"/>
  <c r="K281" i="1"/>
  <c r="J281" i="1"/>
  <c r="I281" i="1"/>
  <c r="H281" i="1"/>
  <c r="F281" i="1"/>
  <c r="E281" i="1"/>
  <c r="M280" i="1"/>
  <c r="L280" i="1"/>
  <c r="K280" i="1"/>
  <c r="J280" i="1"/>
  <c r="I280" i="1"/>
  <c r="H280" i="1"/>
  <c r="F280" i="1"/>
  <c r="E280" i="1"/>
  <c r="M279" i="1"/>
  <c r="L279" i="1"/>
  <c r="K279" i="1"/>
  <c r="J279" i="1"/>
  <c r="I279" i="1"/>
  <c r="H279" i="1"/>
  <c r="F279" i="1"/>
  <c r="E279" i="1"/>
  <c r="M278" i="1"/>
  <c r="L278" i="1"/>
  <c r="K278" i="1"/>
  <c r="J278" i="1"/>
  <c r="I278" i="1"/>
  <c r="H278" i="1"/>
  <c r="F278" i="1"/>
  <c r="E278" i="1"/>
  <c r="M277" i="1"/>
  <c r="L277" i="1"/>
  <c r="K277" i="1"/>
  <c r="J277" i="1"/>
  <c r="I277" i="1"/>
  <c r="H277" i="1"/>
  <c r="F277" i="1"/>
  <c r="E277" i="1"/>
  <c r="M276" i="1"/>
  <c r="L276" i="1"/>
  <c r="K276" i="1"/>
  <c r="J276" i="1"/>
  <c r="I276" i="1"/>
  <c r="H276" i="1"/>
  <c r="F276" i="1"/>
  <c r="E276" i="1"/>
  <c r="M275" i="1"/>
  <c r="L275" i="1"/>
  <c r="K275" i="1"/>
  <c r="J275" i="1"/>
  <c r="I275" i="1"/>
  <c r="H275" i="1"/>
  <c r="F275" i="1"/>
  <c r="E275" i="1"/>
  <c r="M274" i="1"/>
  <c r="L274" i="1"/>
  <c r="K274" i="1"/>
  <c r="J274" i="1"/>
  <c r="I274" i="1"/>
  <c r="H274" i="1"/>
  <c r="F274" i="1"/>
  <c r="E274" i="1"/>
  <c r="M273" i="1"/>
  <c r="L273" i="1"/>
  <c r="K273" i="1"/>
  <c r="J273" i="1"/>
  <c r="I273" i="1"/>
  <c r="H273" i="1"/>
  <c r="F273" i="1"/>
  <c r="E273" i="1"/>
  <c r="M272" i="1"/>
  <c r="L272" i="1"/>
  <c r="K272" i="1"/>
  <c r="J272" i="1"/>
  <c r="I272" i="1"/>
  <c r="H272" i="1"/>
  <c r="F272" i="1"/>
  <c r="E272" i="1"/>
  <c r="M271" i="1"/>
  <c r="L271" i="1"/>
  <c r="K271" i="1"/>
  <c r="J271" i="1"/>
  <c r="I271" i="1"/>
  <c r="H271" i="1"/>
  <c r="F271" i="1"/>
  <c r="E271" i="1"/>
  <c r="M270" i="1"/>
  <c r="L270" i="1"/>
  <c r="K270" i="1"/>
  <c r="J270" i="1"/>
  <c r="I270" i="1"/>
  <c r="H270" i="1"/>
  <c r="F270" i="1"/>
  <c r="E270" i="1"/>
  <c r="M269" i="1"/>
  <c r="L269" i="1"/>
  <c r="K269" i="1"/>
  <c r="J269" i="1"/>
  <c r="I269" i="1"/>
  <c r="H269" i="1"/>
  <c r="F269" i="1"/>
  <c r="E269" i="1"/>
  <c r="M268" i="1"/>
  <c r="L268" i="1"/>
  <c r="K268" i="1"/>
  <c r="J268" i="1"/>
  <c r="I268" i="1"/>
  <c r="H268" i="1"/>
  <c r="F268" i="1"/>
  <c r="E268" i="1"/>
  <c r="M267" i="1"/>
  <c r="L267" i="1"/>
  <c r="K267" i="1"/>
  <c r="J267" i="1"/>
  <c r="I267" i="1"/>
  <c r="H267" i="1"/>
  <c r="F267" i="1"/>
  <c r="E267" i="1"/>
  <c r="M266" i="1"/>
  <c r="L266" i="1"/>
  <c r="K266" i="1"/>
  <c r="J266" i="1"/>
  <c r="I266" i="1"/>
  <c r="H266" i="1"/>
  <c r="F266" i="1"/>
  <c r="E266" i="1"/>
  <c r="M265" i="1"/>
  <c r="L265" i="1"/>
  <c r="K265" i="1"/>
  <c r="J265" i="1"/>
  <c r="I265" i="1"/>
  <c r="H265" i="1"/>
  <c r="F265" i="1"/>
  <c r="E265" i="1"/>
  <c r="M264" i="1"/>
  <c r="L264" i="1"/>
  <c r="K264" i="1"/>
  <c r="J264" i="1"/>
  <c r="I264" i="1"/>
  <c r="H264" i="1"/>
  <c r="F264" i="1"/>
  <c r="E264" i="1"/>
  <c r="M263" i="1"/>
  <c r="L263" i="1"/>
  <c r="K263" i="1"/>
  <c r="J263" i="1"/>
  <c r="I263" i="1"/>
  <c r="H263" i="1"/>
  <c r="F263" i="1"/>
  <c r="E263" i="1"/>
  <c r="M262" i="1"/>
  <c r="L262" i="1"/>
  <c r="K262" i="1"/>
  <c r="J262" i="1"/>
  <c r="I262" i="1"/>
  <c r="H262" i="1"/>
  <c r="F262" i="1"/>
  <c r="E262" i="1"/>
  <c r="M261" i="1"/>
  <c r="L261" i="1"/>
  <c r="K261" i="1"/>
  <c r="J261" i="1"/>
  <c r="I261" i="1"/>
  <c r="H261" i="1"/>
  <c r="F261" i="1"/>
  <c r="E261" i="1"/>
  <c r="M260" i="1"/>
  <c r="L260" i="1"/>
  <c r="K260" i="1"/>
  <c r="J260" i="1"/>
  <c r="I260" i="1"/>
  <c r="H260" i="1"/>
  <c r="F260" i="1"/>
  <c r="E260" i="1"/>
  <c r="M259" i="1"/>
  <c r="L259" i="1"/>
  <c r="K259" i="1"/>
  <c r="J259" i="1"/>
  <c r="I259" i="1"/>
  <c r="H259" i="1"/>
  <c r="F259" i="1"/>
  <c r="E259" i="1"/>
  <c r="M258" i="1"/>
  <c r="L258" i="1"/>
  <c r="K258" i="1"/>
  <c r="J258" i="1"/>
  <c r="I258" i="1"/>
  <c r="H258" i="1"/>
  <c r="F258" i="1"/>
  <c r="E258" i="1"/>
  <c r="M257" i="1"/>
  <c r="L257" i="1"/>
  <c r="K257" i="1"/>
  <c r="J257" i="1"/>
  <c r="I257" i="1"/>
  <c r="H257" i="1"/>
  <c r="F257" i="1"/>
  <c r="E257" i="1"/>
  <c r="M256" i="1"/>
  <c r="L256" i="1"/>
  <c r="K256" i="1"/>
  <c r="J256" i="1"/>
  <c r="I256" i="1"/>
  <c r="H256" i="1"/>
  <c r="F256" i="1"/>
  <c r="E256" i="1"/>
  <c r="M255" i="1"/>
  <c r="L255" i="1"/>
  <c r="K255" i="1"/>
  <c r="J255" i="1"/>
  <c r="I255" i="1"/>
  <c r="H255" i="1"/>
  <c r="F255" i="1"/>
  <c r="E255" i="1"/>
  <c r="M254" i="1"/>
  <c r="L254" i="1"/>
  <c r="K254" i="1"/>
  <c r="J254" i="1"/>
  <c r="I254" i="1"/>
  <c r="H254" i="1"/>
  <c r="F254" i="1"/>
  <c r="E254" i="1"/>
  <c r="M253" i="1"/>
  <c r="L253" i="1"/>
  <c r="K253" i="1"/>
  <c r="J253" i="1"/>
  <c r="I253" i="1"/>
  <c r="H253" i="1"/>
  <c r="F253" i="1"/>
  <c r="E253" i="1"/>
  <c r="M252" i="1"/>
  <c r="L252" i="1"/>
  <c r="K252" i="1"/>
  <c r="J252" i="1"/>
  <c r="I252" i="1"/>
  <c r="H252" i="1"/>
  <c r="F252" i="1"/>
  <c r="E252" i="1"/>
  <c r="M251" i="1"/>
  <c r="L251" i="1"/>
  <c r="K251" i="1"/>
  <c r="J251" i="1"/>
  <c r="I251" i="1"/>
  <c r="H251" i="1"/>
  <c r="F251" i="1"/>
  <c r="E251" i="1"/>
  <c r="M250" i="1"/>
  <c r="L250" i="1"/>
  <c r="K250" i="1"/>
  <c r="J250" i="1"/>
  <c r="I250" i="1"/>
  <c r="H250" i="1"/>
  <c r="F250" i="1"/>
  <c r="E250" i="1"/>
  <c r="M249" i="1"/>
  <c r="L249" i="1"/>
  <c r="K249" i="1"/>
  <c r="J249" i="1"/>
  <c r="I249" i="1"/>
  <c r="H249" i="1"/>
  <c r="F249" i="1"/>
  <c r="E249" i="1"/>
  <c r="M248" i="1"/>
  <c r="L248" i="1"/>
  <c r="K248" i="1"/>
  <c r="J248" i="1"/>
  <c r="I248" i="1"/>
  <c r="H248" i="1"/>
  <c r="F248" i="1"/>
  <c r="E248" i="1"/>
  <c r="M247" i="1"/>
  <c r="L247" i="1"/>
  <c r="K247" i="1"/>
  <c r="J247" i="1"/>
  <c r="I247" i="1"/>
  <c r="H247" i="1"/>
  <c r="F247" i="1"/>
  <c r="E247" i="1"/>
  <c r="M246" i="1"/>
  <c r="L246" i="1"/>
  <c r="K246" i="1"/>
  <c r="J246" i="1"/>
  <c r="I246" i="1"/>
  <c r="H246" i="1"/>
  <c r="F246" i="1"/>
  <c r="E246" i="1"/>
  <c r="M245" i="1"/>
  <c r="L245" i="1"/>
  <c r="K245" i="1"/>
  <c r="J245" i="1"/>
  <c r="I245" i="1"/>
  <c r="H245" i="1"/>
  <c r="F245" i="1"/>
  <c r="E245" i="1"/>
  <c r="M244" i="1"/>
  <c r="L244" i="1"/>
  <c r="K244" i="1"/>
  <c r="J244" i="1"/>
  <c r="I244" i="1"/>
  <c r="H244" i="1"/>
  <c r="F244" i="1"/>
  <c r="E244" i="1"/>
  <c r="M243" i="1"/>
  <c r="L243" i="1"/>
  <c r="K243" i="1"/>
  <c r="J243" i="1"/>
  <c r="I243" i="1"/>
  <c r="H243" i="1"/>
  <c r="F243" i="1"/>
  <c r="E243" i="1"/>
  <c r="M242" i="1"/>
  <c r="L242" i="1"/>
  <c r="K242" i="1"/>
  <c r="J242" i="1"/>
  <c r="I242" i="1"/>
  <c r="H242" i="1"/>
  <c r="F242" i="1"/>
  <c r="E242" i="1"/>
  <c r="M241" i="1"/>
  <c r="L241" i="1"/>
  <c r="K241" i="1"/>
  <c r="J241" i="1"/>
  <c r="I241" i="1"/>
  <c r="H241" i="1"/>
  <c r="F241" i="1"/>
  <c r="E241" i="1"/>
  <c r="M240" i="1"/>
  <c r="L240" i="1"/>
  <c r="K240" i="1"/>
  <c r="J240" i="1"/>
  <c r="I240" i="1"/>
  <c r="H240" i="1"/>
  <c r="F240" i="1"/>
  <c r="E240" i="1"/>
  <c r="M239" i="1"/>
  <c r="L239" i="1"/>
  <c r="K239" i="1"/>
  <c r="J239" i="1"/>
  <c r="I239" i="1"/>
  <c r="H239" i="1"/>
  <c r="F239" i="1"/>
  <c r="E239" i="1"/>
  <c r="M238" i="1"/>
  <c r="L238" i="1"/>
  <c r="K238" i="1"/>
  <c r="J238" i="1"/>
  <c r="I238" i="1"/>
  <c r="H238" i="1"/>
  <c r="F238" i="1"/>
  <c r="E238" i="1"/>
  <c r="M237" i="1"/>
  <c r="L237" i="1"/>
  <c r="K237" i="1"/>
  <c r="J237" i="1"/>
  <c r="I237" i="1"/>
  <c r="H237" i="1"/>
  <c r="F237" i="1"/>
  <c r="E237" i="1"/>
  <c r="M236" i="1"/>
  <c r="L236" i="1"/>
  <c r="K236" i="1"/>
  <c r="J236" i="1"/>
  <c r="I236" i="1"/>
  <c r="H236" i="1"/>
  <c r="F236" i="1"/>
  <c r="E236" i="1"/>
  <c r="M235" i="1"/>
  <c r="L235" i="1"/>
  <c r="K235" i="1"/>
  <c r="J235" i="1"/>
  <c r="I235" i="1"/>
  <c r="H235" i="1"/>
  <c r="F235" i="1"/>
  <c r="E235" i="1"/>
  <c r="M234" i="1"/>
  <c r="L234" i="1"/>
  <c r="K234" i="1"/>
  <c r="J234" i="1"/>
  <c r="I234" i="1"/>
  <c r="H234" i="1"/>
  <c r="F234" i="1"/>
  <c r="E234" i="1"/>
  <c r="M233" i="1"/>
  <c r="L233" i="1"/>
  <c r="K233" i="1"/>
  <c r="J233" i="1"/>
  <c r="I233" i="1"/>
  <c r="H233" i="1"/>
  <c r="F233" i="1"/>
  <c r="E233" i="1"/>
  <c r="M232" i="1"/>
  <c r="L232" i="1"/>
  <c r="K232" i="1"/>
  <c r="J232" i="1"/>
  <c r="I232" i="1"/>
  <c r="H232" i="1"/>
  <c r="F232" i="1"/>
  <c r="E232" i="1"/>
  <c r="M231" i="1"/>
  <c r="L231" i="1"/>
  <c r="K231" i="1"/>
  <c r="J231" i="1"/>
  <c r="I231" i="1"/>
  <c r="H231" i="1"/>
  <c r="F231" i="1"/>
  <c r="E231" i="1"/>
  <c r="M230" i="1"/>
  <c r="L230" i="1"/>
  <c r="K230" i="1"/>
  <c r="J230" i="1"/>
  <c r="I230" i="1"/>
  <c r="H230" i="1"/>
  <c r="F230" i="1"/>
  <c r="E230" i="1"/>
  <c r="M229" i="1"/>
  <c r="L229" i="1"/>
  <c r="K229" i="1"/>
  <c r="J229" i="1"/>
  <c r="I229" i="1"/>
  <c r="H229" i="1"/>
  <c r="F229" i="1"/>
  <c r="E229" i="1"/>
  <c r="M228" i="1"/>
  <c r="L228" i="1"/>
  <c r="K228" i="1"/>
  <c r="J228" i="1"/>
  <c r="I228" i="1"/>
  <c r="H228" i="1"/>
  <c r="F228" i="1"/>
  <c r="E228" i="1"/>
  <c r="M227" i="1"/>
  <c r="L227" i="1"/>
  <c r="K227" i="1"/>
  <c r="J227" i="1"/>
  <c r="I227" i="1"/>
  <c r="H227" i="1"/>
  <c r="F227" i="1"/>
  <c r="E227" i="1"/>
  <c r="M226" i="1"/>
  <c r="L226" i="1"/>
  <c r="K226" i="1"/>
  <c r="J226" i="1"/>
  <c r="I226" i="1"/>
  <c r="H226" i="1"/>
  <c r="F226" i="1"/>
  <c r="E226" i="1"/>
  <c r="M225" i="1"/>
  <c r="L225" i="1"/>
  <c r="K225" i="1"/>
  <c r="J225" i="1"/>
  <c r="I225" i="1"/>
  <c r="H225" i="1"/>
  <c r="F225" i="1"/>
  <c r="E225" i="1"/>
  <c r="M224" i="1"/>
  <c r="L224" i="1"/>
  <c r="K224" i="1"/>
  <c r="J224" i="1"/>
  <c r="I224" i="1"/>
  <c r="H224" i="1"/>
  <c r="F224" i="1"/>
  <c r="E224" i="1"/>
  <c r="M223" i="1"/>
  <c r="L223" i="1"/>
  <c r="K223" i="1"/>
  <c r="J223" i="1"/>
  <c r="I223" i="1"/>
  <c r="H223" i="1"/>
  <c r="F223" i="1"/>
  <c r="E223" i="1"/>
  <c r="M222" i="1"/>
  <c r="L222" i="1"/>
  <c r="K222" i="1"/>
  <c r="J222" i="1"/>
  <c r="I222" i="1"/>
  <c r="H222" i="1"/>
  <c r="F222" i="1"/>
  <c r="E222" i="1"/>
  <c r="M221" i="1"/>
  <c r="L221" i="1"/>
  <c r="K221" i="1"/>
  <c r="J221" i="1"/>
  <c r="I221" i="1"/>
  <c r="H221" i="1"/>
  <c r="F221" i="1"/>
  <c r="E221" i="1"/>
  <c r="M220" i="1"/>
  <c r="L220" i="1"/>
  <c r="K220" i="1"/>
  <c r="J220" i="1"/>
  <c r="I220" i="1"/>
  <c r="H220" i="1"/>
  <c r="F220" i="1"/>
  <c r="E220" i="1"/>
  <c r="M219" i="1"/>
  <c r="L219" i="1"/>
  <c r="K219" i="1"/>
  <c r="J219" i="1"/>
  <c r="I219" i="1"/>
  <c r="H219" i="1"/>
  <c r="F219" i="1"/>
  <c r="E219" i="1"/>
  <c r="M218" i="1"/>
  <c r="L218" i="1"/>
  <c r="K218" i="1"/>
  <c r="J218" i="1"/>
  <c r="I218" i="1"/>
  <c r="H218" i="1"/>
  <c r="F218" i="1"/>
  <c r="E218" i="1"/>
  <c r="M217" i="1"/>
  <c r="L217" i="1"/>
  <c r="K217" i="1"/>
  <c r="J217" i="1"/>
  <c r="I217" i="1"/>
  <c r="H217" i="1"/>
  <c r="F217" i="1"/>
  <c r="E217" i="1"/>
  <c r="M216" i="1"/>
  <c r="L216" i="1"/>
  <c r="K216" i="1"/>
  <c r="J216" i="1"/>
  <c r="I216" i="1"/>
  <c r="H216" i="1"/>
  <c r="F216" i="1"/>
  <c r="E216" i="1"/>
  <c r="M215" i="1"/>
  <c r="L215" i="1"/>
  <c r="K215" i="1"/>
  <c r="J215" i="1"/>
  <c r="I215" i="1"/>
  <c r="H215" i="1"/>
  <c r="F215" i="1"/>
  <c r="E215" i="1"/>
  <c r="M214" i="1"/>
  <c r="L214" i="1"/>
  <c r="K214" i="1"/>
  <c r="J214" i="1"/>
  <c r="I214" i="1"/>
  <c r="H214" i="1"/>
  <c r="F214" i="1"/>
  <c r="E214" i="1"/>
  <c r="M213" i="1"/>
  <c r="L213" i="1"/>
  <c r="K213" i="1"/>
  <c r="J213" i="1"/>
  <c r="I213" i="1"/>
  <c r="H213" i="1"/>
  <c r="F213" i="1"/>
  <c r="E213" i="1"/>
  <c r="M212" i="1"/>
  <c r="L212" i="1"/>
  <c r="K212" i="1"/>
  <c r="J212" i="1"/>
  <c r="I212" i="1"/>
  <c r="H212" i="1"/>
  <c r="F212" i="1"/>
  <c r="E212" i="1"/>
  <c r="M211" i="1"/>
  <c r="L211" i="1"/>
  <c r="K211" i="1"/>
  <c r="J211" i="1"/>
  <c r="I211" i="1"/>
  <c r="H211" i="1"/>
  <c r="F211" i="1"/>
  <c r="E211" i="1"/>
  <c r="M210" i="1"/>
  <c r="L210" i="1"/>
  <c r="K210" i="1"/>
  <c r="J210" i="1"/>
  <c r="I210" i="1"/>
  <c r="H210" i="1"/>
  <c r="F210" i="1"/>
  <c r="E210" i="1"/>
  <c r="M209" i="1"/>
  <c r="L209" i="1"/>
  <c r="K209" i="1"/>
  <c r="J209" i="1"/>
  <c r="I209" i="1"/>
  <c r="H209" i="1"/>
  <c r="F209" i="1"/>
  <c r="E209" i="1"/>
  <c r="M208" i="1"/>
  <c r="L208" i="1"/>
  <c r="K208" i="1"/>
  <c r="J208" i="1"/>
  <c r="I208" i="1"/>
  <c r="H208" i="1"/>
  <c r="F208" i="1"/>
  <c r="E208" i="1"/>
  <c r="M207" i="1"/>
  <c r="L207" i="1"/>
  <c r="K207" i="1"/>
  <c r="J207" i="1"/>
  <c r="I207" i="1"/>
  <c r="H207" i="1"/>
  <c r="F207" i="1"/>
  <c r="E207" i="1"/>
  <c r="M206" i="1"/>
  <c r="L206" i="1"/>
  <c r="K206" i="1"/>
  <c r="J206" i="1"/>
  <c r="I206" i="1"/>
  <c r="H206" i="1"/>
  <c r="F206" i="1"/>
  <c r="E206" i="1"/>
  <c r="M205" i="1"/>
  <c r="L205" i="1"/>
  <c r="K205" i="1"/>
  <c r="J205" i="1"/>
  <c r="I205" i="1"/>
  <c r="H205" i="1"/>
  <c r="F205" i="1"/>
  <c r="E205" i="1"/>
  <c r="M204" i="1"/>
  <c r="L204" i="1"/>
  <c r="K204" i="1"/>
  <c r="J204" i="1"/>
  <c r="I204" i="1"/>
  <c r="H204" i="1"/>
  <c r="F204" i="1"/>
  <c r="E204" i="1"/>
  <c r="M203" i="1"/>
  <c r="L203" i="1"/>
  <c r="K203" i="1"/>
  <c r="J203" i="1"/>
  <c r="I203" i="1"/>
  <c r="H203" i="1"/>
  <c r="F203" i="1"/>
  <c r="E203" i="1"/>
  <c r="M202" i="1"/>
  <c r="L202" i="1"/>
  <c r="K202" i="1"/>
  <c r="J202" i="1"/>
  <c r="I202" i="1"/>
  <c r="H202" i="1"/>
  <c r="F202" i="1"/>
  <c r="E202" i="1"/>
  <c r="M201" i="1"/>
  <c r="L201" i="1"/>
  <c r="K201" i="1"/>
  <c r="J201" i="1"/>
  <c r="I201" i="1"/>
  <c r="H201" i="1"/>
  <c r="F201" i="1"/>
  <c r="E201" i="1"/>
  <c r="M200" i="1"/>
  <c r="L200" i="1"/>
  <c r="K200" i="1"/>
  <c r="J200" i="1"/>
  <c r="I200" i="1"/>
  <c r="H200" i="1"/>
  <c r="F200" i="1"/>
  <c r="E200" i="1"/>
  <c r="M199" i="1"/>
  <c r="L199" i="1"/>
  <c r="K199" i="1"/>
  <c r="J199" i="1"/>
  <c r="I199" i="1"/>
  <c r="H199" i="1"/>
  <c r="F199" i="1"/>
  <c r="E199" i="1"/>
  <c r="M198" i="1"/>
  <c r="L198" i="1"/>
  <c r="K198" i="1"/>
  <c r="J198" i="1"/>
  <c r="I198" i="1"/>
  <c r="H198" i="1"/>
  <c r="F198" i="1"/>
  <c r="E198" i="1"/>
  <c r="M197" i="1"/>
  <c r="L197" i="1"/>
  <c r="K197" i="1"/>
  <c r="J197" i="1"/>
  <c r="I197" i="1"/>
  <c r="H197" i="1"/>
  <c r="F197" i="1"/>
  <c r="E197" i="1"/>
  <c r="M196" i="1"/>
  <c r="L196" i="1"/>
  <c r="K196" i="1"/>
  <c r="J196" i="1"/>
  <c r="I196" i="1"/>
  <c r="H196" i="1"/>
  <c r="F196" i="1"/>
  <c r="E196" i="1"/>
  <c r="M195" i="1"/>
  <c r="L195" i="1"/>
  <c r="K195" i="1"/>
  <c r="J195" i="1"/>
  <c r="I195" i="1"/>
  <c r="H195" i="1"/>
  <c r="F195" i="1"/>
  <c r="E195" i="1"/>
  <c r="M194" i="1"/>
  <c r="L194" i="1"/>
  <c r="K194" i="1"/>
  <c r="J194" i="1"/>
  <c r="I194" i="1"/>
  <c r="H194" i="1"/>
  <c r="F194" i="1"/>
  <c r="E194" i="1"/>
  <c r="M193" i="1"/>
  <c r="L193" i="1"/>
  <c r="K193" i="1"/>
  <c r="J193" i="1"/>
  <c r="I193" i="1"/>
  <c r="H193" i="1"/>
  <c r="F193" i="1"/>
  <c r="E193" i="1"/>
  <c r="M192" i="1"/>
  <c r="L192" i="1"/>
  <c r="K192" i="1"/>
  <c r="J192" i="1"/>
  <c r="I192" i="1"/>
  <c r="H192" i="1"/>
  <c r="F192" i="1"/>
  <c r="E192" i="1"/>
  <c r="M191" i="1"/>
  <c r="L191" i="1"/>
  <c r="K191" i="1"/>
  <c r="J191" i="1"/>
  <c r="I191" i="1"/>
  <c r="H191" i="1"/>
  <c r="F191" i="1"/>
  <c r="E191" i="1"/>
  <c r="M190" i="1"/>
  <c r="L190" i="1"/>
  <c r="K190" i="1"/>
  <c r="J190" i="1"/>
  <c r="I190" i="1"/>
  <c r="H190" i="1"/>
  <c r="F190" i="1"/>
  <c r="E190" i="1"/>
  <c r="M189" i="1"/>
  <c r="L189" i="1"/>
  <c r="K189" i="1"/>
  <c r="J189" i="1"/>
  <c r="I189" i="1"/>
  <c r="H189" i="1"/>
  <c r="F189" i="1"/>
  <c r="E189" i="1"/>
  <c r="M188" i="1"/>
  <c r="L188" i="1"/>
  <c r="K188" i="1"/>
  <c r="J188" i="1"/>
  <c r="I188" i="1"/>
  <c r="H188" i="1"/>
  <c r="F188" i="1"/>
  <c r="E188" i="1"/>
  <c r="M187" i="1"/>
  <c r="L187" i="1"/>
  <c r="K187" i="1"/>
  <c r="J187" i="1"/>
  <c r="I187" i="1"/>
  <c r="H187" i="1"/>
  <c r="F187" i="1"/>
  <c r="E187" i="1"/>
  <c r="M186" i="1"/>
  <c r="L186" i="1"/>
  <c r="K186" i="1"/>
  <c r="J186" i="1"/>
  <c r="I186" i="1"/>
  <c r="H186" i="1"/>
  <c r="F186" i="1"/>
  <c r="E186" i="1"/>
  <c r="M185" i="1"/>
  <c r="L185" i="1"/>
  <c r="K185" i="1"/>
  <c r="J185" i="1"/>
  <c r="I185" i="1"/>
  <c r="H185" i="1"/>
  <c r="F185" i="1"/>
  <c r="E185" i="1"/>
  <c r="M184" i="1"/>
  <c r="L184" i="1"/>
  <c r="K184" i="1"/>
  <c r="J184" i="1"/>
  <c r="I184" i="1"/>
  <c r="H184" i="1"/>
  <c r="F184" i="1"/>
  <c r="E184" i="1"/>
  <c r="M183" i="1"/>
  <c r="L183" i="1"/>
  <c r="K183" i="1"/>
  <c r="J183" i="1"/>
  <c r="I183" i="1"/>
  <c r="H183" i="1"/>
  <c r="F183" i="1"/>
  <c r="E183" i="1"/>
  <c r="M182" i="1"/>
  <c r="L182" i="1"/>
  <c r="K182" i="1"/>
  <c r="J182" i="1"/>
  <c r="I182" i="1"/>
  <c r="H182" i="1"/>
  <c r="F182" i="1"/>
  <c r="E182" i="1"/>
  <c r="M181" i="1"/>
  <c r="L181" i="1"/>
  <c r="K181" i="1"/>
  <c r="J181" i="1"/>
  <c r="I181" i="1"/>
  <c r="H181" i="1"/>
  <c r="F181" i="1"/>
  <c r="E181" i="1"/>
  <c r="M180" i="1"/>
  <c r="L180" i="1"/>
  <c r="K180" i="1"/>
  <c r="J180" i="1"/>
  <c r="I180" i="1"/>
  <c r="H180" i="1"/>
  <c r="F180" i="1"/>
  <c r="E180" i="1"/>
  <c r="M179" i="1"/>
  <c r="L179" i="1"/>
  <c r="K179" i="1"/>
  <c r="J179" i="1"/>
  <c r="I179" i="1"/>
  <c r="H179" i="1"/>
  <c r="F179" i="1"/>
  <c r="E179" i="1"/>
  <c r="M178" i="1"/>
  <c r="L178" i="1"/>
  <c r="K178" i="1"/>
  <c r="J178" i="1"/>
  <c r="I178" i="1"/>
  <c r="H178" i="1"/>
  <c r="F178" i="1"/>
  <c r="E178" i="1"/>
  <c r="M177" i="1"/>
  <c r="L177" i="1"/>
  <c r="K177" i="1"/>
  <c r="J177" i="1"/>
  <c r="I177" i="1"/>
  <c r="H177" i="1"/>
  <c r="F177" i="1"/>
  <c r="E177" i="1"/>
  <c r="M176" i="1"/>
  <c r="L176" i="1"/>
  <c r="K176" i="1"/>
  <c r="J176" i="1"/>
  <c r="I176" i="1"/>
  <c r="H176" i="1"/>
  <c r="F176" i="1"/>
  <c r="E176" i="1"/>
  <c r="M175" i="1"/>
  <c r="L175" i="1"/>
  <c r="K175" i="1"/>
  <c r="J175" i="1"/>
  <c r="I175" i="1"/>
  <c r="H175" i="1"/>
  <c r="F175" i="1"/>
  <c r="E175" i="1"/>
  <c r="M174" i="1"/>
  <c r="L174" i="1"/>
  <c r="K174" i="1"/>
  <c r="J174" i="1"/>
  <c r="I174" i="1"/>
  <c r="H174" i="1"/>
  <c r="F174" i="1"/>
  <c r="E174" i="1"/>
  <c r="M173" i="1"/>
  <c r="L173" i="1"/>
  <c r="K173" i="1"/>
  <c r="J173" i="1"/>
  <c r="I173" i="1"/>
  <c r="H173" i="1"/>
  <c r="F173" i="1"/>
  <c r="E173" i="1"/>
  <c r="M172" i="1"/>
  <c r="L172" i="1"/>
  <c r="K172" i="1"/>
  <c r="J172" i="1"/>
  <c r="I172" i="1"/>
  <c r="H172" i="1"/>
  <c r="F172" i="1"/>
  <c r="E172" i="1"/>
  <c r="M171" i="1"/>
  <c r="L171" i="1"/>
  <c r="K171" i="1"/>
  <c r="J171" i="1"/>
  <c r="I171" i="1"/>
  <c r="H171" i="1"/>
  <c r="F171" i="1"/>
  <c r="E171" i="1"/>
  <c r="M170" i="1"/>
  <c r="L170" i="1"/>
  <c r="K170" i="1"/>
  <c r="J170" i="1"/>
  <c r="I170" i="1"/>
  <c r="H170" i="1"/>
  <c r="F170" i="1"/>
  <c r="E170" i="1"/>
  <c r="M169" i="1"/>
  <c r="L169" i="1"/>
  <c r="K169" i="1"/>
  <c r="J169" i="1"/>
  <c r="I169" i="1"/>
  <c r="H169" i="1"/>
  <c r="F169" i="1"/>
  <c r="E169" i="1"/>
  <c r="M168" i="1"/>
  <c r="L168" i="1"/>
  <c r="K168" i="1"/>
  <c r="J168" i="1"/>
  <c r="I168" i="1"/>
  <c r="H168" i="1"/>
  <c r="F168" i="1"/>
  <c r="E168" i="1"/>
  <c r="M167" i="1"/>
  <c r="L167" i="1"/>
  <c r="K167" i="1"/>
  <c r="J167" i="1"/>
  <c r="I167" i="1"/>
  <c r="H167" i="1"/>
  <c r="F167" i="1"/>
  <c r="E167" i="1"/>
  <c r="M166" i="1"/>
  <c r="L166" i="1"/>
  <c r="K166" i="1"/>
  <c r="J166" i="1"/>
  <c r="I166" i="1"/>
  <c r="H166" i="1"/>
  <c r="F166" i="1"/>
  <c r="E166" i="1"/>
  <c r="M165" i="1"/>
  <c r="L165" i="1"/>
  <c r="K165" i="1"/>
  <c r="J165" i="1"/>
  <c r="I165" i="1"/>
  <c r="H165" i="1"/>
  <c r="F165" i="1"/>
  <c r="E165" i="1"/>
  <c r="M164" i="1"/>
  <c r="L164" i="1"/>
  <c r="K164" i="1"/>
  <c r="J164" i="1"/>
  <c r="I164" i="1"/>
  <c r="H164" i="1"/>
  <c r="F164" i="1"/>
  <c r="E164" i="1"/>
  <c r="M163" i="1"/>
  <c r="L163" i="1"/>
  <c r="K163" i="1"/>
  <c r="J163" i="1"/>
  <c r="I163" i="1"/>
  <c r="H163" i="1"/>
  <c r="F163" i="1"/>
  <c r="E163" i="1"/>
  <c r="M162" i="1"/>
  <c r="L162" i="1"/>
  <c r="K162" i="1"/>
  <c r="J162" i="1"/>
  <c r="I162" i="1"/>
  <c r="H162" i="1"/>
  <c r="F162" i="1"/>
  <c r="E162" i="1"/>
  <c r="M161" i="1"/>
  <c r="L161" i="1"/>
  <c r="K161" i="1"/>
  <c r="J161" i="1"/>
  <c r="I161" i="1"/>
  <c r="H161" i="1"/>
  <c r="F161" i="1"/>
  <c r="E161" i="1"/>
  <c r="M160" i="1"/>
  <c r="L160" i="1"/>
  <c r="K160" i="1"/>
  <c r="J160" i="1"/>
  <c r="I160" i="1"/>
  <c r="H160" i="1"/>
  <c r="F160" i="1"/>
  <c r="E160" i="1"/>
  <c r="M159" i="1"/>
  <c r="L159" i="1"/>
  <c r="K159" i="1"/>
  <c r="J159" i="1"/>
  <c r="I159" i="1"/>
  <c r="H159" i="1"/>
  <c r="F159" i="1"/>
  <c r="E159" i="1"/>
  <c r="M158" i="1"/>
  <c r="L158" i="1"/>
  <c r="K158" i="1"/>
  <c r="J158" i="1"/>
  <c r="I158" i="1"/>
  <c r="H158" i="1"/>
  <c r="F158" i="1"/>
  <c r="E158" i="1"/>
  <c r="M157" i="1"/>
  <c r="L157" i="1"/>
  <c r="K157" i="1"/>
  <c r="J157" i="1"/>
  <c r="I157" i="1"/>
  <c r="H157" i="1"/>
  <c r="F157" i="1"/>
  <c r="E157" i="1"/>
  <c r="M156" i="1"/>
  <c r="L156" i="1"/>
  <c r="K156" i="1"/>
  <c r="J156" i="1"/>
  <c r="I156" i="1"/>
  <c r="H156" i="1"/>
  <c r="F156" i="1"/>
  <c r="E156" i="1"/>
  <c r="M155" i="1"/>
  <c r="L155" i="1"/>
  <c r="K155" i="1"/>
  <c r="J155" i="1"/>
  <c r="I155" i="1"/>
  <c r="H155" i="1"/>
  <c r="F155" i="1"/>
  <c r="E155" i="1"/>
  <c r="M154" i="1"/>
  <c r="L154" i="1"/>
  <c r="K154" i="1"/>
  <c r="J154" i="1"/>
  <c r="I154" i="1"/>
  <c r="H154" i="1"/>
  <c r="F154" i="1"/>
  <c r="E154" i="1"/>
  <c r="M153" i="1"/>
  <c r="L153" i="1"/>
  <c r="K153" i="1"/>
  <c r="J153" i="1"/>
  <c r="I153" i="1"/>
  <c r="H153" i="1"/>
  <c r="F153" i="1"/>
  <c r="E153" i="1"/>
  <c r="M152" i="1"/>
  <c r="L152" i="1"/>
  <c r="K152" i="1"/>
  <c r="J152" i="1"/>
  <c r="I152" i="1"/>
  <c r="H152" i="1"/>
  <c r="F152" i="1"/>
  <c r="E152" i="1"/>
  <c r="M151" i="1"/>
  <c r="L151" i="1"/>
  <c r="K151" i="1"/>
  <c r="J151" i="1"/>
  <c r="I151" i="1"/>
  <c r="H151" i="1"/>
  <c r="F151" i="1"/>
  <c r="E151" i="1"/>
  <c r="M150" i="1"/>
  <c r="L150" i="1"/>
  <c r="K150" i="1"/>
  <c r="J150" i="1"/>
  <c r="I150" i="1"/>
  <c r="H150" i="1"/>
  <c r="F150" i="1"/>
  <c r="E150" i="1"/>
  <c r="M149" i="1"/>
  <c r="L149" i="1"/>
  <c r="K149" i="1"/>
  <c r="J149" i="1"/>
  <c r="I149" i="1"/>
  <c r="H149" i="1"/>
  <c r="F149" i="1"/>
  <c r="E149" i="1"/>
  <c r="M148" i="1"/>
  <c r="L148" i="1"/>
  <c r="K148" i="1"/>
  <c r="J148" i="1"/>
  <c r="I148" i="1"/>
  <c r="H148" i="1"/>
  <c r="F148" i="1"/>
  <c r="E148" i="1"/>
  <c r="M147" i="1"/>
  <c r="L147" i="1"/>
  <c r="K147" i="1"/>
  <c r="J147" i="1"/>
  <c r="I147" i="1"/>
  <c r="H147" i="1"/>
  <c r="F147" i="1"/>
  <c r="E147" i="1"/>
  <c r="M146" i="1"/>
  <c r="L146" i="1"/>
  <c r="K146" i="1"/>
  <c r="J146" i="1"/>
  <c r="I146" i="1"/>
  <c r="H146" i="1"/>
  <c r="F146" i="1"/>
  <c r="E146" i="1"/>
  <c r="M145" i="1"/>
  <c r="L145" i="1"/>
  <c r="K145" i="1"/>
  <c r="J145" i="1"/>
  <c r="I145" i="1"/>
  <c r="H145" i="1"/>
  <c r="F145" i="1"/>
  <c r="E145" i="1"/>
  <c r="M144" i="1"/>
  <c r="L144" i="1"/>
  <c r="K144" i="1"/>
  <c r="J144" i="1"/>
  <c r="I144" i="1"/>
  <c r="H144" i="1"/>
  <c r="F144" i="1"/>
  <c r="E144" i="1"/>
  <c r="M143" i="1"/>
  <c r="L143" i="1"/>
  <c r="K143" i="1"/>
  <c r="J143" i="1"/>
  <c r="I143" i="1"/>
  <c r="H143" i="1"/>
  <c r="F143" i="1"/>
  <c r="E143" i="1"/>
  <c r="M142" i="1"/>
  <c r="L142" i="1"/>
  <c r="K142" i="1"/>
  <c r="J142" i="1"/>
  <c r="I142" i="1"/>
  <c r="H142" i="1"/>
  <c r="F142" i="1"/>
  <c r="E142" i="1"/>
  <c r="M141" i="1"/>
  <c r="L141" i="1"/>
  <c r="K141" i="1"/>
  <c r="J141" i="1"/>
  <c r="I141" i="1"/>
  <c r="H141" i="1"/>
  <c r="F141" i="1"/>
  <c r="E141" i="1"/>
  <c r="M140" i="1"/>
  <c r="L140" i="1"/>
  <c r="K140" i="1"/>
  <c r="J140" i="1"/>
  <c r="I140" i="1"/>
  <c r="H140" i="1"/>
  <c r="F140" i="1"/>
  <c r="E140" i="1"/>
  <c r="M139" i="1"/>
  <c r="L139" i="1"/>
  <c r="K139" i="1"/>
  <c r="J139" i="1"/>
  <c r="I139" i="1"/>
  <c r="H139" i="1"/>
  <c r="F139" i="1"/>
  <c r="E139" i="1"/>
  <c r="M138" i="1"/>
  <c r="L138" i="1"/>
  <c r="K138" i="1"/>
  <c r="J138" i="1"/>
  <c r="I138" i="1"/>
  <c r="H138" i="1"/>
  <c r="F138" i="1"/>
  <c r="E138" i="1"/>
  <c r="M137" i="1"/>
  <c r="L137" i="1"/>
  <c r="K137" i="1"/>
  <c r="J137" i="1"/>
  <c r="I137" i="1"/>
  <c r="H137" i="1"/>
  <c r="F137" i="1"/>
  <c r="E137" i="1"/>
  <c r="M136" i="1"/>
  <c r="L136" i="1"/>
  <c r="K136" i="1"/>
  <c r="J136" i="1"/>
  <c r="I136" i="1"/>
  <c r="H136" i="1"/>
  <c r="F136" i="1"/>
  <c r="E136" i="1"/>
  <c r="M135" i="1"/>
  <c r="L135" i="1"/>
  <c r="K135" i="1"/>
  <c r="J135" i="1"/>
  <c r="I135" i="1"/>
  <c r="H135" i="1"/>
  <c r="F135" i="1"/>
  <c r="E135" i="1"/>
  <c r="M134" i="1"/>
  <c r="L134" i="1"/>
  <c r="K134" i="1"/>
  <c r="J134" i="1"/>
  <c r="I134" i="1"/>
  <c r="H134" i="1"/>
  <c r="F134" i="1"/>
  <c r="E134" i="1"/>
  <c r="M133" i="1"/>
  <c r="L133" i="1"/>
  <c r="K133" i="1"/>
  <c r="J133" i="1"/>
  <c r="I133" i="1"/>
  <c r="H133" i="1"/>
  <c r="F133" i="1"/>
  <c r="E133" i="1"/>
  <c r="M132" i="1"/>
  <c r="L132" i="1"/>
  <c r="K132" i="1"/>
  <c r="J132" i="1"/>
  <c r="I132" i="1"/>
  <c r="H132" i="1"/>
  <c r="F132" i="1"/>
  <c r="E132" i="1"/>
  <c r="M131" i="1"/>
  <c r="L131" i="1"/>
  <c r="K131" i="1"/>
  <c r="J131" i="1"/>
  <c r="I131" i="1"/>
  <c r="H131" i="1"/>
  <c r="F131" i="1"/>
  <c r="E131" i="1"/>
  <c r="M130" i="1"/>
  <c r="L130" i="1"/>
  <c r="K130" i="1"/>
  <c r="J130" i="1"/>
  <c r="I130" i="1"/>
  <c r="H130" i="1"/>
  <c r="F130" i="1"/>
  <c r="E130" i="1"/>
  <c r="M129" i="1"/>
  <c r="L129" i="1"/>
  <c r="K129" i="1"/>
  <c r="J129" i="1"/>
  <c r="I129" i="1"/>
  <c r="H129" i="1"/>
  <c r="F129" i="1"/>
  <c r="E129" i="1"/>
  <c r="M128" i="1"/>
  <c r="L128" i="1"/>
  <c r="K128" i="1"/>
  <c r="J128" i="1"/>
  <c r="I128" i="1"/>
  <c r="H128" i="1"/>
  <c r="F128" i="1"/>
  <c r="E128" i="1"/>
  <c r="M127" i="1"/>
  <c r="L127" i="1"/>
  <c r="K127" i="1"/>
  <c r="J127" i="1"/>
  <c r="I127" i="1"/>
  <c r="H127" i="1"/>
  <c r="F127" i="1"/>
  <c r="E127" i="1"/>
  <c r="M126" i="1"/>
  <c r="L126" i="1"/>
  <c r="K126" i="1"/>
  <c r="J126" i="1"/>
  <c r="I126" i="1"/>
  <c r="H126" i="1"/>
  <c r="F126" i="1"/>
  <c r="E126" i="1"/>
  <c r="M125" i="1"/>
  <c r="L125" i="1"/>
  <c r="K125" i="1"/>
  <c r="J125" i="1"/>
  <c r="I125" i="1"/>
  <c r="H125" i="1"/>
  <c r="F125" i="1"/>
  <c r="E125" i="1"/>
  <c r="M124" i="1"/>
  <c r="L124" i="1"/>
  <c r="K124" i="1"/>
  <c r="J124" i="1"/>
  <c r="I124" i="1"/>
  <c r="H124" i="1"/>
  <c r="F124" i="1"/>
  <c r="E124" i="1"/>
  <c r="M123" i="1"/>
  <c r="L123" i="1"/>
  <c r="K123" i="1"/>
  <c r="J123" i="1"/>
  <c r="I123" i="1"/>
  <c r="H123" i="1"/>
  <c r="F123" i="1"/>
  <c r="E123" i="1"/>
  <c r="M122" i="1"/>
  <c r="L122" i="1"/>
  <c r="K122" i="1"/>
  <c r="J122" i="1"/>
  <c r="I122" i="1"/>
  <c r="H122" i="1"/>
  <c r="F122" i="1"/>
  <c r="E122" i="1"/>
  <c r="M121" i="1"/>
  <c r="L121" i="1"/>
  <c r="K121" i="1"/>
  <c r="J121" i="1"/>
  <c r="I121" i="1"/>
  <c r="H121" i="1"/>
  <c r="F121" i="1"/>
  <c r="E121" i="1"/>
  <c r="M120" i="1"/>
  <c r="L120" i="1"/>
  <c r="K120" i="1"/>
  <c r="J120" i="1"/>
  <c r="I120" i="1"/>
  <c r="H120" i="1"/>
  <c r="F120" i="1"/>
  <c r="E120" i="1"/>
  <c r="M119" i="1"/>
  <c r="L119" i="1"/>
  <c r="K119" i="1"/>
  <c r="J119" i="1"/>
  <c r="I119" i="1"/>
  <c r="H119" i="1"/>
  <c r="F119" i="1"/>
  <c r="E119" i="1"/>
  <c r="M118" i="1"/>
  <c r="L118" i="1"/>
  <c r="K118" i="1"/>
  <c r="J118" i="1"/>
  <c r="I118" i="1"/>
  <c r="H118" i="1"/>
  <c r="F118" i="1"/>
  <c r="E118" i="1"/>
  <c r="M117" i="1"/>
  <c r="L117" i="1"/>
  <c r="K117" i="1"/>
  <c r="J117" i="1"/>
  <c r="I117" i="1"/>
  <c r="H117" i="1"/>
  <c r="F117" i="1"/>
  <c r="E117" i="1"/>
  <c r="M116" i="1"/>
  <c r="L116" i="1"/>
  <c r="K116" i="1"/>
  <c r="J116" i="1"/>
  <c r="I116" i="1"/>
  <c r="H116" i="1"/>
  <c r="F116" i="1"/>
  <c r="E116" i="1"/>
  <c r="M115" i="1"/>
  <c r="L115" i="1"/>
  <c r="K115" i="1"/>
  <c r="J115" i="1"/>
  <c r="I115" i="1"/>
  <c r="H115" i="1"/>
  <c r="F115" i="1"/>
  <c r="E115" i="1"/>
  <c r="M114" i="1"/>
  <c r="L114" i="1"/>
  <c r="K114" i="1"/>
  <c r="J114" i="1"/>
  <c r="I114" i="1"/>
  <c r="H114" i="1"/>
  <c r="F114" i="1"/>
  <c r="E114" i="1"/>
  <c r="M113" i="1"/>
  <c r="L113" i="1"/>
  <c r="K113" i="1"/>
  <c r="J113" i="1"/>
  <c r="I113" i="1"/>
  <c r="H113" i="1"/>
  <c r="F113" i="1"/>
  <c r="E113" i="1"/>
  <c r="M112" i="1"/>
  <c r="L112" i="1"/>
  <c r="K112" i="1"/>
  <c r="J112" i="1"/>
  <c r="I112" i="1"/>
  <c r="H112" i="1"/>
  <c r="F112" i="1"/>
  <c r="E112" i="1"/>
  <c r="M111" i="1"/>
  <c r="L111" i="1"/>
  <c r="K111" i="1"/>
  <c r="J111" i="1"/>
  <c r="I111" i="1"/>
  <c r="H111" i="1"/>
  <c r="F111" i="1"/>
  <c r="E111" i="1"/>
  <c r="M110" i="1"/>
  <c r="L110" i="1"/>
  <c r="K110" i="1"/>
  <c r="J110" i="1"/>
  <c r="I110" i="1"/>
  <c r="H110" i="1"/>
  <c r="F110" i="1"/>
  <c r="E110" i="1"/>
  <c r="M109" i="1"/>
  <c r="L109" i="1"/>
  <c r="K109" i="1"/>
  <c r="J109" i="1"/>
  <c r="I109" i="1"/>
  <c r="H109" i="1"/>
  <c r="F109" i="1"/>
  <c r="E109" i="1"/>
  <c r="M108" i="1"/>
  <c r="L108" i="1"/>
  <c r="K108" i="1"/>
  <c r="J108" i="1"/>
  <c r="I108" i="1"/>
  <c r="H108" i="1"/>
  <c r="F108" i="1"/>
  <c r="E108" i="1"/>
  <c r="M107" i="1"/>
  <c r="L107" i="1"/>
  <c r="K107" i="1"/>
  <c r="J107" i="1"/>
  <c r="I107" i="1"/>
  <c r="H107" i="1"/>
  <c r="F107" i="1"/>
  <c r="E107" i="1"/>
  <c r="M106" i="1"/>
  <c r="L106" i="1"/>
  <c r="K106" i="1"/>
  <c r="J106" i="1"/>
  <c r="I106" i="1"/>
  <c r="H106" i="1"/>
  <c r="F106" i="1"/>
  <c r="E106" i="1"/>
  <c r="M105" i="1"/>
  <c r="L105" i="1"/>
  <c r="K105" i="1"/>
  <c r="J105" i="1"/>
  <c r="I105" i="1"/>
  <c r="H105" i="1"/>
  <c r="F105" i="1"/>
  <c r="E105" i="1"/>
  <c r="M104" i="1"/>
  <c r="L104" i="1"/>
  <c r="K104" i="1"/>
  <c r="J104" i="1"/>
  <c r="I104" i="1"/>
  <c r="H104" i="1"/>
  <c r="F104" i="1"/>
  <c r="E104" i="1"/>
  <c r="M103" i="1"/>
  <c r="L103" i="1"/>
  <c r="K103" i="1"/>
  <c r="J103" i="1"/>
  <c r="I103" i="1"/>
  <c r="H103" i="1"/>
  <c r="F103" i="1"/>
  <c r="E103" i="1"/>
  <c r="M102" i="1"/>
  <c r="L102" i="1"/>
  <c r="K102" i="1"/>
  <c r="J102" i="1"/>
  <c r="I102" i="1"/>
  <c r="H102" i="1"/>
  <c r="F102" i="1"/>
  <c r="E102" i="1"/>
  <c r="M101" i="1"/>
  <c r="L101" i="1"/>
  <c r="K101" i="1"/>
  <c r="J101" i="1"/>
  <c r="I101" i="1"/>
  <c r="H101" i="1"/>
  <c r="F101" i="1"/>
  <c r="E101" i="1"/>
  <c r="M100" i="1"/>
  <c r="L100" i="1"/>
  <c r="K100" i="1"/>
  <c r="J100" i="1"/>
  <c r="I100" i="1"/>
  <c r="H100" i="1"/>
  <c r="F100" i="1"/>
  <c r="E100" i="1"/>
  <c r="M99" i="1"/>
  <c r="L99" i="1"/>
  <c r="K99" i="1"/>
  <c r="J99" i="1"/>
  <c r="I99" i="1"/>
  <c r="H99" i="1"/>
  <c r="F99" i="1"/>
  <c r="E99" i="1"/>
  <c r="M98" i="1"/>
  <c r="L98" i="1"/>
  <c r="K98" i="1"/>
  <c r="J98" i="1"/>
  <c r="I98" i="1"/>
  <c r="H98" i="1"/>
  <c r="F98" i="1"/>
  <c r="E98" i="1"/>
  <c r="M97" i="1"/>
  <c r="L97" i="1"/>
  <c r="K97" i="1"/>
  <c r="J97" i="1"/>
  <c r="I97" i="1"/>
  <c r="H97" i="1"/>
  <c r="F97" i="1"/>
  <c r="E97" i="1"/>
  <c r="M96" i="1"/>
  <c r="L96" i="1"/>
  <c r="K96" i="1"/>
  <c r="J96" i="1"/>
  <c r="I96" i="1"/>
  <c r="H96" i="1"/>
  <c r="F96" i="1"/>
  <c r="E96" i="1"/>
  <c r="M95" i="1"/>
  <c r="L95" i="1"/>
  <c r="K95" i="1"/>
  <c r="J95" i="1"/>
  <c r="I95" i="1"/>
  <c r="H95" i="1"/>
  <c r="F95" i="1"/>
  <c r="E95" i="1"/>
  <c r="M94" i="1"/>
  <c r="L94" i="1"/>
  <c r="K94" i="1"/>
  <c r="J94" i="1"/>
  <c r="I94" i="1"/>
  <c r="H94" i="1"/>
  <c r="F94" i="1"/>
  <c r="E94" i="1"/>
  <c r="M93" i="1"/>
  <c r="L93" i="1"/>
  <c r="K93" i="1"/>
  <c r="J93" i="1"/>
  <c r="I93" i="1"/>
  <c r="H93" i="1"/>
  <c r="F93" i="1"/>
  <c r="E93" i="1"/>
  <c r="M92" i="1"/>
  <c r="L92" i="1"/>
  <c r="K92" i="1"/>
  <c r="J92" i="1"/>
  <c r="I92" i="1"/>
  <c r="H92" i="1"/>
  <c r="F92" i="1"/>
  <c r="E92" i="1"/>
  <c r="M91" i="1"/>
  <c r="L91" i="1"/>
  <c r="K91" i="1"/>
  <c r="J91" i="1"/>
  <c r="I91" i="1"/>
  <c r="H91" i="1"/>
  <c r="F91" i="1"/>
  <c r="E91" i="1"/>
  <c r="M90" i="1"/>
  <c r="L90" i="1"/>
  <c r="K90" i="1"/>
  <c r="J90" i="1"/>
  <c r="I90" i="1"/>
  <c r="H90" i="1"/>
  <c r="F90" i="1"/>
  <c r="E90" i="1"/>
  <c r="M89" i="1"/>
  <c r="L89" i="1"/>
  <c r="K89" i="1"/>
  <c r="J89" i="1"/>
  <c r="I89" i="1"/>
  <c r="H89" i="1"/>
  <c r="F89" i="1"/>
  <c r="E89" i="1"/>
  <c r="M88" i="1"/>
  <c r="L88" i="1"/>
  <c r="K88" i="1"/>
  <c r="J88" i="1"/>
  <c r="I88" i="1"/>
  <c r="H88" i="1"/>
  <c r="F88" i="1"/>
  <c r="E88" i="1"/>
  <c r="M87" i="1"/>
  <c r="L87" i="1"/>
  <c r="K87" i="1"/>
  <c r="J87" i="1"/>
  <c r="I87" i="1"/>
  <c r="H87" i="1"/>
  <c r="F87" i="1"/>
  <c r="E87" i="1"/>
  <c r="M86" i="1"/>
  <c r="L86" i="1"/>
  <c r="K86" i="1"/>
  <c r="J86" i="1"/>
  <c r="I86" i="1"/>
  <c r="H86" i="1"/>
  <c r="F86" i="1"/>
  <c r="E86" i="1"/>
  <c r="M85" i="1"/>
  <c r="L85" i="1"/>
  <c r="K85" i="1"/>
  <c r="J85" i="1"/>
  <c r="I85" i="1"/>
  <c r="H85" i="1"/>
  <c r="F85" i="1"/>
  <c r="E85" i="1"/>
  <c r="M84" i="1"/>
  <c r="L84" i="1"/>
  <c r="K84" i="1"/>
  <c r="J84" i="1"/>
  <c r="I84" i="1"/>
  <c r="H84" i="1"/>
  <c r="F84" i="1"/>
  <c r="E84" i="1"/>
  <c r="M83" i="1"/>
  <c r="L83" i="1"/>
  <c r="K83" i="1"/>
  <c r="J83" i="1"/>
  <c r="I83" i="1"/>
  <c r="H83" i="1"/>
  <c r="F83" i="1"/>
  <c r="E83" i="1"/>
  <c r="M82" i="1"/>
  <c r="L82" i="1"/>
  <c r="K82" i="1"/>
  <c r="J82" i="1"/>
  <c r="I82" i="1"/>
  <c r="H82" i="1"/>
  <c r="F82" i="1"/>
  <c r="E82" i="1"/>
  <c r="M81" i="1"/>
  <c r="L81" i="1"/>
  <c r="K81" i="1"/>
  <c r="J81" i="1"/>
  <c r="I81" i="1"/>
  <c r="H81" i="1"/>
  <c r="F81" i="1"/>
  <c r="E81" i="1"/>
  <c r="M80" i="1"/>
  <c r="L80" i="1"/>
  <c r="K80" i="1"/>
  <c r="J80" i="1"/>
  <c r="I80" i="1"/>
  <c r="H80" i="1"/>
  <c r="F80" i="1"/>
  <c r="E80" i="1"/>
  <c r="M79" i="1"/>
  <c r="L79" i="1"/>
  <c r="K79" i="1"/>
  <c r="J79" i="1"/>
  <c r="I79" i="1"/>
  <c r="H79" i="1"/>
  <c r="F79" i="1"/>
  <c r="E79" i="1"/>
  <c r="M78" i="1"/>
  <c r="L78" i="1"/>
  <c r="K78" i="1"/>
  <c r="J78" i="1"/>
  <c r="I78" i="1"/>
  <c r="H78" i="1"/>
  <c r="F78" i="1"/>
  <c r="E78" i="1"/>
  <c r="M77" i="1"/>
  <c r="L77" i="1"/>
  <c r="K77" i="1"/>
  <c r="J77" i="1"/>
  <c r="I77" i="1"/>
  <c r="H77" i="1"/>
  <c r="F77" i="1"/>
  <c r="E77" i="1"/>
  <c r="M76" i="1"/>
  <c r="L76" i="1"/>
  <c r="K76" i="1"/>
  <c r="J76" i="1"/>
  <c r="I76" i="1"/>
  <c r="H76" i="1"/>
  <c r="F76" i="1"/>
  <c r="E76" i="1"/>
  <c r="M75" i="1"/>
  <c r="L75" i="1"/>
  <c r="K75" i="1"/>
  <c r="J75" i="1"/>
  <c r="I75" i="1"/>
  <c r="H75" i="1"/>
  <c r="F75" i="1"/>
  <c r="E75" i="1"/>
  <c r="M74" i="1"/>
  <c r="L74" i="1"/>
  <c r="K74" i="1"/>
  <c r="J74" i="1"/>
  <c r="I74" i="1"/>
  <c r="H74" i="1"/>
  <c r="F74" i="1"/>
  <c r="E74" i="1"/>
  <c r="M73" i="1"/>
  <c r="L73" i="1"/>
  <c r="K73" i="1"/>
  <c r="J73" i="1"/>
  <c r="I73" i="1"/>
  <c r="H73" i="1"/>
  <c r="F73" i="1"/>
  <c r="E73" i="1"/>
  <c r="M72" i="1"/>
  <c r="L72" i="1"/>
  <c r="K72" i="1"/>
  <c r="J72" i="1"/>
  <c r="I72" i="1"/>
  <c r="H72" i="1"/>
  <c r="F72" i="1"/>
  <c r="E72" i="1"/>
  <c r="M71" i="1"/>
  <c r="L71" i="1"/>
  <c r="K71" i="1"/>
  <c r="J71" i="1"/>
  <c r="I71" i="1"/>
  <c r="H71" i="1"/>
  <c r="F71" i="1"/>
  <c r="E71" i="1"/>
  <c r="M70" i="1"/>
  <c r="L70" i="1"/>
  <c r="K70" i="1"/>
  <c r="J70" i="1"/>
  <c r="I70" i="1"/>
  <c r="H70" i="1"/>
  <c r="F70" i="1"/>
  <c r="E70" i="1"/>
  <c r="M69" i="1"/>
  <c r="L69" i="1"/>
  <c r="K69" i="1"/>
  <c r="J69" i="1"/>
  <c r="I69" i="1"/>
  <c r="H69" i="1"/>
  <c r="F69" i="1"/>
  <c r="E69" i="1"/>
  <c r="M68" i="1"/>
  <c r="L68" i="1"/>
  <c r="K68" i="1"/>
  <c r="J68" i="1"/>
  <c r="I68" i="1"/>
  <c r="H68" i="1"/>
  <c r="F68" i="1"/>
  <c r="E68" i="1"/>
  <c r="M67" i="1"/>
  <c r="L67" i="1"/>
  <c r="K67" i="1"/>
  <c r="J67" i="1"/>
  <c r="I67" i="1"/>
  <c r="H67" i="1"/>
  <c r="F67" i="1"/>
  <c r="E67" i="1"/>
  <c r="M66" i="1"/>
  <c r="L66" i="1"/>
  <c r="K66" i="1"/>
  <c r="J66" i="1"/>
  <c r="I66" i="1"/>
  <c r="H66" i="1"/>
  <c r="F66" i="1"/>
  <c r="E66" i="1"/>
  <c r="M65" i="1"/>
  <c r="L65" i="1"/>
  <c r="K65" i="1"/>
  <c r="J65" i="1"/>
  <c r="I65" i="1"/>
  <c r="H65" i="1"/>
  <c r="F65" i="1"/>
  <c r="E65" i="1"/>
  <c r="M64" i="1"/>
  <c r="L64" i="1"/>
  <c r="K64" i="1"/>
  <c r="J64" i="1"/>
  <c r="I64" i="1"/>
  <c r="H64" i="1"/>
  <c r="F64" i="1"/>
  <c r="E64" i="1"/>
  <c r="M63" i="1"/>
  <c r="L63" i="1"/>
  <c r="K63" i="1"/>
  <c r="J63" i="1"/>
  <c r="I63" i="1"/>
  <c r="H63" i="1"/>
  <c r="F63" i="1"/>
  <c r="E63" i="1"/>
  <c r="M62" i="1"/>
  <c r="L62" i="1"/>
  <c r="K62" i="1"/>
  <c r="J62" i="1"/>
  <c r="I62" i="1"/>
  <c r="H62" i="1"/>
  <c r="F62" i="1"/>
  <c r="E62" i="1"/>
  <c r="M61" i="1"/>
  <c r="L61" i="1"/>
  <c r="K61" i="1"/>
  <c r="J61" i="1"/>
  <c r="I61" i="1"/>
  <c r="H61" i="1"/>
  <c r="F61" i="1"/>
  <c r="E61" i="1"/>
  <c r="M60" i="1"/>
  <c r="L60" i="1"/>
  <c r="K60" i="1"/>
  <c r="J60" i="1"/>
  <c r="I60" i="1"/>
  <c r="H60" i="1"/>
  <c r="F60" i="1"/>
  <c r="E60" i="1"/>
  <c r="M59" i="1"/>
  <c r="L59" i="1"/>
  <c r="K59" i="1"/>
  <c r="J59" i="1"/>
  <c r="I59" i="1"/>
  <c r="H59" i="1"/>
  <c r="F59" i="1"/>
  <c r="E59" i="1"/>
  <c r="M58" i="1"/>
  <c r="L58" i="1"/>
  <c r="K58" i="1"/>
  <c r="J58" i="1"/>
  <c r="I58" i="1"/>
  <c r="H58" i="1"/>
  <c r="F58" i="1"/>
  <c r="E58" i="1"/>
  <c r="M57" i="1"/>
  <c r="L57" i="1"/>
  <c r="K57" i="1"/>
  <c r="J57" i="1"/>
  <c r="I57" i="1"/>
  <c r="H57" i="1"/>
  <c r="F57" i="1"/>
  <c r="E57" i="1"/>
  <c r="M56" i="1"/>
  <c r="L56" i="1"/>
  <c r="K56" i="1"/>
  <c r="J56" i="1"/>
  <c r="I56" i="1"/>
  <c r="H56" i="1"/>
  <c r="F56" i="1"/>
  <c r="E56" i="1"/>
  <c r="M55" i="1"/>
  <c r="L55" i="1"/>
  <c r="K55" i="1"/>
  <c r="J55" i="1"/>
  <c r="I55" i="1"/>
  <c r="H55" i="1"/>
  <c r="F55" i="1"/>
  <c r="E55" i="1"/>
  <c r="M54" i="1"/>
  <c r="L54" i="1"/>
  <c r="K54" i="1"/>
  <c r="J54" i="1"/>
  <c r="I54" i="1"/>
  <c r="H54" i="1"/>
  <c r="F54" i="1"/>
  <c r="E54" i="1"/>
  <c r="M53" i="1"/>
  <c r="L53" i="1"/>
  <c r="K53" i="1"/>
  <c r="J53" i="1"/>
  <c r="I53" i="1"/>
  <c r="H53" i="1"/>
  <c r="F53" i="1"/>
  <c r="E53" i="1"/>
  <c r="M52" i="1"/>
  <c r="L52" i="1"/>
  <c r="K52" i="1"/>
  <c r="J52" i="1"/>
  <c r="I52" i="1"/>
  <c r="H52" i="1"/>
  <c r="F52" i="1"/>
  <c r="E52" i="1"/>
  <c r="M51" i="1"/>
  <c r="L51" i="1"/>
  <c r="K51" i="1"/>
  <c r="J51" i="1"/>
  <c r="I51" i="1"/>
  <c r="H51" i="1"/>
  <c r="F51" i="1"/>
  <c r="E51" i="1"/>
  <c r="M50" i="1"/>
  <c r="L50" i="1"/>
  <c r="K50" i="1"/>
  <c r="J50" i="1"/>
  <c r="I50" i="1"/>
  <c r="H50" i="1"/>
  <c r="F50" i="1"/>
  <c r="E50" i="1"/>
  <c r="M49" i="1"/>
  <c r="L49" i="1"/>
  <c r="K49" i="1"/>
  <c r="J49" i="1"/>
  <c r="I49" i="1"/>
  <c r="H49" i="1"/>
  <c r="F49" i="1"/>
  <c r="E49" i="1"/>
  <c r="M48" i="1"/>
  <c r="L48" i="1"/>
  <c r="K48" i="1"/>
  <c r="J48" i="1"/>
  <c r="I48" i="1"/>
  <c r="H48" i="1"/>
  <c r="F48" i="1"/>
  <c r="E48" i="1"/>
  <c r="M47" i="1"/>
  <c r="L47" i="1"/>
  <c r="K47" i="1"/>
  <c r="J47" i="1"/>
  <c r="I47" i="1"/>
  <c r="H47" i="1"/>
  <c r="F47" i="1"/>
  <c r="E47" i="1"/>
  <c r="M46" i="1"/>
  <c r="L46" i="1"/>
  <c r="K46" i="1"/>
  <c r="J46" i="1"/>
  <c r="I46" i="1"/>
  <c r="H46" i="1"/>
  <c r="F46" i="1"/>
  <c r="E46" i="1"/>
  <c r="M45" i="1"/>
  <c r="L45" i="1"/>
  <c r="K45" i="1"/>
  <c r="J45" i="1"/>
  <c r="I45" i="1"/>
  <c r="H45" i="1"/>
  <c r="F45" i="1"/>
  <c r="E45" i="1"/>
  <c r="M44" i="1"/>
  <c r="L44" i="1"/>
  <c r="K44" i="1"/>
  <c r="J44" i="1"/>
  <c r="I44" i="1"/>
  <c r="H44" i="1"/>
  <c r="F44" i="1"/>
  <c r="E44" i="1"/>
  <c r="M43" i="1"/>
  <c r="L43" i="1"/>
  <c r="K43" i="1"/>
  <c r="J43" i="1"/>
  <c r="I43" i="1"/>
  <c r="H43" i="1"/>
  <c r="F43" i="1"/>
  <c r="E43" i="1"/>
  <c r="M42" i="1"/>
  <c r="L42" i="1"/>
  <c r="K42" i="1"/>
  <c r="J42" i="1"/>
  <c r="I42" i="1"/>
  <c r="H42" i="1"/>
  <c r="F42" i="1"/>
  <c r="E42" i="1"/>
  <c r="M41" i="1"/>
  <c r="L41" i="1"/>
  <c r="K41" i="1"/>
  <c r="J41" i="1"/>
  <c r="I41" i="1"/>
  <c r="H41" i="1"/>
  <c r="F41" i="1"/>
  <c r="E41" i="1"/>
  <c r="M40" i="1"/>
  <c r="L40" i="1"/>
  <c r="K40" i="1"/>
  <c r="J40" i="1"/>
  <c r="I40" i="1"/>
  <c r="H40" i="1"/>
  <c r="F40" i="1"/>
  <c r="E40" i="1"/>
  <c r="M39" i="1"/>
  <c r="L39" i="1"/>
  <c r="K39" i="1"/>
  <c r="J39" i="1"/>
  <c r="I39" i="1"/>
  <c r="H39" i="1"/>
  <c r="F39" i="1"/>
  <c r="E39" i="1"/>
  <c r="M38" i="1"/>
  <c r="L38" i="1"/>
  <c r="K38" i="1"/>
  <c r="J38" i="1"/>
  <c r="I38" i="1"/>
  <c r="H38" i="1"/>
  <c r="F38" i="1"/>
  <c r="E38" i="1"/>
  <c r="M37" i="1"/>
  <c r="L37" i="1"/>
  <c r="K37" i="1"/>
  <c r="J37" i="1"/>
  <c r="I37" i="1"/>
  <c r="H37" i="1"/>
  <c r="F37" i="1"/>
  <c r="E37" i="1"/>
  <c r="M36" i="1"/>
  <c r="L36" i="1"/>
  <c r="K36" i="1"/>
  <c r="J36" i="1"/>
  <c r="I36" i="1"/>
  <c r="H36" i="1"/>
  <c r="F36" i="1"/>
  <c r="E36" i="1"/>
  <c r="M35" i="1"/>
  <c r="L35" i="1"/>
  <c r="K35" i="1"/>
  <c r="J35" i="1"/>
  <c r="I35" i="1"/>
  <c r="H35" i="1"/>
  <c r="F35" i="1"/>
  <c r="E35" i="1"/>
  <c r="M34" i="1"/>
  <c r="L34" i="1"/>
  <c r="K34" i="1"/>
  <c r="J34" i="1"/>
  <c r="I34" i="1"/>
  <c r="H34" i="1"/>
  <c r="F34" i="1"/>
  <c r="E34" i="1"/>
  <c r="M33" i="1"/>
  <c r="L33" i="1"/>
  <c r="K33" i="1"/>
  <c r="J33" i="1"/>
  <c r="I33" i="1"/>
  <c r="H33" i="1"/>
  <c r="F33" i="1"/>
  <c r="E33" i="1"/>
  <c r="M32" i="1"/>
  <c r="L32" i="1"/>
  <c r="K32" i="1"/>
  <c r="J32" i="1"/>
  <c r="I32" i="1"/>
  <c r="H32" i="1"/>
  <c r="F32" i="1"/>
  <c r="E32" i="1"/>
  <c r="M31" i="1"/>
  <c r="L31" i="1"/>
  <c r="K31" i="1"/>
  <c r="J31" i="1"/>
  <c r="I31" i="1"/>
  <c r="H31" i="1"/>
  <c r="F31" i="1"/>
  <c r="E31" i="1"/>
  <c r="M30" i="1"/>
  <c r="L30" i="1"/>
  <c r="K30" i="1"/>
  <c r="J30" i="1"/>
  <c r="I30" i="1"/>
  <c r="H30" i="1"/>
  <c r="F30" i="1"/>
  <c r="E30" i="1"/>
  <c r="M29" i="1"/>
  <c r="L29" i="1"/>
  <c r="K29" i="1"/>
  <c r="J29" i="1"/>
  <c r="I29" i="1"/>
  <c r="H29" i="1"/>
  <c r="F29" i="1"/>
  <c r="E29" i="1"/>
  <c r="M28" i="1"/>
  <c r="L28" i="1"/>
  <c r="K28" i="1"/>
  <c r="J28" i="1"/>
  <c r="I28" i="1"/>
  <c r="H28" i="1"/>
  <c r="F28" i="1"/>
  <c r="E28" i="1"/>
  <c r="M27" i="1"/>
  <c r="L27" i="1"/>
  <c r="K27" i="1"/>
  <c r="J27" i="1"/>
  <c r="I27" i="1"/>
  <c r="H27" i="1"/>
  <c r="F27" i="1"/>
  <c r="E27" i="1"/>
  <c r="M26" i="1"/>
  <c r="L26" i="1"/>
  <c r="K26" i="1"/>
  <c r="J26" i="1"/>
  <c r="I26" i="1"/>
  <c r="H26" i="1"/>
  <c r="F26" i="1"/>
  <c r="E26" i="1"/>
  <c r="M25" i="1"/>
  <c r="L25" i="1"/>
  <c r="K25" i="1"/>
  <c r="J25" i="1"/>
  <c r="I25" i="1"/>
  <c r="H25" i="1"/>
  <c r="F25" i="1"/>
  <c r="E25" i="1"/>
  <c r="M24" i="1"/>
  <c r="L24" i="1"/>
  <c r="K24" i="1"/>
  <c r="J24" i="1"/>
  <c r="I24" i="1"/>
  <c r="H24" i="1"/>
  <c r="F24" i="1"/>
  <c r="E24" i="1"/>
  <c r="M23" i="1"/>
  <c r="L23" i="1"/>
  <c r="K23" i="1"/>
  <c r="J23" i="1"/>
  <c r="I23" i="1"/>
  <c r="H23" i="1"/>
  <c r="F23" i="1"/>
  <c r="E23" i="1"/>
  <c r="M22" i="1"/>
  <c r="L22" i="1"/>
  <c r="K22" i="1"/>
  <c r="J22" i="1"/>
  <c r="I22" i="1"/>
  <c r="H22" i="1"/>
  <c r="F22" i="1"/>
  <c r="E22" i="1"/>
  <c r="M21" i="1"/>
  <c r="L21" i="1"/>
  <c r="K21" i="1"/>
  <c r="J21" i="1"/>
  <c r="I21" i="1"/>
  <c r="H21" i="1"/>
  <c r="F21" i="1"/>
  <c r="E21" i="1"/>
  <c r="M20" i="1"/>
  <c r="L20" i="1"/>
  <c r="K20" i="1"/>
  <c r="J20" i="1"/>
  <c r="I20" i="1"/>
  <c r="H20" i="1"/>
  <c r="F20" i="1"/>
  <c r="E20" i="1"/>
  <c r="M19" i="1"/>
  <c r="L19" i="1"/>
  <c r="K19" i="1"/>
  <c r="J19" i="1"/>
  <c r="I19" i="1"/>
  <c r="H19" i="1"/>
  <c r="F19" i="1"/>
  <c r="E19" i="1"/>
  <c r="M18" i="1"/>
  <c r="L18" i="1"/>
  <c r="K18" i="1"/>
  <c r="J18" i="1"/>
  <c r="I18" i="1"/>
  <c r="H18" i="1"/>
  <c r="F18" i="1"/>
  <c r="E18" i="1"/>
  <c r="M17" i="1"/>
  <c r="L17" i="1"/>
  <c r="K17" i="1"/>
  <c r="J17" i="1"/>
  <c r="I17" i="1"/>
  <c r="H17" i="1"/>
  <c r="F17" i="1"/>
  <c r="E17" i="1"/>
  <c r="M16" i="1"/>
  <c r="L16" i="1"/>
  <c r="K16" i="1"/>
  <c r="J16" i="1"/>
  <c r="I16" i="1"/>
  <c r="H16" i="1"/>
  <c r="F16" i="1"/>
  <c r="E16" i="1"/>
  <c r="M15" i="1"/>
  <c r="L15" i="1"/>
  <c r="K15" i="1"/>
  <c r="J15" i="1"/>
  <c r="I15" i="1"/>
  <c r="H15" i="1"/>
  <c r="F15" i="1"/>
  <c r="E15" i="1"/>
  <c r="M14" i="1"/>
  <c r="L14" i="1"/>
  <c r="K14" i="1"/>
  <c r="J14" i="1"/>
  <c r="I14" i="1"/>
  <c r="H14" i="1"/>
  <c r="F14" i="1"/>
  <c r="E14" i="1"/>
  <c r="M13" i="1"/>
  <c r="L13" i="1"/>
  <c r="K13" i="1"/>
  <c r="J13" i="1"/>
  <c r="I13" i="1"/>
  <c r="H13" i="1"/>
  <c r="F13" i="1"/>
  <c r="E13" i="1"/>
  <c r="M12" i="1"/>
  <c r="L12" i="1"/>
  <c r="K12" i="1"/>
  <c r="J12" i="1"/>
  <c r="I12" i="1"/>
  <c r="H12" i="1"/>
  <c r="F12" i="1"/>
  <c r="E12" i="1"/>
  <c r="M11" i="1"/>
  <c r="L11" i="1"/>
  <c r="K11" i="1"/>
  <c r="J11" i="1"/>
  <c r="I11" i="1"/>
  <c r="H11" i="1"/>
  <c r="F11" i="1"/>
  <c r="E11" i="1"/>
  <c r="M10" i="1"/>
  <c r="L10" i="1"/>
  <c r="K10" i="1"/>
  <c r="J10" i="1"/>
  <c r="I10" i="1"/>
  <c r="H10" i="1"/>
  <c r="F10" i="1"/>
  <c r="E10" i="1"/>
  <c r="M9" i="1"/>
  <c r="L9" i="1"/>
  <c r="K9" i="1"/>
  <c r="J9" i="1"/>
  <c r="I9" i="1"/>
  <c r="H9" i="1"/>
  <c r="F9" i="1"/>
  <c r="E9" i="1"/>
  <c r="M8" i="1"/>
  <c r="L8" i="1"/>
  <c r="K8" i="1"/>
  <c r="J8" i="1"/>
  <c r="I8" i="1"/>
  <c r="H8" i="1"/>
  <c r="F8" i="1"/>
  <c r="E8" i="1"/>
  <c r="M7" i="1"/>
  <c r="L7" i="1"/>
  <c r="K7" i="1"/>
  <c r="J7" i="1"/>
  <c r="I7" i="1"/>
  <c r="H7" i="1"/>
  <c r="F7" i="1"/>
  <c r="E7" i="1"/>
  <c r="M6" i="1"/>
  <c r="L6" i="1"/>
  <c r="K6" i="1"/>
  <c r="J6" i="1"/>
  <c r="I6" i="1"/>
  <c r="H6" i="1"/>
  <c r="F6" i="1"/>
  <c r="E6" i="1"/>
  <c r="M5" i="1"/>
  <c r="L5" i="1"/>
  <c r="K5" i="1"/>
  <c r="J5" i="1"/>
  <c r="I5" i="1"/>
  <c r="H5" i="1"/>
  <c r="F5" i="1"/>
  <c r="E5" i="1"/>
  <c r="M4" i="1"/>
  <c r="L4" i="1"/>
  <c r="K4" i="1"/>
  <c r="J4" i="1"/>
  <c r="I4" i="1"/>
  <c r="H4" i="1"/>
  <c r="F4" i="1"/>
  <c r="E4" i="1"/>
  <c r="M3" i="1"/>
  <c r="L3" i="1"/>
  <c r="K3" i="1"/>
  <c r="J3" i="1"/>
  <c r="I3" i="1"/>
  <c r="H3" i="1"/>
  <c r="F3" i="1"/>
  <c r="E3" i="1"/>
  <c r="M2" i="1"/>
  <c r="M354" i="1" s="1"/>
  <c r="L2" i="1"/>
  <c r="K2" i="1"/>
  <c r="J2" i="1"/>
  <c r="I2" i="1"/>
  <c r="I354" i="1" s="1"/>
  <c r="H2" i="1"/>
  <c r="F2" i="1"/>
  <c r="E2" i="1"/>
</calcChain>
</file>

<file path=xl/sharedStrings.xml><?xml version="1.0" encoding="utf-8"?>
<sst xmlns="http://schemas.openxmlformats.org/spreadsheetml/2006/main" count="404" uniqueCount="382">
  <si>
    <t>Municipality (2024)</t>
  </si>
  <si>
    <t>Population</t>
  </si>
  <si>
    <t>Rides Started</t>
  </si>
  <si>
    <t>Rides Ended</t>
  </si>
  <si>
    <t>Rides Started Per Person</t>
  </si>
  <si>
    <t>Rides Ended Per Person</t>
  </si>
  <si>
    <t>Local Rides</t>
  </si>
  <si>
    <t>Local Rides (% of Total)</t>
  </si>
  <si>
    <t>Per-Ride Funds to Municipality</t>
  </si>
  <si>
    <t>Average Speed (MPH)</t>
  </si>
  <si>
    <t>Average Miles</t>
  </si>
  <si>
    <t>Average Minutes</t>
  </si>
  <si>
    <t>Accidents Reported to Insurance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</si>
  <si>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</si>
  <si>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</si>
  <si>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</si>
  <si>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</si>
  <si>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</si>
  <si>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</si>
  <si>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</si>
  <si>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</si>
  <si>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</si>
  <si>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</si>
  <si>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</si>
  <si>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</si>
  <si>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</si>
  <si>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</si>
  <si>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</si>
  <si>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</si>
  <si>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</si>
  <si>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</si>
  <si>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</si>
  <si>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</si>
  <si>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</si>
  <si>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</si>
  <si>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</si>
  <si>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</si>
  <si>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</si>
  <si>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</si>
  <si>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</si>
  <si>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</si>
  <si>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</si>
  <si>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</si>
  <si>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</si>
  <si>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</si>
  <si>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</si>
  <si>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</si>
  <si>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</si>
  <si>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</si>
  <si>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</si>
  <si>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</si>
  <si>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</si>
  <si>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</si>
  <si>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</si>
  <si>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</si>
  <si>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</si>
  <si>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</si>
  <si>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</si>
  <si>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</si>
  <si>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</si>
  <si>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</si>
  <si>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</si>
  <si>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</si>
  <si>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</si>
  <si>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</si>
  <si>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</si>
  <si>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</si>
  <si>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</si>
  <si>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</si>
  <si>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</si>
  <si>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</si>
  <si>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</si>
  <si>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</si>
  <si>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</si>
  <si>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</si>
  <si>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</si>
  <si>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</si>
  <si>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</si>
  <si>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</si>
  <si>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</si>
  <si>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</si>
  <si>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</si>
  <si>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</si>
  <si>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</si>
  <si>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</si>
  <si>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</si>
  <si>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</si>
  <si>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</si>
  <si>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</si>
  <si>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</si>
  <si>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</si>
  <si>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</si>
  <si>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</si>
  <si>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</si>
  <si>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</si>
  <si>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</si>
  <si>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EAST_BRIDGEWATER</t>
  </si>
  <si>
    <t>EAST_BROOKFIELD</t>
  </si>
  <si>
    <t>EAST_LONGMEADOW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</si>
  <si>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</si>
  <si>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</si>
  <si>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</si>
  <si>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</si>
  <si>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</si>
  <si>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</si>
  <si>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</si>
  <si>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</si>
  <si>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</si>
  <si>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FALL_RIVER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</si>
  <si>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</si>
  <si>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</si>
  <si>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</si>
  <si>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</si>
  <si>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</si>
  <si>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</si>
  <si>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</si>
  <si>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</si>
  <si>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</si>
  <si>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</si>
  <si>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</si>
  <si>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</si>
  <si>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</si>
  <si>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</si>
  <si>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</si>
  <si>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</si>
  <si>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GREAT_BARRINGTON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</si>
  <si>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</si>
  <si>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</si>
  <si>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</si>
  <si>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</si>
  <si>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</si>
  <si>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</si>
  <si>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</si>
  <si>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</si>
  <si>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</si>
  <si>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</si>
  <si>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</si>
  <si>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</si>
  <si>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</si>
  <si>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</si>
  <si>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</si>
  <si>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</si>
  <si>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</si>
  <si>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</si>
  <si>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</si>
  <si>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</si>
  <si>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</si>
  <si>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</si>
  <si>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</si>
  <si>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</si>
  <si>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</si>
  <si>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</si>
  <si>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</si>
  <si>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</si>
  <si>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</si>
  <si>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</si>
  <si>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</si>
  <si>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</si>
  <si>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</si>
  <si>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</si>
  <si>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</si>
  <si>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</si>
  <si>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</si>
  <si>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</si>
  <si>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</si>
  <si>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</si>
  <si>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</si>
  <si>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</si>
  <si>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</si>
  <si>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</si>
  <si>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</si>
  <si>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</si>
  <si>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</si>
  <si>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</si>
  <si>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</si>
  <si>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</si>
  <si>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</si>
  <si>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</si>
  <si>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</si>
  <si>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</si>
  <si>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</si>
  <si>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</si>
  <si>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</si>
  <si>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</si>
  <si>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</si>
  <si>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</si>
  <si>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</si>
  <si>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</si>
  <si>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</si>
  <si>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</si>
  <si>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</si>
  <si>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</si>
  <si>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</si>
  <si>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</si>
  <si>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</si>
  <si>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</si>
  <si>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</si>
  <si>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</si>
  <si>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</si>
  <si>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</si>
  <si>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</si>
  <si>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</si>
  <si>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</si>
  <si>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</si>
  <si>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</si>
  <si>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</si>
  <si>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</si>
  <si>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MOUNT_WASHINGTON</t>
  </si>
  <si>
    <t>NAHANT</t>
  </si>
  <si>
    <t>NANTUCKET</t>
  </si>
  <si>
    <t>NATICK</t>
  </si>
  <si>
    <t>NEEDHAM</t>
  </si>
  <si>
    <t>NEW_ASHFORD</t>
  </si>
  <si>
    <t>NEW_BEDFORD</t>
  </si>
  <si>
    <t>NEW_BRAINTREE</t>
  </si>
  <si>
    <t>NEW_MARLBOROUGH</t>
  </si>
  <si>
    <t>NEW_SALEM</t>
  </si>
  <si>
    <t>NEWBURY</t>
  </si>
  <si>
    <t>NEWBURYPORT</t>
  </si>
  <si>
    <t>NEWTON</t>
  </si>
  <si>
    <t>NORFOLK</t>
  </si>
  <si>
    <t>NORTH_ADAMS</t>
  </si>
  <si>
    <t>NORTH_ANDOVER</t>
  </si>
  <si>
    <t>NORTH_ATTLEBOROUGH</t>
  </si>
  <si>
    <t>NORTH_BROOKFIELD</t>
  </si>
  <si>
    <t>NORTH_READING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</si>
  <si>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</si>
  <si>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</si>
  <si>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</si>
  <si>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</si>
  <si>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</si>
  <si>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</si>
  <si>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</si>
  <si>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OAK_BLUFFS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</si>
  <si>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</si>
  <si>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</si>
  <si>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</si>
  <si>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</si>
  <si>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</si>
  <si>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</si>
  <si>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</si>
  <si>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</si>
  <si>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</si>
  <si>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</si>
  <si>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</si>
  <si>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</si>
  <si>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</si>
  <si>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</si>
  <si>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</si>
  <si>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</si>
  <si>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</si>
  <si>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</si>
  <si>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</si>
  <si>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</si>
  <si>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</si>
  <si>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</si>
  <si>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</si>
  <si>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</si>
  <si>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</si>
  <si>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</si>
  <si>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</si>
  <si>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</si>
  <si>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</si>
  <si>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</si>
  <si>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</si>
  <si>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</si>
  <si>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</si>
  <si>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</si>
  <si>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</si>
  <si>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</si>
  <si>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</si>
  <si>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</si>
  <si>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</si>
  <si>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</si>
  <si>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</si>
  <si>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</si>
  <si>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</si>
  <si>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</si>
  <si>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</si>
  <si>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</si>
  <si>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</si>
  <si>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</si>
  <si>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</si>
  <si>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</si>
  <si>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</si>
  <si>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</si>
  <si>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</si>
  <si>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SOUTH_HADLEY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</si>
  <si>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</si>
  <si>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</si>
  <si>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</si>
  <si>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</si>
  <si>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</si>
  <si>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</si>
  <si>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</si>
  <si>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</si>
  <si>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</si>
  <si>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</si>
  <si>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</si>
  <si>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</si>
  <si>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</si>
  <si>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</si>
  <si>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</si>
  <si>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</si>
  <si>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</si>
  <si>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</si>
  <si>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</si>
  <si>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</si>
  <si>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</si>
  <si>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</si>
  <si>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</si>
  <si>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</si>
  <si>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</si>
  <si>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</si>
  <si>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</si>
  <si>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</si>
  <si>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</si>
  <si>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</si>
  <si>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</si>
  <si>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</si>
  <si>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</si>
  <si>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</si>
  <si>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</si>
  <si>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</si>
  <si>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</si>
  <si>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</si>
  <si>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</si>
  <si>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</si>
  <si>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</si>
  <si>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</si>
  <si>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</si>
  <si>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</si>
  <si>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</si>
  <si>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WEST_BOYLSTON</t>
  </si>
  <si>
    <t>WEST_BRIDGEWATER</t>
  </si>
  <si>
    <t>WEST_BROOKFIELD</t>
  </si>
  <si>
    <t>WEST_NEWBURY</t>
  </si>
  <si>
    <t>WEST_SPRINGFIELD</t>
  </si>
  <si>
    <t>WEST_STOCKBRIDGE</t>
  </si>
  <si>
    <t>WEST_TISBURY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</si>
  <si>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</si>
  <si>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</si>
  <si>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</si>
  <si>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</si>
  <si>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</si>
  <si>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</si>
  <si>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</si>
  <si>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</si>
  <si>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</si>
  <si>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</si>
  <si>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</si>
  <si>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</si>
  <si>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</si>
  <si>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</si>
  <si>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</si>
  <si>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</si>
  <si>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</si>
  <si>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</si>
  <si>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</si>
  <si>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</si>
  <si>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</si>
  <si>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</si>
  <si>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</si>
  <si>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</si>
  <si>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>DESTINATION_OOS</t>
  </si>
  <si>
    <t>N/A</t>
  </si>
  <si>
    <t>TOTAL</t>
  </si>
  <si>
    <t>Municipality</t>
  </si>
  <si>
    <t>The name of the city or town where a ride started, as determined by TNC GPS data</t>
  </si>
  <si>
    <t>Municipality population as listed in 2020 Census State Redistricting Data (Public Law 94-171) Summary File and 2019 American Community Survey 5-Year Estimates, US Census Bureau</t>
  </si>
  <si>
    <t>Count of rides that started within a city or town</t>
  </si>
  <si>
    <t>Count of rides that ended within a city or town</t>
  </si>
  <si>
    <t>Count of rides started normalized by 2020 municipality population</t>
  </si>
  <si>
    <t>Count of rides ended normalized by 2020 municipality population</t>
  </si>
  <si>
    <t>Count of rides that started and ended within the same city or town</t>
  </si>
  <si>
    <t>The percentage of local rides compared to the overall number of rides</t>
  </si>
  <si>
    <t>The per-ride assessment funds proportionally allocated to a city or town</t>
  </si>
  <si>
    <t>The average speed of rides</t>
  </si>
  <si>
    <t>The average miles from start</t>
  </si>
  <si>
    <t>The average minutes from start</t>
  </si>
  <si>
    <t>Number of accidents in a city or town as reported to insurance companies by TNCs, when a location could be determined by GPS data, pursuant to 220 CMR 274.12(2)(a)(4)</t>
  </si>
  <si>
    <t>Column descriptions for the 2024 Ride Data worksheet: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</si>
</sst>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164" formatCode="#,##0.0"/>
    <numFmt numFmtId="165" formatCode="0.000"/>
    <numFmt numFmtId="166" formatCode="0.0%"/>
    <numFmt numFmtId="167" formatCode="#,##0.000"/>
    <numFmt numFmtId="168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3" fillId="0" borderId="1" xfId="0" applyFont="1" applyBorder="1"/>
    <xf numFmtId="3" fontId="3" fillId="0" borderId="1" xfId="0" applyNumberFormat="1" applyFont="1" applyBorder="1"/>
    <xf numFmtId="164" fontId="3" fillId="0" borderId="1" xfId="0" applyNumberFormat="1" applyFont="1" applyBorder="1"/>
    <xf numFmtId="9" fontId="3" fillId="0" borderId="1" xfId="0" applyNumberFormat="1" applyFont="1" applyBorder="1"/>
    <xf numFmtId="8" fontId="3" fillId="0" borderId="1" xfId="0" applyNumberFormat="1" applyFont="1" applyBorder="1"/>
    <xf numFmtId="165" fontId="3" fillId="0" borderId="1" xfId="0" applyNumberFormat="1" applyFont="1" applyBorder="1"/>
    <xf numFmtId="0" fontId="3" fillId="3" borderId="1" xfId="0" applyFont="1" applyFill="1" applyBorder="1"/>
    <xf numFmtId="0" fontId="3" fillId="3" borderId="1" xfId="0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6" fontId="2" fillId="2" borderId="1" xfId="0" applyNumberFormat="1" applyFont="1" applyFill="1" applyBorder="1" applyAlignment="1">
      <alignment horizontal="right"/>
    </xf>
    <xf numFmtId="8" fontId="2" fillId="2" borderId="1" xfId="0" applyNumberFormat="1" applyFont="1" applyFill="1" applyBorder="1" applyAlignment="1">
      <alignment horizontal="right"/>
    </xf>
    <xf numFmtId="167" fontId="2" fillId="2" borderId="1" xfId="0" applyNumberFormat="1" applyFont="1" applyFill="1" applyBorder="1" applyAlignment="1">
      <alignment horizontal="right"/>
    </xf>
    <xf numFmtId="8" fontId="0" fillId="0" borderId="0" xfId="0" applyNumberFormat="1"/>
    <xf numFmtId="3" fontId="0" fillId="0" borderId="0" xfId="0" applyNumberFormat="1"/>
    <xf numFmtId="0" fontId="1" fillId="4" borderId="1" xfId="0" applyFont="1" applyFill="1" applyBorder="1" applyAlignment="1">
      <alignment horizontal="left"/>
    </xf>
    <xf numFmtId="0" fontId="4" fillId="0" borderId="1" xfId="0" applyFont="1" applyBorder="1"/>
    <xf numFmtId="0" fontId="0" fillId="0" borderId="1" xfId="0" applyBorder="1"/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68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ssgov.sharepoint.com/sites/DPU-WorkGroups/TNC/Reporting%20Requirements/Municipal%20Reporting/2025/Municipal%20Reports/2025-03-12%20Municipal%20Reporting%20workspace%20v1.xlsx" TargetMode="External"/><Relationship Id="rId1" Type="http://schemas.openxmlformats.org/officeDocument/2006/relationships/externalLinkPath" Target="https://massgov.sharepoint.com/sites/DPU-WorkGroups/TNC/Reporting%20Requirements/Municipal%20Reporting/2025/Municipal%20Reports/2025-03-12%20Municipal%20Reporting%20workspace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des completed in 2024"/>
      <sheetName val="Total Origin Rides in 2024"/>
      <sheetName val="Muni_Disbursements"/>
      <sheetName val="Avg_Miles_Mins_Speed"/>
      <sheetName val="Accidents"/>
      <sheetName val="TNC Financial Reconciliation"/>
      <sheetName val="Rides_per_Capita"/>
      <sheetName val="YoY"/>
      <sheetName val="muni growth"/>
      <sheetName val="Towns with 1 pickup"/>
      <sheetName val="Comparison to COVID impact"/>
      <sheetName val="For Spd Dist txt"/>
      <sheetName val="For Spd Dist txt 2"/>
      <sheetName val="Matrix_Combo"/>
      <sheetName val="Matrix_Combo_Buckets"/>
      <sheetName val="2020 census pop"/>
      <sheetName val="Data Dictionary"/>
    </sheetNames>
    <sheetDataSet>
      <sheetData sheetId="0"/>
      <sheetData sheetId="1"/>
      <sheetData sheetId="2">
        <row r="2">
          <cell r="A2" t="str">
            <v>ABINGTON</v>
          </cell>
          <cell r="B2">
            <v>99956</v>
          </cell>
          <cell r="C2">
            <v>9995.6</v>
          </cell>
        </row>
        <row r="3">
          <cell r="A3" t="str">
            <v>ACTON</v>
          </cell>
          <cell r="B3">
            <v>66028</v>
          </cell>
          <cell r="C3">
            <v>6602.8</v>
          </cell>
        </row>
        <row r="4">
          <cell r="A4" t="str">
            <v>ACUSHNET</v>
          </cell>
          <cell r="B4">
            <v>9960</v>
          </cell>
          <cell r="C4">
            <v>996</v>
          </cell>
        </row>
        <row r="5">
          <cell r="A5" t="str">
            <v>ADAMS</v>
          </cell>
          <cell r="B5">
            <v>109</v>
          </cell>
          <cell r="C5">
            <v>10.9</v>
          </cell>
        </row>
        <row r="6">
          <cell r="A6" t="str">
            <v>AGAWAM</v>
          </cell>
          <cell r="B6">
            <v>51515</v>
          </cell>
          <cell r="C6">
            <v>5151.5</v>
          </cell>
        </row>
        <row r="7">
          <cell r="A7" t="str">
            <v>ALFORD</v>
          </cell>
          <cell r="B7">
            <v>11</v>
          </cell>
          <cell r="C7">
            <v>1.1000000000000001</v>
          </cell>
        </row>
        <row r="8">
          <cell r="A8" t="str">
            <v>AMESBURY</v>
          </cell>
          <cell r="B8">
            <v>40759</v>
          </cell>
          <cell r="C8">
            <v>4075.9</v>
          </cell>
        </row>
        <row r="9">
          <cell r="A9" t="str">
            <v>AMHERST</v>
          </cell>
          <cell r="B9">
            <v>196637</v>
          </cell>
          <cell r="C9">
            <v>19663.7</v>
          </cell>
        </row>
        <row r="10">
          <cell r="A10" t="str">
            <v>ANDOVER</v>
          </cell>
          <cell r="B10">
            <v>203977</v>
          </cell>
          <cell r="C10">
            <v>20397.7</v>
          </cell>
        </row>
        <row r="11">
          <cell r="A11" t="str">
            <v>AQUINNAH</v>
          </cell>
          <cell r="B11">
            <v>689</v>
          </cell>
          <cell r="C11">
            <v>68.900000000000006</v>
          </cell>
        </row>
        <row r="12">
          <cell r="A12" t="str">
            <v>ARLINGTON</v>
          </cell>
          <cell r="B12">
            <v>361408</v>
          </cell>
          <cell r="C12">
            <v>36140.800000000003</v>
          </cell>
        </row>
        <row r="13">
          <cell r="A13" t="str">
            <v>ASHBURNHAM</v>
          </cell>
          <cell r="B13">
            <v>1737</v>
          </cell>
          <cell r="C13">
            <v>173.70000000000002</v>
          </cell>
        </row>
        <row r="14">
          <cell r="A14" t="str">
            <v>ASHBY</v>
          </cell>
          <cell r="B14">
            <v>346</v>
          </cell>
          <cell r="C14">
            <v>34.6</v>
          </cell>
        </row>
        <row r="15">
          <cell r="A15" t="str">
            <v>ASHFIELD</v>
          </cell>
          <cell r="B15">
            <v>12</v>
          </cell>
          <cell r="C15">
            <v>1.2000000000000002</v>
          </cell>
        </row>
        <row r="16">
          <cell r="A16" t="str">
            <v>ASHLAND</v>
          </cell>
          <cell r="B16">
            <v>60514</v>
          </cell>
          <cell r="C16">
            <v>6051.4000000000005</v>
          </cell>
        </row>
        <row r="17">
          <cell r="A17" t="str">
            <v>ATHOL</v>
          </cell>
          <cell r="B17">
            <v>940</v>
          </cell>
          <cell r="C17">
            <v>94</v>
          </cell>
        </row>
        <row r="18">
          <cell r="A18" t="str">
            <v>ATTLEBORO</v>
          </cell>
          <cell r="B18">
            <v>248944</v>
          </cell>
          <cell r="C18">
            <v>24894.400000000001</v>
          </cell>
        </row>
        <row r="19">
          <cell r="A19" t="str">
            <v>AUBURN</v>
          </cell>
          <cell r="B19">
            <v>80303</v>
          </cell>
          <cell r="C19">
            <v>8030.3</v>
          </cell>
        </row>
        <row r="20">
          <cell r="A20" t="str">
            <v>AVON</v>
          </cell>
          <cell r="B20">
            <v>78898</v>
          </cell>
          <cell r="C20">
            <v>7889.8</v>
          </cell>
        </row>
        <row r="21">
          <cell r="A21" t="str">
            <v>AYER</v>
          </cell>
          <cell r="B21">
            <v>17250</v>
          </cell>
          <cell r="C21">
            <v>1725</v>
          </cell>
        </row>
        <row r="22">
          <cell r="A22" t="str">
            <v>BARNSTABLE</v>
          </cell>
          <cell r="B22">
            <v>394753</v>
          </cell>
          <cell r="C22">
            <v>39475.300000000003</v>
          </cell>
        </row>
        <row r="23">
          <cell r="A23" t="str">
            <v>BARRE</v>
          </cell>
          <cell r="B23">
            <v>381</v>
          </cell>
          <cell r="C23">
            <v>38.1</v>
          </cell>
        </row>
        <row r="24">
          <cell r="A24" t="str">
            <v>BECKET</v>
          </cell>
          <cell r="B24">
            <v>66</v>
          </cell>
          <cell r="C24">
            <v>6.6000000000000005</v>
          </cell>
        </row>
        <row r="25">
          <cell r="A25" t="str">
            <v>BEDFORD</v>
          </cell>
          <cell r="B25">
            <v>80452</v>
          </cell>
          <cell r="C25">
            <v>8045.2000000000007</v>
          </cell>
        </row>
        <row r="26">
          <cell r="A26" t="str">
            <v>BELCHERTOWN</v>
          </cell>
          <cell r="B26">
            <v>4194</v>
          </cell>
          <cell r="C26">
            <v>419.40000000000003</v>
          </cell>
        </row>
        <row r="27">
          <cell r="A27" t="str">
            <v>BELLINGHAM</v>
          </cell>
          <cell r="B27">
            <v>36586</v>
          </cell>
          <cell r="C27">
            <v>3658.6000000000004</v>
          </cell>
        </row>
        <row r="28">
          <cell r="A28" t="str">
            <v>BELMONT</v>
          </cell>
          <cell r="B28">
            <v>243368</v>
          </cell>
          <cell r="C28">
            <v>24336.800000000003</v>
          </cell>
        </row>
        <row r="29">
          <cell r="A29" t="str">
            <v>BERKLEY</v>
          </cell>
          <cell r="B29">
            <v>5782</v>
          </cell>
          <cell r="C29">
            <v>578.20000000000005</v>
          </cell>
        </row>
        <row r="30">
          <cell r="A30" t="str">
            <v>BERLIN</v>
          </cell>
          <cell r="B30">
            <v>8682</v>
          </cell>
          <cell r="C30">
            <v>868.2</v>
          </cell>
        </row>
        <row r="31">
          <cell r="A31" t="str">
            <v>BERNARDSTON</v>
          </cell>
          <cell r="B31">
            <v>75</v>
          </cell>
          <cell r="C31">
            <v>7.5</v>
          </cell>
        </row>
        <row r="32">
          <cell r="A32" t="str">
            <v>BEVERLY</v>
          </cell>
          <cell r="B32">
            <v>290913</v>
          </cell>
          <cell r="C32">
            <v>29091.300000000003</v>
          </cell>
        </row>
        <row r="33">
          <cell r="A33" t="str">
            <v>BILLERICA</v>
          </cell>
          <cell r="B33">
            <v>204698</v>
          </cell>
          <cell r="C33">
            <v>20469.800000000003</v>
          </cell>
        </row>
        <row r="34">
          <cell r="A34" t="str">
            <v>BLACKSTONE</v>
          </cell>
          <cell r="B34">
            <v>5591</v>
          </cell>
          <cell r="C34">
            <v>559.1</v>
          </cell>
        </row>
        <row r="35">
          <cell r="A35" t="str">
            <v>BLANDFORD</v>
          </cell>
          <cell r="B35">
            <v>22</v>
          </cell>
          <cell r="C35">
            <v>2.2000000000000002</v>
          </cell>
        </row>
        <row r="36">
          <cell r="A36" t="str">
            <v>BOLTON</v>
          </cell>
          <cell r="B36">
            <v>3796</v>
          </cell>
          <cell r="C36">
            <v>379.6</v>
          </cell>
        </row>
        <row r="37">
          <cell r="A37" t="str">
            <v>BOSTON</v>
          </cell>
          <cell r="B37">
            <v>38939778</v>
          </cell>
          <cell r="C37">
            <v>3893977.8000000003</v>
          </cell>
        </row>
        <row r="38">
          <cell r="A38" t="str">
            <v>BOURNE</v>
          </cell>
          <cell r="B38">
            <v>31617</v>
          </cell>
          <cell r="C38">
            <v>3161.7000000000003</v>
          </cell>
        </row>
        <row r="39">
          <cell r="A39" t="str">
            <v>BOXBOROUGH</v>
          </cell>
          <cell r="B39">
            <v>10989</v>
          </cell>
          <cell r="C39">
            <v>1098.9000000000001</v>
          </cell>
        </row>
        <row r="40">
          <cell r="A40" t="str">
            <v>BOXFORD</v>
          </cell>
          <cell r="B40">
            <v>8144</v>
          </cell>
          <cell r="C40">
            <v>814.40000000000009</v>
          </cell>
        </row>
        <row r="41">
          <cell r="A41" t="str">
            <v>BOYLSTON</v>
          </cell>
          <cell r="B41">
            <v>11434</v>
          </cell>
          <cell r="C41">
            <v>1143.4000000000001</v>
          </cell>
        </row>
        <row r="42">
          <cell r="A42" t="str">
            <v>BRAINTREE</v>
          </cell>
          <cell r="B42">
            <v>593101</v>
          </cell>
          <cell r="C42">
            <v>59310.100000000006</v>
          </cell>
        </row>
        <row r="43">
          <cell r="A43" t="str">
            <v>BREWSTER</v>
          </cell>
          <cell r="B43">
            <v>17888</v>
          </cell>
          <cell r="C43">
            <v>1788.8000000000002</v>
          </cell>
        </row>
        <row r="44">
          <cell r="A44" t="str">
            <v>BRIDGEWATER</v>
          </cell>
          <cell r="B44">
            <v>111369</v>
          </cell>
          <cell r="C44">
            <v>11136.900000000001</v>
          </cell>
        </row>
        <row r="45">
          <cell r="A45" t="str">
            <v>BRIMFIELD</v>
          </cell>
          <cell r="B45">
            <v>272</v>
          </cell>
          <cell r="C45">
            <v>27.200000000000003</v>
          </cell>
        </row>
        <row r="46">
          <cell r="A46" t="str">
            <v>BROCKTON</v>
          </cell>
          <cell r="B46">
            <v>1901605</v>
          </cell>
          <cell r="C46">
            <v>190160.5</v>
          </cell>
        </row>
        <row r="47">
          <cell r="A47" t="str">
            <v>BROOKFIELD</v>
          </cell>
          <cell r="B47">
            <v>642</v>
          </cell>
          <cell r="C47">
            <v>64.2</v>
          </cell>
        </row>
        <row r="48">
          <cell r="A48" t="str">
            <v>BROOKLINE</v>
          </cell>
          <cell r="B48">
            <v>1800855</v>
          </cell>
          <cell r="C48">
            <v>180085.5</v>
          </cell>
        </row>
        <row r="49">
          <cell r="A49" t="str">
            <v>BUCKLAND</v>
          </cell>
          <cell r="B49">
            <v>20</v>
          </cell>
          <cell r="C49">
            <v>2</v>
          </cell>
        </row>
        <row r="50">
          <cell r="A50" t="str">
            <v>BURLINGTON</v>
          </cell>
          <cell r="B50">
            <v>431484</v>
          </cell>
          <cell r="C50">
            <v>43148.4</v>
          </cell>
        </row>
        <row r="51">
          <cell r="A51" t="str">
            <v>CAMBRIDGE</v>
          </cell>
          <cell r="B51">
            <v>5572234</v>
          </cell>
          <cell r="C51">
            <v>557223.4</v>
          </cell>
        </row>
        <row r="52">
          <cell r="A52" t="str">
            <v>CANTON</v>
          </cell>
          <cell r="B52">
            <v>226201</v>
          </cell>
          <cell r="C52">
            <v>22620.100000000002</v>
          </cell>
        </row>
        <row r="53">
          <cell r="A53" t="str">
            <v>CARLISLE</v>
          </cell>
          <cell r="B53">
            <v>6736</v>
          </cell>
          <cell r="C53">
            <v>673.6</v>
          </cell>
        </row>
        <row r="54">
          <cell r="A54" t="str">
            <v>CARVER</v>
          </cell>
          <cell r="B54">
            <v>11658</v>
          </cell>
          <cell r="C54">
            <v>1165.8</v>
          </cell>
        </row>
        <row r="55">
          <cell r="A55" t="str">
            <v>CHARLEMONT</v>
          </cell>
          <cell r="B55">
            <v>11</v>
          </cell>
          <cell r="C55">
            <v>1.1000000000000001</v>
          </cell>
        </row>
        <row r="56">
          <cell r="A56" t="str">
            <v>CHARLTON</v>
          </cell>
          <cell r="B56">
            <v>12539</v>
          </cell>
          <cell r="C56">
            <v>1253.9000000000001</v>
          </cell>
        </row>
        <row r="57">
          <cell r="A57" t="str">
            <v>CHATHAM</v>
          </cell>
          <cell r="B57">
            <v>35179</v>
          </cell>
          <cell r="C57">
            <v>3517.9</v>
          </cell>
        </row>
        <row r="58">
          <cell r="A58" t="str">
            <v>CHELMSFORD</v>
          </cell>
          <cell r="B58">
            <v>187630</v>
          </cell>
          <cell r="C58">
            <v>18763</v>
          </cell>
        </row>
        <row r="59">
          <cell r="A59" t="str">
            <v>CHELSEA</v>
          </cell>
          <cell r="B59">
            <v>1037147</v>
          </cell>
          <cell r="C59">
            <v>103714.70000000001</v>
          </cell>
        </row>
        <row r="60">
          <cell r="A60" t="str">
            <v>CHESHIRE</v>
          </cell>
          <cell r="B60">
            <v>124</v>
          </cell>
          <cell r="C60">
            <v>12.4</v>
          </cell>
        </row>
        <row r="61">
          <cell r="A61" t="str">
            <v>CHESTER</v>
          </cell>
          <cell r="B61">
            <v>21</v>
          </cell>
          <cell r="C61">
            <v>2.1</v>
          </cell>
        </row>
        <row r="62">
          <cell r="A62" t="str">
            <v>CHESTERFIELD</v>
          </cell>
          <cell r="B62">
            <v>6</v>
          </cell>
          <cell r="C62">
            <v>0.60000000000000009</v>
          </cell>
        </row>
        <row r="63">
          <cell r="A63" t="str">
            <v>CHICOPEE</v>
          </cell>
          <cell r="B63">
            <v>234859</v>
          </cell>
          <cell r="C63">
            <v>23485.9</v>
          </cell>
        </row>
        <row r="64">
          <cell r="A64" t="str">
            <v>CHILMARK</v>
          </cell>
          <cell r="B64">
            <v>2390</v>
          </cell>
          <cell r="C64">
            <v>239</v>
          </cell>
        </row>
        <row r="65">
          <cell r="A65" t="str">
            <v>CLARKSBURG</v>
          </cell>
          <cell r="B65">
            <v>3</v>
          </cell>
          <cell r="C65">
            <v>0.30000000000000004</v>
          </cell>
        </row>
        <row r="66">
          <cell r="A66" t="str">
            <v>CLINTON</v>
          </cell>
          <cell r="B66">
            <v>21054</v>
          </cell>
          <cell r="C66">
            <v>2105.4</v>
          </cell>
        </row>
        <row r="67">
          <cell r="A67" t="str">
            <v>COHASSET</v>
          </cell>
          <cell r="B67">
            <v>18158</v>
          </cell>
          <cell r="C67">
            <v>1815.8000000000002</v>
          </cell>
        </row>
        <row r="68">
          <cell r="A68" t="str">
            <v>COLRAIN</v>
          </cell>
          <cell r="B68">
            <v>6</v>
          </cell>
          <cell r="C68">
            <v>0.60000000000000009</v>
          </cell>
        </row>
        <row r="69">
          <cell r="A69" t="str">
            <v>CONCORD</v>
          </cell>
          <cell r="B69">
            <v>78917</v>
          </cell>
          <cell r="C69">
            <v>7891.7000000000007</v>
          </cell>
        </row>
        <row r="70">
          <cell r="A70" t="str">
            <v>CONWAY</v>
          </cell>
          <cell r="B70">
            <v>35</v>
          </cell>
          <cell r="C70">
            <v>3.5</v>
          </cell>
        </row>
        <row r="71">
          <cell r="A71" t="str">
            <v>CUMMINGTON</v>
          </cell>
          <cell r="B71">
            <v>11</v>
          </cell>
          <cell r="C71">
            <v>1.1000000000000001</v>
          </cell>
        </row>
        <row r="72">
          <cell r="A72" t="str">
            <v>DALTON</v>
          </cell>
          <cell r="B72">
            <v>760</v>
          </cell>
          <cell r="C72">
            <v>76</v>
          </cell>
        </row>
        <row r="73">
          <cell r="A73" t="str">
            <v>DANVERS</v>
          </cell>
          <cell r="B73">
            <v>279012</v>
          </cell>
          <cell r="C73">
            <v>27901.200000000001</v>
          </cell>
        </row>
        <row r="74">
          <cell r="A74" t="str">
            <v>DARTMOUTH</v>
          </cell>
          <cell r="B74">
            <v>144749</v>
          </cell>
          <cell r="C74">
            <v>14474.900000000001</v>
          </cell>
        </row>
        <row r="75">
          <cell r="A75" t="str">
            <v>DEDHAM</v>
          </cell>
          <cell r="B75">
            <v>323367</v>
          </cell>
          <cell r="C75">
            <v>32336.7</v>
          </cell>
        </row>
        <row r="76">
          <cell r="A76" t="str">
            <v>DEERFIELD</v>
          </cell>
          <cell r="B76">
            <v>1743</v>
          </cell>
          <cell r="C76">
            <v>174.3</v>
          </cell>
        </row>
        <row r="77">
          <cell r="A77" t="str">
            <v>DENNIS</v>
          </cell>
          <cell r="B77">
            <v>66927</v>
          </cell>
          <cell r="C77">
            <v>6692.7000000000007</v>
          </cell>
        </row>
        <row r="78">
          <cell r="A78" t="str">
            <v>DIGHTON</v>
          </cell>
          <cell r="B78">
            <v>5231</v>
          </cell>
          <cell r="C78">
            <v>523.1</v>
          </cell>
        </row>
        <row r="79">
          <cell r="A79" t="str">
            <v>DOUGLAS</v>
          </cell>
          <cell r="B79">
            <v>3269</v>
          </cell>
          <cell r="C79">
            <v>326.90000000000003</v>
          </cell>
        </row>
        <row r="80">
          <cell r="A80" t="str">
            <v>DOVER</v>
          </cell>
          <cell r="B80">
            <v>14547</v>
          </cell>
          <cell r="C80">
            <v>1454.7</v>
          </cell>
        </row>
        <row r="81">
          <cell r="A81" t="str">
            <v>DRACUT</v>
          </cell>
          <cell r="B81">
            <v>123780</v>
          </cell>
          <cell r="C81">
            <v>12378</v>
          </cell>
        </row>
        <row r="82">
          <cell r="A82" t="str">
            <v>DUDLEY</v>
          </cell>
          <cell r="B82">
            <v>7721</v>
          </cell>
          <cell r="C82">
            <v>772.1</v>
          </cell>
        </row>
        <row r="83">
          <cell r="A83" t="str">
            <v>DUNSTABLE</v>
          </cell>
          <cell r="B83">
            <v>1673</v>
          </cell>
          <cell r="C83">
            <v>167.3</v>
          </cell>
        </row>
        <row r="84">
          <cell r="A84" t="str">
            <v>DUXBURY</v>
          </cell>
          <cell r="B84">
            <v>17707</v>
          </cell>
          <cell r="C84">
            <v>1770.7</v>
          </cell>
        </row>
        <row r="85">
          <cell r="A85" t="str">
            <v>EAST_BRIDGEWATER</v>
          </cell>
          <cell r="B85">
            <v>37740</v>
          </cell>
          <cell r="C85">
            <v>3774</v>
          </cell>
        </row>
        <row r="86">
          <cell r="A86" t="str">
            <v>EAST_BROOKFIELD</v>
          </cell>
          <cell r="B86">
            <v>787</v>
          </cell>
          <cell r="C86">
            <v>78.7</v>
          </cell>
        </row>
        <row r="87">
          <cell r="A87" t="str">
            <v>EAST_LONGMEADOW</v>
          </cell>
          <cell r="B87">
            <v>35126</v>
          </cell>
          <cell r="C87">
            <v>3512.6000000000004</v>
          </cell>
        </row>
        <row r="88">
          <cell r="A88" t="str">
            <v>EASTHAM</v>
          </cell>
          <cell r="B88">
            <v>8922</v>
          </cell>
          <cell r="C88">
            <v>892.2</v>
          </cell>
        </row>
        <row r="89">
          <cell r="A89" t="str">
            <v>EASTHAMPTON</v>
          </cell>
          <cell r="B89">
            <v>12980</v>
          </cell>
          <cell r="C89">
            <v>1298</v>
          </cell>
        </row>
        <row r="90">
          <cell r="A90" t="str">
            <v>EASTON</v>
          </cell>
          <cell r="B90">
            <v>99965</v>
          </cell>
          <cell r="C90">
            <v>9996.5</v>
          </cell>
        </row>
        <row r="91">
          <cell r="A91" t="str">
            <v>EDGARTOWN</v>
          </cell>
          <cell r="B91">
            <v>72139</v>
          </cell>
          <cell r="C91">
            <v>7213.9000000000005</v>
          </cell>
        </row>
        <row r="92">
          <cell r="A92" t="str">
            <v>EGREMONT</v>
          </cell>
          <cell r="B92">
            <v>25</v>
          </cell>
          <cell r="C92">
            <v>2.5</v>
          </cell>
        </row>
        <row r="93">
          <cell r="A93" t="str">
            <v>ERVING</v>
          </cell>
          <cell r="B93">
            <v>43</v>
          </cell>
          <cell r="C93">
            <v>4.3</v>
          </cell>
        </row>
        <row r="94">
          <cell r="A94" t="str">
            <v>ESSEX</v>
          </cell>
          <cell r="B94">
            <v>4488</v>
          </cell>
          <cell r="C94">
            <v>448.8</v>
          </cell>
        </row>
        <row r="95">
          <cell r="A95" t="str">
            <v>EVERETT</v>
          </cell>
          <cell r="B95">
            <v>1332747</v>
          </cell>
          <cell r="C95">
            <v>133274.70000000001</v>
          </cell>
        </row>
        <row r="96">
          <cell r="A96" t="str">
            <v>FAIRHAVEN</v>
          </cell>
          <cell r="B96">
            <v>49668</v>
          </cell>
          <cell r="C96">
            <v>4966.8</v>
          </cell>
        </row>
        <row r="97">
          <cell r="A97" t="str">
            <v>FALL_RIVER</v>
          </cell>
          <cell r="B97">
            <v>696610</v>
          </cell>
          <cell r="C97">
            <v>69661</v>
          </cell>
        </row>
        <row r="98">
          <cell r="A98" t="str">
            <v>FALMOUTH</v>
          </cell>
          <cell r="B98">
            <v>151982</v>
          </cell>
          <cell r="C98">
            <v>15198.2</v>
          </cell>
        </row>
        <row r="99">
          <cell r="A99" t="str">
            <v>FITCHBURG</v>
          </cell>
          <cell r="B99">
            <v>172565</v>
          </cell>
          <cell r="C99">
            <v>17256.5</v>
          </cell>
        </row>
        <row r="100">
          <cell r="A100" t="str">
            <v>FLORIDA</v>
          </cell>
          <cell r="B100">
            <v>8</v>
          </cell>
          <cell r="C100">
            <v>0.8</v>
          </cell>
        </row>
        <row r="101">
          <cell r="A101" t="str">
            <v>FOXBOROUGH</v>
          </cell>
          <cell r="B101">
            <v>118327</v>
          </cell>
          <cell r="C101">
            <v>11832.7</v>
          </cell>
        </row>
        <row r="102">
          <cell r="A102" t="str">
            <v>FRAMINGHAM</v>
          </cell>
          <cell r="B102">
            <v>697152</v>
          </cell>
          <cell r="C102">
            <v>69715.199999999997</v>
          </cell>
        </row>
        <row r="103">
          <cell r="A103" t="str">
            <v>FRANKLIN</v>
          </cell>
          <cell r="B103">
            <v>79287</v>
          </cell>
          <cell r="C103">
            <v>7928.7000000000007</v>
          </cell>
        </row>
        <row r="104">
          <cell r="A104" t="str">
            <v>FREETOWN</v>
          </cell>
          <cell r="B104">
            <v>12899</v>
          </cell>
          <cell r="C104">
            <v>1289.9000000000001</v>
          </cell>
        </row>
        <row r="105">
          <cell r="A105" t="str">
            <v>GARDNER</v>
          </cell>
          <cell r="B105">
            <v>18318</v>
          </cell>
          <cell r="C105">
            <v>1831.8000000000002</v>
          </cell>
        </row>
        <row r="106">
          <cell r="A106" t="str">
            <v>GEORGETOWN</v>
          </cell>
          <cell r="B106">
            <v>9796</v>
          </cell>
          <cell r="C106">
            <v>979.6</v>
          </cell>
        </row>
        <row r="107">
          <cell r="A107" t="str">
            <v>GILL</v>
          </cell>
          <cell r="B107">
            <v>116</v>
          </cell>
          <cell r="C107">
            <v>11.600000000000001</v>
          </cell>
        </row>
        <row r="108">
          <cell r="A108" t="str">
            <v>GLOUCESTER</v>
          </cell>
          <cell r="B108">
            <v>56159</v>
          </cell>
          <cell r="C108">
            <v>5615.9000000000005</v>
          </cell>
        </row>
        <row r="109">
          <cell r="A109" t="str">
            <v>GOSHEN</v>
          </cell>
          <cell r="B109">
            <v>18</v>
          </cell>
          <cell r="C109">
            <v>1.8</v>
          </cell>
        </row>
        <row r="110">
          <cell r="A110" t="str">
            <v>GOSNOLD</v>
          </cell>
          <cell r="B110">
            <v>1</v>
          </cell>
          <cell r="C110">
            <v>0.1</v>
          </cell>
        </row>
        <row r="111">
          <cell r="A111" t="str">
            <v>GRAFTON</v>
          </cell>
          <cell r="B111">
            <v>33907</v>
          </cell>
          <cell r="C111">
            <v>3390.7000000000003</v>
          </cell>
        </row>
        <row r="112">
          <cell r="A112" t="str">
            <v>GRANBY</v>
          </cell>
          <cell r="B112">
            <v>3271</v>
          </cell>
          <cell r="C112">
            <v>327.10000000000002</v>
          </cell>
        </row>
        <row r="113">
          <cell r="A113" t="str">
            <v>GRANVILLE</v>
          </cell>
          <cell r="B113">
            <v>21</v>
          </cell>
          <cell r="C113">
            <v>2.1</v>
          </cell>
        </row>
        <row r="114">
          <cell r="A114" t="str">
            <v>GREAT_BARRINGTON</v>
          </cell>
          <cell r="B114">
            <v>376</v>
          </cell>
          <cell r="C114">
            <v>37.6</v>
          </cell>
        </row>
        <row r="115">
          <cell r="A115" t="str">
            <v>GREENFIELD</v>
          </cell>
          <cell r="B115">
            <v>1852</v>
          </cell>
          <cell r="C115">
            <v>185.20000000000002</v>
          </cell>
        </row>
        <row r="116">
          <cell r="A116" t="str">
            <v>GROTON</v>
          </cell>
          <cell r="B116">
            <v>9113</v>
          </cell>
          <cell r="C116">
            <v>911.30000000000007</v>
          </cell>
        </row>
        <row r="117">
          <cell r="A117" t="str">
            <v>GROVELAND</v>
          </cell>
          <cell r="B117">
            <v>7778</v>
          </cell>
          <cell r="C117">
            <v>777.80000000000007</v>
          </cell>
        </row>
        <row r="118">
          <cell r="A118" t="str">
            <v>HADLEY</v>
          </cell>
          <cell r="B118">
            <v>39070</v>
          </cell>
          <cell r="C118">
            <v>3907</v>
          </cell>
        </row>
        <row r="119">
          <cell r="A119" t="str">
            <v>HALIFAX</v>
          </cell>
          <cell r="B119">
            <v>9670</v>
          </cell>
          <cell r="C119">
            <v>967</v>
          </cell>
        </row>
        <row r="120">
          <cell r="A120" t="str">
            <v>HAMILTON</v>
          </cell>
          <cell r="B120">
            <v>10822</v>
          </cell>
          <cell r="C120">
            <v>1082.2</v>
          </cell>
        </row>
        <row r="121">
          <cell r="A121" t="str">
            <v>HAMPDEN</v>
          </cell>
          <cell r="B121">
            <v>2429</v>
          </cell>
          <cell r="C121">
            <v>242.9</v>
          </cell>
        </row>
        <row r="122">
          <cell r="A122" t="str">
            <v>HANCOCK</v>
          </cell>
          <cell r="B122">
            <v>80</v>
          </cell>
          <cell r="C122">
            <v>8</v>
          </cell>
        </row>
        <row r="123">
          <cell r="A123" t="str">
            <v>HANOVER</v>
          </cell>
          <cell r="B123">
            <v>56793</v>
          </cell>
          <cell r="C123">
            <v>5679.3</v>
          </cell>
        </row>
        <row r="124">
          <cell r="A124" t="str">
            <v>HANSON</v>
          </cell>
          <cell r="B124">
            <v>17911</v>
          </cell>
          <cell r="C124">
            <v>1791.1000000000001</v>
          </cell>
        </row>
        <row r="125">
          <cell r="A125" t="str">
            <v>HARDWICK</v>
          </cell>
          <cell r="B125">
            <v>66</v>
          </cell>
          <cell r="C125">
            <v>6.6000000000000005</v>
          </cell>
        </row>
        <row r="126">
          <cell r="A126" t="str">
            <v>HARVARD</v>
          </cell>
          <cell r="B126">
            <v>12673</v>
          </cell>
          <cell r="C126">
            <v>1267.3000000000002</v>
          </cell>
        </row>
        <row r="127">
          <cell r="A127" t="str">
            <v>HARWICH</v>
          </cell>
          <cell r="B127">
            <v>47825</v>
          </cell>
          <cell r="C127">
            <v>4782.5</v>
          </cell>
        </row>
        <row r="128">
          <cell r="A128" t="str">
            <v>HATFIELD</v>
          </cell>
          <cell r="B128">
            <v>1723</v>
          </cell>
          <cell r="C128">
            <v>172.3</v>
          </cell>
        </row>
        <row r="129">
          <cell r="A129" t="str">
            <v>HAVERHILL</v>
          </cell>
          <cell r="B129">
            <v>504674</v>
          </cell>
          <cell r="C129">
            <v>50467.4</v>
          </cell>
        </row>
        <row r="130">
          <cell r="A130" t="str">
            <v>HAWLEY</v>
          </cell>
          <cell r="B130">
            <v>0</v>
          </cell>
          <cell r="C130">
            <v>0</v>
          </cell>
        </row>
        <row r="131">
          <cell r="A131" t="str">
            <v>HEATH</v>
          </cell>
          <cell r="B131">
            <v>0</v>
          </cell>
          <cell r="C131">
            <v>0</v>
          </cell>
        </row>
        <row r="132">
          <cell r="A132" t="str">
            <v>HINGHAM</v>
          </cell>
          <cell r="B132">
            <v>124205</v>
          </cell>
          <cell r="C132">
            <v>12420.5</v>
          </cell>
        </row>
        <row r="133">
          <cell r="A133" t="str">
            <v>HINSDALE</v>
          </cell>
          <cell r="B133">
            <v>226</v>
          </cell>
          <cell r="C133">
            <v>22.6</v>
          </cell>
        </row>
        <row r="134">
          <cell r="A134" t="str">
            <v>HOLBROOK</v>
          </cell>
          <cell r="B134">
            <v>84594</v>
          </cell>
          <cell r="C134">
            <v>8459.4</v>
          </cell>
        </row>
        <row r="135">
          <cell r="A135" t="str">
            <v>HOLDEN</v>
          </cell>
          <cell r="B135">
            <v>22996</v>
          </cell>
          <cell r="C135">
            <v>2299.6</v>
          </cell>
        </row>
        <row r="136">
          <cell r="A136" t="str">
            <v>HOLLAND</v>
          </cell>
          <cell r="B136">
            <v>86</v>
          </cell>
          <cell r="C136">
            <v>8.6</v>
          </cell>
        </row>
        <row r="137">
          <cell r="A137" t="str">
            <v>HOLLISTON</v>
          </cell>
          <cell r="B137">
            <v>19833</v>
          </cell>
          <cell r="C137">
            <v>1983.3000000000002</v>
          </cell>
        </row>
        <row r="138">
          <cell r="A138" t="str">
            <v>HOLYOKE</v>
          </cell>
          <cell r="B138">
            <v>207205</v>
          </cell>
          <cell r="C138">
            <v>20720.5</v>
          </cell>
        </row>
        <row r="139">
          <cell r="A139" t="str">
            <v>HOPEDALE</v>
          </cell>
          <cell r="B139">
            <v>5473</v>
          </cell>
          <cell r="C139">
            <v>547.30000000000007</v>
          </cell>
        </row>
        <row r="140">
          <cell r="A140" t="str">
            <v>HOPKINTON</v>
          </cell>
          <cell r="B140">
            <v>28733</v>
          </cell>
          <cell r="C140">
            <v>2873.3</v>
          </cell>
        </row>
        <row r="141">
          <cell r="A141" t="str">
            <v>HUBBARDSTON</v>
          </cell>
          <cell r="B141">
            <v>348</v>
          </cell>
          <cell r="C141">
            <v>34.800000000000004</v>
          </cell>
        </row>
        <row r="142">
          <cell r="A142" t="str">
            <v>HUDSON</v>
          </cell>
          <cell r="B142">
            <v>58156</v>
          </cell>
          <cell r="C142">
            <v>5815.6</v>
          </cell>
        </row>
        <row r="143">
          <cell r="A143" t="str">
            <v>HULL</v>
          </cell>
          <cell r="B143">
            <v>24818</v>
          </cell>
          <cell r="C143">
            <v>2481.8000000000002</v>
          </cell>
        </row>
        <row r="144">
          <cell r="A144" t="str">
            <v>HUNTINGTON</v>
          </cell>
          <cell r="B144">
            <v>38</v>
          </cell>
          <cell r="C144">
            <v>3.8000000000000003</v>
          </cell>
        </row>
        <row r="145">
          <cell r="A145" t="str">
            <v>IPSWICH</v>
          </cell>
          <cell r="B145">
            <v>16528</v>
          </cell>
          <cell r="C145">
            <v>1652.8000000000002</v>
          </cell>
        </row>
        <row r="146">
          <cell r="A146" t="str">
            <v>KINGSTON</v>
          </cell>
          <cell r="B146">
            <v>46799</v>
          </cell>
          <cell r="C146">
            <v>4679.9000000000005</v>
          </cell>
        </row>
        <row r="147">
          <cell r="A147" t="str">
            <v>LAKEVILLE</v>
          </cell>
          <cell r="B147">
            <v>20840</v>
          </cell>
          <cell r="C147">
            <v>2084</v>
          </cell>
        </row>
        <row r="148">
          <cell r="A148" t="str">
            <v>LANCASTER</v>
          </cell>
          <cell r="B148">
            <v>7639</v>
          </cell>
          <cell r="C148">
            <v>763.90000000000009</v>
          </cell>
        </row>
        <row r="149">
          <cell r="A149" t="str">
            <v>LANESBOROUGH</v>
          </cell>
          <cell r="B149">
            <v>318</v>
          </cell>
          <cell r="C149">
            <v>31.8</v>
          </cell>
        </row>
        <row r="150">
          <cell r="A150" t="str">
            <v>LAWRENCE</v>
          </cell>
          <cell r="B150">
            <v>957652</v>
          </cell>
          <cell r="C150">
            <v>95765.200000000012</v>
          </cell>
        </row>
        <row r="151">
          <cell r="A151" t="str">
            <v>LEE</v>
          </cell>
          <cell r="B151">
            <v>818</v>
          </cell>
          <cell r="C151">
            <v>81.800000000000011</v>
          </cell>
        </row>
        <row r="152">
          <cell r="A152" t="str">
            <v>LEICESTER</v>
          </cell>
          <cell r="B152">
            <v>24750</v>
          </cell>
          <cell r="C152">
            <v>2475</v>
          </cell>
        </row>
        <row r="153">
          <cell r="A153" t="str">
            <v>LENOX</v>
          </cell>
          <cell r="B153">
            <v>2454</v>
          </cell>
          <cell r="C153">
            <v>245.4</v>
          </cell>
        </row>
        <row r="154">
          <cell r="A154" t="str">
            <v>LEOMINSTER</v>
          </cell>
          <cell r="B154">
            <v>164967</v>
          </cell>
          <cell r="C154">
            <v>16496.7</v>
          </cell>
        </row>
        <row r="155">
          <cell r="A155" t="str">
            <v>LEVERETT</v>
          </cell>
          <cell r="B155">
            <v>232</v>
          </cell>
          <cell r="C155">
            <v>23.200000000000003</v>
          </cell>
        </row>
        <row r="156">
          <cell r="A156" t="str">
            <v>LEXINGTON</v>
          </cell>
          <cell r="B156">
            <v>229502</v>
          </cell>
          <cell r="C156">
            <v>22950.2</v>
          </cell>
        </row>
        <row r="157">
          <cell r="A157" t="str">
            <v>LEYDEN</v>
          </cell>
          <cell r="B157">
            <v>3</v>
          </cell>
          <cell r="C157">
            <v>0.30000000000000004</v>
          </cell>
        </row>
        <row r="158">
          <cell r="A158" t="str">
            <v>LINCOLN</v>
          </cell>
          <cell r="B158">
            <v>30157</v>
          </cell>
          <cell r="C158">
            <v>3015.7000000000003</v>
          </cell>
        </row>
        <row r="159">
          <cell r="A159" t="str">
            <v>LITTLETON</v>
          </cell>
          <cell r="B159">
            <v>26316</v>
          </cell>
          <cell r="C159">
            <v>2631.6000000000004</v>
          </cell>
        </row>
        <row r="160">
          <cell r="A160" t="str">
            <v>LONGMEADOW</v>
          </cell>
          <cell r="B160">
            <v>22135</v>
          </cell>
          <cell r="C160">
            <v>2213.5</v>
          </cell>
        </row>
        <row r="161">
          <cell r="A161" t="str">
            <v>LOWELL</v>
          </cell>
          <cell r="B161">
            <v>1326482</v>
          </cell>
          <cell r="C161">
            <v>132648.20000000001</v>
          </cell>
        </row>
        <row r="162">
          <cell r="A162" t="str">
            <v>LUDLOW</v>
          </cell>
          <cell r="B162">
            <v>24577</v>
          </cell>
          <cell r="C162">
            <v>2457.7000000000003</v>
          </cell>
        </row>
        <row r="163">
          <cell r="A163" t="str">
            <v>LUNENBURG</v>
          </cell>
          <cell r="B163">
            <v>13103</v>
          </cell>
          <cell r="C163">
            <v>1310.3000000000002</v>
          </cell>
        </row>
        <row r="164">
          <cell r="A164" t="str">
            <v>LYNN</v>
          </cell>
          <cell r="B164">
            <v>1369884</v>
          </cell>
          <cell r="C164">
            <v>136988.4</v>
          </cell>
        </row>
        <row r="165">
          <cell r="A165" t="str">
            <v>LYNNFIELD</v>
          </cell>
          <cell r="B165">
            <v>68370</v>
          </cell>
          <cell r="C165">
            <v>6837</v>
          </cell>
        </row>
        <row r="166">
          <cell r="A166" t="str">
            <v>MALDEN</v>
          </cell>
          <cell r="B166">
            <v>1272926</v>
          </cell>
          <cell r="C166">
            <v>127292.6</v>
          </cell>
        </row>
        <row r="167">
          <cell r="A167" t="str">
            <v>MANCHESTER</v>
          </cell>
          <cell r="B167">
            <v>8256</v>
          </cell>
          <cell r="C167">
            <v>825.6</v>
          </cell>
        </row>
        <row r="168">
          <cell r="A168" t="str">
            <v>MANSFIELD</v>
          </cell>
          <cell r="B168">
            <v>104221</v>
          </cell>
          <cell r="C168">
            <v>10422.1</v>
          </cell>
        </row>
        <row r="169">
          <cell r="A169" t="str">
            <v>MARBLEHEAD</v>
          </cell>
          <cell r="B169">
            <v>84259</v>
          </cell>
          <cell r="C169">
            <v>8425.9</v>
          </cell>
        </row>
        <row r="170">
          <cell r="A170" t="str">
            <v>MARION</v>
          </cell>
          <cell r="B170">
            <v>6218</v>
          </cell>
          <cell r="C170">
            <v>621.80000000000007</v>
          </cell>
        </row>
        <row r="171">
          <cell r="A171" t="str">
            <v>MARLBOROUGH</v>
          </cell>
          <cell r="B171">
            <v>279276</v>
          </cell>
          <cell r="C171">
            <v>27927.600000000002</v>
          </cell>
        </row>
        <row r="172">
          <cell r="A172" t="str">
            <v>MARSHFIELD</v>
          </cell>
          <cell r="B172">
            <v>40432</v>
          </cell>
          <cell r="C172">
            <v>4043.2000000000003</v>
          </cell>
        </row>
        <row r="173">
          <cell r="A173" t="str">
            <v>MASHPEE</v>
          </cell>
          <cell r="B173">
            <v>41782</v>
          </cell>
          <cell r="C173">
            <v>4178.2</v>
          </cell>
        </row>
        <row r="174">
          <cell r="A174" t="str">
            <v>MATTAPOISETT</v>
          </cell>
          <cell r="B174">
            <v>6241</v>
          </cell>
          <cell r="C174">
            <v>624.1</v>
          </cell>
        </row>
        <row r="175">
          <cell r="A175" t="str">
            <v>MAYNARD</v>
          </cell>
          <cell r="B175">
            <v>22187</v>
          </cell>
          <cell r="C175">
            <v>2218.7000000000003</v>
          </cell>
        </row>
        <row r="176">
          <cell r="A176" t="str">
            <v>MEDFIELD</v>
          </cell>
          <cell r="B176">
            <v>21353</v>
          </cell>
          <cell r="C176">
            <v>2135.3000000000002</v>
          </cell>
        </row>
        <row r="177">
          <cell r="A177" t="str">
            <v>MEDFORD</v>
          </cell>
          <cell r="B177">
            <v>1151188</v>
          </cell>
          <cell r="C177">
            <v>115118.8</v>
          </cell>
        </row>
        <row r="178">
          <cell r="A178" t="str">
            <v>MEDWAY</v>
          </cell>
          <cell r="B178">
            <v>17347</v>
          </cell>
          <cell r="C178">
            <v>1734.7</v>
          </cell>
        </row>
        <row r="179">
          <cell r="A179" t="str">
            <v>MELROSE</v>
          </cell>
          <cell r="B179">
            <v>218871</v>
          </cell>
          <cell r="C179">
            <v>21887.100000000002</v>
          </cell>
        </row>
        <row r="180">
          <cell r="A180" t="str">
            <v>MENDON</v>
          </cell>
          <cell r="B180">
            <v>4511</v>
          </cell>
          <cell r="C180">
            <v>451.1</v>
          </cell>
        </row>
        <row r="181">
          <cell r="A181" t="str">
            <v>MERRIMAC</v>
          </cell>
          <cell r="B181">
            <v>6080</v>
          </cell>
          <cell r="C181">
            <v>608</v>
          </cell>
        </row>
        <row r="182">
          <cell r="A182" t="str">
            <v>METHUEN</v>
          </cell>
          <cell r="B182">
            <v>384561</v>
          </cell>
          <cell r="C182">
            <v>38456.1</v>
          </cell>
        </row>
        <row r="183">
          <cell r="A183" t="str">
            <v>MIDDLEBOROUGH</v>
          </cell>
          <cell r="B183">
            <v>50583</v>
          </cell>
          <cell r="C183">
            <v>5058.3</v>
          </cell>
        </row>
        <row r="184">
          <cell r="A184" t="str">
            <v>MIDDLEFIELD</v>
          </cell>
          <cell r="B184">
            <v>1</v>
          </cell>
          <cell r="C184">
            <v>0.1</v>
          </cell>
        </row>
        <row r="185">
          <cell r="A185" t="str">
            <v>MIDDLETON</v>
          </cell>
          <cell r="B185">
            <v>34902</v>
          </cell>
          <cell r="C185">
            <v>3490.2000000000003</v>
          </cell>
        </row>
        <row r="186">
          <cell r="A186" t="str">
            <v>MILFORD</v>
          </cell>
          <cell r="B186">
            <v>81205</v>
          </cell>
          <cell r="C186">
            <v>8120.5</v>
          </cell>
        </row>
        <row r="187">
          <cell r="A187" t="str">
            <v>MILLBURY</v>
          </cell>
          <cell r="B187">
            <v>57754</v>
          </cell>
          <cell r="C187">
            <v>5775.4000000000005</v>
          </cell>
        </row>
        <row r="188">
          <cell r="A188" t="str">
            <v>MILLIS</v>
          </cell>
          <cell r="B188">
            <v>12673</v>
          </cell>
          <cell r="C188">
            <v>1267.3000000000002</v>
          </cell>
        </row>
        <row r="189">
          <cell r="A189" t="str">
            <v>MILLVILLE</v>
          </cell>
          <cell r="B189">
            <v>1203</v>
          </cell>
          <cell r="C189">
            <v>120.30000000000001</v>
          </cell>
        </row>
        <row r="190">
          <cell r="A190" t="str">
            <v>MILTON</v>
          </cell>
          <cell r="B190">
            <v>225821</v>
          </cell>
          <cell r="C190">
            <v>22582.100000000002</v>
          </cell>
        </row>
        <row r="191">
          <cell r="A191" t="str">
            <v>MONROE</v>
          </cell>
          <cell r="B191">
            <v>0</v>
          </cell>
          <cell r="C191">
            <v>0</v>
          </cell>
        </row>
        <row r="192">
          <cell r="A192" t="str">
            <v>MONSON</v>
          </cell>
          <cell r="B192">
            <v>711</v>
          </cell>
          <cell r="C192">
            <v>71.100000000000009</v>
          </cell>
        </row>
        <row r="193">
          <cell r="A193" t="str">
            <v>MONTAGUE</v>
          </cell>
          <cell r="B193">
            <v>392</v>
          </cell>
          <cell r="C193">
            <v>39.200000000000003</v>
          </cell>
        </row>
        <row r="194">
          <cell r="A194" t="str">
            <v>MONTEREY</v>
          </cell>
          <cell r="B194">
            <v>26</v>
          </cell>
          <cell r="C194">
            <v>2.6</v>
          </cell>
        </row>
        <row r="195">
          <cell r="A195" t="str">
            <v>MONTGOMERY</v>
          </cell>
          <cell r="B195">
            <v>19</v>
          </cell>
          <cell r="C195">
            <v>1.9000000000000001</v>
          </cell>
        </row>
        <row r="196">
          <cell r="A196" t="str">
            <v>MOUNT_WASHINGTON</v>
          </cell>
          <cell r="B196">
            <v>1</v>
          </cell>
          <cell r="C196">
            <v>0.1</v>
          </cell>
        </row>
        <row r="197">
          <cell r="A197" t="str">
            <v>NAHANT</v>
          </cell>
          <cell r="B197">
            <v>16193</v>
          </cell>
          <cell r="C197">
            <v>1619.3000000000002</v>
          </cell>
        </row>
        <row r="198">
          <cell r="A198" t="str">
            <v>NANTUCKET</v>
          </cell>
          <cell r="B198">
            <v>415056</v>
          </cell>
          <cell r="C198">
            <v>41505.600000000006</v>
          </cell>
        </row>
        <row r="199">
          <cell r="A199" t="str">
            <v>NATICK</v>
          </cell>
          <cell r="B199">
            <v>281920</v>
          </cell>
          <cell r="C199">
            <v>28192</v>
          </cell>
        </row>
        <row r="200">
          <cell r="A200" t="str">
            <v>NEEDHAM</v>
          </cell>
          <cell r="B200">
            <v>244804</v>
          </cell>
          <cell r="C200">
            <v>24480.400000000001</v>
          </cell>
        </row>
        <row r="201">
          <cell r="A201" t="str">
            <v>NEW_ASHFORD</v>
          </cell>
          <cell r="B201">
            <v>38</v>
          </cell>
          <cell r="C201">
            <v>3.8000000000000003</v>
          </cell>
        </row>
        <row r="202">
          <cell r="A202" t="str">
            <v>NEW_BEDFORD</v>
          </cell>
          <cell r="B202">
            <v>669045</v>
          </cell>
          <cell r="C202">
            <v>66904.5</v>
          </cell>
        </row>
        <row r="203">
          <cell r="A203" t="str">
            <v>NEW_BRAINTREE</v>
          </cell>
          <cell r="B203">
            <v>17</v>
          </cell>
          <cell r="C203">
            <v>1.7000000000000002</v>
          </cell>
        </row>
        <row r="204">
          <cell r="A204" t="str">
            <v>NEW_MARLBOROUGH</v>
          </cell>
          <cell r="B204">
            <v>14</v>
          </cell>
          <cell r="C204">
            <v>1.4000000000000001</v>
          </cell>
        </row>
        <row r="205">
          <cell r="A205" t="str">
            <v>NEW_SALEM</v>
          </cell>
          <cell r="B205">
            <v>47</v>
          </cell>
          <cell r="C205">
            <v>4.7</v>
          </cell>
        </row>
        <row r="206">
          <cell r="A206" t="str">
            <v>NEWBURY</v>
          </cell>
          <cell r="B206">
            <v>8561</v>
          </cell>
          <cell r="C206">
            <v>856.1</v>
          </cell>
        </row>
        <row r="207">
          <cell r="A207" t="str">
            <v>NEWBURYPORT</v>
          </cell>
          <cell r="B207">
            <v>51519</v>
          </cell>
          <cell r="C207">
            <v>5151.9000000000005</v>
          </cell>
        </row>
        <row r="208">
          <cell r="A208" t="str">
            <v>NEWTON</v>
          </cell>
          <cell r="B208">
            <v>1268208</v>
          </cell>
          <cell r="C208">
            <v>126820.8</v>
          </cell>
        </row>
        <row r="209">
          <cell r="A209" t="str">
            <v>NORFOLK</v>
          </cell>
          <cell r="B209">
            <v>16447</v>
          </cell>
          <cell r="C209">
            <v>1644.7</v>
          </cell>
        </row>
        <row r="210">
          <cell r="A210" t="str">
            <v>NORTH_ADAMS</v>
          </cell>
          <cell r="B210">
            <v>445</v>
          </cell>
          <cell r="C210">
            <v>44.5</v>
          </cell>
        </row>
        <row r="211">
          <cell r="A211" t="str">
            <v>NORTH_ANDOVER</v>
          </cell>
          <cell r="B211">
            <v>188237</v>
          </cell>
          <cell r="C211">
            <v>18823.7</v>
          </cell>
        </row>
        <row r="212">
          <cell r="A212" t="str">
            <v>NORTH_ATTLEBOROUGH</v>
          </cell>
          <cell r="B212">
            <v>123368</v>
          </cell>
          <cell r="C212">
            <v>12336.800000000001</v>
          </cell>
        </row>
        <row r="213">
          <cell r="A213" t="str">
            <v>NORTH_BROOKFIELD</v>
          </cell>
          <cell r="B213">
            <v>1007</v>
          </cell>
          <cell r="C213">
            <v>100.7</v>
          </cell>
        </row>
        <row r="214">
          <cell r="A214" t="str">
            <v>NORTH_READING</v>
          </cell>
          <cell r="B214">
            <v>55357</v>
          </cell>
          <cell r="C214">
            <v>5535.7000000000007</v>
          </cell>
        </row>
        <row r="215">
          <cell r="A215" t="str">
            <v>NORTHAMPTON</v>
          </cell>
          <cell r="B215">
            <v>53957</v>
          </cell>
          <cell r="C215">
            <v>5395.7000000000007</v>
          </cell>
        </row>
        <row r="216">
          <cell r="A216" t="str">
            <v>NORTHBOROUGH</v>
          </cell>
          <cell r="B216">
            <v>58005</v>
          </cell>
          <cell r="C216">
            <v>5800.5</v>
          </cell>
        </row>
        <row r="217">
          <cell r="A217" t="str">
            <v>NORTHBRIDGE</v>
          </cell>
          <cell r="B217">
            <v>19587</v>
          </cell>
          <cell r="C217">
            <v>1958.7</v>
          </cell>
        </row>
        <row r="218">
          <cell r="A218" t="str">
            <v>NORTHFIELD</v>
          </cell>
          <cell r="B218">
            <v>18</v>
          </cell>
          <cell r="C218">
            <v>1.8</v>
          </cell>
        </row>
        <row r="219">
          <cell r="A219" t="str">
            <v>NORTON</v>
          </cell>
          <cell r="B219">
            <v>52235</v>
          </cell>
          <cell r="C219">
            <v>5223.5</v>
          </cell>
        </row>
        <row r="220">
          <cell r="A220" t="str">
            <v>NORWELL</v>
          </cell>
          <cell r="B220">
            <v>38984</v>
          </cell>
          <cell r="C220">
            <v>3898.4</v>
          </cell>
        </row>
        <row r="221">
          <cell r="A221" t="str">
            <v>NORWOOD</v>
          </cell>
          <cell r="B221">
            <v>318192</v>
          </cell>
          <cell r="C221">
            <v>31819.200000000001</v>
          </cell>
        </row>
        <row r="222">
          <cell r="A222" t="str">
            <v>OAK_BLUFFS</v>
          </cell>
          <cell r="B222">
            <v>93690</v>
          </cell>
          <cell r="C222">
            <v>9369</v>
          </cell>
        </row>
        <row r="223">
          <cell r="A223" t="str">
            <v>OAKHAM</v>
          </cell>
          <cell r="B223">
            <v>299</v>
          </cell>
          <cell r="C223">
            <v>29.900000000000002</v>
          </cell>
        </row>
        <row r="224">
          <cell r="A224" t="str">
            <v>ORANGE</v>
          </cell>
          <cell r="B224">
            <v>190</v>
          </cell>
          <cell r="C224">
            <v>19</v>
          </cell>
        </row>
        <row r="225">
          <cell r="A225" t="str">
            <v>ORLEANS</v>
          </cell>
          <cell r="B225">
            <v>19546</v>
          </cell>
          <cell r="C225">
            <v>1954.6000000000001</v>
          </cell>
        </row>
        <row r="226">
          <cell r="A226" t="str">
            <v>OTIS</v>
          </cell>
          <cell r="B226">
            <v>18</v>
          </cell>
          <cell r="C226">
            <v>1.8</v>
          </cell>
        </row>
        <row r="227">
          <cell r="A227" t="str">
            <v>OXFORD</v>
          </cell>
          <cell r="B227">
            <v>21602</v>
          </cell>
          <cell r="C227">
            <v>2160.2000000000003</v>
          </cell>
        </row>
        <row r="228">
          <cell r="A228" t="str">
            <v>PALMER</v>
          </cell>
          <cell r="B228">
            <v>5482</v>
          </cell>
          <cell r="C228">
            <v>548.20000000000005</v>
          </cell>
        </row>
        <row r="229">
          <cell r="A229" t="str">
            <v>PAXTON</v>
          </cell>
          <cell r="B229">
            <v>4992</v>
          </cell>
          <cell r="C229">
            <v>499.20000000000005</v>
          </cell>
        </row>
        <row r="230">
          <cell r="A230" t="str">
            <v>PEABODY</v>
          </cell>
          <cell r="B230">
            <v>471169</v>
          </cell>
          <cell r="C230">
            <v>47116.9</v>
          </cell>
        </row>
        <row r="231">
          <cell r="A231" t="str">
            <v>PELHAM</v>
          </cell>
          <cell r="B231">
            <v>302</v>
          </cell>
          <cell r="C231">
            <v>30.200000000000003</v>
          </cell>
        </row>
        <row r="232">
          <cell r="A232" t="str">
            <v>PEMBROKE</v>
          </cell>
          <cell r="B232">
            <v>31661</v>
          </cell>
          <cell r="C232">
            <v>3166.1000000000004</v>
          </cell>
        </row>
        <row r="233">
          <cell r="A233" t="str">
            <v>PEPPERELL</v>
          </cell>
          <cell r="B233">
            <v>3704</v>
          </cell>
          <cell r="C233">
            <v>370.40000000000003</v>
          </cell>
        </row>
        <row r="234">
          <cell r="A234" t="str">
            <v>PERU</v>
          </cell>
          <cell r="B234">
            <v>18</v>
          </cell>
          <cell r="C234">
            <v>1.8</v>
          </cell>
        </row>
        <row r="235">
          <cell r="A235" t="str">
            <v>PETERSHAM</v>
          </cell>
          <cell r="B235">
            <v>50</v>
          </cell>
          <cell r="C235">
            <v>5</v>
          </cell>
        </row>
        <row r="236">
          <cell r="A236" t="str">
            <v>PHILLIPSTON</v>
          </cell>
          <cell r="B236">
            <v>143</v>
          </cell>
          <cell r="C236">
            <v>14.3</v>
          </cell>
        </row>
        <row r="237">
          <cell r="A237" t="str">
            <v>PITTSFIELD</v>
          </cell>
          <cell r="B237">
            <v>22543</v>
          </cell>
          <cell r="C237">
            <v>2254.3000000000002</v>
          </cell>
        </row>
        <row r="238">
          <cell r="A238" t="str">
            <v>PLAINFIELD</v>
          </cell>
          <cell r="B238">
            <v>19</v>
          </cell>
          <cell r="C238">
            <v>1.9000000000000001</v>
          </cell>
        </row>
        <row r="239">
          <cell r="A239" t="str">
            <v>PLAINVILLE</v>
          </cell>
          <cell r="B239">
            <v>42513</v>
          </cell>
          <cell r="C239">
            <v>4251.3</v>
          </cell>
        </row>
        <row r="240">
          <cell r="A240" t="str">
            <v>PLYMOUTH</v>
          </cell>
          <cell r="B240">
            <v>199200</v>
          </cell>
          <cell r="C240">
            <v>19920</v>
          </cell>
        </row>
        <row r="241">
          <cell r="A241" t="str">
            <v>PLYMPTON</v>
          </cell>
          <cell r="B241">
            <v>3424</v>
          </cell>
          <cell r="C241">
            <v>342.40000000000003</v>
          </cell>
        </row>
        <row r="242">
          <cell r="A242" t="str">
            <v>PRINCETON</v>
          </cell>
          <cell r="B242">
            <v>894</v>
          </cell>
          <cell r="C242">
            <v>89.4</v>
          </cell>
        </row>
        <row r="243">
          <cell r="A243" t="str">
            <v>PROVINCETOWN</v>
          </cell>
          <cell r="B243">
            <v>29373</v>
          </cell>
          <cell r="C243">
            <v>2937.3</v>
          </cell>
        </row>
        <row r="244">
          <cell r="A244" t="str">
            <v>QUINCY</v>
          </cell>
          <cell r="B244">
            <v>1505293</v>
          </cell>
          <cell r="C244">
            <v>150529.30000000002</v>
          </cell>
        </row>
        <row r="245">
          <cell r="A245" t="str">
            <v>RANDOLPH</v>
          </cell>
          <cell r="B245">
            <v>489023</v>
          </cell>
          <cell r="C245">
            <v>48902.3</v>
          </cell>
        </row>
        <row r="246">
          <cell r="A246" t="str">
            <v>RAYNHAM</v>
          </cell>
          <cell r="B246">
            <v>89663</v>
          </cell>
          <cell r="C246">
            <v>8966.3000000000011</v>
          </cell>
        </row>
        <row r="247">
          <cell r="A247" t="str">
            <v>READING</v>
          </cell>
          <cell r="B247">
            <v>112928</v>
          </cell>
          <cell r="C247">
            <v>11292.800000000001</v>
          </cell>
        </row>
        <row r="248">
          <cell r="A248" t="str">
            <v>REHOBOTH</v>
          </cell>
          <cell r="B248">
            <v>11283</v>
          </cell>
          <cell r="C248">
            <v>1128.3</v>
          </cell>
        </row>
        <row r="249">
          <cell r="A249" t="str">
            <v>REVERE</v>
          </cell>
          <cell r="B249">
            <v>1410903</v>
          </cell>
          <cell r="C249">
            <v>141090.30000000002</v>
          </cell>
        </row>
        <row r="250">
          <cell r="A250" t="str">
            <v>RICHMOND</v>
          </cell>
          <cell r="B250">
            <v>101</v>
          </cell>
          <cell r="C250">
            <v>10.100000000000001</v>
          </cell>
        </row>
        <row r="251">
          <cell r="A251" t="str">
            <v>ROCHESTER</v>
          </cell>
          <cell r="B251">
            <v>2378</v>
          </cell>
          <cell r="C251">
            <v>237.8</v>
          </cell>
        </row>
        <row r="252">
          <cell r="A252" t="str">
            <v>ROCKLAND</v>
          </cell>
          <cell r="B252">
            <v>100782</v>
          </cell>
          <cell r="C252">
            <v>10078.200000000001</v>
          </cell>
        </row>
        <row r="253">
          <cell r="A253" t="str">
            <v>ROCKPORT</v>
          </cell>
          <cell r="B253">
            <v>6419</v>
          </cell>
          <cell r="C253">
            <v>641.90000000000009</v>
          </cell>
        </row>
        <row r="254">
          <cell r="A254" t="str">
            <v>ROWE</v>
          </cell>
          <cell r="B254">
            <v>0</v>
          </cell>
          <cell r="C254">
            <v>0</v>
          </cell>
        </row>
        <row r="255">
          <cell r="A255" t="str">
            <v>ROWLEY</v>
          </cell>
          <cell r="B255">
            <v>8334</v>
          </cell>
          <cell r="C255">
            <v>833.40000000000009</v>
          </cell>
        </row>
        <row r="256">
          <cell r="A256" t="str">
            <v>ROYALSTON</v>
          </cell>
          <cell r="B256">
            <v>14</v>
          </cell>
          <cell r="C256">
            <v>1.4000000000000001</v>
          </cell>
        </row>
        <row r="257">
          <cell r="A257" t="str">
            <v>RUSSELL</v>
          </cell>
          <cell r="B257">
            <v>85</v>
          </cell>
          <cell r="C257">
            <v>8.5</v>
          </cell>
        </row>
        <row r="258">
          <cell r="A258" t="str">
            <v>RUTLAND</v>
          </cell>
          <cell r="B258">
            <v>3738</v>
          </cell>
          <cell r="C258">
            <v>373.8</v>
          </cell>
        </row>
        <row r="259">
          <cell r="A259" t="str">
            <v>SALEM</v>
          </cell>
          <cell r="B259">
            <v>741335</v>
          </cell>
          <cell r="C259">
            <v>74133.5</v>
          </cell>
        </row>
        <row r="260">
          <cell r="A260" t="str">
            <v>SALISBURY</v>
          </cell>
          <cell r="B260">
            <v>27923</v>
          </cell>
          <cell r="C260">
            <v>2792.3</v>
          </cell>
        </row>
        <row r="261">
          <cell r="A261" t="str">
            <v>SANDISFIELD</v>
          </cell>
          <cell r="B261">
            <v>0</v>
          </cell>
          <cell r="C261">
            <v>0</v>
          </cell>
        </row>
        <row r="262">
          <cell r="A262" t="str">
            <v>SANDWICH</v>
          </cell>
          <cell r="B262">
            <v>20388</v>
          </cell>
          <cell r="C262">
            <v>2038.8000000000002</v>
          </cell>
        </row>
        <row r="263">
          <cell r="A263" t="str">
            <v>SAUGUS</v>
          </cell>
          <cell r="B263">
            <v>378499</v>
          </cell>
          <cell r="C263">
            <v>37849.9</v>
          </cell>
        </row>
        <row r="264">
          <cell r="A264" t="str">
            <v>SAVOY</v>
          </cell>
          <cell r="B264">
            <v>13</v>
          </cell>
          <cell r="C264">
            <v>1.3</v>
          </cell>
        </row>
        <row r="265">
          <cell r="A265" t="str">
            <v>SCITUATE</v>
          </cell>
          <cell r="B265">
            <v>21993</v>
          </cell>
          <cell r="C265">
            <v>2199.3000000000002</v>
          </cell>
        </row>
        <row r="266">
          <cell r="A266" t="str">
            <v>SEEKONK</v>
          </cell>
          <cell r="B266">
            <v>67242</v>
          </cell>
          <cell r="C266">
            <v>6724.2000000000007</v>
          </cell>
        </row>
        <row r="267">
          <cell r="A267" t="str">
            <v>SHARON</v>
          </cell>
          <cell r="B267">
            <v>64312</v>
          </cell>
          <cell r="C267">
            <v>6431.2000000000007</v>
          </cell>
        </row>
        <row r="268">
          <cell r="A268" t="str">
            <v>SHEFFIELD</v>
          </cell>
          <cell r="B268">
            <v>55</v>
          </cell>
          <cell r="C268">
            <v>5.5</v>
          </cell>
        </row>
        <row r="269">
          <cell r="A269" t="str">
            <v>SHELBURNE</v>
          </cell>
          <cell r="B269">
            <v>40</v>
          </cell>
          <cell r="C269">
            <v>4</v>
          </cell>
        </row>
        <row r="270">
          <cell r="A270" t="str">
            <v>SHERBORN</v>
          </cell>
          <cell r="B270">
            <v>7684</v>
          </cell>
          <cell r="C270">
            <v>768.40000000000009</v>
          </cell>
        </row>
        <row r="271">
          <cell r="A271" t="str">
            <v>SHIRLEY</v>
          </cell>
          <cell r="B271">
            <v>4357</v>
          </cell>
          <cell r="C271">
            <v>435.70000000000005</v>
          </cell>
        </row>
        <row r="272">
          <cell r="A272" t="str">
            <v>SHREWSBURY</v>
          </cell>
          <cell r="B272">
            <v>166963</v>
          </cell>
          <cell r="C272">
            <v>16696.3</v>
          </cell>
        </row>
        <row r="273">
          <cell r="A273" t="str">
            <v>SHUTESBURY</v>
          </cell>
          <cell r="B273">
            <v>159</v>
          </cell>
          <cell r="C273">
            <v>15.9</v>
          </cell>
        </row>
        <row r="274">
          <cell r="A274" t="str">
            <v>SOMERSET</v>
          </cell>
          <cell r="B274">
            <v>36021</v>
          </cell>
          <cell r="C274">
            <v>3602.1000000000004</v>
          </cell>
        </row>
        <row r="275">
          <cell r="A275" t="str">
            <v>SOMERVILLE</v>
          </cell>
          <cell r="B275">
            <v>2406641</v>
          </cell>
          <cell r="C275">
            <v>240664.1</v>
          </cell>
        </row>
        <row r="276">
          <cell r="A276" t="str">
            <v>SOUTH_HADLEY</v>
          </cell>
          <cell r="B276">
            <v>23891</v>
          </cell>
          <cell r="C276">
            <v>2389.1</v>
          </cell>
        </row>
        <row r="277">
          <cell r="A277" t="str">
            <v>SOUTHAMPTON</v>
          </cell>
          <cell r="B277">
            <v>1476</v>
          </cell>
          <cell r="C277">
            <v>147.6</v>
          </cell>
        </row>
        <row r="278">
          <cell r="A278" t="str">
            <v>SOUTHBOROUGH</v>
          </cell>
          <cell r="B278">
            <v>39552</v>
          </cell>
          <cell r="C278">
            <v>3955.2000000000003</v>
          </cell>
        </row>
        <row r="279">
          <cell r="A279" t="str">
            <v>SOUTHBRIDGE</v>
          </cell>
          <cell r="B279">
            <v>19382</v>
          </cell>
          <cell r="C279">
            <v>1938.2</v>
          </cell>
        </row>
        <row r="280">
          <cell r="A280" t="str">
            <v>SOUTHWICK</v>
          </cell>
          <cell r="B280">
            <v>1976</v>
          </cell>
          <cell r="C280">
            <v>197.60000000000002</v>
          </cell>
        </row>
        <row r="281">
          <cell r="A281" t="str">
            <v>SPENCER</v>
          </cell>
          <cell r="B281">
            <v>10863</v>
          </cell>
          <cell r="C281">
            <v>1086.3</v>
          </cell>
        </row>
        <row r="282">
          <cell r="A282" t="str">
            <v>SPRINGFIELD</v>
          </cell>
          <cell r="B282">
            <v>1203520</v>
          </cell>
          <cell r="C282">
            <v>120352</v>
          </cell>
        </row>
        <row r="283">
          <cell r="A283" t="str">
            <v>STERLING</v>
          </cell>
          <cell r="B283">
            <v>5311</v>
          </cell>
          <cell r="C283">
            <v>531.1</v>
          </cell>
        </row>
        <row r="284">
          <cell r="A284" t="str">
            <v>STOCKBRIDGE</v>
          </cell>
          <cell r="B284">
            <v>448</v>
          </cell>
          <cell r="C284">
            <v>44.800000000000004</v>
          </cell>
        </row>
        <row r="285">
          <cell r="A285" t="str">
            <v>STONEHAM</v>
          </cell>
          <cell r="B285">
            <v>171525</v>
          </cell>
          <cell r="C285">
            <v>17152.5</v>
          </cell>
        </row>
        <row r="286">
          <cell r="A286" t="str">
            <v>STOUGHTON</v>
          </cell>
          <cell r="B286">
            <v>291339</v>
          </cell>
          <cell r="C286">
            <v>29133.9</v>
          </cell>
        </row>
        <row r="287">
          <cell r="A287" t="str">
            <v>STOW</v>
          </cell>
          <cell r="B287">
            <v>7070</v>
          </cell>
          <cell r="C287">
            <v>707</v>
          </cell>
        </row>
        <row r="288">
          <cell r="A288" t="str">
            <v>STURBRIDGE</v>
          </cell>
          <cell r="B288">
            <v>12959</v>
          </cell>
          <cell r="C288">
            <v>1295.9000000000001</v>
          </cell>
        </row>
        <row r="289">
          <cell r="A289" t="str">
            <v>SUDBURY</v>
          </cell>
          <cell r="B289">
            <v>47481</v>
          </cell>
          <cell r="C289">
            <v>4748.1000000000004</v>
          </cell>
        </row>
        <row r="290">
          <cell r="A290" t="str">
            <v>SUNDERLAND</v>
          </cell>
          <cell r="B290">
            <v>11893</v>
          </cell>
          <cell r="C290">
            <v>1189.3</v>
          </cell>
        </row>
        <row r="291">
          <cell r="A291" t="str">
            <v>SUTTON</v>
          </cell>
          <cell r="B291">
            <v>11075</v>
          </cell>
          <cell r="C291">
            <v>1107.5</v>
          </cell>
        </row>
        <row r="292">
          <cell r="A292" t="str">
            <v>SWAMPSCOTT</v>
          </cell>
          <cell r="B292">
            <v>109294</v>
          </cell>
          <cell r="C292">
            <v>10929.400000000001</v>
          </cell>
        </row>
        <row r="293">
          <cell r="A293" t="str">
            <v>SWANSEA</v>
          </cell>
          <cell r="B293">
            <v>27901</v>
          </cell>
          <cell r="C293">
            <v>2790.1000000000004</v>
          </cell>
        </row>
        <row r="294">
          <cell r="A294" t="str">
            <v>TAUNTON</v>
          </cell>
          <cell r="B294">
            <v>351717</v>
          </cell>
          <cell r="C294">
            <v>35171.700000000004</v>
          </cell>
        </row>
        <row r="295">
          <cell r="A295" t="str">
            <v>TEMPLETON</v>
          </cell>
          <cell r="B295">
            <v>1080</v>
          </cell>
          <cell r="C295">
            <v>108</v>
          </cell>
        </row>
        <row r="296">
          <cell r="A296" t="str">
            <v>TEWKSBURY</v>
          </cell>
          <cell r="B296">
            <v>178226</v>
          </cell>
          <cell r="C296">
            <v>17822.600000000002</v>
          </cell>
        </row>
        <row r="297">
          <cell r="A297" t="str">
            <v>TISBURY</v>
          </cell>
          <cell r="B297">
            <v>52067</v>
          </cell>
          <cell r="C297">
            <v>5206.7000000000007</v>
          </cell>
        </row>
        <row r="298">
          <cell r="A298" t="str">
            <v>TOLLAND</v>
          </cell>
          <cell r="B298">
            <v>4</v>
          </cell>
          <cell r="C298">
            <v>0.4</v>
          </cell>
        </row>
        <row r="299">
          <cell r="A299" t="str">
            <v>TOPSFIELD</v>
          </cell>
          <cell r="B299">
            <v>8916</v>
          </cell>
          <cell r="C299">
            <v>891.6</v>
          </cell>
        </row>
        <row r="300">
          <cell r="A300" t="str">
            <v>TOWNSEND</v>
          </cell>
          <cell r="B300">
            <v>2298</v>
          </cell>
          <cell r="C300">
            <v>229.8</v>
          </cell>
        </row>
        <row r="301">
          <cell r="A301" t="str">
            <v>TRURO</v>
          </cell>
          <cell r="B301">
            <v>4573</v>
          </cell>
          <cell r="C301">
            <v>457.3</v>
          </cell>
        </row>
        <row r="302">
          <cell r="A302" t="str">
            <v>TYNGSBOROUGH</v>
          </cell>
          <cell r="B302">
            <v>35749</v>
          </cell>
          <cell r="C302">
            <v>3574.9</v>
          </cell>
        </row>
        <row r="303">
          <cell r="A303" t="str">
            <v>TYRINGHAM</v>
          </cell>
          <cell r="B303">
            <v>10</v>
          </cell>
          <cell r="C303">
            <v>1</v>
          </cell>
        </row>
        <row r="304">
          <cell r="A304" t="str">
            <v>UPTON</v>
          </cell>
          <cell r="B304">
            <v>5040</v>
          </cell>
          <cell r="C304">
            <v>504</v>
          </cell>
        </row>
        <row r="305">
          <cell r="A305" t="str">
            <v>UXBRIDGE</v>
          </cell>
          <cell r="B305">
            <v>10622</v>
          </cell>
          <cell r="C305">
            <v>1062.2</v>
          </cell>
        </row>
        <row r="306">
          <cell r="A306" t="str">
            <v>WAKEFIELD</v>
          </cell>
          <cell r="B306">
            <v>163081</v>
          </cell>
          <cell r="C306">
            <v>16308.1</v>
          </cell>
        </row>
        <row r="307">
          <cell r="A307" t="str">
            <v>WALES</v>
          </cell>
          <cell r="B307">
            <v>21</v>
          </cell>
          <cell r="C307">
            <v>2.1</v>
          </cell>
        </row>
        <row r="308">
          <cell r="A308" t="str">
            <v>WALPOLE</v>
          </cell>
          <cell r="B308">
            <v>113892</v>
          </cell>
          <cell r="C308">
            <v>11389.2</v>
          </cell>
        </row>
        <row r="309">
          <cell r="A309" t="str">
            <v>WALTHAM</v>
          </cell>
          <cell r="B309">
            <v>1067591</v>
          </cell>
          <cell r="C309">
            <v>106759.1</v>
          </cell>
        </row>
        <row r="310">
          <cell r="A310" t="str">
            <v>WARE</v>
          </cell>
          <cell r="B310">
            <v>931</v>
          </cell>
          <cell r="C310">
            <v>93.100000000000009</v>
          </cell>
        </row>
        <row r="311">
          <cell r="A311" t="str">
            <v>WAREHAM</v>
          </cell>
          <cell r="B311">
            <v>49765</v>
          </cell>
          <cell r="C311">
            <v>4976.5</v>
          </cell>
        </row>
        <row r="312">
          <cell r="A312" t="str">
            <v>WARREN</v>
          </cell>
          <cell r="B312">
            <v>538</v>
          </cell>
          <cell r="C312">
            <v>53.800000000000004</v>
          </cell>
        </row>
        <row r="313">
          <cell r="A313" t="str">
            <v>WARWICK</v>
          </cell>
          <cell r="B313">
            <v>4</v>
          </cell>
          <cell r="C313">
            <v>0.4</v>
          </cell>
        </row>
        <row r="314">
          <cell r="A314" t="str">
            <v>WASHINGTON</v>
          </cell>
          <cell r="B314">
            <v>17</v>
          </cell>
          <cell r="C314">
            <v>1.7000000000000002</v>
          </cell>
        </row>
        <row r="315">
          <cell r="A315" t="str">
            <v>WATERTOWN</v>
          </cell>
          <cell r="B315">
            <v>595265</v>
          </cell>
          <cell r="C315">
            <v>59526.5</v>
          </cell>
        </row>
        <row r="316">
          <cell r="A316" t="str">
            <v>WAYLAND</v>
          </cell>
          <cell r="B316">
            <v>41795</v>
          </cell>
          <cell r="C316">
            <v>4179.5</v>
          </cell>
        </row>
        <row r="317">
          <cell r="A317" t="str">
            <v>WEBSTER</v>
          </cell>
          <cell r="B317">
            <v>33187</v>
          </cell>
          <cell r="C317">
            <v>3318.7000000000003</v>
          </cell>
        </row>
        <row r="318">
          <cell r="A318" t="str">
            <v>WELLESLEY</v>
          </cell>
          <cell r="B318">
            <v>299411</v>
          </cell>
          <cell r="C318">
            <v>29941.100000000002</v>
          </cell>
        </row>
        <row r="319">
          <cell r="A319" t="str">
            <v>WELLFLEET</v>
          </cell>
          <cell r="B319">
            <v>5287</v>
          </cell>
          <cell r="C319">
            <v>528.70000000000005</v>
          </cell>
        </row>
        <row r="320">
          <cell r="A320" t="str">
            <v>WENDELL</v>
          </cell>
          <cell r="B320">
            <v>38</v>
          </cell>
          <cell r="C320">
            <v>3.8000000000000003</v>
          </cell>
        </row>
        <row r="321">
          <cell r="A321" t="str">
            <v>WENHAM</v>
          </cell>
          <cell r="B321">
            <v>10796</v>
          </cell>
          <cell r="C321">
            <v>1079.6000000000001</v>
          </cell>
        </row>
        <row r="322">
          <cell r="A322" t="str">
            <v>WEST_BOYLSTON</v>
          </cell>
          <cell r="B322">
            <v>24673</v>
          </cell>
          <cell r="C322">
            <v>2467.3000000000002</v>
          </cell>
        </row>
        <row r="323">
          <cell r="A323" t="str">
            <v>WEST_BRIDGEWATER</v>
          </cell>
          <cell r="B323">
            <v>44381</v>
          </cell>
          <cell r="C323">
            <v>4438.1000000000004</v>
          </cell>
        </row>
        <row r="324">
          <cell r="A324" t="str">
            <v>WEST_BROOKFIELD</v>
          </cell>
          <cell r="B324">
            <v>378</v>
          </cell>
          <cell r="C324">
            <v>37.800000000000004</v>
          </cell>
        </row>
        <row r="325">
          <cell r="A325" t="str">
            <v>WEST_NEWBURY</v>
          </cell>
          <cell r="B325">
            <v>3271</v>
          </cell>
          <cell r="C325">
            <v>327.10000000000002</v>
          </cell>
        </row>
        <row r="326">
          <cell r="A326" t="str">
            <v>WEST_SPRINGFIELD</v>
          </cell>
          <cell r="B326">
            <v>151577</v>
          </cell>
          <cell r="C326">
            <v>15157.7</v>
          </cell>
        </row>
        <row r="327">
          <cell r="A327" t="str">
            <v>WEST_STOCKBRIDGE</v>
          </cell>
          <cell r="B327">
            <v>81</v>
          </cell>
          <cell r="C327">
            <v>8.1</v>
          </cell>
        </row>
        <row r="328">
          <cell r="A328" t="str">
            <v>WEST_TISBURY</v>
          </cell>
          <cell r="B328">
            <v>18161</v>
          </cell>
          <cell r="C328">
            <v>1816.1000000000001</v>
          </cell>
        </row>
        <row r="329">
          <cell r="A329" t="str">
            <v>WESTBOROUGH</v>
          </cell>
          <cell r="B329">
            <v>143186</v>
          </cell>
          <cell r="C329">
            <v>14318.6</v>
          </cell>
        </row>
        <row r="330">
          <cell r="A330" t="str">
            <v>WESTFIELD</v>
          </cell>
          <cell r="B330">
            <v>38638</v>
          </cell>
          <cell r="C330">
            <v>3863.8</v>
          </cell>
        </row>
        <row r="331">
          <cell r="A331" t="str">
            <v>WESTFORD</v>
          </cell>
          <cell r="B331">
            <v>55693</v>
          </cell>
          <cell r="C331">
            <v>5569.3</v>
          </cell>
        </row>
        <row r="332">
          <cell r="A332" t="str">
            <v>WESTHAMPTON</v>
          </cell>
          <cell r="B332">
            <v>199</v>
          </cell>
          <cell r="C332">
            <v>19.900000000000002</v>
          </cell>
        </row>
        <row r="333">
          <cell r="A333" t="str">
            <v>WESTMINSTER</v>
          </cell>
          <cell r="B333">
            <v>5397</v>
          </cell>
          <cell r="C333">
            <v>539.70000000000005</v>
          </cell>
        </row>
        <row r="334">
          <cell r="A334" t="str">
            <v>WESTON</v>
          </cell>
          <cell r="B334">
            <v>71547</v>
          </cell>
          <cell r="C334">
            <v>7154.7000000000007</v>
          </cell>
        </row>
        <row r="335">
          <cell r="A335" t="str">
            <v>WESTPORT</v>
          </cell>
          <cell r="B335">
            <v>17692</v>
          </cell>
          <cell r="C335">
            <v>1769.2</v>
          </cell>
        </row>
        <row r="336">
          <cell r="A336" t="str">
            <v>WESTWOOD</v>
          </cell>
          <cell r="B336">
            <v>152171</v>
          </cell>
          <cell r="C336">
            <v>15217.1</v>
          </cell>
        </row>
        <row r="337">
          <cell r="A337" t="str">
            <v>WEYMOUTH</v>
          </cell>
          <cell r="B337">
            <v>455802</v>
          </cell>
          <cell r="C337">
            <v>45580.200000000004</v>
          </cell>
        </row>
        <row r="338">
          <cell r="A338" t="str">
            <v>WHATELY</v>
          </cell>
          <cell r="B338">
            <v>423</v>
          </cell>
          <cell r="C338">
            <v>42.300000000000004</v>
          </cell>
        </row>
        <row r="339">
          <cell r="A339" t="str">
            <v>WHITMAN</v>
          </cell>
          <cell r="B339">
            <v>63599</v>
          </cell>
          <cell r="C339">
            <v>6359.9000000000005</v>
          </cell>
        </row>
        <row r="340">
          <cell r="A340" t="str">
            <v>WILBRAHAM</v>
          </cell>
          <cell r="B340">
            <v>17008</v>
          </cell>
          <cell r="C340">
            <v>1700.8000000000002</v>
          </cell>
        </row>
        <row r="341">
          <cell r="A341" t="str">
            <v>WILLIAMSBURG</v>
          </cell>
          <cell r="B341">
            <v>423</v>
          </cell>
          <cell r="C341">
            <v>42.300000000000004</v>
          </cell>
        </row>
        <row r="342">
          <cell r="A342" t="str">
            <v>WILLIAMSTOWN</v>
          </cell>
          <cell r="B342">
            <v>456</v>
          </cell>
          <cell r="C342">
            <v>45.6</v>
          </cell>
        </row>
        <row r="343">
          <cell r="A343" t="str">
            <v>WILMINGTON</v>
          </cell>
          <cell r="B343">
            <v>134873</v>
          </cell>
          <cell r="C343">
            <v>13487.300000000001</v>
          </cell>
        </row>
        <row r="344">
          <cell r="A344" t="str">
            <v>WINCHENDON</v>
          </cell>
          <cell r="B344">
            <v>1342</v>
          </cell>
          <cell r="C344">
            <v>134.20000000000002</v>
          </cell>
        </row>
        <row r="345">
          <cell r="A345" t="str">
            <v>WINCHESTER</v>
          </cell>
          <cell r="B345">
            <v>140353</v>
          </cell>
          <cell r="C345">
            <v>14035.300000000001</v>
          </cell>
        </row>
        <row r="346">
          <cell r="A346" t="str">
            <v>WINDSOR</v>
          </cell>
          <cell r="B346">
            <v>3</v>
          </cell>
          <cell r="C346">
            <v>0.30000000000000004</v>
          </cell>
        </row>
        <row r="347">
          <cell r="A347" t="str">
            <v>WINTHROP</v>
          </cell>
          <cell r="B347">
            <v>181444</v>
          </cell>
          <cell r="C347">
            <v>18144.400000000001</v>
          </cell>
        </row>
        <row r="348">
          <cell r="A348" t="str">
            <v>WOBURN</v>
          </cell>
          <cell r="B348">
            <v>568416</v>
          </cell>
          <cell r="C348">
            <v>56841.600000000006</v>
          </cell>
        </row>
        <row r="349">
          <cell r="A349" t="str">
            <v>WORCESTER</v>
          </cell>
          <cell r="B349">
            <v>2275069</v>
          </cell>
          <cell r="C349">
            <v>227506.90000000002</v>
          </cell>
        </row>
        <row r="350">
          <cell r="A350" t="str">
            <v>WORTHINGTON</v>
          </cell>
          <cell r="B350">
            <v>2</v>
          </cell>
          <cell r="C350">
            <v>0.2</v>
          </cell>
        </row>
        <row r="351">
          <cell r="A351" t="str">
            <v>WRENTHAM</v>
          </cell>
          <cell r="B351">
            <v>47167</v>
          </cell>
          <cell r="C351">
            <v>4716.7</v>
          </cell>
        </row>
        <row r="352">
          <cell r="A352" t="str">
            <v>YARMOUTH</v>
          </cell>
          <cell r="B352">
            <v>112126</v>
          </cell>
          <cell r="C352">
            <v>11212.6</v>
          </cell>
        </row>
      </sheetData>
      <sheetData sheetId="3">
        <row r="5">
          <cell r="AH5" t="str">
            <v>ABINGTON</v>
          </cell>
          <cell r="AI5">
            <v>7.3673409433193404</v>
          </cell>
          <cell r="AJ5">
            <v>16.467560191820802</v>
          </cell>
          <cell r="AK5">
            <v>26.843105563307155</v>
          </cell>
          <cell r="AL5">
            <v>99956</v>
          </cell>
        </row>
        <row r="6">
          <cell r="AH6" t="str">
            <v>ACTON</v>
          </cell>
          <cell r="AI6">
            <v>13.621103182103047</v>
          </cell>
          <cell r="AJ6">
            <v>25.17986803423911</v>
          </cell>
          <cell r="AK6">
            <v>32.457127647169543</v>
          </cell>
          <cell r="AL6">
            <v>66028</v>
          </cell>
        </row>
        <row r="7">
          <cell r="AH7" t="str">
            <v>ACUSHNET</v>
          </cell>
          <cell r="AI7">
            <v>8.6683541236044164</v>
          </cell>
          <cell r="AJ7">
            <v>16.786455826616464</v>
          </cell>
          <cell r="AK7">
            <v>30.983386415111923</v>
          </cell>
          <cell r="AL7">
            <v>9960</v>
          </cell>
        </row>
        <row r="8">
          <cell r="AH8" t="str">
            <v>ADAMS</v>
          </cell>
          <cell r="AI8">
            <v>20.71890390752294</v>
          </cell>
          <cell r="AJ8">
            <v>33.863914371100918</v>
          </cell>
          <cell r="AK8">
            <v>36.709702866253792</v>
          </cell>
          <cell r="AL8">
            <v>109</v>
          </cell>
        </row>
        <row r="9">
          <cell r="AH9" t="str">
            <v>AGAWAM</v>
          </cell>
          <cell r="AI9">
            <v>8.4131191498337188</v>
          </cell>
          <cell r="AJ9">
            <v>15.889203275954964</v>
          </cell>
          <cell r="AK9">
            <v>31.769191961557599</v>
          </cell>
          <cell r="AL9">
            <v>51515</v>
          </cell>
        </row>
        <row r="10">
          <cell r="AH10" t="str">
            <v>ALFORD</v>
          </cell>
          <cell r="AI10">
            <v>46.19338432</v>
          </cell>
          <cell r="AJ10">
            <v>65.289696967272732</v>
          </cell>
          <cell r="AK10">
            <v>42.450848877263134</v>
          </cell>
          <cell r="AL10">
            <v>11</v>
          </cell>
        </row>
        <row r="11">
          <cell r="AH11" t="str">
            <v>AMESBURY</v>
          </cell>
          <cell r="AI11">
            <v>10.88401553629039</v>
          </cell>
          <cell r="AJ11">
            <v>17.871378756891485</v>
          </cell>
          <cell r="AK11">
            <v>36.541161208706441</v>
          </cell>
          <cell r="AL11">
            <v>40759</v>
          </cell>
        </row>
        <row r="12">
          <cell r="AH12" t="str">
            <v>AMHERST</v>
          </cell>
          <cell r="AI12">
            <v>5.5641640176751075</v>
          </cell>
          <cell r="AJ12">
            <v>11.560049805900618</v>
          </cell>
          <cell r="AK12">
            <v>28.879619609432723</v>
          </cell>
          <cell r="AL12">
            <v>196637</v>
          </cell>
        </row>
        <row r="13">
          <cell r="AH13" t="str">
            <v>ANDOVER</v>
          </cell>
          <cell r="AI13">
            <v>11.888409858340598</v>
          </cell>
          <cell r="AJ13">
            <v>21.009746817975458</v>
          </cell>
          <cell r="AK13">
            <v>33.951127430538513</v>
          </cell>
          <cell r="AL13">
            <v>203977</v>
          </cell>
        </row>
        <row r="14">
          <cell r="AH14" t="str">
            <v>AQUINNAH</v>
          </cell>
          <cell r="AI14">
            <v>17.67485146647315</v>
          </cell>
          <cell r="AJ14">
            <v>33.52569908461539</v>
          </cell>
          <cell r="AK14">
            <v>31.632184173455098</v>
          </cell>
          <cell r="AL14">
            <v>689</v>
          </cell>
        </row>
        <row r="15">
          <cell r="AH15" t="str">
            <v>ARLINGTON</v>
          </cell>
          <cell r="AI15">
            <v>7.2627700012608676</v>
          </cell>
          <cell r="AJ15">
            <v>21.009770533831013</v>
          </cell>
          <cell r="AK15">
            <v>20.741121345136012</v>
          </cell>
          <cell r="AL15">
            <v>361408</v>
          </cell>
        </row>
        <row r="16">
          <cell r="AH16" t="str">
            <v>ASHBURNHAM</v>
          </cell>
          <cell r="AI16">
            <v>27.414225131940128</v>
          </cell>
          <cell r="AJ16">
            <v>41.809882940310878</v>
          </cell>
          <cell r="AK16">
            <v>39.341260779530351</v>
          </cell>
          <cell r="AL16">
            <v>1737</v>
          </cell>
        </row>
        <row r="17">
          <cell r="AH17" t="str">
            <v>ASHBY</v>
          </cell>
          <cell r="AI17">
            <v>19.317062380000003</v>
          </cell>
          <cell r="AJ17">
            <v>33.679633910202313</v>
          </cell>
          <cell r="AK17">
            <v>34.413193026094802</v>
          </cell>
          <cell r="AL17">
            <v>346</v>
          </cell>
        </row>
        <row r="18">
          <cell r="AH18" t="str">
            <v>ASHFIELD</v>
          </cell>
          <cell r="AI18">
            <v>22.850445687499999</v>
          </cell>
          <cell r="AJ18">
            <v>41.230555557500004</v>
          </cell>
          <cell r="AK18">
            <v>33.252686574595636</v>
          </cell>
          <cell r="AL18">
            <v>12</v>
          </cell>
        </row>
        <row r="19">
          <cell r="AH19" t="str">
            <v>ASHLAND</v>
          </cell>
          <cell r="AI19">
            <v>9.3589856953024757</v>
          </cell>
          <cell r="AJ19">
            <v>20.002447866745214</v>
          </cell>
          <cell r="AK19">
            <v>28.073521073974526</v>
          </cell>
          <cell r="AL19">
            <v>60514</v>
          </cell>
        </row>
        <row r="20">
          <cell r="AH20" t="str">
            <v>ATHOL</v>
          </cell>
          <cell r="AI20">
            <v>29.231122341361701</v>
          </cell>
          <cell r="AJ20">
            <v>39.462195033670213</v>
          </cell>
          <cell r="AK20">
            <v>44.44424186199614</v>
          </cell>
          <cell r="AL20">
            <v>940</v>
          </cell>
        </row>
        <row r="21">
          <cell r="AH21" t="str">
            <v>ATTLEBORO</v>
          </cell>
          <cell r="AI21">
            <v>8.5954830591341427</v>
          </cell>
          <cell r="AJ21">
            <v>16.528734282992161</v>
          </cell>
          <cell r="AK21">
            <v>31.201964694824007</v>
          </cell>
          <cell r="AL21">
            <v>248944</v>
          </cell>
        </row>
        <row r="22">
          <cell r="AH22" t="str">
            <v>AUBURN</v>
          </cell>
          <cell r="AI22">
            <v>8.9434083808169689</v>
          </cell>
          <cell r="AJ22">
            <v>15.602940529929766</v>
          </cell>
          <cell r="AK22">
            <v>34.391241946971235</v>
          </cell>
          <cell r="AL22">
            <v>80303</v>
          </cell>
        </row>
        <row r="23">
          <cell r="AH23" t="str">
            <v>AVON</v>
          </cell>
          <cell r="AI23">
            <v>7.5364967810149937</v>
          </cell>
          <cell r="AJ23">
            <v>16.490519067273059</v>
          </cell>
          <cell r="AK23">
            <v>27.421199115454865</v>
          </cell>
          <cell r="AL23">
            <v>78898</v>
          </cell>
        </row>
        <row r="24">
          <cell r="AH24" t="str">
            <v>AYER</v>
          </cell>
          <cell r="AI24">
            <v>14.687337059528115</v>
          </cell>
          <cell r="AJ24">
            <v>24.038868022789565</v>
          </cell>
          <cell r="AK24">
            <v>36.658973406578248</v>
          </cell>
          <cell r="AL24">
            <v>17250</v>
          </cell>
        </row>
        <row r="25">
          <cell r="AH25" t="str">
            <v>BARNSTABLE</v>
          </cell>
          <cell r="AI25">
            <v>5.5781672052951716</v>
          </cell>
          <cell r="AJ25">
            <v>12.199378768691487</v>
          </cell>
          <cell r="AK25">
            <v>27.435006213321252</v>
          </cell>
          <cell r="AL25">
            <v>394753</v>
          </cell>
        </row>
        <row r="26">
          <cell r="AH26" t="str">
            <v>BARRE</v>
          </cell>
          <cell r="AI26">
            <v>25.543310197637794</v>
          </cell>
          <cell r="AJ26">
            <v>40.736080490498686</v>
          </cell>
          <cell r="AK26">
            <v>37.622633140066881</v>
          </cell>
          <cell r="AL26">
            <v>381</v>
          </cell>
        </row>
        <row r="27">
          <cell r="AH27" t="str">
            <v>BECKET</v>
          </cell>
          <cell r="AI27">
            <v>27.492286543636361</v>
          </cell>
          <cell r="AJ27">
            <v>41.058838386363632</v>
          </cell>
          <cell r="AK27">
            <v>40.174960068184056</v>
          </cell>
          <cell r="AL27">
            <v>66</v>
          </cell>
        </row>
        <row r="28">
          <cell r="AH28" t="str">
            <v>BEDFORD</v>
          </cell>
          <cell r="AI28">
            <v>12.738683954612316</v>
          </cell>
          <cell r="AJ28">
            <v>24.168669020468602</v>
          </cell>
          <cell r="AK28">
            <v>31.624457127921712</v>
          </cell>
          <cell r="AL28">
            <v>80452</v>
          </cell>
        </row>
        <row r="29">
          <cell r="AH29" t="str">
            <v>BELCHERTOWN</v>
          </cell>
          <cell r="AI29">
            <v>14.755353187913688</v>
          </cell>
          <cell r="AJ29">
            <v>25.499766330123986</v>
          </cell>
          <cell r="AK29">
            <v>34.718796235750311</v>
          </cell>
          <cell r="AL29">
            <v>4194</v>
          </cell>
        </row>
        <row r="30">
          <cell r="AH30" t="str">
            <v>BELLINGHAM</v>
          </cell>
          <cell r="AI30">
            <v>11.711513224601761</v>
          </cell>
          <cell r="AJ30">
            <v>20.777335591012953</v>
          </cell>
          <cell r="AK30">
            <v>33.820062750492809</v>
          </cell>
          <cell r="AL30">
            <v>36586</v>
          </cell>
        </row>
        <row r="31">
          <cell r="AH31" t="str">
            <v>BELMONT</v>
          </cell>
          <cell r="AI31">
            <v>6.9795769562878682</v>
          </cell>
          <cell r="AJ31">
            <v>20.639674073721114</v>
          </cell>
          <cell r="AK31">
            <v>20.289788292270813</v>
          </cell>
          <cell r="AL31">
            <v>243368</v>
          </cell>
        </row>
        <row r="32">
          <cell r="AH32" t="str">
            <v>BERKLEY</v>
          </cell>
          <cell r="AI32">
            <v>13.784354335240401</v>
          </cell>
          <cell r="AJ32">
            <v>21.274167532355587</v>
          </cell>
          <cell r="AK32">
            <v>38.876316023015143</v>
          </cell>
          <cell r="AL32">
            <v>5782</v>
          </cell>
        </row>
        <row r="33">
          <cell r="AH33" t="str">
            <v>BERLIN</v>
          </cell>
          <cell r="AI33">
            <v>12.648606105028795</v>
          </cell>
          <cell r="AJ33">
            <v>20.604050908117944</v>
          </cell>
          <cell r="AK33">
            <v>36.833357172628446</v>
          </cell>
          <cell r="AL33">
            <v>8682</v>
          </cell>
        </row>
        <row r="34">
          <cell r="AH34" t="str">
            <v>BERNARDSTON</v>
          </cell>
          <cell r="AI34">
            <v>29.536159047066668</v>
          </cell>
          <cell r="AJ34">
            <v>40.243333333466659</v>
          </cell>
          <cell r="AK34">
            <v>44.036350769936114</v>
          </cell>
          <cell r="AL34">
            <v>75</v>
          </cell>
        </row>
        <row r="35">
          <cell r="AH35" t="str">
            <v>BEVERLY</v>
          </cell>
          <cell r="AI35">
            <v>7.3068177017175264</v>
          </cell>
          <cell r="AJ35">
            <v>16.945038382587782</v>
          </cell>
          <cell r="AK35">
            <v>25.872414815746165</v>
          </cell>
          <cell r="AL35">
            <v>290913</v>
          </cell>
        </row>
        <row r="36">
          <cell r="AH36" t="str">
            <v>BILLERICA</v>
          </cell>
          <cell r="AI36">
            <v>9.897326128670235</v>
          </cell>
          <cell r="AJ36">
            <v>19.045878239647092</v>
          </cell>
          <cell r="AK36">
            <v>31.179426868541064</v>
          </cell>
          <cell r="AL36">
            <v>204698</v>
          </cell>
        </row>
        <row r="37">
          <cell r="AH37" t="str">
            <v>BLACKSTONE</v>
          </cell>
          <cell r="AI37">
            <v>11.816310226156322</v>
          </cell>
          <cell r="AJ37">
            <v>21.563666610341624</v>
          </cell>
          <cell r="AK37">
            <v>32.878388744396716</v>
          </cell>
          <cell r="AL37">
            <v>5591</v>
          </cell>
        </row>
        <row r="38">
          <cell r="AH38" t="str">
            <v>BLANDFORD</v>
          </cell>
          <cell r="AI38">
            <v>28.689222895909094</v>
          </cell>
          <cell r="AJ38">
            <v>41.772121210454543</v>
          </cell>
          <cell r="AK38">
            <v>41.20818679717258</v>
          </cell>
          <cell r="AL38">
            <v>22</v>
          </cell>
        </row>
        <row r="39">
          <cell r="AH39" t="str">
            <v>BOLTON</v>
          </cell>
          <cell r="AI39">
            <v>20.91882749776607</v>
          </cell>
          <cell r="AJ39">
            <v>31.863439586406741</v>
          </cell>
          <cell r="AK39">
            <v>39.390902744894341</v>
          </cell>
          <cell r="AL39">
            <v>3796</v>
          </cell>
        </row>
        <row r="40">
          <cell r="AH40" t="str">
            <v>BOSTON</v>
          </cell>
          <cell r="AI40">
            <v>5.2960280141886802</v>
          </cell>
          <cell r="AJ40">
            <v>17.227105257893463</v>
          </cell>
          <cell r="AK40">
            <v>18.445448384645026</v>
          </cell>
          <cell r="AL40">
            <v>38939778</v>
          </cell>
        </row>
        <row r="41">
          <cell r="AH41" t="str">
            <v>BOURNE</v>
          </cell>
          <cell r="AI41">
            <v>13.479436363046464</v>
          </cell>
          <cell r="AJ41">
            <v>20.306248537248635</v>
          </cell>
          <cell r="AK41">
            <v>39.828439029456021</v>
          </cell>
          <cell r="AL41">
            <v>31617</v>
          </cell>
        </row>
        <row r="42">
          <cell r="AH42" t="str">
            <v>BOXBOROUGH</v>
          </cell>
          <cell r="AI42">
            <v>17.5697851790991</v>
          </cell>
          <cell r="AJ42">
            <v>28.637607605765766</v>
          </cell>
          <cell r="AK42">
            <v>36.81128414280321</v>
          </cell>
          <cell r="AL42">
            <v>10989</v>
          </cell>
        </row>
        <row r="43">
          <cell r="AH43" t="str">
            <v>BOXFORD</v>
          </cell>
          <cell r="AI43">
            <v>19.119964390245578</v>
          </cell>
          <cell r="AJ43">
            <v>31.352109120707269</v>
          </cell>
          <cell r="AK43">
            <v>36.590771580883526</v>
          </cell>
          <cell r="AL43">
            <v>8144</v>
          </cell>
        </row>
        <row r="44">
          <cell r="AH44" t="str">
            <v>BOYLSTON</v>
          </cell>
          <cell r="AI44">
            <v>11.321418126101102</v>
          </cell>
          <cell r="AJ44">
            <v>18.540732607117366</v>
          </cell>
          <cell r="AK44">
            <v>36.637445885245334</v>
          </cell>
          <cell r="AL44">
            <v>11434</v>
          </cell>
        </row>
        <row r="45">
          <cell r="AH45" t="str">
            <v>BRAINTREE</v>
          </cell>
          <cell r="AI45">
            <v>7.9310137390146531</v>
          </cell>
          <cell r="AJ45">
            <v>18.133917189136017</v>
          </cell>
          <cell r="AK45">
            <v>26.241479950397377</v>
          </cell>
          <cell r="AL45">
            <v>593101</v>
          </cell>
        </row>
        <row r="46">
          <cell r="AH46" t="str">
            <v>BREWSTER</v>
          </cell>
          <cell r="AI46">
            <v>9.4767699299273254</v>
          </cell>
          <cell r="AJ46">
            <v>16.984814774306798</v>
          </cell>
          <cell r="AK46">
            <v>33.477326856444691</v>
          </cell>
          <cell r="AL46">
            <v>17888</v>
          </cell>
        </row>
        <row r="47">
          <cell r="AH47" t="str">
            <v>BRIDGEWATER</v>
          </cell>
          <cell r="AI47">
            <v>11.185655138916575</v>
          </cell>
          <cell r="AJ47">
            <v>20.388034488169957</v>
          </cell>
          <cell r="AK47">
            <v>32.918293753349261</v>
          </cell>
          <cell r="AL47">
            <v>111369</v>
          </cell>
        </row>
        <row r="48">
          <cell r="AH48" t="str">
            <v>BRIMFIELD</v>
          </cell>
          <cell r="AI48">
            <v>23.126562936470588</v>
          </cell>
          <cell r="AJ48">
            <v>34.409865192941176</v>
          </cell>
          <cell r="AK48">
            <v>40.325463886818298</v>
          </cell>
          <cell r="AL48">
            <v>272</v>
          </cell>
        </row>
        <row r="49">
          <cell r="AH49" t="str">
            <v>BROCKTON</v>
          </cell>
          <cell r="AI49">
            <v>6.3293438122621302</v>
          </cell>
          <cell r="AJ49">
            <v>14.917347458292696</v>
          </cell>
          <cell r="AK49">
            <v>25.457651221002781</v>
          </cell>
          <cell r="AL49">
            <v>1901605</v>
          </cell>
        </row>
        <row r="50">
          <cell r="AH50" t="str">
            <v>BROOKFIELD</v>
          </cell>
          <cell r="AI50">
            <v>16.575002232710283</v>
          </cell>
          <cell r="AJ50">
            <v>30.360072692616821</v>
          </cell>
          <cell r="AK50">
            <v>32.756842977008631</v>
          </cell>
          <cell r="AL50">
            <v>642</v>
          </cell>
        </row>
        <row r="51">
          <cell r="AH51" t="str">
            <v>BROOKLINE</v>
          </cell>
          <cell r="AI51">
            <v>4.3996859922677425</v>
          </cell>
          <cell r="AJ51">
            <v>16.776642947968078</v>
          </cell>
          <cell r="AK51">
            <v>15.735040696448566</v>
          </cell>
          <cell r="AL51">
            <v>1800855</v>
          </cell>
        </row>
        <row r="52">
          <cell r="AH52" t="str">
            <v>BUCKLAND</v>
          </cell>
          <cell r="AI52">
            <v>42.273379862500001</v>
          </cell>
          <cell r="AJ52">
            <v>49.89916667</v>
          </cell>
          <cell r="AK52">
            <v>50.830564135952137</v>
          </cell>
          <cell r="AL52">
            <v>20</v>
          </cell>
        </row>
        <row r="53">
          <cell r="AH53" t="str">
            <v>BURLINGTON</v>
          </cell>
          <cell r="AI53">
            <v>9.3218835988740949</v>
          </cell>
          <cell r="AJ53">
            <v>18.974138592966018</v>
          </cell>
          <cell r="AK53">
            <v>29.477649970354438</v>
          </cell>
          <cell r="AL53">
            <v>431484</v>
          </cell>
        </row>
        <row r="54">
          <cell r="AH54" t="str">
            <v>CAMBRIDGE</v>
          </cell>
          <cell r="AI54">
            <v>4.219825429489088</v>
          </cell>
          <cell r="AJ54">
            <v>16.226094486438651</v>
          </cell>
          <cell r="AK54">
            <v>15.603848848591047</v>
          </cell>
          <cell r="AL54">
            <v>5572234</v>
          </cell>
        </row>
        <row r="55">
          <cell r="AH55" t="str">
            <v>CANTON</v>
          </cell>
          <cell r="AI55">
            <v>10.098346363982033</v>
          </cell>
          <cell r="AJ55">
            <v>20.837849567793601</v>
          </cell>
          <cell r="AK55">
            <v>29.076934252149766</v>
          </cell>
          <cell r="AL55">
            <v>226201</v>
          </cell>
        </row>
        <row r="56">
          <cell r="AH56" t="str">
            <v>CARLISLE</v>
          </cell>
          <cell r="AI56">
            <v>20.403757468508015</v>
          </cell>
          <cell r="AJ56">
            <v>36.030822446560279</v>
          </cell>
          <cell r="AK56">
            <v>33.977171904033312</v>
          </cell>
          <cell r="AL56">
            <v>6736</v>
          </cell>
        </row>
        <row r="57">
          <cell r="AH57" t="str">
            <v>CARVER</v>
          </cell>
          <cell r="AI57">
            <v>14.623678968965516</v>
          </cell>
          <cell r="AJ57">
            <v>22.142491275632185</v>
          </cell>
          <cell r="AK57">
            <v>39.626107433698415</v>
          </cell>
          <cell r="AL57">
            <v>11658</v>
          </cell>
        </row>
        <row r="58">
          <cell r="AH58" t="str">
            <v>CHARLEMONT</v>
          </cell>
          <cell r="AI58">
            <v>28.819464909090911</v>
          </cell>
          <cell r="AJ58">
            <v>36.2830303</v>
          </cell>
          <cell r="AK58">
            <v>47.65775846857683</v>
          </cell>
          <cell r="AL58">
            <v>11</v>
          </cell>
        </row>
        <row r="59">
          <cell r="AH59" t="str">
            <v>CHARLTON</v>
          </cell>
          <cell r="AI59">
            <v>15.481116453893454</v>
          </cell>
          <cell r="AJ59">
            <v>25.102923944796238</v>
          </cell>
          <cell r="AK59">
            <v>37.002342407453241</v>
          </cell>
          <cell r="AL59">
            <v>12539</v>
          </cell>
        </row>
        <row r="60">
          <cell r="AH60" t="str">
            <v>CHATHAM</v>
          </cell>
          <cell r="AI60">
            <v>7.7728107609160872</v>
          </cell>
          <cell r="AJ60">
            <v>14.776635966042809</v>
          </cell>
          <cell r="AK60">
            <v>31.561219125022472</v>
          </cell>
          <cell r="AL60">
            <v>35179</v>
          </cell>
        </row>
        <row r="61">
          <cell r="AH61" t="str">
            <v>CHELMSFORD</v>
          </cell>
          <cell r="AI61">
            <v>8.6541832149919635</v>
          </cell>
          <cell r="AJ61">
            <v>17.129351166489478</v>
          </cell>
          <cell r="AK61">
            <v>30.313523720346154</v>
          </cell>
          <cell r="AL61">
            <v>187630</v>
          </cell>
        </row>
        <row r="62">
          <cell r="AH62" t="str">
            <v>CHELSEA</v>
          </cell>
          <cell r="AI62">
            <v>4.5050681690319028</v>
          </cell>
          <cell r="AJ62">
            <v>15.054133675854011</v>
          </cell>
          <cell r="AK62">
            <v>17.955472959262135</v>
          </cell>
          <cell r="AL62">
            <v>1037147</v>
          </cell>
        </row>
        <row r="63">
          <cell r="AH63" t="str">
            <v>CHESHIRE</v>
          </cell>
          <cell r="AI63">
            <v>13.189568957419354</v>
          </cell>
          <cell r="AJ63">
            <v>21.844462366129033</v>
          </cell>
          <cell r="AK63">
            <v>36.227677485541037</v>
          </cell>
          <cell r="AL63">
            <v>124</v>
          </cell>
        </row>
        <row r="64">
          <cell r="AH64" t="str">
            <v>CHESTER</v>
          </cell>
          <cell r="AI64">
            <v>38.060758321428565</v>
          </cell>
          <cell r="AJ64">
            <v>61.911269842857152</v>
          </cell>
          <cell r="AK64">
            <v>36.88578032855812</v>
          </cell>
          <cell r="AL64">
            <v>21</v>
          </cell>
        </row>
        <row r="65">
          <cell r="AH65" t="str">
            <v>CHESTERFIELD</v>
          </cell>
          <cell r="AI65">
            <v>16.034065373333334</v>
          </cell>
          <cell r="AJ65">
            <v>28.383888886666668</v>
          </cell>
          <cell r="AK65">
            <v>33.8940138273977</v>
          </cell>
          <cell r="AL65">
            <v>6</v>
          </cell>
        </row>
        <row r="66">
          <cell r="AH66" t="str">
            <v>CHICOPEE</v>
          </cell>
          <cell r="AI66">
            <v>5.8781160731784183</v>
          </cell>
          <cell r="AJ66">
            <v>13.256871411916</v>
          </cell>
          <cell r="AK66">
            <v>26.60408730175136</v>
          </cell>
          <cell r="AL66">
            <v>234859</v>
          </cell>
        </row>
        <row r="67">
          <cell r="AH67" t="str">
            <v>CHILMARK</v>
          </cell>
          <cell r="AI67">
            <v>11.090818627364017</v>
          </cell>
          <cell r="AJ67">
            <v>22.839567639832634</v>
          </cell>
          <cell r="AK67">
            <v>29.135801873993682</v>
          </cell>
          <cell r="AL67">
            <v>2390</v>
          </cell>
        </row>
        <row r="68">
          <cell r="AH68" t="str">
            <v>CLARKSBURG</v>
          </cell>
          <cell r="AI68">
            <v>2.587503576</v>
          </cell>
          <cell r="AJ68">
            <v>8.5066666666666659</v>
          </cell>
          <cell r="AK68">
            <v>18.250417072100316</v>
          </cell>
          <cell r="AL68">
            <v>3</v>
          </cell>
        </row>
        <row r="69">
          <cell r="AH69" t="str">
            <v>CLINTON</v>
          </cell>
          <cell r="AI69">
            <v>14.478057574437162</v>
          </cell>
          <cell r="AJ69">
            <v>24.346404482231407</v>
          </cell>
          <cell r="AK69">
            <v>35.680153720448367</v>
          </cell>
          <cell r="AL69">
            <v>21054</v>
          </cell>
        </row>
        <row r="70">
          <cell r="AH70" t="str">
            <v>COHASSET</v>
          </cell>
          <cell r="AI70">
            <v>13.186928090607445</v>
          </cell>
          <cell r="AJ70">
            <v>27.758828614367776</v>
          </cell>
          <cell r="AK70">
            <v>28.503208706253517</v>
          </cell>
          <cell r="AL70">
            <v>18158</v>
          </cell>
        </row>
        <row r="71">
          <cell r="AH71" t="str">
            <v>COLRAIN</v>
          </cell>
          <cell r="AI71">
            <v>42.931695875000003</v>
          </cell>
          <cell r="AJ71">
            <v>52.136111108333331</v>
          </cell>
          <cell r="AK71">
            <v>49.407247639693502</v>
          </cell>
          <cell r="AL71">
            <v>6</v>
          </cell>
        </row>
        <row r="72">
          <cell r="AH72" t="str">
            <v>CONCORD</v>
          </cell>
          <cell r="AI72">
            <v>14.659258564730031</v>
          </cell>
          <cell r="AJ72">
            <v>27.551599572700432</v>
          </cell>
          <cell r="AK72">
            <v>31.923936451054971</v>
          </cell>
          <cell r="AL72">
            <v>78917</v>
          </cell>
        </row>
        <row r="73">
          <cell r="AH73" t="str">
            <v>CONWAY</v>
          </cell>
          <cell r="AI73">
            <v>23.505800969142857</v>
          </cell>
          <cell r="AJ73">
            <v>35.935238098285716</v>
          </cell>
          <cell r="AK73">
            <v>39.246937902321896</v>
          </cell>
          <cell r="AL73">
            <v>35</v>
          </cell>
        </row>
        <row r="74">
          <cell r="AH74" t="str">
            <v>CUMMINGTON</v>
          </cell>
          <cell r="AI74">
            <v>43.460514881818185</v>
          </cell>
          <cell r="AJ74">
            <v>61.151818181818179</v>
          </cell>
          <cell r="AK74">
            <v>42.641919250152384</v>
          </cell>
          <cell r="AL74">
            <v>11</v>
          </cell>
        </row>
        <row r="75">
          <cell r="AH75" t="str">
            <v>DALTON</v>
          </cell>
          <cell r="AI75">
            <v>7.2161066808894727</v>
          </cell>
          <cell r="AJ75">
            <v>16.021144738710529</v>
          </cell>
          <cell r="AK75">
            <v>27.02468568349105</v>
          </cell>
          <cell r="AL75">
            <v>760</v>
          </cell>
        </row>
        <row r="76">
          <cell r="AH76" t="str">
            <v>DANVERS</v>
          </cell>
          <cell r="AI76">
            <v>8.2840796132166048</v>
          </cell>
          <cell r="AJ76">
            <v>18.320386980521089</v>
          </cell>
          <cell r="AK76">
            <v>27.130692016575445</v>
          </cell>
          <cell r="AL76">
            <v>279012</v>
          </cell>
        </row>
        <row r="77">
          <cell r="AH77" t="str">
            <v>DARTMOUTH</v>
          </cell>
          <cell r="AI77">
            <v>8.5359927411888776</v>
          </cell>
          <cell r="AJ77">
            <v>16.086090961027988</v>
          </cell>
          <cell r="AK77">
            <v>31.838658982604866</v>
          </cell>
          <cell r="AL77">
            <v>144749</v>
          </cell>
        </row>
        <row r="78">
          <cell r="AH78" t="str">
            <v>DEDHAM</v>
          </cell>
          <cell r="AI78">
            <v>8.7693857718445454</v>
          </cell>
          <cell r="AJ78">
            <v>20.385379532186956</v>
          </cell>
          <cell r="AK78">
            <v>25.810809432314041</v>
          </cell>
          <cell r="AL78">
            <v>323367</v>
          </cell>
        </row>
        <row r="79">
          <cell r="AH79" t="str">
            <v>DEERFIELD</v>
          </cell>
          <cell r="AI79">
            <v>20.411635128829602</v>
          </cell>
          <cell r="AJ79">
            <v>27.743564734475044</v>
          </cell>
          <cell r="AK79">
            <v>44.14350208601445</v>
          </cell>
          <cell r="AL79">
            <v>1743</v>
          </cell>
        </row>
        <row r="80">
          <cell r="AH80" t="str">
            <v>DENNIS</v>
          </cell>
          <cell r="AI80">
            <v>6.4587801691370599</v>
          </cell>
          <cell r="AJ80">
            <v>13.068823440958807</v>
          </cell>
          <cell r="AK80">
            <v>29.652769577839845</v>
          </cell>
          <cell r="AL80">
            <v>66927</v>
          </cell>
        </row>
        <row r="81">
          <cell r="AH81" t="str">
            <v>DIGHTON</v>
          </cell>
          <cell r="AI81">
            <v>15.495532308499332</v>
          </cell>
          <cell r="AJ81">
            <v>26.6946045974307</v>
          </cell>
          <cell r="AK81">
            <v>34.828458878894374</v>
          </cell>
          <cell r="AL81">
            <v>5231</v>
          </cell>
        </row>
        <row r="82">
          <cell r="AH82" t="str">
            <v>DOUGLAS</v>
          </cell>
          <cell r="AI82">
            <v>17.053262924530436</v>
          </cell>
          <cell r="AJ82">
            <v>26.681549912829613</v>
          </cell>
          <cell r="AK82">
            <v>38.348438483321786</v>
          </cell>
          <cell r="AL82">
            <v>3269</v>
          </cell>
        </row>
        <row r="83">
          <cell r="AH83" t="str">
            <v>DOVER</v>
          </cell>
          <cell r="AI83">
            <v>15.449609127837354</v>
          </cell>
          <cell r="AJ83">
            <v>31.121299005656837</v>
          </cell>
          <cell r="AK83">
            <v>29.785920809467083</v>
          </cell>
          <cell r="AL83">
            <v>14547</v>
          </cell>
        </row>
        <row r="84">
          <cell r="AH84" t="str">
            <v>DRACUT</v>
          </cell>
          <cell r="AI84">
            <v>7.4295336505983274</v>
          </cell>
          <cell r="AJ84">
            <v>16.542727501532234</v>
          </cell>
          <cell r="AK84">
            <v>26.946706278913858</v>
          </cell>
          <cell r="AL84">
            <v>123780</v>
          </cell>
        </row>
        <row r="85">
          <cell r="AH85" t="str">
            <v>DUDLEY</v>
          </cell>
          <cell r="AI85">
            <v>15.105625622477659</v>
          </cell>
          <cell r="AJ85">
            <v>24.207767562783321</v>
          </cell>
          <cell r="AK85">
            <v>37.439947116067401</v>
          </cell>
          <cell r="AL85">
            <v>7721</v>
          </cell>
        </row>
        <row r="86">
          <cell r="AH86" t="str">
            <v>DUNSTABLE</v>
          </cell>
          <cell r="AI86">
            <v>18.33384391304244</v>
          </cell>
          <cell r="AJ86">
            <v>28.286620838027492</v>
          </cell>
          <cell r="AK86">
            <v>38.888725559742561</v>
          </cell>
          <cell r="AL86">
            <v>1673</v>
          </cell>
        </row>
        <row r="87">
          <cell r="AH87" t="str">
            <v>DUXBURY</v>
          </cell>
          <cell r="AI87">
            <v>18.320242066496299</v>
          </cell>
          <cell r="AJ87">
            <v>28.725894845885808</v>
          </cell>
          <cell r="AK87">
            <v>38.265632102569995</v>
          </cell>
          <cell r="AL87">
            <v>17707</v>
          </cell>
        </row>
        <row r="88">
          <cell r="AH88" t="str">
            <v>EAST_BRIDGEWATER</v>
          </cell>
          <cell r="AI88">
            <v>9.1501583067627195</v>
          </cell>
          <cell r="AJ88">
            <v>18.67552296100795</v>
          </cell>
          <cell r="AK88">
            <v>29.397275757793945</v>
          </cell>
          <cell r="AL88">
            <v>37740</v>
          </cell>
        </row>
        <row r="89">
          <cell r="AH89" t="str">
            <v>EAST_BROOKFIELD</v>
          </cell>
          <cell r="AI89">
            <v>17.946700132554003</v>
          </cell>
          <cell r="AJ89">
            <v>29.82204574363405</v>
          </cell>
          <cell r="AK89">
            <v>36.107583537695405</v>
          </cell>
          <cell r="AL89">
            <v>787</v>
          </cell>
        </row>
        <row r="90">
          <cell r="AH90" t="str">
            <v>EAST_LONGMEADOW</v>
          </cell>
          <cell r="AI90">
            <v>6.4897639858478904</v>
          </cell>
          <cell r="AJ90">
            <v>14.756100704177246</v>
          </cell>
          <cell r="AK90">
            <v>26.388125627296901</v>
          </cell>
          <cell r="AL90">
            <v>35126</v>
          </cell>
        </row>
        <row r="91">
          <cell r="AH91" t="str">
            <v>EASTHAM</v>
          </cell>
          <cell r="AI91">
            <v>9.0289887922725836</v>
          </cell>
          <cell r="AJ91">
            <v>15.56730777965927</v>
          </cell>
          <cell r="AK91">
            <v>34.79980836790601</v>
          </cell>
          <cell r="AL91">
            <v>8922</v>
          </cell>
        </row>
        <row r="92">
          <cell r="AH92" t="str">
            <v>EASTHAMPTON</v>
          </cell>
          <cell r="AI92">
            <v>10.362107346416025</v>
          </cell>
          <cell r="AJ92">
            <v>19.197864150200306</v>
          </cell>
          <cell r="AK92">
            <v>32.385188056374204</v>
          </cell>
          <cell r="AL92">
            <v>12980</v>
          </cell>
        </row>
        <row r="93">
          <cell r="AH93" t="str">
            <v>EASTON</v>
          </cell>
          <cell r="AI93">
            <v>11.000582309489621</v>
          </cell>
          <cell r="AJ93">
            <v>20.614286133840842</v>
          </cell>
          <cell r="AK93">
            <v>32.018326236669928</v>
          </cell>
          <cell r="AL93">
            <v>99965</v>
          </cell>
        </row>
        <row r="94">
          <cell r="AH94" t="str">
            <v>EDGARTOWN</v>
          </cell>
          <cell r="AI94">
            <v>5.1530399673186489</v>
          </cell>
          <cell r="AJ94">
            <v>12.710769717240327</v>
          </cell>
          <cell r="AK94">
            <v>24.324443359221402</v>
          </cell>
          <cell r="AL94">
            <v>72139</v>
          </cell>
        </row>
        <row r="95">
          <cell r="AH95" t="str">
            <v>EGREMONT</v>
          </cell>
          <cell r="AI95">
            <v>52.437713010400003</v>
          </cell>
          <cell r="AJ95">
            <v>64.601866663599992</v>
          </cell>
          <cell r="AK95">
            <v>48.702350924431819</v>
          </cell>
          <cell r="AL95">
            <v>25</v>
          </cell>
        </row>
        <row r="96">
          <cell r="AH96" t="str">
            <v>ERVING</v>
          </cell>
          <cell r="AI96">
            <v>31.371838756744182</v>
          </cell>
          <cell r="AJ96">
            <v>41.024263567674417</v>
          </cell>
          <cell r="AK96">
            <v>45.882854723267741</v>
          </cell>
          <cell r="AL96">
            <v>43</v>
          </cell>
        </row>
        <row r="97">
          <cell r="AH97" t="str">
            <v>ESSEX</v>
          </cell>
          <cell r="AI97">
            <v>16.122125897112298</v>
          </cell>
          <cell r="AJ97">
            <v>27.733511589652409</v>
          </cell>
          <cell r="AK97">
            <v>34.879375109052376</v>
          </cell>
          <cell r="AL97">
            <v>4488</v>
          </cell>
        </row>
        <row r="98">
          <cell r="AH98" t="str">
            <v>EVERETT</v>
          </cell>
          <cell r="AI98">
            <v>4.970767628125639</v>
          </cell>
          <cell r="AJ98">
            <v>16.596701729463344</v>
          </cell>
          <cell r="AK98">
            <v>17.970200498215625</v>
          </cell>
          <cell r="AL98">
            <v>1332747</v>
          </cell>
        </row>
        <row r="99">
          <cell r="AH99" t="str">
            <v>FAIRHAVEN</v>
          </cell>
          <cell r="AI99">
            <v>6.6263528813109049</v>
          </cell>
          <cell r="AJ99">
            <v>13.7452399938852</v>
          </cell>
          <cell r="AK99">
            <v>28.92500771580016</v>
          </cell>
          <cell r="AL99">
            <v>49668</v>
          </cell>
        </row>
        <row r="100">
          <cell r="AH100" t="str">
            <v>FALL_RIVER</v>
          </cell>
          <cell r="AI100">
            <v>6.7084085254157877</v>
          </cell>
          <cell r="AJ100">
            <v>13.289599038483885</v>
          </cell>
          <cell r="AK100">
            <v>30.287182507115435</v>
          </cell>
          <cell r="AL100">
            <v>696610</v>
          </cell>
        </row>
        <row r="101">
          <cell r="AH101" t="str">
            <v>FALMOUTH</v>
          </cell>
          <cell r="AI101">
            <v>8.1709147547898038</v>
          </cell>
          <cell r="AJ101">
            <v>15.107660756463003</v>
          </cell>
          <cell r="AK101">
            <v>32.450747550553714</v>
          </cell>
          <cell r="AL101">
            <v>151982</v>
          </cell>
        </row>
        <row r="102">
          <cell r="AH102" t="str">
            <v>FITCHBURG</v>
          </cell>
          <cell r="AI102">
            <v>7.2849422466718741</v>
          </cell>
          <cell r="AJ102">
            <v>14.751227849845566</v>
          </cell>
          <cell r="AK102">
            <v>29.631196755251022</v>
          </cell>
          <cell r="AL102">
            <v>172565</v>
          </cell>
        </row>
        <row r="103">
          <cell r="AH103" t="str">
            <v>FLORIDA</v>
          </cell>
          <cell r="AI103">
            <v>35.829951889999997</v>
          </cell>
          <cell r="AJ103">
            <v>48.822916669999998</v>
          </cell>
          <cell r="AK103">
            <v>44.032541683872324</v>
          </cell>
          <cell r="AL103">
            <v>8</v>
          </cell>
        </row>
        <row r="104">
          <cell r="AH104" t="str">
            <v>FOXBOROUGH</v>
          </cell>
          <cell r="AI104">
            <v>13.709774771665977</v>
          </cell>
          <cell r="AJ104">
            <v>23.854441788333347</v>
          </cell>
          <cell r="AK104">
            <v>34.483577255715389</v>
          </cell>
          <cell r="AL104">
            <v>118327</v>
          </cell>
        </row>
        <row r="105">
          <cell r="AH105" t="str">
            <v>FRAMINGHAM</v>
          </cell>
          <cell r="AI105">
            <v>7.4945731716322612</v>
          </cell>
          <cell r="AJ105">
            <v>16.722385910613671</v>
          </cell>
          <cell r="AK105">
            <v>26.89056410380579</v>
          </cell>
          <cell r="AL105">
            <v>697152</v>
          </cell>
        </row>
        <row r="106">
          <cell r="AH106" t="str">
            <v>FRANKLIN</v>
          </cell>
          <cell r="AI106">
            <v>12.847048705056565</v>
          </cell>
          <cell r="AJ106">
            <v>21.553824504889327</v>
          </cell>
          <cell r="AK106">
            <v>35.762698268631553</v>
          </cell>
          <cell r="AL106">
            <v>79287</v>
          </cell>
        </row>
        <row r="107">
          <cell r="AH107" t="str">
            <v>FREETOWN</v>
          </cell>
          <cell r="AI107">
            <v>14.553649824056127</v>
          </cell>
          <cell r="AJ107">
            <v>21.402747496345452</v>
          </cell>
          <cell r="AK107">
            <v>40.799387536225005</v>
          </cell>
          <cell r="AL107">
            <v>12899</v>
          </cell>
        </row>
        <row r="108">
          <cell r="AH108" t="str">
            <v>GARDNER</v>
          </cell>
          <cell r="AI108">
            <v>14.553201391195547</v>
          </cell>
          <cell r="AJ108">
            <v>21.922816355401245</v>
          </cell>
          <cell r="AK108">
            <v>39.830287738399981</v>
          </cell>
          <cell r="AL108">
            <v>18318</v>
          </cell>
        </row>
        <row r="109">
          <cell r="AH109" t="str">
            <v>GEORGETOWN</v>
          </cell>
          <cell r="AI109">
            <v>14.440780963412617</v>
          </cell>
          <cell r="AJ109">
            <v>24.440819044417111</v>
          </cell>
          <cell r="AK109">
            <v>35.450811048113174</v>
          </cell>
          <cell r="AL109">
            <v>9796</v>
          </cell>
        </row>
        <row r="110">
          <cell r="AH110" t="str">
            <v>GILL</v>
          </cell>
          <cell r="AI110">
            <v>52.458377632758626</v>
          </cell>
          <cell r="AJ110">
            <v>67.094827583620685</v>
          </cell>
          <cell r="AK110">
            <v>46.911256371331547</v>
          </cell>
          <cell r="AL110">
            <v>116</v>
          </cell>
        </row>
        <row r="111">
          <cell r="AH111" t="str">
            <v>GLOUCESTER</v>
          </cell>
          <cell r="AI111">
            <v>11.576290434913373</v>
          </cell>
          <cell r="AJ111">
            <v>20.035920870783666</v>
          </cell>
          <cell r="AK111">
            <v>34.666608566399042</v>
          </cell>
          <cell r="AL111">
            <v>56159</v>
          </cell>
        </row>
        <row r="112">
          <cell r="AH112" t="str">
            <v>GOSHEN</v>
          </cell>
          <cell r="AI112">
            <v>31.617524208888895</v>
          </cell>
          <cell r="AJ112">
            <v>51.448888885555554</v>
          </cell>
          <cell r="AK112">
            <v>36.872544648207885</v>
          </cell>
          <cell r="AL112">
            <v>18</v>
          </cell>
        </row>
        <row r="113">
          <cell r="AH113" t="str">
            <v>GOSNOLD</v>
          </cell>
          <cell r="AI113">
            <v>5.0701342719999998</v>
          </cell>
          <cell r="AJ113">
            <v>13.233333330000001</v>
          </cell>
          <cell r="AK113">
            <v>22.988014337276578</v>
          </cell>
          <cell r="AL113">
            <v>1</v>
          </cell>
        </row>
        <row r="114">
          <cell r="AH114" t="str">
            <v>GRAFTON</v>
          </cell>
          <cell r="AI114">
            <v>10.986111620672723</v>
          </cell>
          <cell r="AJ114">
            <v>20.056388947059606</v>
          </cell>
          <cell r="AK114">
            <v>32.86567183057155</v>
          </cell>
          <cell r="AL114">
            <v>33907</v>
          </cell>
        </row>
        <row r="115">
          <cell r="AH115" t="str">
            <v>GRANBY</v>
          </cell>
          <cell r="AI115">
            <v>13.549214746279425</v>
          </cell>
          <cell r="AJ115">
            <v>23.362982781583611</v>
          </cell>
          <cell r="AK115">
            <v>34.796622176924842</v>
          </cell>
          <cell r="AL115">
            <v>3271</v>
          </cell>
        </row>
        <row r="116">
          <cell r="AH116" t="str">
            <v>GRANVILLE</v>
          </cell>
          <cell r="AI116">
            <v>21.687727257142857</v>
          </cell>
          <cell r="AJ116">
            <v>37.091428571428573</v>
          </cell>
          <cell r="AK116">
            <v>35.082596857186871</v>
          </cell>
          <cell r="AL116">
            <v>21</v>
          </cell>
        </row>
        <row r="117">
          <cell r="AH117" t="str">
            <v>GREAT_BARRINGTON</v>
          </cell>
          <cell r="AI117">
            <v>26.678138031117022</v>
          </cell>
          <cell r="AJ117">
            <v>38.560762413617027</v>
          </cell>
          <cell r="AK117">
            <v>41.510804809755719</v>
          </cell>
          <cell r="AL117">
            <v>376</v>
          </cell>
        </row>
        <row r="118">
          <cell r="AH118" t="str">
            <v>GREENFIELD</v>
          </cell>
          <cell r="AI118">
            <v>24.816592928461123</v>
          </cell>
          <cell r="AJ118">
            <v>33.128380132051838</v>
          </cell>
          <cell r="AK118">
            <v>44.946223442632451</v>
          </cell>
          <cell r="AL118">
            <v>1852</v>
          </cell>
        </row>
        <row r="119">
          <cell r="AH119" t="str">
            <v>GROTON</v>
          </cell>
          <cell r="AI119">
            <v>19.78711541962581</v>
          </cell>
          <cell r="AJ119">
            <v>31.667963348650279</v>
          </cell>
          <cell r="AK119">
            <v>37.489841456070444</v>
          </cell>
          <cell r="AL119">
            <v>9113</v>
          </cell>
        </row>
        <row r="120">
          <cell r="AH120" t="str">
            <v>GROVELAND</v>
          </cell>
          <cell r="AI120">
            <v>12.1944553254487</v>
          </cell>
          <cell r="AJ120">
            <v>22.582268362660066</v>
          </cell>
          <cell r="AK120">
            <v>32.400080796875962</v>
          </cell>
          <cell r="AL120">
            <v>7778</v>
          </cell>
        </row>
        <row r="121">
          <cell r="AH121" t="str">
            <v>HADLEY</v>
          </cell>
          <cell r="AI121">
            <v>5.8509533896104431</v>
          </cell>
          <cell r="AJ121">
            <v>12.416103060105453</v>
          </cell>
          <cell r="AK121">
            <v>28.274346763810204</v>
          </cell>
          <cell r="AL121">
            <v>39070</v>
          </cell>
        </row>
        <row r="122">
          <cell r="AH122" t="str">
            <v>HALIFAX</v>
          </cell>
          <cell r="AI122">
            <v>11.275564038825234</v>
          </cell>
          <cell r="AJ122">
            <v>21.172523268464325</v>
          </cell>
          <cell r="AK122">
            <v>31.953387593494142</v>
          </cell>
          <cell r="AL122">
            <v>9670</v>
          </cell>
        </row>
        <row r="123">
          <cell r="AH123" t="str">
            <v>HAMILTON</v>
          </cell>
          <cell r="AI123">
            <v>13.948441299327294</v>
          </cell>
          <cell r="AJ123">
            <v>26.868854804935317</v>
          </cell>
          <cell r="AK123">
            <v>31.147828369890671</v>
          </cell>
          <cell r="AL123">
            <v>10822</v>
          </cell>
        </row>
        <row r="124">
          <cell r="AH124" t="str">
            <v>HAMPDEN</v>
          </cell>
          <cell r="AI124">
            <v>9.6192985072046113</v>
          </cell>
          <cell r="AJ124">
            <v>19.223097295183202</v>
          </cell>
          <cell r="AK124">
            <v>30.024189212052583</v>
          </cell>
          <cell r="AL124">
            <v>2429</v>
          </cell>
        </row>
        <row r="125">
          <cell r="AH125" t="str">
            <v>HANCOCK</v>
          </cell>
          <cell r="AI125">
            <v>20.972740437749998</v>
          </cell>
          <cell r="AJ125">
            <v>34.087791668999998</v>
          </cell>
          <cell r="AK125">
            <v>36.915398876055008</v>
          </cell>
          <cell r="AL125">
            <v>80</v>
          </cell>
        </row>
        <row r="126">
          <cell r="AH126" t="str">
            <v>HANOVER</v>
          </cell>
          <cell r="AI126">
            <v>11.257482379202015</v>
          </cell>
          <cell r="AJ126">
            <v>21.358692323513988</v>
          </cell>
          <cell r="AK126">
            <v>31.624077566233431</v>
          </cell>
          <cell r="AL126">
            <v>56793</v>
          </cell>
        </row>
        <row r="127">
          <cell r="AH127" t="str">
            <v>HANSON</v>
          </cell>
          <cell r="AI127">
            <v>9.6325359386393838</v>
          </cell>
          <cell r="AJ127">
            <v>19.446267474239296</v>
          </cell>
          <cell r="AK127">
            <v>29.720467286793376</v>
          </cell>
          <cell r="AL127">
            <v>17911</v>
          </cell>
        </row>
        <row r="128">
          <cell r="AH128" t="str">
            <v>HARDWICK</v>
          </cell>
          <cell r="AI128">
            <v>28.790720159999996</v>
          </cell>
          <cell r="AJ128">
            <v>46.128232320000002</v>
          </cell>
          <cell r="AK128">
            <v>37.448718988761797</v>
          </cell>
          <cell r="AL128">
            <v>66</v>
          </cell>
        </row>
        <row r="129">
          <cell r="AH129" t="str">
            <v>HARVARD</v>
          </cell>
          <cell r="AI129">
            <v>21.058423386791603</v>
          </cell>
          <cell r="AJ129">
            <v>31.748882924182912</v>
          </cell>
          <cell r="AK129">
            <v>39.796845962258807</v>
          </cell>
          <cell r="AL129">
            <v>12673</v>
          </cell>
        </row>
        <row r="130">
          <cell r="AH130" t="str">
            <v>HARWICH</v>
          </cell>
          <cell r="AI130">
            <v>6.9522949559984317</v>
          </cell>
          <cell r="AJ130">
            <v>13.353304061395711</v>
          </cell>
          <cell r="AK130">
            <v>31.238538075819559</v>
          </cell>
          <cell r="AL130">
            <v>47825</v>
          </cell>
        </row>
        <row r="131">
          <cell r="AH131" t="str">
            <v>HATFIELD</v>
          </cell>
          <cell r="AI131">
            <v>14.684837619315147</v>
          </cell>
          <cell r="AJ131">
            <v>21.905658732954151</v>
          </cell>
          <cell r="AK131">
            <v>40.222038875892174</v>
          </cell>
          <cell r="AL131">
            <v>1723</v>
          </cell>
        </row>
        <row r="132">
          <cell r="AH132" t="str">
            <v>HAVERHILL</v>
          </cell>
          <cell r="AI132">
            <v>7.2324958405453028</v>
          </cell>
          <cell r="AJ132">
            <v>13.792613552416013</v>
          </cell>
          <cell r="AK132">
            <v>31.46247437322743</v>
          </cell>
          <cell r="AL132">
            <v>504674</v>
          </cell>
        </row>
        <row r="133">
          <cell r="AH133" t="str">
            <v>HAWLEY</v>
          </cell>
          <cell r="AL133">
            <v>0</v>
          </cell>
        </row>
        <row r="134">
          <cell r="AH134" t="str">
            <v>HEATH</v>
          </cell>
          <cell r="AL134">
            <v>0</v>
          </cell>
        </row>
        <row r="135">
          <cell r="AH135" t="str">
            <v>HINGHAM</v>
          </cell>
          <cell r="AI135">
            <v>10.07403031892758</v>
          </cell>
          <cell r="AJ135">
            <v>22.244808502713418</v>
          </cell>
          <cell r="AK135">
            <v>27.17226444372066</v>
          </cell>
          <cell r="AL135">
            <v>124205</v>
          </cell>
        </row>
        <row r="136">
          <cell r="AH136" t="str">
            <v>HINSDALE</v>
          </cell>
          <cell r="AI136">
            <v>11.190545612831858</v>
          </cell>
          <cell r="AJ136">
            <v>22.002994099557519</v>
          </cell>
          <cell r="AK136">
            <v>30.515516830657791</v>
          </cell>
          <cell r="AL136">
            <v>226</v>
          </cell>
        </row>
        <row r="137">
          <cell r="AH137" t="str">
            <v>HOLBROOK</v>
          </cell>
          <cell r="AI137">
            <v>8.1672788751923076</v>
          </cell>
          <cell r="AJ137">
            <v>18.897987604530819</v>
          </cell>
          <cell r="AK137">
            <v>25.930630433583918</v>
          </cell>
          <cell r="AL137">
            <v>84594</v>
          </cell>
        </row>
        <row r="138">
          <cell r="AH138" t="str">
            <v>HOLDEN</v>
          </cell>
          <cell r="AI138">
            <v>10.575449664132892</v>
          </cell>
          <cell r="AJ138">
            <v>19.365515597571317</v>
          </cell>
          <cell r="AK138">
            <v>32.765819048347531</v>
          </cell>
          <cell r="AL138">
            <v>22996</v>
          </cell>
        </row>
        <row r="139">
          <cell r="AH139" t="str">
            <v>HOLLAND</v>
          </cell>
          <cell r="AI139">
            <v>27.034500532325584</v>
          </cell>
          <cell r="AJ139">
            <v>35.626279072093027</v>
          </cell>
          <cell r="AK139">
            <v>45.530155665628968</v>
          </cell>
          <cell r="AL139">
            <v>86</v>
          </cell>
        </row>
        <row r="140">
          <cell r="AH140" t="str">
            <v>HOLLISTON</v>
          </cell>
          <cell r="AI140">
            <v>13.773330813993343</v>
          </cell>
          <cell r="AJ140">
            <v>27.047986014556546</v>
          </cell>
          <cell r="AK140">
            <v>30.553101010731556</v>
          </cell>
          <cell r="AL140">
            <v>19833</v>
          </cell>
        </row>
        <row r="141">
          <cell r="AH141" t="str">
            <v>HOLYOKE</v>
          </cell>
          <cell r="AI141">
            <v>7.1125337332637724</v>
          </cell>
          <cell r="AJ141">
            <v>14.043739693591371</v>
          </cell>
          <cell r="AK141">
            <v>30.387349331928132</v>
          </cell>
          <cell r="AL141">
            <v>207205</v>
          </cell>
        </row>
        <row r="142">
          <cell r="AH142" t="str">
            <v>HOPEDALE</v>
          </cell>
          <cell r="AI142">
            <v>13.348207599260002</v>
          </cell>
          <cell r="AJ142">
            <v>24.307977340169924</v>
          </cell>
          <cell r="AK142">
            <v>32.947721019637974</v>
          </cell>
          <cell r="AL142">
            <v>5473</v>
          </cell>
        </row>
        <row r="143">
          <cell r="AH143" t="str">
            <v>HOPKINTON</v>
          </cell>
          <cell r="AI143">
            <v>18.101862571008944</v>
          </cell>
          <cell r="AJ143">
            <v>29.395561783795635</v>
          </cell>
          <cell r="AK143">
            <v>36.948154359113417</v>
          </cell>
          <cell r="AL143">
            <v>28733</v>
          </cell>
        </row>
        <row r="144">
          <cell r="AH144" t="str">
            <v>HUBBARDSTON</v>
          </cell>
          <cell r="AI144">
            <v>18.060257466810345</v>
          </cell>
          <cell r="AJ144">
            <v>28.647969346695401</v>
          </cell>
          <cell r="AK144">
            <v>37.825209699675199</v>
          </cell>
          <cell r="AL144">
            <v>348</v>
          </cell>
        </row>
        <row r="145">
          <cell r="AH145" t="str">
            <v>HUDSON</v>
          </cell>
          <cell r="AI145">
            <v>9.9025034704840778</v>
          </cell>
          <cell r="AJ145">
            <v>18.369276543766418</v>
          </cell>
          <cell r="AK145">
            <v>32.344779981586619</v>
          </cell>
          <cell r="AL145">
            <v>58156</v>
          </cell>
        </row>
        <row r="146">
          <cell r="AH146" t="str">
            <v>HULL</v>
          </cell>
          <cell r="AI146">
            <v>11.506160739326296</v>
          </cell>
          <cell r="AJ146">
            <v>25.320948235022968</v>
          </cell>
          <cell r="AK146">
            <v>27.264762676015618</v>
          </cell>
          <cell r="AL146">
            <v>24818</v>
          </cell>
        </row>
        <row r="147">
          <cell r="AH147" t="str">
            <v>HUNTINGTON</v>
          </cell>
          <cell r="AI147">
            <v>19.850537906578946</v>
          </cell>
          <cell r="AJ147">
            <v>35.064035090526318</v>
          </cell>
          <cell r="AK147">
            <v>33.967347777282271</v>
          </cell>
          <cell r="AL147">
            <v>38</v>
          </cell>
        </row>
        <row r="148">
          <cell r="AH148" t="str">
            <v>IPSWICH</v>
          </cell>
          <cell r="AI148">
            <v>14.799326152725072</v>
          </cell>
          <cell r="AJ148">
            <v>27.309858221344388</v>
          </cell>
          <cell r="AK148">
            <v>32.514250420732964</v>
          </cell>
          <cell r="AL148">
            <v>16528</v>
          </cell>
        </row>
        <row r="149">
          <cell r="AH149" t="str">
            <v>KINGSTON</v>
          </cell>
          <cell r="AI149">
            <v>10.165606084748607</v>
          </cell>
          <cell r="AJ149">
            <v>17.185098326569157</v>
          </cell>
          <cell r="AK149">
            <v>35.49216614850085</v>
          </cell>
          <cell r="AL149">
            <v>46799</v>
          </cell>
        </row>
        <row r="150">
          <cell r="AH150" t="str">
            <v>LAKEVILLE</v>
          </cell>
          <cell r="AI150">
            <v>15.378045942463531</v>
          </cell>
          <cell r="AJ150">
            <v>23.093225531221687</v>
          </cell>
          <cell r="AK150">
            <v>39.954693869003229</v>
          </cell>
          <cell r="AL150">
            <v>20840</v>
          </cell>
        </row>
        <row r="151">
          <cell r="AH151" t="str">
            <v>LANCASTER</v>
          </cell>
          <cell r="AI151">
            <v>15.883970954533316</v>
          </cell>
          <cell r="AJ151">
            <v>24.283095514546407</v>
          </cell>
          <cell r="AK151">
            <v>39.246983841129165</v>
          </cell>
          <cell r="AL151">
            <v>7639</v>
          </cell>
        </row>
        <row r="152">
          <cell r="AH152" t="str">
            <v>LANESBOROUGH</v>
          </cell>
          <cell r="AI152">
            <v>8.4254286563773579</v>
          </cell>
          <cell r="AJ152">
            <v>16.128092244842769</v>
          </cell>
          <cell r="AK152">
            <v>31.344421380296353</v>
          </cell>
          <cell r="AL152">
            <v>318</v>
          </cell>
        </row>
        <row r="153">
          <cell r="AH153" t="str">
            <v>LAWRENCE</v>
          </cell>
          <cell r="AI153">
            <v>5.594865386805874</v>
          </cell>
          <cell r="AJ153">
            <v>13.163652140088843</v>
          </cell>
          <cell r="AK153">
            <v>25.501427691638074</v>
          </cell>
          <cell r="AL153">
            <v>957652</v>
          </cell>
        </row>
        <row r="154">
          <cell r="AH154" t="str">
            <v>LEE</v>
          </cell>
          <cell r="AI154">
            <v>17.908577368154035</v>
          </cell>
          <cell r="AJ154">
            <v>25.650550123838631</v>
          </cell>
          <cell r="AK154">
            <v>41.890510608995854</v>
          </cell>
          <cell r="AL154">
            <v>818</v>
          </cell>
        </row>
        <row r="155">
          <cell r="AH155" t="str">
            <v>LEICESTER</v>
          </cell>
          <cell r="AI155">
            <v>9.0204966317763642</v>
          </cell>
          <cell r="AJ155">
            <v>18.671463840602019</v>
          </cell>
          <cell r="AK155">
            <v>28.987004046766327</v>
          </cell>
          <cell r="AL155">
            <v>24750</v>
          </cell>
        </row>
        <row r="156">
          <cell r="AH156" t="str">
            <v>LENOX</v>
          </cell>
          <cell r="AI156">
            <v>12.832591582493887</v>
          </cell>
          <cell r="AJ156">
            <v>20.463499047457212</v>
          </cell>
          <cell r="AK156">
            <v>37.625798655646214</v>
          </cell>
          <cell r="AL156">
            <v>2454</v>
          </cell>
        </row>
        <row r="157">
          <cell r="AH157" t="str">
            <v>LEOMINSTER</v>
          </cell>
          <cell r="AI157">
            <v>7.5777130333243736</v>
          </cell>
          <cell r="AJ157">
            <v>14.770283715911182</v>
          </cell>
          <cell r="AK157">
            <v>30.782264629736275</v>
          </cell>
          <cell r="AL157">
            <v>164967</v>
          </cell>
        </row>
        <row r="158">
          <cell r="AH158" t="str">
            <v>LEVERETT</v>
          </cell>
          <cell r="AI158">
            <v>20.158079627543103</v>
          </cell>
          <cell r="AJ158">
            <v>30.680359198491374</v>
          </cell>
          <cell r="AK158">
            <v>39.422119207524119</v>
          </cell>
          <cell r="AL158">
            <v>232</v>
          </cell>
        </row>
        <row r="159">
          <cell r="AH159" t="str">
            <v>LEXINGTON</v>
          </cell>
          <cell r="AI159">
            <v>11.110779024037875</v>
          </cell>
          <cell r="AJ159">
            <v>23.878371503681446</v>
          </cell>
          <cell r="AK159">
            <v>27.91843410843542</v>
          </cell>
          <cell r="AL159">
            <v>229502</v>
          </cell>
        </row>
        <row r="160">
          <cell r="AH160" t="str">
            <v>LEYDEN</v>
          </cell>
          <cell r="AI160">
            <v>22.47742556</v>
          </cell>
          <cell r="AJ160">
            <v>45.638888889999997</v>
          </cell>
          <cell r="AK160">
            <v>29.550358617418134</v>
          </cell>
          <cell r="AL160">
            <v>3</v>
          </cell>
        </row>
        <row r="161">
          <cell r="AH161" t="str">
            <v>LINCOLN</v>
          </cell>
          <cell r="AI161">
            <v>15.233470237306761</v>
          </cell>
          <cell r="AJ161">
            <v>28.281379891532644</v>
          </cell>
          <cell r="AK161">
            <v>32.318374058970747</v>
          </cell>
          <cell r="AL161">
            <v>30157</v>
          </cell>
        </row>
        <row r="162">
          <cell r="AH162" t="str">
            <v>LITTLETON</v>
          </cell>
          <cell r="AI162">
            <v>15.519231172960176</v>
          </cell>
          <cell r="AJ162">
            <v>24.401179380292593</v>
          </cell>
          <cell r="AK162">
            <v>38.160199384856341</v>
          </cell>
          <cell r="AL162">
            <v>26316</v>
          </cell>
        </row>
        <row r="163">
          <cell r="AH163" t="str">
            <v>LONGMEADOW</v>
          </cell>
          <cell r="AI163">
            <v>8.0557438490472109</v>
          </cell>
          <cell r="AJ163">
            <v>15.696864244105715</v>
          </cell>
          <cell r="AK163">
            <v>30.792432388165171</v>
          </cell>
          <cell r="AL163">
            <v>22135</v>
          </cell>
        </row>
        <row r="164">
          <cell r="AH164" t="str">
            <v>LOWELL</v>
          </cell>
          <cell r="AI164">
            <v>5.9723216206254746</v>
          </cell>
          <cell r="AJ164">
            <v>13.933293719809209</v>
          </cell>
          <cell r="AK164">
            <v>25.718204499491115</v>
          </cell>
          <cell r="AL164">
            <v>1326482</v>
          </cell>
        </row>
        <row r="165">
          <cell r="AH165" t="str">
            <v>LUDLOW</v>
          </cell>
          <cell r="AI165">
            <v>8.2724447290335679</v>
          </cell>
          <cell r="AJ165">
            <v>15.99673041386418</v>
          </cell>
          <cell r="AK165">
            <v>31.028008280481878</v>
          </cell>
          <cell r="AL165">
            <v>24577</v>
          </cell>
        </row>
        <row r="166">
          <cell r="AH166" t="str">
            <v>LUNENBURG</v>
          </cell>
          <cell r="AI166">
            <v>9.4174110572247578</v>
          </cell>
          <cell r="AJ166">
            <v>17.903896056637414</v>
          </cell>
          <cell r="AK166">
            <v>31.559871753389089</v>
          </cell>
          <cell r="AL166">
            <v>13103</v>
          </cell>
        </row>
        <row r="167">
          <cell r="AH167" t="str">
            <v>LYNN</v>
          </cell>
          <cell r="AI167">
            <v>5.4282410606146394</v>
          </cell>
          <cell r="AJ167">
            <v>16.31253269110508</v>
          </cell>
          <cell r="AK167">
            <v>19.965904118277937</v>
          </cell>
          <cell r="AL167">
            <v>1369884</v>
          </cell>
        </row>
        <row r="168">
          <cell r="AH168" t="str">
            <v>LYNNFIELD</v>
          </cell>
          <cell r="AI168">
            <v>10.074578911725023</v>
          </cell>
          <cell r="AJ168">
            <v>21.140600946608309</v>
          </cell>
          <cell r="AK168">
            <v>28.593072459488447</v>
          </cell>
          <cell r="AL168">
            <v>68370</v>
          </cell>
        </row>
        <row r="169">
          <cell r="AH169" t="str">
            <v>MALDEN</v>
          </cell>
          <cell r="AI169">
            <v>5.4916508481732622</v>
          </cell>
          <cell r="AJ169">
            <v>17.415196972300748</v>
          </cell>
          <cell r="AK169">
            <v>18.920202362021584</v>
          </cell>
          <cell r="AL169">
            <v>1272926</v>
          </cell>
        </row>
        <row r="170">
          <cell r="AH170" t="str">
            <v>MANCHESTER</v>
          </cell>
          <cell r="AI170">
            <v>18.584809606395346</v>
          </cell>
          <cell r="AJ170">
            <v>31.355359331904072</v>
          </cell>
          <cell r="AK170">
            <v>35.562934061135714</v>
          </cell>
          <cell r="AL170">
            <v>8256</v>
          </cell>
        </row>
        <row r="171">
          <cell r="AH171" t="str">
            <v>MANSFIELD</v>
          </cell>
          <cell r="AI171">
            <v>10.818183807977663</v>
          </cell>
          <cell r="AJ171">
            <v>19.003771506288174</v>
          </cell>
          <cell r="AK171">
            <v>34.155905750807484</v>
          </cell>
          <cell r="AL171">
            <v>104221</v>
          </cell>
        </row>
        <row r="172">
          <cell r="AH172" t="str">
            <v>MARBLEHEAD</v>
          </cell>
          <cell r="AI172">
            <v>8.3265879995924124</v>
          </cell>
          <cell r="AJ172">
            <v>22.838505438506154</v>
          </cell>
          <cell r="AK172">
            <v>21.875130197145811</v>
          </cell>
          <cell r="AL172">
            <v>84259</v>
          </cell>
        </row>
        <row r="173">
          <cell r="AH173" t="str">
            <v>MARION</v>
          </cell>
          <cell r="AI173">
            <v>19.239446429916374</v>
          </cell>
          <cell r="AJ173">
            <v>26.283925695754263</v>
          </cell>
          <cell r="AK173">
            <v>43.919116160850031</v>
          </cell>
          <cell r="AL173">
            <v>6218</v>
          </cell>
        </row>
        <row r="174">
          <cell r="AH174" t="str">
            <v>MARLBOROUGH</v>
          </cell>
          <cell r="AI174">
            <v>9.500605866852748</v>
          </cell>
          <cell r="AJ174">
            <v>17.888600204235811</v>
          </cell>
          <cell r="AK174">
            <v>31.865900378062392</v>
          </cell>
          <cell r="AL174">
            <v>279276</v>
          </cell>
        </row>
        <row r="175">
          <cell r="AH175" t="str">
            <v>MARSHFIELD</v>
          </cell>
          <cell r="AI175">
            <v>13.341118553355756</v>
          </cell>
          <cell r="AJ175">
            <v>23.092235935033639</v>
          </cell>
          <cell r="AK175">
            <v>34.663906754345199</v>
          </cell>
          <cell r="AL175">
            <v>40432</v>
          </cell>
        </row>
        <row r="176">
          <cell r="AH176" t="str">
            <v>MASHPEE</v>
          </cell>
          <cell r="AI176">
            <v>7.5883042206825664</v>
          </cell>
          <cell r="AJ176">
            <v>15.119895652587958</v>
          </cell>
          <cell r="AK176">
            <v>30.112526151132798</v>
          </cell>
          <cell r="AL176">
            <v>41782</v>
          </cell>
        </row>
        <row r="177">
          <cell r="AH177" t="str">
            <v>MATTAPOISETT</v>
          </cell>
          <cell r="AI177">
            <v>15.661331489322224</v>
          </cell>
          <cell r="AJ177">
            <v>22.256977516127225</v>
          </cell>
          <cell r="AK177">
            <v>42.219564119991091</v>
          </cell>
          <cell r="AL177">
            <v>6241</v>
          </cell>
        </row>
        <row r="178">
          <cell r="AH178" t="str">
            <v>MAYNARD</v>
          </cell>
          <cell r="AI178">
            <v>11.912871854243477</v>
          </cell>
          <cell r="AJ178">
            <v>23.214812581331412</v>
          </cell>
          <cell r="AK178">
            <v>30.789493076907501</v>
          </cell>
          <cell r="AL178">
            <v>22187</v>
          </cell>
        </row>
        <row r="179">
          <cell r="AH179" t="str">
            <v>MEDFIELD</v>
          </cell>
          <cell r="AI179">
            <v>15.177941415200676</v>
          </cell>
          <cell r="AJ179">
            <v>29.176349143757317</v>
          </cell>
          <cell r="AK179">
            <v>31.212832024492425</v>
          </cell>
          <cell r="AL179">
            <v>21353</v>
          </cell>
        </row>
        <row r="180">
          <cell r="AH180" t="str">
            <v>MEDFORD</v>
          </cell>
          <cell r="AI180">
            <v>5.5452489611006532</v>
          </cell>
          <cell r="AJ180">
            <v>17.185569999619418</v>
          </cell>
          <cell r="AK180">
            <v>19.360133977133568</v>
          </cell>
          <cell r="AL180">
            <v>1151188</v>
          </cell>
        </row>
        <row r="181">
          <cell r="AH181" t="str">
            <v>MEDWAY</v>
          </cell>
          <cell r="AI181">
            <v>13.367091026515247</v>
          </cell>
          <cell r="AJ181">
            <v>24.706735075178418</v>
          </cell>
          <cell r="AK181">
            <v>32.461814932263891</v>
          </cell>
          <cell r="AL181">
            <v>17347</v>
          </cell>
        </row>
        <row r="182">
          <cell r="AH182" t="str">
            <v>MELROSE</v>
          </cell>
          <cell r="AI182">
            <v>7.2159388052072675</v>
          </cell>
          <cell r="AJ182">
            <v>19.480049619567321</v>
          </cell>
          <cell r="AK182">
            <v>22.225627591704903</v>
          </cell>
          <cell r="AL182">
            <v>218871</v>
          </cell>
        </row>
        <row r="183">
          <cell r="AH183" t="str">
            <v>MENDON</v>
          </cell>
          <cell r="AI183">
            <v>13.740435328689868</v>
          </cell>
          <cell r="AJ183">
            <v>24.015146678539129</v>
          </cell>
          <cell r="AK183">
            <v>34.329422624685918</v>
          </cell>
          <cell r="AL183">
            <v>4511</v>
          </cell>
        </row>
        <row r="184">
          <cell r="AH184" t="str">
            <v>MERRIMAC</v>
          </cell>
          <cell r="AI184">
            <v>13.842352151562499</v>
          </cell>
          <cell r="AJ184">
            <v>20.724302081717106</v>
          </cell>
          <cell r="AK184">
            <v>40.075710430145193</v>
          </cell>
          <cell r="AL184">
            <v>6080</v>
          </cell>
        </row>
        <row r="185">
          <cell r="AH185" t="str">
            <v>METHUEN</v>
          </cell>
          <cell r="AI185">
            <v>6.6519676539841841</v>
          </cell>
          <cell r="AJ185">
            <v>13.784317375132684</v>
          </cell>
          <cell r="AK185">
            <v>28.954503032487619</v>
          </cell>
          <cell r="AL185">
            <v>384561</v>
          </cell>
        </row>
        <row r="186">
          <cell r="AH186" t="str">
            <v>MIDDLEBOROUGH</v>
          </cell>
          <cell r="AI186">
            <v>13.326482289532057</v>
          </cell>
          <cell r="AJ186">
            <v>20.582342354770574</v>
          </cell>
          <cell r="AK186">
            <v>38.848296447007392</v>
          </cell>
          <cell r="AL186">
            <v>50583</v>
          </cell>
        </row>
        <row r="187">
          <cell r="AH187" t="str">
            <v>MIDDLEFIELD</v>
          </cell>
          <cell r="AI187">
            <v>21.21</v>
          </cell>
          <cell r="AJ187">
            <v>31.65</v>
          </cell>
          <cell r="AK187">
            <v>40.208530805687204</v>
          </cell>
          <cell r="AL187">
            <v>1</v>
          </cell>
        </row>
        <row r="188">
          <cell r="AH188" t="str">
            <v>MIDDLETON</v>
          </cell>
          <cell r="AI188">
            <v>12.069581656314826</v>
          </cell>
          <cell r="AJ188">
            <v>24.372204168054843</v>
          </cell>
          <cell r="AK188">
            <v>29.713147583429517</v>
          </cell>
          <cell r="AL188">
            <v>34902</v>
          </cell>
        </row>
        <row r="189">
          <cell r="AH189" t="str">
            <v>MILFORD</v>
          </cell>
          <cell r="AI189">
            <v>11.269535831558894</v>
          </cell>
          <cell r="AJ189">
            <v>20.350297146780864</v>
          </cell>
          <cell r="AK189">
            <v>33.226647503793075</v>
          </cell>
          <cell r="AL189">
            <v>81205</v>
          </cell>
        </row>
        <row r="190">
          <cell r="AH190" t="str">
            <v>MILLBURY</v>
          </cell>
          <cell r="AI190">
            <v>8.3915304174890739</v>
          </cell>
          <cell r="AJ190">
            <v>15.710835326924544</v>
          </cell>
          <cell r="AK190">
            <v>32.047425523357255</v>
          </cell>
          <cell r="AL190">
            <v>57754</v>
          </cell>
        </row>
        <row r="191">
          <cell r="AH191" t="str">
            <v>MILLIS</v>
          </cell>
          <cell r="AI191">
            <v>12.902576843645548</v>
          </cell>
          <cell r="AJ191">
            <v>25.481340905420971</v>
          </cell>
          <cell r="AK191">
            <v>30.381235174874064</v>
          </cell>
          <cell r="AL191">
            <v>12673</v>
          </cell>
        </row>
        <row r="192">
          <cell r="AH192" t="str">
            <v>MILLVILLE</v>
          </cell>
          <cell r="AI192">
            <v>16.557388534546963</v>
          </cell>
          <cell r="AJ192">
            <v>28.391532283915211</v>
          </cell>
          <cell r="AK192">
            <v>34.990831144243593</v>
          </cell>
          <cell r="AL192">
            <v>1203</v>
          </cell>
        </row>
        <row r="193">
          <cell r="AH193" t="str">
            <v>MILTON</v>
          </cell>
          <cell r="AI193">
            <v>7.9250488995269448</v>
          </cell>
          <cell r="AJ193">
            <v>21.085344826117943</v>
          </cell>
          <cell r="AK193">
            <v>22.551347293245207</v>
          </cell>
          <cell r="AL193">
            <v>225821</v>
          </cell>
        </row>
        <row r="194">
          <cell r="AH194" t="str">
            <v>MONROE</v>
          </cell>
          <cell r="AL194">
            <v>0</v>
          </cell>
        </row>
        <row r="195">
          <cell r="AH195" t="str">
            <v>MONSON</v>
          </cell>
          <cell r="AI195">
            <v>17.87376745485232</v>
          </cell>
          <cell r="AJ195">
            <v>30.316333799409279</v>
          </cell>
          <cell r="AK195">
            <v>35.374529598035885</v>
          </cell>
          <cell r="AL195">
            <v>711</v>
          </cell>
        </row>
        <row r="196">
          <cell r="AH196" t="str">
            <v>MONTAGUE</v>
          </cell>
          <cell r="AI196">
            <v>27.503951925714286</v>
          </cell>
          <cell r="AJ196">
            <v>37.022423468571432</v>
          </cell>
          <cell r="AK196">
            <v>44.573989515941705</v>
          </cell>
          <cell r="AL196">
            <v>392</v>
          </cell>
        </row>
        <row r="197">
          <cell r="AH197" t="str">
            <v>MONTEREY</v>
          </cell>
          <cell r="AI197">
            <v>48.381027278846155</v>
          </cell>
          <cell r="AJ197">
            <v>70.885128201923081</v>
          </cell>
          <cell r="AK197">
            <v>40.95163132754292</v>
          </cell>
          <cell r="AL197">
            <v>26</v>
          </cell>
        </row>
        <row r="198">
          <cell r="AH198" t="str">
            <v>MONTGOMERY</v>
          </cell>
          <cell r="AI198">
            <v>14.725384365789475</v>
          </cell>
          <cell r="AJ198">
            <v>27.81192982368421</v>
          </cell>
          <cell r="AK198">
            <v>31.767772590702204</v>
          </cell>
          <cell r="AL198">
            <v>19</v>
          </cell>
        </row>
        <row r="199">
          <cell r="AH199" t="str">
            <v>MOUNT_WASHINGTON</v>
          </cell>
          <cell r="AI199">
            <v>30.76</v>
          </cell>
          <cell r="AJ199">
            <v>46.25</v>
          </cell>
          <cell r="AK199">
            <v>39.904864864864869</v>
          </cell>
          <cell r="AL199">
            <v>1</v>
          </cell>
        </row>
        <row r="200">
          <cell r="AH200" t="str">
            <v>NAHANT</v>
          </cell>
          <cell r="AI200">
            <v>9.8679535295446161</v>
          </cell>
          <cell r="AJ200">
            <v>25.377854627362442</v>
          </cell>
          <cell r="AK200">
            <v>23.33046746726567</v>
          </cell>
          <cell r="AL200">
            <v>16193</v>
          </cell>
        </row>
        <row r="201">
          <cell r="AH201" t="str">
            <v>NANTUCKET</v>
          </cell>
          <cell r="AI201">
            <v>2.8472087208471151</v>
          </cell>
          <cell r="AJ201">
            <v>9.5530922736909485</v>
          </cell>
          <cell r="AK201">
            <v>17.882432028977334</v>
          </cell>
          <cell r="AL201">
            <v>415056</v>
          </cell>
        </row>
        <row r="202">
          <cell r="AH202" t="str">
            <v>NATICK</v>
          </cell>
          <cell r="AI202">
            <v>8.9301635511049593</v>
          </cell>
          <cell r="AJ202">
            <v>19.152567984215025</v>
          </cell>
          <cell r="AK202">
            <v>27.975873183580184</v>
          </cell>
          <cell r="AL202">
            <v>281920</v>
          </cell>
        </row>
        <row r="203">
          <cell r="AH203" t="str">
            <v>NEEDHAM</v>
          </cell>
          <cell r="AI203">
            <v>10.531993955336979</v>
          </cell>
          <cell r="AJ203">
            <v>22.928548021475628</v>
          </cell>
          <cell r="AK203">
            <v>27.560386149543447</v>
          </cell>
          <cell r="AL203">
            <v>244804</v>
          </cell>
        </row>
        <row r="204">
          <cell r="AH204" t="str">
            <v>NEW_ASHFORD</v>
          </cell>
          <cell r="AI204">
            <v>10.62539724</v>
          </cell>
          <cell r="AJ204">
            <v>16.33421053</v>
          </cell>
          <cell r="AK204">
            <v>39.029975353207348</v>
          </cell>
          <cell r="AL204">
            <v>38</v>
          </cell>
        </row>
        <row r="205">
          <cell r="AH205" t="str">
            <v>NEW_BEDFORD</v>
          </cell>
          <cell r="AI205">
            <v>6.2578277604279533</v>
          </cell>
          <cell r="AJ205">
            <v>12.761880920175354</v>
          </cell>
          <cell r="AK205">
            <v>29.421185479962784</v>
          </cell>
          <cell r="AL205">
            <v>669045</v>
          </cell>
        </row>
        <row r="206">
          <cell r="AH206" t="str">
            <v>NEW_BRAINTREE</v>
          </cell>
          <cell r="AI206">
            <v>20.173707990588234</v>
          </cell>
          <cell r="AJ206">
            <v>33.147843134117643</v>
          </cell>
          <cell r="AK206">
            <v>36.515874488058572</v>
          </cell>
          <cell r="AL206">
            <v>17</v>
          </cell>
        </row>
        <row r="207">
          <cell r="AH207" t="str">
            <v>NEW_MARLBOROUGH</v>
          </cell>
          <cell r="AI207">
            <v>52.321263159285714</v>
          </cell>
          <cell r="AJ207">
            <v>80.530952378571428</v>
          </cell>
          <cell r="AK207">
            <v>38.982226048930677</v>
          </cell>
          <cell r="AL207">
            <v>14</v>
          </cell>
        </row>
        <row r="208">
          <cell r="AH208" t="str">
            <v>NEW_SALEM</v>
          </cell>
          <cell r="AI208">
            <v>18.27904341382979</v>
          </cell>
          <cell r="AJ208">
            <v>27.418226951063829</v>
          </cell>
          <cell r="AK208">
            <v>40.000493350181188</v>
          </cell>
          <cell r="AL208">
            <v>47</v>
          </cell>
        </row>
        <row r="209">
          <cell r="AH209" t="str">
            <v>NEWBURY</v>
          </cell>
          <cell r="AI209">
            <v>15.742188363935288</v>
          </cell>
          <cell r="AJ209">
            <v>25.454887277391659</v>
          </cell>
          <cell r="AK209">
            <v>37.106088569287216</v>
          </cell>
          <cell r="AL209">
            <v>8561</v>
          </cell>
        </row>
        <row r="210">
          <cell r="AH210" t="str">
            <v>NEWBURYPORT</v>
          </cell>
          <cell r="AI210">
            <v>12.115505526654244</v>
          </cell>
          <cell r="AJ210">
            <v>20.202771470449349</v>
          </cell>
          <cell r="AK210">
            <v>35.981713333863013</v>
          </cell>
          <cell r="AL210">
            <v>51519</v>
          </cell>
        </row>
        <row r="211">
          <cell r="AH211" t="str">
            <v>NEWTON</v>
          </cell>
          <cell r="AI211">
            <v>7.1884888271999339</v>
          </cell>
          <cell r="AJ211">
            <v>18.545968194648605</v>
          </cell>
          <cell r="AK211">
            <v>23.256231494910541</v>
          </cell>
          <cell r="AL211">
            <v>1268208</v>
          </cell>
        </row>
        <row r="212">
          <cell r="AH212" t="str">
            <v>NORFOLK</v>
          </cell>
          <cell r="AI212">
            <v>16.825456195227094</v>
          </cell>
          <cell r="AJ212">
            <v>29.713072293506414</v>
          </cell>
          <cell r="AK212">
            <v>33.97586630360842</v>
          </cell>
          <cell r="AL212">
            <v>16447</v>
          </cell>
        </row>
        <row r="213">
          <cell r="AH213" t="str">
            <v>NORTH_ADAMS</v>
          </cell>
          <cell r="AI213">
            <v>15.695997419325844</v>
          </cell>
          <cell r="AJ213">
            <v>26.419962548853931</v>
          </cell>
          <cell r="AK213">
            <v>35.645767605389857</v>
          </cell>
          <cell r="AL213">
            <v>445</v>
          </cell>
        </row>
        <row r="214">
          <cell r="AH214" t="str">
            <v>NORTH_ANDOVER</v>
          </cell>
          <cell r="AI214">
            <v>10.012291496530542</v>
          </cell>
          <cell r="AJ214">
            <v>19.318890992001997</v>
          </cell>
          <cell r="AK214">
            <v>31.095857937214785</v>
          </cell>
          <cell r="AL214">
            <v>188237</v>
          </cell>
        </row>
        <row r="215">
          <cell r="AH215" t="str">
            <v>NORTH_ATTLEBOROUGH</v>
          </cell>
          <cell r="AI215">
            <v>9.3127276853306213</v>
          </cell>
          <cell r="AJ215">
            <v>17.49805476586441</v>
          </cell>
          <cell r="AK215">
            <v>31.93290160514789</v>
          </cell>
          <cell r="AL215">
            <v>123368</v>
          </cell>
        </row>
        <row r="216">
          <cell r="AH216" t="str">
            <v>NORTH_BROOKFIELD</v>
          </cell>
          <cell r="AI216">
            <v>19.915948733952334</v>
          </cell>
          <cell r="AJ216">
            <v>36.410314463753728</v>
          </cell>
          <cell r="AK216">
            <v>32.819187135192507</v>
          </cell>
          <cell r="AL216">
            <v>1007</v>
          </cell>
        </row>
        <row r="217">
          <cell r="AH217" t="str">
            <v>NORTH_READING</v>
          </cell>
          <cell r="AI217">
            <v>12.743013660925989</v>
          </cell>
          <cell r="AJ217">
            <v>23.963450147158266</v>
          </cell>
          <cell r="AK217">
            <v>31.906124325183121</v>
          </cell>
          <cell r="AL217">
            <v>55357</v>
          </cell>
        </row>
        <row r="218">
          <cell r="AH218" t="str">
            <v>NORTHAMPTON</v>
          </cell>
          <cell r="AI218">
            <v>10.738694848477492</v>
          </cell>
          <cell r="AJ218">
            <v>19.120064064297498</v>
          </cell>
          <cell r="AK218">
            <v>33.69872029413218</v>
          </cell>
          <cell r="AL218">
            <v>53957</v>
          </cell>
        </row>
        <row r="219">
          <cell r="AH219" t="str">
            <v>NORTHBOROUGH</v>
          </cell>
          <cell r="AI219">
            <v>10.579152674592379</v>
          </cell>
          <cell r="AJ219">
            <v>19.521410817778126</v>
          </cell>
          <cell r="AK219">
            <v>32.515537242701612</v>
          </cell>
          <cell r="AL219">
            <v>58005</v>
          </cell>
        </row>
        <row r="220">
          <cell r="AH220" t="str">
            <v>NORTHBRIDGE</v>
          </cell>
          <cell r="AI220">
            <v>13.083292157597898</v>
          </cell>
          <cell r="AJ220">
            <v>21.88672623178741</v>
          </cell>
          <cell r="AK220">
            <v>35.866374949935398</v>
          </cell>
          <cell r="AL220">
            <v>19587</v>
          </cell>
        </row>
        <row r="221">
          <cell r="AH221" t="str">
            <v>NORTHFIELD</v>
          </cell>
          <cell r="AI221">
            <v>37.499422925000005</v>
          </cell>
          <cell r="AJ221">
            <v>50.370185183333334</v>
          </cell>
          <cell r="AK221">
            <v>44.668594473313092</v>
          </cell>
          <cell r="AL221">
            <v>18</v>
          </cell>
        </row>
        <row r="222">
          <cell r="AH222" t="str">
            <v>NORTON</v>
          </cell>
          <cell r="AI222">
            <v>12.635547837872691</v>
          </cell>
          <cell r="AJ222">
            <v>21.210183402778213</v>
          </cell>
          <cell r="AK222">
            <v>35.743814934342225</v>
          </cell>
          <cell r="AL222">
            <v>52235</v>
          </cell>
        </row>
        <row r="223">
          <cell r="AH223" t="str">
            <v>NORWELL</v>
          </cell>
          <cell r="AI223">
            <v>12.00037577898625</v>
          </cell>
          <cell r="AJ223">
            <v>23.26186076010671</v>
          </cell>
          <cell r="AK223">
            <v>30.952921357606478</v>
          </cell>
          <cell r="AL223">
            <v>38984</v>
          </cell>
        </row>
        <row r="224">
          <cell r="AH224" t="str">
            <v>NORWOOD</v>
          </cell>
          <cell r="AI224">
            <v>9.012004618146058</v>
          </cell>
          <cell r="AJ224">
            <v>18.865966931454153</v>
          </cell>
          <cell r="AK224">
            <v>28.66114835530912</v>
          </cell>
          <cell r="AL224">
            <v>318192</v>
          </cell>
        </row>
        <row r="225">
          <cell r="AH225" t="str">
            <v>OAK_BLUFFS</v>
          </cell>
          <cell r="AI225">
            <v>4.1659911445029776</v>
          </cell>
          <cell r="AJ225">
            <v>11.569660900019212</v>
          </cell>
          <cell r="AK225">
            <v>21.604735940857488</v>
          </cell>
          <cell r="AL225">
            <v>93690</v>
          </cell>
        </row>
        <row r="226">
          <cell r="AH226" t="str">
            <v>OAKHAM</v>
          </cell>
          <cell r="AI226">
            <v>19.86018659866221</v>
          </cell>
          <cell r="AJ226">
            <v>34.014771460535123</v>
          </cell>
          <cell r="AK226">
            <v>35.032168224392535</v>
          </cell>
          <cell r="AL226">
            <v>299</v>
          </cell>
        </row>
        <row r="227">
          <cell r="AH227" t="str">
            <v>ORANGE</v>
          </cell>
          <cell r="AI227">
            <v>34.440720216315789</v>
          </cell>
          <cell r="AJ227">
            <v>46.919035085263154</v>
          </cell>
          <cell r="AK227">
            <v>44.042747452579192</v>
          </cell>
          <cell r="AL227">
            <v>190</v>
          </cell>
        </row>
        <row r="228">
          <cell r="AH228" t="str">
            <v>ORLEANS</v>
          </cell>
          <cell r="AI228">
            <v>7.7392751306898591</v>
          </cell>
          <cell r="AJ228">
            <v>14.080952113157679</v>
          </cell>
          <cell r="AK228">
            <v>32.9776356108393</v>
          </cell>
          <cell r="AL228">
            <v>19546</v>
          </cell>
        </row>
        <row r="229">
          <cell r="AH229" t="str">
            <v>OTIS</v>
          </cell>
          <cell r="AI229">
            <v>37.110343816666663</v>
          </cell>
          <cell r="AJ229">
            <v>50.598703700000002</v>
          </cell>
          <cell r="AK229">
            <v>44.005487614893177</v>
          </cell>
          <cell r="AL229">
            <v>18</v>
          </cell>
        </row>
        <row r="230">
          <cell r="AH230" t="str">
            <v>OXFORD</v>
          </cell>
          <cell r="AI230">
            <v>11.829786950398111</v>
          </cell>
          <cell r="AJ230">
            <v>19.060732031262845</v>
          </cell>
          <cell r="AK230">
            <v>37.238192943466956</v>
          </cell>
          <cell r="AL230">
            <v>21602</v>
          </cell>
        </row>
        <row r="231">
          <cell r="AH231" t="str">
            <v>PALMER</v>
          </cell>
          <cell r="AI231">
            <v>15.248556511638091</v>
          </cell>
          <cell r="AJ231">
            <v>24.417730148062752</v>
          </cell>
          <cell r="AK231">
            <v>37.469223599019614</v>
          </cell>
          <cell r="AL231">
            <v>5482</v>
          </cell>
        </row>
        <row r="232">
          <cell r="AH232" t="str">
            <v>PAXTON</v>
          </cell>
          <cell r="AI232">
            <v>11.514506765937499</v>
          </cell>
          <cell r="AJ232">
            <v>22.521150504374997</v>
          </cell>
          <cell r="AK232">
            <v>30.676514764289699</v>
          </cell>
          <cell r="AL232">
            <v>4992</v>
          </cell>
        </row>
        <row r="233">
          <cell r="AH233" t="str">
            <v>PEABODY</v>
          </cell>
          <cell r="AI233">
            <v>7.2892956922963652</v>
          </cell>
          <cell r="AJ233">
            <v>17.073106000216377</v>
          </cell>
          <cell r="AK233">
            <v>25.616764842450987</v>
          </cell>
          <cell r="AL233">
            <v>471169</v>
          </cell>
        </row>
        <row r="234">
          <cell r="AH234" t="str">
            <v>PELHAM</v>
          </cell>
          <cell r="AI234">
            <v>12.602587180860926</v>
          </cell>
          <cell r="AJ234">
            <v>21.438090507549671</v>
          </cell>
          <cell r="AK234">
            <v>35.271575637082364</v>
          </cell>
          <cell r="AL234">
            <v>302</v>
          </cell>
        </row>
        <row r="235">
          <cell r="AH235" t="str">
            <v>PEMBROKE</v>
          </cell>
          <cell r="AI235">
            <v>12.766696759768802</v>
          </cell>
          <cell r="AJ235">
            <v>22.926778477413222</v>
          </cell>
          <cell r="AK235">
            <v>33.41079106865233</v>
          </cell>
          <cell r="AL235">
            <v>31661</v>
          </cell>
        </row>
        <row r="236">
          <cell r="AH236" t="str">
            <v>PEPPERELL</v>
          </cell>
          <cell r="AI236">
            <v>18.950030745053994</v>
          </cell>
          <cell r="AJ236">
            <v>30.959210766825052</v>
          </cell>
          <cell r="AK236">
            <v>36.725802000147119</v>
          </cell>
          <cell r="AL236">
            <v>3704</v>
          </cell>
        </row>
        <row r="237">
          <cell r="AH237" t="str">
            <v>PERU</v>
          </cell>
          <cell r="AI237">
            <v>17.921380477777777</v>
          </cell>
          <cell r="AJ237">
            <v>32.028518516666665</v>
          </cell>
          <cell r="AK237">
            <v>33.57266831143383</v>
          </cell>
          <cell r="AL237">
            <v>18</v>
          </cell>
        </row>
        <row r="238">
          <cell r="AH238" t="str">
            <v>PETERSHAM</v>
          </cell>
          <cell r="AI238">
            <v>41.377993265000008</v>
          </cell>
          <cell r="AJ238">
            <v>55.137666668799994</v>
          </cell>
          <cell r="AK238">
            <v>45.026925256248475</v>
          </cell>
          <cell r="AL238">
            <v>50</v>
          </cell>
        </row>
        <row r="239">
          <cell r="AH239" t="str">
            <v>PHILLIPSTON</v>
          </cell>
          <cell r="AI239">
            <v>24.068960245594408</v>
          </cell>
          <cell r="AJ239">
            <v>35.598368301398608</v>
          </cell>
          <cell r="AK239">
            <v>40.567522716453453</v>
          </cell>
          <cell r="AL239">
            <v>143</v>
          </cell>
        </row>
        <row r="240">
          <cell r="AH240" t="str">
            <v>PITTSFIELD</v>
          </cell>
          <cell r="AI240">
            <v>6.3048054640705313</v>
          </cell>
          <cell r="AJ240">
            <v>13.733638529921482</v>
          </cell>
          <cell r="AK240">
            <v>27.544654464296187</v>
          </cell>
          <cell r="AL240">
            <v>22543</v>
          </cell>
        </row>
        <row r="241">
          <cell r="AH241" t="str">
            <v>PLAINFIELD</v>
          </cell>
          <cell r="AI241">
            <v>44.007113149473682</v>
          </cell>
          <cell r="AJ241">
            <v>61.007017541052633</v>
          </cell>
          <cell r="AK241">
            <v>43.280705980941192</v>
          </cell>
          <cell r="AL241">
            <v>19</v>
          </cell>
        </row>
        <row r="242">
          <cell r="AH242" t="str">
            <v>PLAINVILLE</v>
          </cell>
          <cell r="AI242">
            <v>10.959952685495024</v>
          </cell>
          <cell r="AJ242">
            <v>18.503803070631573</v>
          </cell>
          <cell r="AK242">
            <v>35.538486797528172</v>
          </cell>
          <cell r="AL242">
            <v>42513</v>
          </cell>
        </row>
        <row r="243">
          <cell r="AH243" t="str">
            <v>PLYMOUTH</v>
          </cell>
          <cell r="AI243">
            <v>10.057202855365462</v>
          </cell>
          <cell r="AJ243">
            <v>16.931017383449799</v>
          </cell>
          <cell r="AK243">
            <v>35.640632671713355</v>
          </cell>
          <cell r="AL243">
            <v>199200</v>
          </cell>
        </row>
        <row r="244">
          <cell r="AH244" t="str">
            <v>PLYMPTON</v>
          </cell>
          <cell r="AI244">
            <v>13.659769488154206</v>
          </cell>
          <cell r="AJ244">
            <v>22.343639989544393</v>
          </cell>
          <cell r="AK244">
            <v>36.680960204907265</v>
          </cell>
          <cell r="AL244">
            <v>3424</v>
          </cell>
        </row>
        <row r="245">
          <cell r="AH245" t="str">
            <v>PRINCETON</v>
          </cell>
          <cell r="AI245">
            <v>21.512952624619686</v>
          </cell>
          <cell r="AJ245">
            <v>32.815976879474277</v>
          </cell>
          <cell r="AK245">
            <v>39.333802623579246</v>
          </cell>
          <cell r="AL245">
            <v>894</v>
          </cell>
        </row>
        <row r="246">
          <cell r="AH246" t="str">
            <v>PROVINCETOWN</v>
          </cell>
          <cell r="AI246">
            <v>4.2642309866848809</v>
          </cell>
          <cell r="AJ246">
            <v>9.3883973948699495</v>
          </cell>
          <cell r="AK246">
            <v>27.252133504797918</v>
          </cell>
          <cell r="AL246">
            <v>29373</v>
          </cell>
        </row>
        <row r="247">
          <cell r="AH247" t="str">
            <v>QUINCY</v>
          </cell>
          <cell r="AI247">
            <v>6.9699399151667674</v>
          </cell>
          <cell r="AJ247">
            <v>18.487948816398536</v>
          </cell>
          <cell r="AK247">
            <v>22.619945514943879</v>
          </cell>
          <cell r="AL247">
            <v>1505293</v>
          </cell>
        </row>
        <row r="248">
          <cell r="AH248" t="str">
            <v>RANDOLPH</v>
          </cell>
          <cell r="AI248">
            <v>8.1293935603592811</v>
          </cell>
          <cell r="AJ248">
            <v>18.277331372450377</v>
          </cell>
          <cell r="AK248">
            <v>26.686806934888118</v>
          </cell>
          <cell r="AL248">
            <v>489023</v>
          </cell>
        </row>
        <row r="249">
          <cell r="AH249" t="str">
            <v>RAYNHAM</v>
          </cell>
          <cell r="AI249">
            <v>9.226425442559405</v>
          </cell>
          <cell r="AJ249">
            <v>16.771521137995826</v>
          </cell>
          <cell r="AK249">
            <v>33.007472727051457</v>
          </cell>
          <cell r="AL249">
            <v>89663</v>
          </cell>
        </row>
        <row r="250">
          <cell r="AH250" t="str">
            <v>READING</v>
          </cell>
          <cell r="AI250">
            <v>10.113312650482873</v>
          </cell>
          <cell r="AJ250">
            <v>20.111155777847035</v>
          </cell>
          <cell r="AK250">
            <v>30.172246972368299</v>
          </cell>
          <cell r="AL250">
            <v>112928</v>
          </cell>
        </row>
        <row r="251">
          <cell r="AH251" t="str">
            <v>REHOBOTH</v>
          </cell>
          <cell r="AI251">
            <v>14.183832776674643</v>
          </cell>
          <cell r="AJ251">
            <v>25.710465593830541</v>
          </cell>
          <cell r="AK251">
            <v>33.100527234508384</v>
          </cell>
          <cell r="AL251">
            <v>11283</v>
          </cell>
        </row>
        <row r="252">
          <cell r="AH252" t="str">
            <v>REVERE</v>
          </cell>
          <cell r="AI252">
            <v>5.1894863870226153</v>
          </cell>
          <cell r="AJ252">
            <v>15.744704057268677</v>
          </cell>
          <cell r="AK252">
            <v>19.776121678045175</v>
          </cell>
          <cell r="AL252">
            <v>1410903</v>
          </cell>
        </row>
        <row r="253">
          <cell r="AH253" t="str">
            <v>RICHMOND</v>
          </cell>
          <cell r="AI253">
            <v>23.721259073069309</v>
          </cell>
          <cell r="AJ253">
            <v>34.562640261980199</v>
          </cell>
          <cell r="AK253">
            <v>41.179595470598308</v>
          </cell>
          <cell r="AL253">
            <v>101</v>
          </cell>
        </row>
        <row r="254">
          <cell r="AH254" t="str">
            <v>ROCHESTER</v>
          </cell>
          <cell r="AI254">
            <v>17.376316006951217</v>
          </cell>
          <cell r="AJ254">
            <v>25.605407905000003</v>
          </cell>
          <cell r="AK254">
            <v>40.717139296714237</v>
          </cell>
          <cell r="AL254">
            <v>2378</v>
          </cell>
        </row>
        <row r="255">
          <cell r="AH255" t="str">
            <v>ROCKLAND</v>
          </cell>
          <cell r="AI255">
            <v>8.9546806684056666</v>
          </cell>
          <cell r="AJ255">
            <v>18.645918216512374</v>
          </cell>
          <cell r="AK255">
            <v>28.814930638735564</v>
          </cell>
          <cell r="AL255">
            <v>100782</v>
          </cell>
        </row>
        <row r="256">
          <cell r="AH256" t="str">
            <v>ROCKPORT</v>
          </cell>
          <cell r="AI256">
            <v>15.500988846829724</v>
          </cell>
          <cell r="AJ256">
            <v>25.9293342645895</v>
          </cell>
          <cell r="AK256">
            <v>35.86900154547827</v>
          </cell>
          <cell r="AL256">
            <v>6419</v>
          </cell>
        </row>
        <row r="257">
          <cell r="AH257" t="str">
            <v>ROWE</v>
          </cell>
          <cell r="AL257">
            <v>0</v>
          </cell>
        </row>
        <row r="258">
          <cell r="AH258" t="str">
            <v>ROWLEY</v>
          </cell>
          <cell r="AI258">
            <v>13.847425015598752</v>
          </cell>
          <cell r="AJ258">
            <v>23.979260056172304</v>
          </cell>
          <cell r="AK258">
            <v>34.648504540575431</v>
          </cell>
          <cell r="AL258">
            <v>8334</v>
          </cell>
        </row>
        <row r="259">
          <cell r="AH259" t="str">
            <v>ROYALSTON</v>
          </cell>
          <cell r="AI259">
            <v>41.308279655</v>
          </cell>
          <cell r="AJ259">
            <v>54.207619045714289</v>
          </cell>
          <cell r="AK259">
            <v>45.722295554243729</v>
          </cell>
          <cell r="AL259">
            <v>14</v>
          </cell>
        </row>
        <row r="260">
          <cell r="AH260" t="str">
            <v>RUSSELL</v>
          </cell>
          <cell r="AI260">
            <v>18.311564624000003</v>
          </cell>
          <cell r="AJ260">
            <v>30.312431375999999</v>
          </cell>
          <cell r="AK260">
            <v>36.245653270489413</v>
          </cell>
          <cell r="AL260">
            <v>85</v>
          </cell>
        </row>
        <row r="261">
          <cell r="AH261" t="str">
            <v>RUTLAND</v>
          </cell>
          <cell r="AI261">
            <v>15.299119126206527</v>
          </cell>
          <cell r="AJ261">
            <v>26.93826466614232</v>
          </cell>
          <cell r="AK261">
            <v>34.075956968606235</v>
          </cell>
          <cell r="AL261">
            <v>3738</v>
          </cell>
        </row>
        <row r="262">
          <cell r="AH262" t="str">
            <v>SALEM</v>
          </cell>
          <cell r="AI262">
            <v>5.4462685563430009</v>
          </cell>
          <cell r="AJ262">
            <v>16.089039974408621</v>
          </cell>
          <cell r="AK262">
            <v>20.310479301459456</v>
          </cell>
          <cell r="AL262">
            <v>741335</v>
          </cell>
        </row>
        <row r="263">
          <cell r="AH263" t="str">
            <v>SALISBURY</v>
          </cell>
          <cell r="AI263">
            <v>10.147749096957169</v>
          </cell>
          <cell r="AJ263">
            <v>16.922898087513875</v>
          </cell>
          <cell r="AK263">
            <v>35.978763369535706</v>
          </cell>
          <cell r="AL263">
            <v>27923</v>
          </cell>
        </row>
        <row r="264">
          <cell r="AH264" t="str">
            <v>SANDISFIELD</v>
          </cell>
          <cell r="AL264">
            <v>0</v>
          </cell>
        </row>
        <row r="265">
          <cell r="AH265" t="str">
            <v>SANDWICH</v>
          </cell>
          <cell r="AI265">
            <v>11.900825083003728</v>
          </cell>
          <cell r="AJ265">
            <v>19.756833434457526</v>
          </cell>
          <cell r="AK265">
            <v>36.141900337878191</v>
          </cell>
          <cell r="AL265">
            <v>20388</v>
          </cell>
        </row>
        <row r="266">
          <cell r="AH266" t="str">
            <v>SAUGUS</v>
          </cell>
          <cell r="AI266">
            <v>6.9072534143545479</v>
          </cell>
          <cell r="AJ266">
            <v>17.106798377027523</v>
          </cell>
          <cell r="AK266">
            <v>24.226345323495014</v>
          </cell>
          <cell r="AL266">
            <v>378499</v>
          </cell>
        </row>
        <row r="267">
          <cell r="AH267" t="str">
            <v>SAVOY</v>
          </cell>
          <cell r="AI267">
            <v>24.610407310769233</v>
          </cell>
          <cell r="AJ267">
            <v>35.862820513076926</v>
          </cell>
          <cell r="AK267">
            <v>41.174241666455693</v>
          </cell>
          <cell r="AL267">
            <v>13</v>
          </cell>
        </row>
        <row r="268">
          <cell r="AH268" t="str">
            <v>SCITUATE</v>
          </cell>
          <cell r="AI268">
            <v>14.620485129131088</v>
          </cell>
          <cell r="AJ268">
            <v>27.838670640829811</v>
          </cell>
          <cell r="AK268">
            <v>31.511170884046098</v>
          </cell>
          <cell r="AL268">
            <v>21993</v>
          </cell>
        </row>
        <row r="269">
          <cell r="AH269" t="str">
            <v>SEEKONK</v>
          </cell>
          <cell r="AI269">
            <v>8.7593738552722868</v>
          </cell>
          <cell r="AJ269">
            <v>18.124307475441395</v>
          </cell>
          <cell r="AK269">
            <v>28.997655884423679</v>
          </cell>
          <cell r="AL269">
            <v>67242</v>
          </cell>
        </row>
        <row r="270">
          <cell r="AH270" t="str">
            <v>SHARON</v>
          </cell>
          <cell r="AI270">
            <v>13.53530987117521</v>
          </cell>
          <cell r="AJ270">
            <v>24.217675652738833</v>
          </cell>
          <cell r="AK270">
            <v>33.534126227290031</v>
          </cell>
          <cell r="AL270">
            <v>64312</v>
          </cell>
        </row>
        <row r="271">
          <cell r="AH271" t="str">
            <v>SHEFFIELD</v>
          </cell>
          <cell r="AI271">
            <v>40.700400509090905</v>
          </cell>
          <cell r="AJ271">
            <v>57.66915151418182</v>
          </cell>
          <cell r="AK271">
            <v>42.34541286678926</v>
          </cell>
          <cell r="AL271">
            <v>55</v>
          </cell>
        </row>
        <row r="272">
          <cell r="AH272" t="str">
            <v>SHELBURNE</v>
          </cell>
          <cell r="AI272">
            <v>38.289391557499997</v>
          </cell>
          <cell r="AJ272">
            <v>49.466833333499999</v>
          </cell>
          <cell r="AK272">
            <v>46.442501745794509</v>
          </cell>
          <cell r="AL272">
            <v>40</v>
          </cell>
        </row>
        <row r="273">
          <cell r="AH273" t="str">
            <v>SHERBORN</v>
          </cell>
          <cell r="AI273">
            <v>14.682008725226444</v>
          </cell>
          <cell r="AJ273">
            <v>29.899144544841231</v>
          </cell>
          <cell r="AK273">
            <v>29.463067820968131</v>
          </cell>
          <cell r="AL273">
            <v>7684</v>
          </cell>
        </row>
        <row r="274">
          <cell r="AH274" t="str">
            <v>SHIRLEY</v>
          </cell>
          <cell r="AI274">
            <v>15.986461196178563</v>
          </cell>
          <cell r="AJ274">
            <v>25.483148954195549</v>
          </cell>
          <cell r="AK274">
            <v>37.640076330236766</v>
          </cell>
          <cell r="AL274">
            <v>4357</v>
          </cell>
        </row>
        <row r="275">
          <cell r="AH275" t="str">
            <v>SHREWSBURY</v>
          </cell>
          <cell r="AI275">
            <v>8.3657963612219479</v>
          </cell>
          <cell r="AJ275">
            <v>17.138621867886901</v>
          </cell>
          <cell r="AK275">
            <v>29.28752297253433</v>
          </cell>
          <cell r="AL275">
            <v>166963</v>
          </cell>
        </row>
        <row r="276">
          <cell r="AH276" t="str">
            <v>SHUTESBURY</v>
          </cell>
          <cell r="AI276">
            <v>24.680501656100628</v>
          </cell>
          <cell r="AJ276">
            <v>36.522012581886791</v>
          </cell>
          <cell r="AK276">
            <v>40.546234850717404</v>
          </cell>
          <cell r="AL276">
            <v>159</v>
          </cell>
        </row>
        <row r="277">
          <cell r="AH277" t="str">
            <v>SOMERSET</v>
          </cell>
          <cell r="AI277">
            <v>8.4237499737318231</v>
          </cell>
          <cell r="AJ277">
            <v>15.363018331242607</v>
          </cell>
          <cell r="AK277">
            <v>32.898808523587114</v>
          </cell>
          <cell r="AL277">
            <v>36021</v>
          </cell>
        </row>
        <row r="278">
          <cell r="AH278" t="str">
            <v>SOMERVILLE</v>
          </cell>
          <cell r="AI278">
            <v>4.64978500697584</v>
          </cell>
          <cell r="AJ278">
            <v>17.132828809098317</v>
          </cell>
          <cell r="AK278">
            <v>16.283773306040125</v>
          </cell>
          <cell r="AL278">
            <v>2406641</v>
          </cell>
        </row>
        <row r="279">
          <cell r="AH279" t="str">
            <v>SOUTH_HADLEY</v>
          </cell>
          <cell r="AI279">
            <v>10.186112714081453</v>
          </cell>
          <cell r="AJ279">
            <v>19.026864507648906</v>
          </cell>
          <cell r="AK279">
            <v>32.121254797352172</v>
          </cell>
          <cell r="AL279">
            <v>23891</v>
          </cell>
        </row>
        <row r="280">
          <cell r="AH280" t="str">
            <v>SOUTHAMPTON</v>
          </cell>
          <cell r="AI280">
            <v>11.999428439986451</v>
          </cell>
          <cell r="AJ280">
            <v>21.201009488407859</v>
          </cell>
          <cell r="AK280">
            <v>33.95902948832908</v>
          </cell>
          <cell r="AL280">
            <v>1476</v>
          </cell>
        </row>
        <row r="281">
          <cell r="AH281" t="str">
            <v>SOUTHBOROUGH</v>
          </cell>
          <cell r="AI281">
            <v>13.568711869934937</v>
          </cell>
          <cell r="AJ281">
            <v>22.824946986931888</v>
          </cell>
          <cell r="AK281">
            <v>35.668109663615475</v>
          </cell>
          <cell r="AL281">
            <v>39552</v>
          </cell>
        </row>
        <row r="282">
          <cell r="AH282" t="str">
            <v>SOUTHBRIDGE</v>
          </cell>
          <cell r="AI282">
            <v>13.629904052814982</v>
          </cell>
          <cell r="AJ282">
            <v>23.090834797487361</v>
          </cell>
          <cell r="AK282">
            <v>35.416400071334259</v>
          </cell>
          <cell r="AL282">
            <v>19382</v>
          </cell>
        </row>
        <row r="283">
          <cell r="AH283" t="str">
            <v>SOUTHWICK</v>
          </cell>
          <cell r="AI283">
            <v>13.563965108097165</v>
          </cell>
          <cell r="AJ283">
            <v>24.384369096437251</v>
          </cell>
          <cell r="AK283">
            <v>33.375393198290212</v>
          </cell>
          <cell r="AL283">
            <v>1976</v>
          </cell>
        </row>
        <row r="284">
          <cell r="AH284" t="str">
            <v>SPENCER</v>
          </cell>
          <cell r="AI284">
            <v>12.760590539814048</v>
          </cell>
          <cell r="AJ284">
            <v>24.491564642179878</v>
          </cell>
          <cell r="AK284">
            <v>31.261189049157348</v>
          </cell>
          <cell r="AL284">
            <v>10863</v>
          </cell>
        </row>
        <row r="285">
          <cell r="AH285" t="str">
            <v>SPRINGFIELD</v>
          </cell>
          <cell r="AI285">
            <v>5.4162439886288238</v>
          </cell>
          <cell r="AJ285">
            <v>12.830685639449392</v>
          </cell>
          <cell r="AK285">
            <v>25.327924668231152</v>
          </cell>
          <cell r="AL285">
            <v>1203520</v>
          </cell>
        </row>
        <row r="286">
          <cell r="AH286" t="str">
            <v>STERLING</v>
          </cell>
          <cell r="AI286">
            <v>14.550210373097345</v>
          </cell>
          <cell r="AJ286">
            <v>22.608871526537378</v>
          </cell>
          <cell r="AK286">
            <v>38.613719457918712</v>
          </cell>
          <cell r="AL286">
            <v>5311</v>
          </cell>
        </row>
        <row r="287">
          <cell r="AH287" t="str">
            <v>STOCKBRIDGE</v>
          </cell>
          <cell r="AI287">
            <v>24.832525106138394</v>
          </cell>
          <cell r="AJ287">
            <v>34.507038693303564</v>
          </cell>
          <cell r="AK287">
            <v>43.178190965933098</v>
          </cell>
          <cell r="AL287">
            <v>448</v>
          </cell>
        </row>
        <row r="288">
          <cell r="AH288" t="str">
            <v>STONEHAM</v>
          </cell>
          <cell r="AI288">
            <v>7.9118523322989072</v>
          </cell>
          <cell r="AJ288">
            <v>18.227723075219529</v>
          </cell>
          <cell r="AK288">
            <v>26.043359226984368</v>
          </cell>
          <cell r="AL288">
            <v>171525</v>
          </cell>
        </row>
        <row r="289">
          <cell r="AH289" t="str">
            <v>STOUGHTON</v>
          </cell>
          <cell r="AI289">
            <v>8.3987867241280298</v>
          </cell>
          <cell r="AJ289">
            <v>17.94865159249122</v>
          </cell>
          <cell r="AK289">
            <v>28.076047988947462</v>
          </cell>
          <cell r="AL289">
            <v>291339</v>
          </cell>
        </row>
        <row r="290">
          <cell r="AH290" t="str">
            <v>STOW</v>
          </cell>
          <cell r="AI290">
            <v>17.196030664243281</v>
          </cell>
          <cell r="AJ290">
            <v>32.454872232888263</v>
          </cell>
          <cell r="AK290">
            <v>31.790660966123209</v>
          </cell>
          <cell r="AL290">
            <v>7070</v>
          </cell>
        </row>
        <row r="291">
          <cell r="AH291" t="str">
            <v>STURBRIDGE</v>
          </cell>
          <cell r="AI291">
            <v>15.557156808812408</v>
          </cell>
          <cell r="AJ291">
            <v>22.911837078962883</v>
          </cell>
          <cell r="AK291">
            <v>40.740050887748225</v>
          </cell>
          <cell r="AL291">
            <v>12959</v>
          </cell>
        </row>
        <row r="292">
          <cell r="AH292" t="str">
            <v>SUDBURY</v>
          </cell>
          <cell r="AI292">
            <v>14.157658266342327</v>
          </cell>
          <cell r="AJ292">
            <v>28.052079432150965</v>
          </cell>
          <cell r="AK292">
            <v>30.281516136267591</v>
          </cell>
          <cell r="AL292">
            <v>47481</v>
          </cell>
        </row>
        <row r="293">
          <cell r="AH293" t="str">
            <v>SUNDERLAND</v>
          </cell>
          <cell r="AI293">
            <v>7.9760699840142957</v>
          </cell>
          <cell r="AJ293">
            <v>13.30533254730682</v>
          </cell>
          <cell r="AK293">
            <v>35.967849532458743</v>
          </cell>
          <cell r="AL293">
            <v>11893</v>
          </cell>
        </row>
        <row r="294">
          <cell r="AH294" t="str">
            <v>SUTTON</v>
          </cell>
          <cell r="AI294">
            <v>12.412804789269526</v>
          </cell>
          <cell r="AJ294">
            <v>20.084323551176521</v>
          </cell>
          <cell r="AK294">
            <v>37.082069777378372</v>
          </cell>
          <cell r="AL294">
            <v>11075</v>
          </cell>
        </row>
        <row r="295">
          <cell r="AH295" t="str">
            <v>SWAMPSCOTT</v>
          </cell>
          <cell r="AI295">
            <v>5.8381775285391377</v>
          </cell>
          <cell r="AJ295">
            <v>17.225057924129867</v>
          </cell>
          <cell r="AK295">
            <v>20.336108781477051</v>
          </cell>
          <cell r="AL295">
            <v>109294</v>
          </cell>
        </row>
        <row r="296">
          <cell r="AH296" t="str">
            <v>SWANSEA</v>
          </cell>
          <cell r="AI296">
            <v>9.8707526652620334</v>
          </cell>
          <cell r="AJ296">
            <v>17.136234784248593</v>
          </cell>
          <cell r="AK296">
            <v>34.560985384029998</v>
          </cell>
          <cell r="AL296">
            <v>27901</v>
          </cell>
        </row>
        <row r="297">
          <cell r="AH297" t="str">
            <v>TAUNTON</v>
          </cell>
          <cell r="AI297">
            <v>9.1403444162308833</v>
          </cell>
          <cell r="AJ297">
            <v>17.148713643973363</v>
          </cell>
          <cell r="AK297">
            <v>31.98028005829968</v>
          </cell>
          <cell r="AL297">
            <v>351717</v>
          </cell>
        </row>
        <row r="298">
          <cell r="AH298" t="str">
            <v>TEMPLETON</v>
          </cell>
          <cell r="AI298">
            <v>18.720946140314815</v>
          </cell>
          <cell r="AJ298">
            <v>27.049910489944445</v>
          </cell>
          <cell r="AK298">
            <v>41.525341417911498</v>
          </cell>
          <cell r="AL298">
            <v>1080</v>
          </cell>
        </row>
        <row r="299">
          <cell r="AH299" t="str">
            <v>TEWKSBURY</v>
          </cell>
          <cell r="AI299">
            <v>8.8902711421136082</v>
          </cell>
          <cell r="AJ299">
            <v>17.718417792109346</v>
          </cell>
          <cell r="AK299">
            <v>30.105186297411166</v>
          </cell>
          <cell r="AL299">
            <v>178226</v>
          </cell>
        </row>
        <row r="300">
          <cell r="AH300" t="str">
            <v>TISBURY</v>
          </cell>
          <cell r="AI300">
            <v>4.3220152046149769</v>
          </cell>
          <cell r="AJ300">
            <v>11.664042352507346</v>
          </cell>
          <cell r="AK300">
            <v>22.23250777387258</v>
          </cell>
          <cell r="AL300">
            <v>52067</v>
          </cell>
        </row>
        <row r="301">
          <cell r="AH301" t="str">
            <v>TOLLAND</v>
          </cell>
          <cell r="AI301">
            <v>30.040440389999997</v>
          </cell>
          <cell r="AJ301">
            <v>51.640833334999996</v>
          </cell>
          <cell r="AK301">
            <v>34.903124271977823</v>
          </cell>
          <cell r="AL301">
            <v>4</v>
          </cell>
        </row>
        <row r="302">
          <cell r="AH302" t="str">
            <v>TOPSFIELD</v>
          </cell>
          <cell r="AI302">
            <v>15.247656589165546</v>
          </cell>
          <cell r="AJ302">
            <v>26.906419170412743</v>
          </cell>
          <cell r="AK302">
            <v>34.001529135320418</v>
          </cell>
          <cell r="AL302">
            <v>8916</v>
          </cell>
        </row>
        <row r="303">
          <cell r="AH303" t="str">
            <v>TOWNSEND</v>
          </cell>
          <cell r="AI303">
            <v>16.449568580113141</v>
          </cell>
          <cell r="AJ303">
            <v>28.851131416745002</v>
          </cell>
          <cell r="AK303">
            <v>34.209199651489413</v>
          </cell>
          <cell r="AL303">
            <v>2298</v>
          </cell>
        </row>
        <row r="304">
          <cell r="AH304" t="str">
            <v>TRURO</v>
          </cell>
          <cell r="AI304">
            <v>7.7265621213767757</v>
          </cell>
          <cell r="AJ304">
            <v>13.806068230920621</v>
          </cell>
          <cell r="AK304">
            <v>33.578982772540812</v>
          </cell>
          <cell r="AL304">
            <v>4573</v>
          </cell>
        </row>
        <row r="305">
          <cell r="AH305" t="str">
            <v>TYNGSBOROUGH</v>
          </cell>
          <cell r="AI305">
            <v>10.447390581787461</v>
          </cell>
          <cell r="AJ305">
            <v>19.172357545611906</v>
          </cell>
          <cell r="AK305">
            <v>32.695167165329501</v>
          </cell>
          <cell r="AL305">
            <v>35749</v>
          </cell>
        </row>
        <row r="306">
          <cell r="AH306" t="str">
            <v>TYRINGHAM</v>
          </cell>
          <cell r="AI306">
            <v>31.474863426999995</v>
          </cell>
          <cell r="AJ306">
            <v>42.311333337000001</v>
          </cell>
          <cell r="AK306">
            <v>44.633237874557125</v>
          </cell>
          <cell r="AL306">
            <v>10</v>
          </cell>
        </row>
        <row r="307">
          <cell r="AH307" t="str">
            <v>UPTON</v>
          </cell>
          <cell r="AI307">
            <v>17.191406943089284</v>
          </cell>
          <cell r="AJ307">
            <v>28.356304235732143</v>
          </cell>
          <cell r="AK307">
            <v>36.375841083182145</v>
          </cell>
          <cell r="AL307">
            <v>5040</v>
          </cell>
        </row>
        <row r="308">
          <cell r="AH308" t="str">
            <v>UXBRIDGE</v>
          </cell>
          <cell r="AI308">
            <v>15.860599425735264</v>
          </cell>
          <cell r="AJ308">
            <v>25.826318336735078</v>
          </cell>
          <cell r="AK308">
            <v>36.84752712857717</v>
          </cell>
          <cell r="AL308">
            <v>10622</v>
          </cell>
        </row>
        <row r="309">
          <cell r="AH309" t="str">
            <v>WAKEFIELD</v>
          </cell>
          <cell r="AI309">
            <v>9.0369018749517043</v>
          </cell>
          <cell r="AJ309">
            <v>20.539857393411189</v>
          </cell>
          <cell r="AK309">
            <v>26.398143965256281</v>
          </cell>
          <cell r="AL309">
            <v>163081</v>
          </cell>
        </row>
        <row r="310">
          <cell r="AH310" t="str">
            <v>WALES</v>
          </cell>
          <cell r="AI310">
            <v>28.793789378571425</v>
          </cell>
          <cell r="AJ310">
            <v>40.736666664285714</v>
          </cell>
          <cell r="AK310">
            <v>42.409639869452434</v>
          </cell>
          <cell r="AL310">
            <v>21</v>
          </cell>
        </row>
        <row r="311">
          <cell r="AH311" t="str">
            <v>WALPOLE</v>
          </cell>
          <cell r="AI311">
            <v>10.987315427898624</v>
          </cell>
          <cell r="AJ311">
            <v>20.746332492723369</v>
          </cell>
          <cell r="AK311">
            <v>31.776166987834639</v>
          </cell>
          <cell r="AL311">
            <v>113892</v>
          </cell>
        </row>
        <row r="312">
          <cell r="AH312" t="str">
            <v>WALTHAM</v>
          </cell>
          <cell r="AI312">
            <v>7.7524524440193616</v>
          </cell>
          <cell r="AJ312">
            <v>18.840778479712441</v>
          </cell>
          <cell r="AK312">
            <v>24.688318858057137</v>
          </cell>
          <cell r="AL312">
            <v>1067591</v>
          </cell>
        </row>
        <row r="313">
          <cell r="AH313" t="str">
            <v>WARE</v>
          </cell>
          <cell r="AI313">
            <v>24.076320726552094</v>
          </cell>
          <cell r="AJ313">
            <v>38.051038311589686</v>
          </cell>
          <cell r="AK313">
            <v>37.964252953200806</v>
          </cell>
          <cell r="AL313">
            <v>931</v>
          </cell>
        </row>
        <row r="314">
          <cell r="AH314" t="str">
            <v>WAREHAM</v>
          </cell>
          <cell r="AI314">
            <v>12.601414465874409</v>
          </cell>
          <cell r="AJ314">
            <v>19.302086403989954</v>
          </cell>
          <cell r="AK314">
            <v>39.171147208012364</v>
          </cell>
          <cell r="AL314">
            <v>49765</v>
          </cell>
        </row>
        <row r="315">
          <cell r="AH315" t="str">
            <v>WARREN</v>
          </cell>
          <cell r="AI315">
            <v>27.499549070669147</v>
          </cell>
          <cell r="AJ315">
            <v>41.760607187825279</v>
          </cell>
          <cell r="AK315">
            <v>39.510271888986701</v>
          </cell>
          <cell r="AL315">
            <v>538</v>
          </cell>
        </row>
        <row r="316">
          <cell r="AH316" t="str">
            <v>WARWICK</v>
          </cell>
          <cell r="AI316">
            <v>53.88369685</v>
          </cell>
          <cell r="AJ316">
            <v>65.141666670000006</v>
          </cell>
          <cell r="AK316">
            <v>49.630627772821761</v>
          </cell>
          <cell r="AL316">
            <v>4</v>
          </cell>
        </row>
        <row r="317">
          <cell r="AH317" t="str">
            <v>WASHINGTON</v>
          </cell>
          <cell r="AI317">
            <v>13.139784875294117</v>
          </cell>
          <cell r="AJ317">
            <v>22.423333336470588</v>
          </cell>
          <cell r="AK317">
            <v>35.1592281436306</v>
          </cell>
          <cell r="AL317">
            <v>17</v>
          </cell>
        </row>
        <row r="318">
          <cell r="AH318" t="str">
            <v>WATERTOWN</v>
          </cell>
          <cell r="AI318">
            <v>6.1735379498459197</v>
          </cell>
          <cell r="AJ318">
            <v>18.559342826698629</v>
          </cell>
          <cell r="AK318">
            <v>19.958264710639263</v>
          </cell>
          <cell r="AL318">
            <v>595265</v>
          </cell>
        </row>
        <row r="319">
          <cell r="AH319" t="str">
            <v>WAYLAND</v>
          </cell>
          <cell r="AI319">
            <v>13.002643743490848</v>
          </cell>
          <cell r="AJ319">
            <v>25.377366114738603</v>
          </cell>
          <cell r="AK319">
            <v>30.742300878748498</v>
          </cell>
          <cell r="AL319">
            <v>41795</v>
          </cell>
        </row>
        <row r="320">
          <cell r="AH320" t="str">
            <v>WEBSTER</v>
          </cell>
          <cell r="AI320">
            <v>13.242173597926294</v>
          </cell>
          <cell r="AJ320">
            <v>20.198342225761291</v>
          </cell>
          <cell r="AK320">
            <v>39.336417167059423</v>
          </cell>
          <cell r="AL320">
            <v>33187</v>
          </cell>
        </row>
        <row r="321">
          <cell r="AH321" t="str">
            <v>WELLESLEY</v>
          </cell>
          <cell r="AI321">
            <v>9.8864405205558583</v>
          </cell>
          <cell r="AJ321">
            <v>22.199730080991745</v>
          </cell>
          <cell r="AK321">
            <v>26.720434395788459</v>
          </cell>
          <cell r="AL321">
            <v>299411</v>
          </cell>
        </row>
        <row r="322">
          <cell r="AH322" t="str">
            <v>WELLFLEET</v>
          </cell>
          <cell r="AI322">
            <v>10.457144678065067</v>
          </cell>
          <cell r="AJ322">
            <v>18.345829389353131</v>
          </cell>
          <cell r="AK322">
            <v>34.200071709378683</v>
          </cell>
          <cell r="AL322">
            <v>5287</v>
          </cell>
        </row>
        <row r="323">
          <cell r="AH323" t="str">
            <v>WENDELL</v>
          </cell>
          <cell r="AI323">
            <v>12.753062168421051</v>
          </cell>
          <cell r="AJ323">
            <v>28.893508768947367</v>
          </cell>
          <cell r="AK323">
            <v>26.482894003085793</v>
          </cell>
          <cell r="AL323">
            <v>38</v>
          </cell>
        </row>
        <row r="324">
          <cell r="AH324" t="str">
            <v>WENHAM</v>
          </cell>
          <cell r="AI324">
            <v>13.582379828195631</v>
          </cell>
          <cell r="AJ324">
            <v>24.612557740183398</v>
          </cell>
          <cell r="AK324">
            <v>33.110853341391305</v>
          </cell>
          <cell r="AL324">
            <v>10796</v>
          </cell>
        </row>
        <row r="325">
          <cell r="AH325" t="str">
            <v>WEST_BOYLSTON</v>
          </cell>
          <cell r="AI325">
            <v>9.9704386177676021</v>
          </cell>
          <cell r="AJ325">
            <v>17.777807724435618</v>
          </cell>
          <cell r="AK325">
            <v>33.650173651264851</v>
          </cell>
          <cell r="AL325">
            <v>24673</v>
          </cell>
        </row>
        <row r="326">
          <cell r="AH326" t="str">
            <v>WEST_BRIDGEWATER</v>
          </cell>
          <cell r="AI326">
            <v>9.5452776506322525</v>
          </cell>
          <cell r="AJ326">
            <v>17.704316408405401</v>
          </cell>
          <cell r="AK326">
            <v>32.348984610669802</v>
          </cell>
          <cell r="AL326">
            <v>44381</v>
          </cell>
        </row>
        <row r="327">
          <cell r="AH327" t="str">
            <v>WEST_BROOKFIELD</v>
          </cell>
          <cell r="AI327">
            <v>19.142184484761906</v>
          </cell>
          <cell r="AJ327">
            <v>33.802733686904766</v>
          </cell>
          <cell r="AK327">
            <v>33.977461104888604</v>
          </cell>
          <cell r="AL327">
            <v>378</v>
          </cell>
        </row>
        <row r="328">
          <cell r="AH328" t="str">
            <v>WEST_NEWBURY</v>
          </cell>
          <cell r="AI328">
            <v>19.306270746242742</v>
          </cell>
          <cell r="AJ328">
            <v>29.525915620409663</v>
          </cell>
          <cell r="AK328">
            <v>39.232525746766065</v>
          </cell>
          <cell r="AL328">
            <v>3271</v>
          </cell>
        </row>
        <row r="329">
          <cell r="AH329" t="str">
            <v>WEST_SPRINGFIELD</v>
          </cell>
          <cell r="AI329">
            <v>6.3844828637828623</v>
          </cell>
          <cell r="AJ329">
            <v>13.587682234863864</v>
          </cell>
          <cell r="AK329">
            <v>28.192370501870933</v>
          </cell>
          <cell r="AL329">
            <v>151577</v>
          </cell>
        </row>
        <row r="330">
          <cell r="AH330" t="str">
            <v>WEST_STOCKBRIDGE</v>
          </cell>
          <cell r="AI330">
            <v>25.20082785925926</v>
          </cell>
          <cell r="AJ330">
            <v>35.474115229629625</v>
          </cell>
          <cell r="AK330">
            <v>42.624027738755878</v>
          </cell>
          <cell r="AL330">
            <v>81</v>
          </cell>
        </row>
        <row r="331">
          <cell r="AH331" t="str">
            <v>WEST_TISBURY</v>
          </cell>
          <cell r="AI331">
            <v>6.7124846961166789</v>
          </cell>
          <cell r="AJ331">
            <v>16.544899330529706</v>
          </cell>
          <cell r="AK331">
            <v>24.342794339269407</v>
          </cell>
          <cell r="AL331">
            <v>18161</v>
          </cell>
        </row>
        <row r="332">
          <cell r="AH332" t="str">
            <v>WESTBOROUGH</v>
          </cell>
          <cell r="AI332">
            <v>10.723446865448727</v>
          </cell>
          <cell r="AJ332">
            <v>19.835733618306218</v>
          </cell>
          <cell r="AK332">
            <v>32.43675400707788</v>
          </cell>
          <cell r="AL332">
            <v>143186</v>
          </cell>
        </row>
        <row r="333">
          <cell r="AH333" t="str">
            <v>WESTFIELD</v>
          </cell>
          <cell r="AI333">
            <v>9.7095172310572515</v>
          </cell>
          <cell r="AJ333">
            <v>18.864761975522022</v>
          </cell>
          <cell r="AK333">
            <v>30.881440996676783</v>
          </cell>
          <cell r="AL333">
            <v>38638</v>
          </cell>
        </row>
        <row r="334">
          <cell r="AH334" t="str">
            <v>WESTFORD</v>
          </cell>
          <cell r="AI334">
            <v>15.144823055901462</v>
          </cell>
          <cell r="AJ334">
            <v>24.518721141446136</v>
          </cell>
          <cell r="AK334">
            <v>37.06104319682688</v>
          </cell>
          <cell r="AL334">
            <v>55693</v>
          </cell>
        </row>
        <row r="335">
          <cell r="AH335" t="str">
            <v>WESTHAMPTON</v>
          </cell>
          <cell r="AI335">
            <v>15.288947021105527</v>
          </cell>
          <cell r="AJ335">
            <v>26.151021774120601</v>
          </cell>
          <cell r="AK335">
            <v>35.078431320574261</v>
          </cell>
          <cell r="AL335">
            <v>199</v>
          </cell>
        </row>
        <row r="336">
          <cell r="AH336" t="str">
            <v>WESTMINSTER</v>
          </cell>
          <cell r="AI336">
            <v>16.670030672762646</v>
          </cell>
          <cell r="AJ336">
            <v>25.131665122697797</v>
          </cell>
          <cell r="AK336">
            <v>39.798470793024421</v>
          </cell>
          <cell r="AL336">
            <v>5397</v>
          </cell>
        </row>
        <row r="337">
          <cell r="AH337" t="str">
            <v>WESTON</v>
          </cell>
          <cell r="AI337">
            <v>12.346402522121682</v>
          </cell>
          <cell r="AJ337">
            <v>23.946586908903519</v>
          </cell>
          <cell r="AK337">
            <v>30.93485322753331</v>
          </cell>
          <cell r="AL337">
            <v>71547</v>
          </cell>
        </row>
        <row r="338">
          <cell r="AH338" t="str">
            <v>WESTPORT</v>
          </cell>
          <cell r="AI338">
            <v>12.440179108986547</v>
          </cell>
          <cell r="AJ338">
            <v>19.603267015444835</v>
          </cell>
          <cell r="AK338">
            <v>38.075834295942499</v>
          </cell>
          <cell r="AL338">
            <v>17692</v>
          </cell>
        </row>
        <row r="339">
          <cell r="AH339" t="str">
            <v>WESTWOOD</v>
          </cell>
          <cell r="AI339">
            <v>11.569136519982125</v>
          </cell>
          <cell r="AJ339">
            <v>21.549142696617821</v>
          </cell>
          <cell r="AK339">
            <v>32.212334428871522</v>
          </cell>
          <cell r="AL339">
            <v>152171</v>
          </cell>
        </row>
        <row r="340">
          <cell r="AH340" t="str">
            <v>WEYMOUTH</v>
          </cell>
          <cell r="AI340">
            <v>7.9903534623396881</v>
          </cell>
          <cell r="AJ340">
            <v>17.96307541095436</v>
          </cell>
          <cell r="AK340">
            <v>26.689260985232934</v>
          </cell>
          <cell r="AL340">
            <v>455802</v>
          </cell>
        </row>
        <row r="341">
          <cell r="AH341" t="str">
            <v>WHATELY</v>
          </cell>
          <cell r="AI341">
            <v>19.410266006524822</v>
          </cell>
          <cell r="AJ341">
            <v>25.709487782411351</v>
          </cell>
          <cell r="AK341">
            <v>45.299072865552731</v>
          </cell>
          <cell r="AL341">
            <v>423</v>
          </cell>
        </row>
        <row r="342">
          <cell r="AH342" t="str">
            <v>WHITMAN</v>
          </cell>
          <cell r="AI342">
            <v>7.9685042593462159</v>
          </cell>
          <cell r="AJ342">
            <v>17.678226233645187</v>
          </cell>
          <cell r="AK342">
            <v>27.045148604945094</v>
          </cell>
          <cell r="AL342">
            <v>63599</v>
          </cell>
        </row>
        <row r="343">
          <cell r="AH343" t="str">
            <v>WILBRAHAM</v>
          </cell>
          <cell r="AI343">
            <v>8.9959347667568199</v>
          </cell>
          <cell r="AJ343">
            <v>18.278644364901222</v>
          </cell>
          <cell r="AK343">
            <v>29.529328063401273</v>
          </cell>
          <cell r="AL343">
            <v>17008</v>
          </cell>
        </row>
        <row r="344">
          <cell r="AH344" t="str">
            <v>WILLIAMSBURG</v>
          </cell>
          <cell r="AI344">
            <v>15.611030949172578</v>
          </cell>
          <cell r="AJ344">
            <v>26.33134752104019</v>
          </cell>
          <cell r="AK344">
            <v>35.572120120396825</v>
          </cell>
          <cell r="AL344">
            <v>423</v>
          </cell>
        </row>
        <row r="345">
          <cell r="AH345" t="str">
            <v>WILLIAMSTOWN</v>
          </cell>
          <cell r="AI345">
            <v>24.782962256842104</v>
          </cell>
          <cell r="AJ345">
            <v>36.972353804736848</v>
          </cell>
          <cell r="AK345">
            <v>40.218638587733537</v>
          </cell>
          <cell r="AL345">
            <v>456</v>
          </cell>
        </row>
        <row r="346">
          <cell r="AH346" t="str">
            <v>WILMINGTON</v>
          </cell>
          <cell r="AI346">
            <v>11.143694117515588</v>
          </cell>
          <cell r="AJ346">
            <v>21.15931001516271</v>
          </cell>
          <cell r="AK346">
            <v>31.599406907493801</v>
          </cell>
          <cell r="AL346">
            <v>134873</v>
          </cell>
        </row>
        <row r="347">
          <cell r="AH347" t="str">
            <v>WINCHENDON</v>
          </cell>
          <cell r="AI347">
            <v>23.272953022555885</v>
          </cell>
          <cell r="AJ347">
            <v>33.827098857153501</v>
          </cell>
          <cell r="AK347">
            <v>41.279838606616352</v>
          </cell>
          <cell r="AL347">
            <v>1342</v>
          </cell>
        </row>
        <row r="348">
          <cell r="AH348" t="str">
            <v>WINCHESTER</v>
          </cell>
          <cell r="AI348">
            <v>8.5351262810687061</v>
          </cell>
          <cell r="AJ348">
            <v>21.599725053061924</v>
          </cell>
          <cell r="AK348">
            <v>23.708985906351955</v>
          </cell>
          <cell r="AL348">
            <v>140353</v>
          </cell>
        </row>
        <row r="349">
          <cell r="AH349" t="str">
            <v>WINDSOR</v>
          </cell>
          <cell r="AI349">
            <v>53.445883780000003</v>
          </cell>
          <cell r="AJ349">
            <v>82.5</v>
          </cell>
          <cell r="AK349">
            <v>38.869733658181822</v>
          </cell>
          <cell r="AL349">
            <v>3</v>
          </cell>
        </row>
        <row r="350">
          <cell r="AH350" t="str">
            <v>WINTHROP</v>
          </cell>
          <cell r="AI350">
            <v>5.8603014476682613</v>
          </cell>
          <cell r="AJ350">
            <v>18.559398948466743</v>
          </cell>
          <cell r="AK350">
            <v>18.945553562182791</v>
          </cell>
          <cell r="AL350">
            <v>181444</v>
          </cell>
        </row>
        <row r="351">
          <cell r="AH351" t="str">
            <v>WOBURN</v>
          </cell>
          <cell r="AI351">
            <v>8.5026244478020949</v>
          </cell>
          <cell r="AJ351">
            <v>18.536885693029188</v>
          </cell>
          <cell r="AK351">
            <v>27.521206923122524</v>
          </cell>
          <cell r="AL351">
            <v>568416</v>
          </cell>
        </row>
        <row r="352">
          <cell r="AH352" t="str">
            <v>WORCESTER</v>
          </cell>
          <cell r="AI352">
            <v>5.7065484539372413</v>
          </cell>
          <cell r="AJ352">
            <v>13.017293649221671</v>
          </cell>
          <cell r="AK352">
            <v>26.302925666634771</v>
          </cell>
          <cell r="AL352">
            <v>2275069</v>
          </cell>
        </row>
        <row r="353">
          <cell r="AH353" t="str">
            <v>WORTHINGTON</v>
          </cell>
          <cell r="AI353">
            <v>32.533893274999997</v>
          </cell>
          <cell r="AJ353">
            <v>49.25</v>
          </cell>
          <cell r="AK353">
            <v>39.635199928934007</v>
          </cell>
          <cell r="AL353">
            <v>2</v>
          </cell>
        </row>
        <row r="354">
          <cell r="AH354" t="str">
            <v>WRENTHAM</v>
          </cell>
          <cell r="AI354">
            <v>16.719855409353151</v>
          </cell>
          <cell r="AJ354">
            <v>26.334784208399515</v>
          </cell>
          <cell r="AK354">
            <v>38.093774250150105</v>
          </cell>
          <cell r="AL354">
            <v>47167</v>
          </cell>
        </row>
        <row r="355">
          <cell r="AH355" t="str">
            <v>YARMOUTH</v>
          </cell>
          <cell r="AI355">
            <v>5.4266895876961634</v>
          </cell>
          <cell r="AJ355">
            <v>12.222697145467153</v>
          </cell>
          <cell r="AK355">
            <v>26.639077397292844</v>
          </cell>
          <cell r="AL355">
            <v>112126</v>
          </cell>
        </row>
        <row r="356">
          <cell r="AI356">
            <v>6.1390247991920575</v>
          </cell>
          <cell r="AJ356">
            <v>17.025702985753895</v>
          </cell>
          <cell r="AK356">
            <v>21.532957282126898</v>
          </cell>
        </row>
      </sheetData>
      <sheetData sheetId="4">
        <row r="2">
          <cell r="A2" t="str">
            <v>ABINGTON</v>
          </cell>
          <cell r="B2">
            <v>10</v>
          </cell>
          <cell r="C2">
            <v>1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11</v>
          </cell>
        </row>
        <row r="3">
          <cell r="A3" t="str">
            <v>ACTON</v>
          </cell>
          <cell r="B3">
            <v>2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2</v>
          </cell>
        </row>
        <row r="4">
          <cell r="A4" t="str">
            <v>ACUSHNET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 t="str">
            <v>ADAMS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</row>
        <row r="6">
          <cell r="A6" t="str">
            <v>AGAWAM</v>
          </cell>
          <cell r="B6">
            <v>0</v>
          </cell>
          <cell r="C6">
            <v>2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2</v>
          </cell>
        </row>
        <row r="7">
          <cell r="A7" t="str">
            <v>ALFORD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</row>
        <row r="8">
          <cell r="A8" t="str">
            <v>AMESBURY</v>
          </cell>
          <cell r="B8">
            <v>2</v>
          </cell>
          <cell r="C8">
            <v>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3</v>
          </cell>
        </row>
        <row r="9">
          <cell r="A9" t="str">
            <v>AMHERST</v>
          </cell>
          <cell r="B9">
            <v>3</v>
          </cell>
          <cell r="C9">
            <v>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4</v>
          </cell>
        </row>
        <row r="10">
          <cell r="A10" t="str">
            <v>ANDOVER</v>
          </cell>
          <cell r="B10">
            <v>10</v>
          </cell>
          <cell r="C10">
            <v>5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15</v>
          </cell>
        </row>
        <row r="11">
          <cell r="A11" t="str">
            <v>AQUINNAH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 t="str">
            <v>ARLINGTON</v>
          </cell>
          <cell r="B12">
            <v>12</v>
          </cell>
          <cell r="C12">
            <v>5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17</v>
          </cell>
        </row>
        <row r="13">
          <cell r="A13" t="str">
            <v>ASHBURNHAM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 t="str">
            <v>ASHBY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 t="str">
            <v>ASHFIELD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 t="str">
            <v>ASHLAND</v>
          </cell>
          <cell r="B16">
            <v>2</v>
          </cell>
          <cell r="C16">
            <v>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3</v>
          </cell>
        </row>
        <row r="17">
          <cell r="A17" t="str">
            <v>ATHOL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 t="str">
            <v>ATTLEBORO</v>
          </cell>
          <cell r="B18">
            <v>12</v>
          </cell>
          <cell r="C18">
            <v>3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15</v>
          </cell>
        </row>
        <row r="19">
          <cell r="A19" t="str">
            <v>AUBURN</v>
          </cell>
          <cell r="B19">
            <v>3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4</v>
          </cell>
        </row>
        <row r="20">
          <cell r="A20" t="str">
            <v>AVON</v>
          </cell>
          <cell r="B20">
            <v>4</v>
          </cell>
          <cell r="C20">
            <v>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6</v>
          </cell>
        </row>
        <row r="21">
          <cell r="A21" t="str">
            <v>AYER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BARNSTABLE</v>
          </cell>
          <cell r="B22">
            <v>16</v>
          </cell>
          <cell r="C22">
            <v>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18</v>
          </cell>
        </row>
        <row r="23">
          <cell r="A23" t="str">
            <v>BARRE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 t="str">
            <v>BECKET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 t="str">
            <v>BEDFORD</v>
          </cell>
          <cell r="B25">
            <v>5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5</v>
          </cell>
        </row>
        <row r="26">
          <cell r="A26" t="str">
            <v>BELCHERTOWN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 t="str">
            <v>BELLINGHAM</v>
          </cell>
          <cell r="B27">
            <v>1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1</v>
          </cell>
        </row>
        <row r="28">
          <cell r="A28" t="str">
            <v>BELMONT</v>
          </cell>
          <cell r="B28">
            <v>10</v>
          </cell>
          <cell r="C28">
            <v>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11</v>
          </cell>
        </row>
        <row r="29">
          <cell r="A29" t="str">
            <v>BERKLEY</v>
          </cell>
          <cell r="B29">
            <v>0</v>
          </cell>
          <cell r="C29">
            <v>1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1</v>
          </cell>
        </row>
        <row r="30">
          <cell r="A30" t="str">
            <v>BERLIN</v>
          </cell>
          <cell r="B30">
            <v>1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1</v>
          </cell>
        </row>
        <row r="31">
          <cell r="A31" t="str">
            <v>BERNARDSTON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 t="str">
            <v>BEVERLY</v>
          </cell>
          <cell r="B32">
            <v>14</v>
          </cell>
          <cell r="C32">
            <v>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19</v>
          </cell>
        </row>
        <row r="33">
          <cell r="A33" t="str">
            <v>BILLERICA</v>
          </cell>
          <cell r="B33">
            <v>9</v>
          </cell>
          <cell r="C33">
            <v>1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10</v>
          </cell>
        </row>
        <row r="34">
          <cell r="A34" t="str">
            <v>BLACKSTONE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 t="str">
            <v>BLANDFORD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 t="str">
            <v>BOLTON</v>
          </cell>
          <cell r="B36">
            <v>1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</v>
          </cell>
        </row>
        <row r="37">
          <cell r="A37" t="str">
            <v>BOSTON</v>
          </cell>
          <cell r="B37">
            <v>2121</v>
          </cell>
          <cell r="C37">
            <v>742</v>
          </cell>
          <cell r="D37">
            <v>0</v>
          </cell>
          <cell r="E37">
            <v>0</v>
          </cell>
          <cell r="F37">
            <v>3</v>
          </cell>
          <cell r="G37">
            <v>0</v>
          </cell>
          <cell r="H37">
            <v>2866</v>
          </cell>
        </row>
        <row r="38">
          <cell r="A38" t="str">
            <v>BOURNE</v>
          </cell>
          <cell r="B38">
            <v>6</v>
          </cell>
          <cell r="C38">
            <v>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7</v>
          </cell>
        </row>
        <row r="39">
          <cell r="A39" t="str">
            <v>BOXBOROUGH</v>
          </cell>
          <cell r="B39">
            <v>2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2</v>
          </cell>
        </row>
        <row r="40">
          <cell r="A40" t="str">
            <v>BOXFORD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 t="str">
            <v>BOYLSTON</v>
          </cell>
          <cell r="B41">
            <v>1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1</v>
          </cell>
        </row>
        <row r="42">
          <cell r="A42" t="str">
            <v>BRAINTREE</v>
          </cell>
          <cell r="B42">
            <v>43</v>
          </cell>
          <cell r="C42">
            <v>19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62</v>
          </cell>
        </row>
        <row r="43">
          <cell r="A43" t="str">
            <v>BREWSTER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 t="str">
            <v>BRIDGEWATER</v>
          </cell>
          <cell r="B44">
            <v>8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8</v>
          </cell>
        </row>
        <row r="45">
          <cell r="A45" t="str">
            <v>BRIMFIELD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</row>
        <row r="46">
          <cell r="A46" t="str">
            <v>BROCKTON</v>
          </cell>
          <cell r="B46">
            <v>104</v>
          </cell>
          <cell r="C46">
            <v>43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147</v>
          </cell>
        </row>
        <row r="47">
          <cell r="A47" t="str">
            <v>BROOKFIELD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 t="str">
            <v>BROOKLINE</v>
          </cell>
          <cell r="B48">
            <v>77</v>
          </cell>
          <cell r="C48">
            <v>31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108</v>
          </cell>
        </row>
        <row r="49">
          <cell r="A49" t="str">
            <v>BUCKLAND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 t="str">
            <v>BURLINGTON</v>
          </cell>
          <cell r="B50">
            <v>16</v>
          </cell>
          <cell r="C50">
            <v>7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23</v>
          </cell>
        </row>
        <row r="51">
          <cell r="A51" t="str">
            <v>CAMBRIDGE</v>
          </cell>
          <cell r="B51">
            <v>251</v>
          </cell>
          <cell r="C51">
            <v>63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314</v>
          </cell>
        </row>
        <row r="52">
          <cell r="A52" t="str">
            <v>CANTON</v>
          </cell>
          <cell r="B52">
            <v>14</v>
          </cell>
          <cell r="C52">
            <v>9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23</v>
          </cell>
        </row>
        <row r="53">
          <cell r="A53" t="str">
            <v>CARLISLE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 t="str">
            <v>CARVER</v>
          </cell>
          <cell r="B54">
            <v>0</v>
          </cell>
          <cell r="C54">
            <v>1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</v>
          </cell>
        </row>
        <row r="55">
          <cell r="A55" t="str">
            <v>CHARLEMONT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 t="str">
            <v>CHARLTON</v>
          </cell>
          <cell r="B56">
            <v>2</v>
          </cell>
          <cell r="C56">
            <v>1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3</v>
          </cell>
        </row>
        <row r="57">
          <cell r="A57" t="str">
            <v>CHATHAM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</row>
        <row r="58">
          <cell r="A58" t="str">
            <v>CHELMSFORD</v>
          </cell>
          <cell r="B58">
            <v>12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12</v>
          </cell>
        </row>
        <row r="59">
          <cell r="A59" t="str">
            <v>CHELSEA</v>
          </cell>
          <cell r="B59">
            <v>58</v>
          </cell>
          <cell r="C59">
            <v>24</v>
          </cell>
          <cell r="D59">
            <v>0</v>
          </cell>
          <cell r="E59">
            <v>0</v>
          </cell>
          <cell r="F59">
            <v>0</v>
          </cell>
          <cell r="G59">
            <v>2</v>
          </cell>
          <cell r="H59">
            <v>84</v>
          </cell>
        </row>
        <row r="60">
          <cell r="A60" t="str">
            <v>CHESHIRE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 t="str">
            <v>CHESTER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</row>
        <row r="62">
          <cell r="A62" t="str">
            <v>CHESTERFIELD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</row>
        <row r="63">
          <cell r="A63" t="str">
            <v>CHICOPEE</v>
          </cell>
          <cell r="B63">
            <v>11</v>
          </cell>
          <cell r="C63">
            <v>3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14</v>
          </cell>
        </row>
        <row r="64">
          <cell r="A64" t="str">
            <v>CHILMARK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 t="str">
            <v>CLARKSBURG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</row>
        <row r="66">
          <cell r="A66" t="str">
            <v>CLINTON</v>
          </cell>
          <cell r="B66">
            <v>2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2</v>
          </cell>
        </row>
        <row r="67">
          <cell r="A67" t="str">
            <v>COHASSET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 t="str">
            <v>COLRAIN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 t="str">
            <v>CONCORD</v>
          </cell>
          <cell r="B69">
            <v>7</v>
          </cell>
          <cell r="C69">
            <v>3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10</v>
          </cell>
        </row>
        <row r="70">
          <cell r="A70" t="str">
            <v>CONWAY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 t="str">
            <v>CUMMINGTON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</row>
        <row r="72">
          <cell r="A72" t="str">
            <v>DALTON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 t="str">
            <v>DANVERS</v>
          </cell>
          <cell r="B73">
            <v>6</v>
          </cell>
          <cell r="C73">
            <v>4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10</v>
          </cell>
        </row>
        <row r="74">
          <cell r="A74" t="str">
            <v>DARTMOUTH</v>
          </cell>
          <cell r="B74">
            <v>9</v>
          </cell>
          <cell r="C74">
            <v>2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11</v>
          </cell>
        </row>
        <row r="75">
          <cell r="A75" t="str">
            <v>DEDHAM</v>
          </cell>
          <cell r="B75">
            <v>14</v>
          </cell>
          <cell r="C75">
            <v>4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18</v>
          </cell>
        </row>
        <row r="76">
          <cell r="A76" t="str">
            <v>DEERFIELD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 t="str">
            <v>DENNIS</v>
          </cell>
          <cell r="B77">
            <v>7</v>
          </cell>
          <cell r="C77">
            <v>1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8</v>
          </cell>
        </row>
        <row r="78">
          <cell r="A78" t="str">
            <v>DIGHTON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 t="str">
            <v>DOUGLAS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 t="str">
            <v>DOVER</v>
          </cell>
          <cell r="B80">
            <v>5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5</v>
          </cell>
        </row>
        <row r="81">
          <cell r="A81" t="str">
            <v>DRACUT</v>
          </cell>
          <cell r="B81">
            <v>4</v>
          </cell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5</v>
          </cell>
        </row>
        <row r="82">
          <cell r="A82" t="str">
            <v>DUDLEY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</row>
        <row r="83">
          <cell r="A83" t="str">
            <v>DUNSTABLE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</row>
        <row r="84">
          <cell r="A84" t="str">
            <v>DUXBURY</v>
          </cell>
          <cell r="B84">
            <v>3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3</v>
          </cell>
        </row>
        <row r="85">
          <cell r="A85" t="str">
            <v>EAST_BRIDGEWATER</v>
          </cell>
          <cell r="B85">
            <v>0</v>
          </cell>
          <cell r="C85">
            <v>1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</v>
          </cell>
        </row>
        <row r="86">
          <cell r="A86" t="str">
            <v>EAST_BROOKFIELD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 t="str">
            <v>EAST_LONGMEADOW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 t="str">
            <v>EASTHAM</v>
          </cell>
          <cell r="B88">
            <v>2</v>
          </cell>
          <cell r="C88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3</v>
          </cell>
        </row>
        <row r="89">
          <cell r="A89" t="str">
            <v>EASTHAMPTON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</row>
        <row r="90">
          <cell r="A90" t="str">
            <v>EASTON</v>
          </cell>
          <cell r="B90">
            <v>3</v>
          </cell>
          <cell r="C90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4</v>
          </cell>
        </row>
        <row r="91">
          <cell r="A91" t="str">
            <v>EDGARTOWN</v>
          </cell>
          <cell r="B91">
            <v>3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3</v>
          </cell>
        </row>
        <row r="92">
          <cell r="A92" t="str">
            <v>EGREMONT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A93" t="str">
            <v>ERVING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 t="str">
            <v>ESSEX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 t="str">
            <v>EVERETT</v>
          </cell>
          <cell r="B95">
            <v>79</v>
          </cell>
          <cell r="C95">
            <v>20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99</v>
          </cell>
        </row>
        <row r="96">
          <cell r="A96" t="str">
            <v>FAIRHAVEN</v>
          </cell>
          <cell r="B96">
            <v>3</v>
          </cell>
          <cell r="C96">
            <v>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4</v>
          </cell>
        </row>
        <row r="97">
          <cell r="A97" t="str">
            <v>FALL_RIVER</v>
          </cell>
          <cell r="B97">
            <v>0</v>
          </cell>
          <cell r="C97">
            <v>10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10</v>
          </cell>
        </row>
        <row r="98">
          <cell r="A98" t="str">
            <v>FALMOUTH</v>
          </cell>
          <cell r="B98">
            <v>2</v>
          </cell>
          <cell r="C98">
            <v>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3</v>
          </cell>
        </row>
        <row r="99">
          <cell r="A99" t="str">
            <v>FITCHBURG</v>
          </cell>
          <cell r="B99">
            <v>10</v>
          </cell>
          <cell r="C99">
            <v>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12</v>
          </cell>
        </row>
        <row r="100">
          <cell r="A100" t="str">
            <v>FLORIDA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 t="str">
            <v>FOXBOROUGH</v>
          </cell>
          <cell r="B101">
            <v>9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9</v>
          </cell>
        </row>
        <row r="102">
          <cell r="A102" t="str">
            <v>FRAMINGHAM</v>
          </cell>
          <cell r="B102">
            <v>31</v>
          </cell>
          <cell r="C102">
            <v>14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45</v>
          </cell>
        </row>
        <row r="103">
          <cell r="A103" t="str">
            <v>FRANKLIN</v>
          </cell>
          <cell r="B103">
            <v>3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3</v>
          </cell>
        </row>
        <row r="104">
          <cell r="A104" t="str">
            <v>FREETOWN</v>
          </cell>
          <cell r="B104">
            <v>1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1</v>
          </cell>
        </row>
        <row r="105">
          <cell r="A105" t="str">
            <v>GARDNER</v>
          </cell>
          <cell r="B105">
            <v>2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2</v>
          </cell>
        </row>
        <row r="106">
          <cell r="A106" t="str">
            <v>GEORGETOWN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</row>
        <row r="107">
          <cell r="A107" t="str">
            <v>GILL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 t="str">
            <v>GLOUCESTER</v>
          </cell>
          <cell r="B108">
            <v>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1</v>
          </cell>
        </row>
        <row r="109">
          <cell r="A109" t="str">
            <v>GOSHEN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 t="str">
            <v>GOSNOLD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 t="str">
            <v>GRAFTON</v>
          </cell>
          <cell r="B111">
            <v>3</v>
          </cell>
          <cell r="C111">
            <v>1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4</v>
          </cell>
        </row>
        <row r="112">
          <cell r="A112" t="str">
            <v>GRANBY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 t="str">
            <v>GRANVILLE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 t="str">
            <v>GREAT_BARRINGTON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 t="str">
            <v>GREENFIELD</v>
          </cell>
          <cell r="B115">
            <v>1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1</v>
          </cell>
        </row>
        <row r="116">
          <cell r="A116" t="str">
            <v>GROTON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 t="str">
            <v>GROVELAND</v>
          </cell>
          <cell r="B117">
            <v>1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1</v>
          </cell>
        </row>
        <row r="118">
          <cell r="A118" t="str">
            <v>HADLEY</v>
          </cell>
          <cell r="B118">
            <v>0</v>
          </cell>
          <cell r="C118">
            <v>1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</row>
        <row r="119">
          <cell r="A119" t="str">
            <v>HALIFAX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</row>
        <row r="120">
          <cell r="A120" t="str">
            <v>HAMILTON</v>
          </cell>
          <cell r="B120">
            <v>2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2</v>
          </cell>
        </row>
        <row r="121">
          <cell r="A121" t="str">
            <v>HAMPDEN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 t="str">
            <v>HANCOCK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</row>
        <row r="123">
          <cell r="A123" t="str">
            <v>HANOVER</v>
          </cell>
          <cell r="B123">
            <v>3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3</v>
          </cell>
        </row>
        <row r="124">
          <cell r="A124" t="str">
            <v>HANSON</v>
          </cell>
          <cell r="B124">
            <v>1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1</v>
          </cell>
        </row>
        <row r="125">
          <cell r="A125" t="str">
            <v>HARDWICK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 t="str">
            <v>HARVARD</v>
          </cell>
          <cell r="B126">
            <v>1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1</v>
          </cell>
        </row>
        <row r="127">
          <cell r="A127" t="str">
            <v>HARWICH</v>
          </cell>
          <cell r="B127">
            <v>1</v>
          </cell>
          <cell r="C127">
            <v>1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2</v>
          </cell>
        </row>
        <row r="128">
          <cell r="A128" t="str">
            <v>HATFIELD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 t="str">
            <v>HAVERHILL</v>
          </cell>
          <cell r="B129">
            <v>9</v>
          </cell>
          <cell r="C129">
            <v>6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15</v>
          </cell>
        </row>
        <row r="130">
          <cell r="A130" t="str">
            <v>HAWLEY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</row>
        <row r="131">
          <cell r="A131" t="str">
            <v>HEATH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 t="str">
            <v>HINGHAM</v>
          </cell>
          <cell r="B132">
            <v>6</v>
          </cell>
          <cell r="C132">
            <v>1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7</v>
          </cell>
        </row>
        <row r="133">
          <cell r="A133" t="str">
            <v>HINSDALE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 t="str">
            <v>HOLBROOK</v>
          </cell>
          <cell r="B134">
            <v>6</v>
          </cell>
          <cell r="C134">
            <v>1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7</v>
          </cell>
        </row>
        <row r="135">
          <cell r="A135" t="str">
            <v>HOLDEN</v>
          </cell>
          <cell r="B135">
            <v>2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2</v>
          </cell>
        </row>
        <row r="136">
          <cell r="A136" t="str">
            <v>HOLLAND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</row>
        <row r="137">
          <cell r="A137" t="str">
            <v>HOLLISTON</v>
          </cell>
          <cell r="B137">
            <v>2</v>
          </cell>
          <cell r="C137">
            <v>1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3</v>
          </cell>
        </row>
        <row r="138">
          <cell r="A138" t="str">
            <v>HOLYOKE</v>
          </cell>
          <cell r="B138">
            <v>9</v>
          </cell>
          <cell r="C138">
            <v>4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13</v>
          </cell>
        </row>
        <row r="139">
          <cell r="A139" t="str">
            <v>HOPEDALE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 t="str">
            <v>HOPKINTON</v>
          </cell>
          <cell r="B140">
            <v>3</v>
          </cell>
          <cell r="C140">
            <v>3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6</v>
          </cell>
        </row>
        <row r="141">
          <cell r="A141" t="str">
            <v>HUBBARDSTON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 t="str">
            <v>HUDSON</v>
          </cell>
          <cell r="B142">
            <v>2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2</v>
          </cell>
        </row>
        <row r="143">
          <cell r="A143" t="str">
            <v>HULL</v>
          </cell>
          <cell r="B143">
            <v>2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2</v>
          </cell>
        </row>
        <row r="144">
          <cell r="A144" t="str">
            <v>HUNTINGTON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A145" t="str">
            <v>IPSWICH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 t="str">
            <v>KINGSTON</v>
          </cell>
          <cell r="B146">
            <v>4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4</v>
          </cell>
        </row>
        <row r="147">
          <cell r="A147" t="str">
            <v>LAKEVILLE</v>
          </cell>
          <cell r="B147">
            <v>3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3</v>
          </cell>
        </row>
        <row r="148">
          <cell r="A148" t="str">
            <v>LANCASTER</v>
          </cell>
          <cell r="B148">
            <v>2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</v>
          </cell>
        </row>
        <row r="149">
          <cell r="A149" t="str">
            <v>LANESBOROUGH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 t="str">
            <v>LAWRENCE</v>
          </cell>
          <cell r="B150">
            <v>32</v>
          </cell>
          <cell r="C150">
            <v>5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37</v>
          </cell>
        </row>
        <row r="151">
          <cell r="A151" t="str">
            <v>LEE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 t="str">
            <v>LEICESTER</v>
          </cell>
          <cell r="B152">
            <v>2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2</v>
          </cell>
        </row>
        <row r="153">
          <cell r="A153" t="str">
            <v>LENOX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 t="str">
            <v>LEOMINSTER</v>
          </cell>
          <cell r="B154">
            <v>8</v>
          </cell>
          <cell r="C154">
            <v>1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9</v>
          </cell>
        </row>
        <row r="155">
          <cell r="A155" t="str">
            <v>LEVERETT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>LEXINGTON</v>
          </cell>
          <cell r="B156">
            <v>18</v>
          </cell>
          <cell r="C156">
            <v>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24</v>
          </cell>
        </row>
        <row r="157">
          <cell r="A157" t="str">
            <v>LEYDEN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 t="str">
            <v>LINCOLN</v>
          </cell>
          <cell r="B158">
            <v>1</v>
          </cell>
          <cell r="C158">
            <v>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2</v>
          </cell>
        </row>
        <row r="159">
          <cell r="A159" t="str">
            <v>LITTLETON</v>
          </cell>
          <cell r="B159">
            <v>2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2</v>
          </cell>
        </row>
        <row r="160">
          <cell r="A160" t="str">
            <v>LONGMEADOW</v>
          </cell>
          <cell r="B160">
            <v>0</v>
          </cell>
          <cell r="C160">
            <v>1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1</v>
          </cell>
        </row>
        <row r="161">
          <cell r="A161" t="str">
            <v>LOWELL</v>
          </cell>
          <cell r="B161">
            <v>56</v>
          </cell>
          <cell r="C161">
            <v>22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78</v>
          </cell>
        </row>
        <row r="162">
          <cell r="A162" t="str">
            <v>LUDLOW</v>
          </cell>
          <cell r="B162">
            <v>2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2</v>
          </cell>
        </row>
        <row r="163">
          <cell r="A163" t="str">
            <v>LUNENBURG</v>
          </cell>
          <cell r="B163">
            <v>1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1</v>
          </cell>
        </row>
        <row r="164">
          <cell r="A164" t="str">
            <v>LYNN</v>
          </cell>
          <cell r="B164">
            <v>58</v>
          </cell>
          <cell r="C164">
            <v>25</v>
          </cell>
          <cell r="D164">
            <v>0</v>
          </cell>
          <cell r="E164">
            <v>1</v>
          </cell>
          <cell r="F164">
            <v>0</v>
          </cell>
          <cell r="G164">
            <v>0</v>
          </cell>
          <cell r="H164">
            <v>84</v>
          </cell>
        </row>
        <row r="165">
          <cell r="A165" t="str">
            <v>LYNNFIELD</v>
          </cell>
          <cell r="B165">
            <v>4</v>
          </cell>
          <cell r="C165">
            <v>1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5</v>
          </cell>
        </row>
        <row r="166">
          <cell r="A166" t="str">
            <v>MALDEN</v>
          </cell>
          <cell r="B166">
            <v>62</v>
          </cell>
          <cell r="C166">
            <v>14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76</v>
          </cell>
        </row>
        <row r="167">
          <cell r="A167" t="str">
            <v>MANCHESTER</v>
          </cell>
          <cell r="B167">
            <v>1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1</v>
          </cell>
        </row>
        <row r="168">
          <cell r="A168" t="str">
            <v>MANSFIELD</v>
          </cell>
          <cell r="B168">
            <v>5</v>
          </cell>
          <cell r="C168">
            <v>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6</v>
          </cell>
        </row>
        <row r="169">
          <cell r="A169" t="str">
            <v>MARBLEHEAD</v>
          </cell>
          <cell r="B169">
            <v>3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3</v>
          </cell>
        </row>
        <row r="170">
          <cell r="A170" t="str">
            <v>MARION</v>
          </cell>
          <cell r="B170">
            <v>1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1</v>
          </cell>
        </row>
        <row r="171">
          <cell r="A171" t="str">
            <v>MARLBOROUGH</v>
          </cell>
          <cell r="B171">
            <v>10</v>
          </cell>
          <cell r="C171">
            <v>3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13</v>
          </cell>
        </row>
        <row r="172">
          <cell r="A172" t="str">
            <v>MARSHFIELD</v>
          </cell>
          <cell r="B172">
            <v>2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2</v>
          </cell>
        </row>
        <row r="173">
          <cell r="A173" t="str">
            <v>MASHPEE</v>
          </cell>
          <cell r="B173">
            <v>4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4</v>
          </cell>
        </row>
        <row r="174">
          <cell r="A174" t="str">
            <v>MATTAPOISETT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 t="str">
            <v>MAYNARD</v>
          </cell>
          <cell r="B175">
            <v>0</v>
          </cell>
          <cell r="C175">
            <v>1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1</v>
          </cell>
        </row>
        <row r="176">
          <cell r="A176" t="str">
            <v>MEDFIELD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 t="str">
            <v>MEDFORD</v>
          </cell>
          <cell r="B177">
            <v>86</v>
          </cell>
          <cell r="C177">
            <v>24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110</v>
          </cell>
        </row>
        <row r="178">
          <cell r="A178" t="str">
            <v>MEDWAY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 t="str">
            <v>MELROSE</v>
          </cell>
          <cell r="B179">
            <v>5</v>
          </cell>
          <cell r="C179">
            <v>1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6</v>
          </cell>
        </row>
        <row r="180">
          <cell r="A180" t="str">
            <v>MENDON</v>
          </cell>
          <cell r="B180">
            <v>2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2</v>
          </cell>
        </row>
        <row r="181">
          <cell r="A181" t="str">
            <v>MERRIMAC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</row>
        <row r="182">
          <cell r="A182" t="str">
            <v>METHUEN</v>
          </cell>
          <cell r="B182">
            <v>20</v>
          </cell>
          <cell r="C182">
            <v>5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25</v>
          </cell>
        </row>
        <row r="183">
          <cell r="A183" t="str">
            <v>MIDDLEBOROUGH</v>
          </cell>
          <cell r="B183">
            <v>6</v>
          </cell>
          <cell r="C183">
            <v>1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7</v>
          </cell>
        </row>
        <row r="184">
          <cell r="A184" t="str">
            <v>MIDDLEFIELD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 t="str">
            <v>MIDDLETON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 t="str">
            <v>MILFORD</v>
          </cell>
          <cell r="B186">
            <v>1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1</v>
          </cell>
        </row>
        <row r="187">
          <cell r="A187" t="str">
            <v>MILLBURY</v>
          </cell>
          <cell r="B187">
            <v>4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4</v>
          </cell>
        </row>
        <row r="188">
          <cell r="A188" t="str">
            <v>MILLIS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 t="str">
            <v>MILLVILLE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 t="str">
            <v>MILTON</v>
          </cell>
          <cell r="B190">
            <v>41</v>
          </cell>
          <cell r="C190">
            <v>14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55</v>
          </cell>
        </row>
        <row r="191">
          <cell r="A191" t="str">
            <v>MONROE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 t="str">
            <v>MONSON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 t="str">
            <v>MONTAGUE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 t="str">
            <v>MONTEREY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</row>
        <row r="195">
          <cell r="A195" t="str">
            <v>MONTGOMERY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 t="str">
            <v>MOUNT_WASHINGTON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 t="str">
            <v>NAHANT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 t="str">
            <v>NANTUCKET</v>
          </cell>
          <cell r="B198">
            <v>14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14</v>
          </cell>
        </row>
        <row r="199">
          <cell r="A199" t="str">
            <v>NATICK</v>
          </cell>
          <cell r="B199">
            <v>10</v>
          </cell>
          <cell r="C199">
            <v>2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12</v>
          </cell>
        </row>
        <row r="200">
          <cell r="A200" t="str">
            <v>NEEDHAM</v>
          </cell>
          <cell r="B200">
            <v>9</v>
          </cell>
          <cell r="C200">
            <v>3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12</v>
          </cell>
        </row>
        <row r="201">
          <cell r="A201" t="str">
            <v>NEW_ASHFORD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 t="str">
            <v>NEW_BEDFORD</v>
          </cell>
          <cell r="B202">
            <v>0</v>
          </cell>
          <cell r="C202">
            <v>11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11</v>
          </cell>
        </row>
        <row r="203">
          <cell r="A203" t="str">
            <v>NEW_BRAINTREE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 t="str">
            <v>NEW_MARLBOROUGH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</row>
        <row r="205">
          <cell r="A205" t="str">
            <v>NEW_SALEM</v>
          </cell>
          <cell r="B205">
            <v>0</v>
          </cell>
          <cell r="C205">
            <v>1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1</v>
          </cell>
        </row>
        <row r="206">
          <cell r="A206" t="str">
            <v>NEWBURY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</row>
        <row r="207">
          <cell r="A207" t="str">
            <v>NEWBURYPORT</v>
          </cell>
          <cell r="B207">
            <v>1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1</v>
          </cell>
        </row>
        <row r="208">
          <cell r="A208" t="str">
            <v>NEWTON</v>
          </cell>
          <cell r="B208">
            <v>67</v>
          </cell>
          <cell r="C208">
            <v>25</v>
          </cell>
          <cell r="D208">
            <v>2</v>
          </cell>
          <cell r="E208">
            <v>0</v>
          </cell>
          <cell r="F208">
            <v>0</v>
          </cell>
          <cell r="G208">
            <v>0</v>
          </cell>
          <cell r="H208">
            <v>94</v>
          </cell>
        </row>
        <row r="209">
          <cell r="A209" t="str">
            <v>NORFOLK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 t="str">
            <v>NORTH_ADAMS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 t="str">
            <v>NORTH_ANDOVER</v>
          </cell>
          <cell r="B211">
            <v>0</v>
          </cell>
          <cell r="C211">
            <v>3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3</v>
          </cell>
        </row>
        <row r="212">
          <cell r="A212" t="str">
            <v>NORTH_ATTLEBOROUGH</v>
          </cell>
          <cell r="B212">
            <v>0</v>
          </cell>
          <cell r="C212">
            <v>1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1</v>
          </cell>
        </row>
        <row r="213">
          <cell r="A213" t="str">
            <v>NORTH_BROOKFIELD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 t="str">
            <v>NORTH_READING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</row>
        <row r="215">
          <cell r="A215" t="str">
            <v>NORTHAMPTON</v>
          </cell>
          <cell r="B215">
            <v>1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1</v>
          </cell>
        </row>
        <row r="216">
          <cell r="A216" t="str">
            <v>NORTHBOROUGH</v>
          </cell>
          <cell r="B216">
            <v>3</v>
          </cell>
          <cell r="C216">
            <v>1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4</v>
          </cell>
        </row>
        <row r="217">
          <cell r="A217" t="str">
            <v>NORTHBRIDGE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</row>
        <row r="218">
          <cell r="A218" t="str">
            <v>NORTHFIELD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 t="str">
            <v>NORTON</v>
          </cell>
          <cell r="B219">
            <v>3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3</v>
          </cell>
        </row>
        <row r="220">
          <cell r="A220" t="str">
            <v>NORWELL</v>
          </cell>
          <cell r="B220">
            <v>2</v>
          </cell>
          <cell r="C220">
            <v>1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3</v>
          </cell>
        </row>
        <row r="221">
          <cell r="A221" t="str">
            <v>NORWOOD</v>
          </cell>
          <cell r="B221">
            <v>10</v>
          </cell>
          <cell r="C221">
            <v>5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15</v>
          </cell>
        </row>
        <row r="222">
          <cell r="A222" t="str">
            <v>OAK_BLUFFS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</row>
        <row r="223">
          <cell r="A223" t="str">
            <v>OAKHAM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 t="str">
            <v>ORANGE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</row>
        <row r="225">
          <cell r="A225" t="str">
            <v>ORLEANS</v>
          </cell>
          <cell r="B225">
            <v>2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2</v>
          </cell>
        </row>
        <row r="226">
          <cell r="A226" t="str">
            <v>OTIS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 t="str">
            <v>OXFORD</v>
          </cell>
          <cell r="B227">
            <v>3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3</v>
          </cell>
        </row>
        <row r="228">
          <cell r="A228" t="str">
            <v>PALMER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</row>
        <row r="229">
          <cell r="A229" t="str">
            <v>PAXTON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 t="str">
            <v>PEABODY</v>
          </cell>
          <cell r="B230">
            <v>31</v>
          </cell>
          <cell r="C230">
            <v>15</v>
          </cell>
          <cell r="D230">
            <v>1</v>
          </cell>
          <cell r="E230">
            <v>1</v>
          </cell>
          <cell r="F230">
            <v>0</v>
          </cell>
          <cell r="G230">
            <v>0</v>
          </cell>
          <cell r="H230">
            <v>48</v>
          </cell>
        </row>
        <row r="231">
          <cell r="A231" t="str">
            <v>PELHAM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 t="str">
            <v>PEMBROKE</v>
          </cell>
          <cell r="B232">
            <v>2</v>
          </cell>
          <cell r="C232">
            <v>1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3</v>
          </cell>
        </row>
        <row r="233">
          <cell r="A233" t="str">
            <v>PEPPERELL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 t="str">
            <v>PERU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</row>
        <row r="235">
          <cell r="A235" t="str">
            <v>PETERSHAM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</row>
        <row r="236">
          <cell r="A236" t="str">
            <v>PHILLIPSTON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</row>
        <row r="237">
          <cell r="A237" t="str">
            <v>PITTSFIELD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</row>
        <row r="238">
          <cell r="A238" t="str">
            <v>PLAINFIELD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 t="str">
            <v>PLAINVILLE</v>
          </cell>
          <cell r="B239">
            <v>3</v>
          </cell>
          <cell r="C239">
            <v>1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4</v>
          </cell>
        </row>
        <row r="240">
          <cell r="A240" t="str">
            <v>PLYMOUTH</v>
          </cell>
          <cell r="B240">
            <v>8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8</v>
          </cell>
        </row>
        <row r="241">
          <cell r="A241" t="str">
            <v>PLYMPTON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 t="str">
            <v>PRINCETON</v>
          </cell>
          <cell r="B242">
            <v>1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1</v>
          </cell>
        </row>
        <row r="243">
          <cell r="A243" t="str">
            <v>PROVINCETOWN</v>
          </cell>
          <cell r="B243">
            <v>1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1</v>
          </cell>
        </row>
        <row r="244">
          <cell r="A244" t="str">
            <v>QUINCY</v>
          </cell>
          <cell r="B244">
            <v>72</v>
          </cell>
          <cell r="C244">
            <v>21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93</v>
          </cell>
        </row>
        <row r="245">
          <cell r="A245" t="str">
            <v>RANDOLPH</v>
          </cell>
          <cell r="B245">
            <v>39</v>
          </cell>
          <cell r="C245">
            <v>8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47</v>
          </cell>
        </row>
        <row r="246">
          <cell r="A246" t="str">
            <v>RAYNHAM</v>
          </cell>
          <cell r="B246">
            <v>13</v>
          </cell>
          <cell r="C246">
            <v>1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14</v>
          </cell>
        </row>
        <row r="247">
          <cell r="A247" t="str">
            <v>READING</v>
          </cell>
          <cell r="B247">
            <v>8</v>
          </cell>
          <cell r="C247">
            <v>1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9</v>
          </cell>
        </row>
        <row r="248">
          <cell r="A248" t="str">
            <v>REHOBOTH</v>
          </cell>
          <cell r="B248">
            <v>2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</v>
          </cell>
        </row>
        <row r="249">
          <cell r="A249" t="str">
            <v>REVERE</v>
          </cell>
          <cell r="B249">
            <v>84</v>
          </cell>
          <cell r="C249">
            <v>30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114</v>
          </cell>
        </row>
        <row r="250">
          <cell r="A250" t="str">
            <v>RICHMOND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 t="str">
            <v>ROCHESTER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</row>
        <row r="252">
          <cell r="A252" t="str">
            <v>ROCKLAND</v>
          </cell>
          <cell r="B252">
            <v>6</v>
          </cell>
          <cell r="C252">
            <v>3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9</v>
          </cell>
        </row>
        <row r="253">
          <cell r="A253" t="str">
            <v>ROCKPORT</v>
          </cell>
          <cell r="B253">
            <v>0</v>
          </cell>
          <cell r="C253">
            <v>1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1</v>
          </cell>
        </row>
        <row r="254">
          <cell r="A254" t="str">
            <v>ROWE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</row>
        <row r="255">
          <cell r="A255" t="str">
            <v>ROWLEY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</row>
        <row r="256">
          <cell r="A256" t="str">
            <v>ROYALSTON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 t="str">
            <v>RUSSELL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</row>
        <row r="258">
          <cell r="A258" t="str">
            <v>RUTLAND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</row>
        <row r="259">
          <cell r="A259" t="str">
            <v>SALEM</v>
          </cell>
          <cell r="B259">
            <v>18</v>
          </cell>
          <cell r="C259">
            <v>12</v>
          </cell>
          <cell r="D259">
            <v>5</v>
          </cell>
          <cell r="E259">
            <v>0</v>
          </cell>
          <cell r="F259">
            <v>0</v>
          </cell>
          <cell r="G259">
            <v>0</v>
          </cell>
          <cell r="H259">
            <v>35</v>
          </cell>
        </row>
        <row r="260">
          <cell r="A260" t="str">
            <v>SALISBURY</v>
          </cell>
          <cell r="B260">
            <v>4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4</v>
          </cell>
        </row>
        <row r="261">
          <cell r="A261" t="str">
            <v>SANDISFIELD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</row>
        <row r="262">
          <cell r="A262" t="str">
            <v>SANDWICH</v>
          </cell>
          <cell r="B262">
            <v>2</v>
          </cell>
          <cell r="C262">
            <v>1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3</v>
          </cell>
        </row>
        <row r="263">
          <cell r="A263" t="str">
            <v>SAUGUS</v>
          </cell>
          <cell r="B263">
            <v>45</v>
          </cell>
          <cell r="C263">
            <v>8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53</v>
          </cell>
        </row>
        <row r="264">
          <cell r="A264" t="str">
            <v>SAVOY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 t="str">
            <v>SCITUATE</v>
          </cell>
          <cell r="B265">
            <v>1</v>
          </cell>
          <cell r="C265">
            <v>1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2</v>
          </cell>
        </row>
        <row r="266">
          <cell r="A266" t="str">
            <v>SEEKONK</v>
          </cell>
          <cell r="B266">
            <v>3</v>
          </cell>
          <cell r="C266">
            <v>2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5</v>
          </cell>
        </row>
        <row r="267">
          <cell r="A267" t="str">
            <v>SHARON</v>
          </cell>
          <cell r="B267">
            <v>5</v>
          </cell>
          <cell r="C267">
            <v>3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8</v>
          </cell>
        </row>
        <row r="268">
          <cell r="A268" t="str">
            <v>SHEFFIELD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</row>
        <row r="269">
          <cell r="A269" t="str">
            <v>SHELBURNE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 t="str">
            <v>SHERBORN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</row>
        <row r="271">
          <cell r="A271" t="str">
            <v>SHIRLEY</v>
          </cell>
          <cell r="B271">
            <v>1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1</v>
          </cell>
        </row>
        <row r="272">
          <cell r="A272" t="str">
            <v>SHREWSBURY</v>
          </cell>
          <cell r="B272">
            <v>8</v>
          </cell>
          <cell r="C272">
            <v>1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9</v>
          </cell>
        </row>
        <row r="273">
          <cell r="A273" t="str">
            <v>SHUTESBURY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</row>
        <row r="274">
          <cell r="A274" t="str">
            <v>SOMERSET</v>
          </cell>
          <cell r="B274">
            <v>2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2</v>
          </cell>
        </row>
        <row r="275">
          <cell r="A275" t="str">
            <v>SOMERVILLE</v>
          </cell>
          <cell r="B275">
            <v>109</v>
          </cell>
          <cell r="C275">
            <v>37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146</v>
          </cell>
        </row>
        <row r="276">
          <cell r="A276" t="str">
            <v>SOUTH_HADLEY</v>
          </cell>
          <cell r="B276">
            <v>0</v>
          </cell>
          <cell r="C276">
            <v>1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1</v>
          </cell>
        </row>
        <row r="277">
          <cell r="A277" t="str">
            <v>SOUTHAMPTON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 t="str">
            <v>SOUTHBOROUGH</v>
          </cell>
          <cell r="B278">
            <v>3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3</v>
          </cell>
        </row>
        <row r="279">
          <cell r="A279" t="str">
            <v>SOUTHBRIDGE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</row>
        <row r="280">
          <cell r="A280" t="str">
            <v>SOUTHWICK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 t="str">
            <v>SPENCER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</row>
        <row r="282">
          <cell r="A282" t="str">
            <v>SPRINGFIELD</v>
          </cell>
          <cell r="B282">
            <v>34</v>
          </cell>
          <cell r="C282">
            <v>41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75</v>
          </cell>
        </row>
        <row r="283">
          <cell r="A283" t="str">
            <v>STERLING</v>
          </cell>
          <cell r="B283">
            <v>1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1</v>
          </cell>
        </row>
        <row r="284">
          <cell r="A284" t="str">
            <v>STOCKBRIDGE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</row>
        <row r="285">
          <cell r="A285" t="str">
            <v>STONEHAM</v>
          </cell>
          <cell r="B285">
            <v>12</v>
          </cell>
          <cell r="C285">
            <v>3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15</v>
          </cell>
        </row>
        <row r="286">
          <cell r="A286" t="str">
            <v>STOUGHTON</v>
          </cell>
          <cell r="B286">
            <v>17</v>
          </cell>
          <cell r="C286">
            <v>4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21</v>
          </cell>
        </row>
        <row r="287">
          <cell r="A287" t="str">
            <v>STOW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 t="str">
            <v>STURBRIDGE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 t="str">
            <v>SUDBURY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</row>
        <row r="290">
          <cell r="A290" t="str">
            <v>SUNDERLAND</v>
          </cell>
          <cell r="B290">
            <v>1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1</v>
          </cell>
        </row>
        <row r="291">
          <cell r="A291" t="str">
            <v>SUTTON</v>
          </cell>
          <cell r="B291">
            <v>3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3</v>
          </cell>
        </row>
        <row r="292">
          <cell r="A292" t="str">
            <v>SWAMPSCOTT</v>
          </cell>
          <cell r="B292">
            <v>3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3</v>
          </cell>
        </row>
        <row r="293">
          <cell r="A293" t="str">
            <v>SWANSEA</v>
          </cell>
          <cell r="B293">
            <v>3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3</v>
          </cell>
        </row>
        <row r="294">
          <cell r="A294" t="str">
            <v>TAUNTON</v>
          </cell>
          <cell r="B294">
            <v>22</v>
          </cell>
          <cell r="C294">
            <v>6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28</v>
          </cell>
        </row>
        <row r="295">
          <cell r="A295" t="str">
            <v>TEMPLETON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 t="str">
            <v>TEWKSBURY</v>
          </cell>
          <cell r="B296">
            <v>9</v>
          </cell>
          <cell r="C296">
            <v>2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11</v>
          </cell>
        </row>
        <row r="297">
          <cell r="A297" t="str">
            <v>TISBURY</v>
          </cell>
          <cell r="B297">
            <v>1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1</v>
          </cell>
        </row>
        <row r="298">
          <cell r="A298" t="str">
            <v>TOLLAND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</row>
        <row r="299">
          <cell r="A299" t="str">
            <v>TOPSFIELD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 t="str">
            <v>TOWNSEND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</row>
        <row r="301">
          <cell r="A301" t="str">
            <v>TRURO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</row>
        <row r="302">
          <cell r="A302" t="str">
            <v>TYNGSBOROUGH</v>
          </cell>
          <cell r="B302">
            <v>1</v>
          </cell>
          <cell r="C302">
            <v>1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2</v>
          </cell>
        </row>
        <row r="303">
          <cell r="A303" t="str">
            <v>TYRINGHAM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 t="str">
            <v>UPTON</v>
          </cell>
          <cell r="B304">
            <v>1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1</v>
          </cell>
        </row>
        <row r="305">
          <cell r="A305" t="str">
            <v>UXBRIDGE</v>
          </cell>
          <cell r="B305">
            <v>2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2</v>
          </cell>
        </row>
        <row r="306">
          <cell r="A306" t="str">
            <v>WAKEFIELD</v>
          </cell>
          <cell r="B306">
            <v>4</v>
          </cell>
          <cell r="C306">
            <v>2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6</v>
          </cell>
        </row>
        <row r="307">
          <cell r="A307" t="str">
            <v>WALES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 t="str">
            <v>WALPOLE</v>
          </cell>
          <cell r="B308">
            <v>3</v>
          </cell>
          <cell r="C308">
            <v>1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4</v>
          </cell>
        </row>
        <row r="309">
          <cell r="A309" t="str">
            <v>WALTHAM</v>
          </cell>
          <cell r="B309">
            <v>41</v>
          </cell>
          <cell r="C309">
            <v>14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55</v>
          </cell>
        </row>
        <row r="310">
          <cell r="A310" t="str">
            <v>WARE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</row>
        <row r="311">
          <cell r="A311" t="str">
            <v>WAREHAM</v>
          </cell>
          <cell r="B311">
            <v>8</v>
          </cell>
          <cell r="C311">
            <v>1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9</v>
          </cell>
        </row>
        <row r="312">
          <cell r="A312" t="str">
            <v>WARREN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 t="str">
            <v>WARWICK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</row>
        <row r="314">
          <cell r="A314" t="str">
            <v>WASHINGTON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A315" t="str">
            <v>WATERTOWN</v>
          </cell>
          <cell r="B315">
            <v>20</v>
          </cell>
          <cell r="C315">
            <v>7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27</v>
          </cell>
        </row>
        <row r="316">
          <cell r="A316" t="str">
            <v>WAYLAND</v>
          </cell>
          <cell r="B316">
            <v>2</v>
          </cell>
          <cell r="C316">
            <v>3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5</v>
          </cell>
        </row>
        <row r="317">
          <cell r="A317" t="str">
            <v>WEBSTER</v>
          </cell>
          <cell r="B317">
            <v>3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3</v>
          </cell>
        </row>
        <row r="318">
          <cell r="A318" t="str">
            <v>WELLESLEY</v>
          </cell>
          <cell r="B318">
            <v>10</v>
          </cell>
          <cell r="C318">
            <v>2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12</v>
          </cell>
        </row>
        <row r="319">
          <cell r="A319" t="str">
            <v>WELLFLEET</v>
          </cell>
          <cell r="B319">
            <v>0</v>
          </cell>
          <cell r="C319">
            <v>1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1</v>
          </cell>
        </row>
        <row r="320">
          <cell r="A320" t="str">
            <v>WENDELL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</row>
        <row r="321">
          <cell r="A321" t="str">
            <v>WENHAM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</row>
        <row r="322">
          <cell r="A322" t="str">
            <v>WEST_BOYLSTON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</row>
        <row r="323">
          <cell r="A323" t="str">
            <v>WEST_BRIDGEWATER</v>
          </cell>
          <cell r="B323">
            <v>0</v>
          </cell>
          <cell r="C323">
            <v>2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2</v>
          </cell>
        </row>
        <row r="324">
          <cell r="A324" t="str">
            <v>WEST_BROOKFIELD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 t="str">
            <v>WEST_NEWBURY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 t="str">
            <v>WEST_SPRINGFIELD</v>
          </cell>
          <cell r="B326">
            <v>0</v>
          </cell>
          <cell r="C326">
            <v>2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2</v>
          </cell>
        </row>
        <row r="327">
          <cell r="A327" t="str">
            <v>WEST_STOCKBRIDGE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 t="str">
            <v>WEST_TISBURY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</row>
        <row r="329">
          <cell r="A329" t="str">
            <v>WESTBOROUGH</v>
          </cell>
          <cell r="B329">
            <v>5</v>
          </cell>
          <cell r="C329">
            <v>1</v>
          </cell>
          <cell r="D329">
            <v>1</v>
          </cell>
          <cell r="E329">
            <v>0</v>
          </cell>
          <cell r="F329">
            <v>0</v>
          </cell>
          <cell r="G329">
            <v>0</v>
          </cell>
          <cell r="H329">
            <v>7</v>
          </cell>
        </row>
        <row r="330">
          <cell r="A330" t="str">
            <v>WESTFIELD</v>
          </cell>
          <cell r="B330">
            <v>4</v>
          </cell>
          <cell r="C330">
            <v>1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5</v>
          </cell>
        </row>
        <row r="331">
          <cell r="A331" t="str">
            <v>WESTFORD</v>
          </cell>
          <cell r="B331">
            <v>0</v>
          </cell>
          <cell r="C331">
            <v>1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1</v>
          </cell>
        </row>
        <row r="332">
          <cell r="A332" t="str">
            <v>WESTHAMPTON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 t="str">
            <v>WESTMINSTER</v>
          </cell>
          <cell r="B333">
            <v>1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1</v>
          </cell>
        </row>
        <row r="334">
          <cell r="A334" t="str">
            <v>WESTON</v>
          </cell>
          <cell r="B334">
            <v>7</v>
          </cell>
          <cell r="C334">
            <v>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14</v>
          </cell>
        </row>
        <row r="335">
          <cell r="A335" t="str">
            <v>WESTPORT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</row>
        <row r="336">
          <cell r="A336" t="str">
            <v>WESTWOOD</v>
          </cell>
          <cell r="B336">
            <v>13</v>
          </cell>
          <cell r="C336">
            <v>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15</v>
          </cell>
        </row>
        <row r="337">
          <cell r="A337" t="str">
            <v>WEYMOUTH</v>
          </cell>
          <cell r="B337">
            <v>21</v>
          </cell>
          <cell r="C337">
            <v>11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32</v>
          </cell>
        </row>
        <row r="338">
          <cell r="A338" t="str">
            <v>WHATELY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</row>
        <row r="339">
          <cell r="A339" t="str">
            <v>WHITMAN</v>
          </cell>
          <cell r="B339">
            <v>2</v>
          </cell>
          <cell r="C339">
            <v>1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3</v>
          </cell>
        </row>
        <row r="340">
          <cell r="A340" t="str">
            <v>WILBRAHAM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 t="str">
            <v>WILLIAMSBURG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 t="str">
            <v>WILLIAMSTOWN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</row>
        <row r="343">
          <cell r="A343" t="str">
            <v>WILMINGTON</v>
          </cell>
          <cell r="B343">
            <v>11</v>
          </cell>
          <cell r="C343">
            <v>2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13</v>
          </cell>
        </row>
        <row r="344">
          <cell r="A344" t="str">
            <v>WINCHENDON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</row>
        <row r="345">
          <cell r="A345" t="str">
            <v>WINCHESTER</v>
          </cell>
          <cell r="B345">
            <v>7</v>
          </cell>
          <cell r="C345">
            <v>1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8</v>
          </cell>
        </row>
        <row r="346">
          <cell r="A346" t="str">
            <v>WINDSOR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</row>
        <row r="347">
          <cell r="A347" t="str">
            <v>WINTHROP</v>
          </cell>
          <cell r="B347">
            <v>10</v>
          </cell>
          <cell r="C347">
            <v>3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13</v>
          </cell>
        </row>
        <row r="348">
          <cell r="A348" t="str">
            <v>WOBURN</v>
          </cell>
          <cell r="B348">
            <v>33</v>
          </cell>
          <cell r="C348">
            <v>8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41</v>
          </cell>
        </row>
        <row r="349">
          <cell r="A349" t="str">
            <v>WORCESTER</v>
          </cell>
          <cell r="B349">
            <v>108</v>
          </cell>
          <cell r="C349">
            <v>51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159</v>
          </cell>
        </row>
        <row r="350">
          <cell r="A350" t="str">
            <v>WORTHINGTON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 t="str">
            <v>WRENTHAM</v>
          </cell>
          <cell r="B351">
            <v>4</v>
          </cell>
          <cell r="C351">
            <v>4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8</v>
          </cell>
        </row>
        <row r="352">
          <cell r="A352" t="str">
            <v>YARMOUTH</v>
          </cell>
          <cell r="B352">
            <v>7</v>
          </cell>
          <cell r="C352">
            <v>1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0467D-F878-4C57-B48C-C50285032718}">
  <dimension ref="A1:M360"/>
  <sheetViews>
    <sheetView topLeftCell="A8" workbookViewId="0">
      <selection sqref="A1:XFD1048576"/>
    </sheetView>
  </sheetViews>
  <sheetFormatPr defaultRowHeight="15" x14ac:dyDescent="0.25"/>
  <cols>
    <col min="1" max="1" width="21.140625" bestFit="1" customWidth="1"/>
    <col min="2" max="2" width="9.28515625" bestFit="1" customWidth="1"/>
    <col min="3" max="3" width="10.7109375" customWidth="1"/>
    <col min="4" max="4" width="10.42578125" customWidth="1"/>
    <col min="5" max="6" width="10.7109375" customWidth="1"/>
    <col min="7" max="7" width="11.42578125" bestFit="1" customWidth="1"/>
    <col min="8" max="8" width="14.28515625" customWidth="1"/>
    <col min="9" max="9" width="19.28515625" customWidth="1"/>
    <col min="10" max="10" width="14.42578125" customWidth="1"/>
    <col min="11" max="11" width="12.42578125" bestFit="1" customWidth="1"/>
    <col min="12" max="12" width="14.7109375" bestFit="1" customWidth="1"/>
    <col min="13" max="13" width="16.42578125" bestFit="1" customWidth="1"/>
  </cols>
  <sheetData>
    <row r="1" spans="1:13" ht="36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x14ac:dyDescent="0.25">
      <c r="A2" s="3" t="s">
        <v>13</v>
      </c>
      <c r="B2" s="4">
        <v>17062</v>
      </c>
      <c r="C2" s="4">
        <v>99956</v>
      </c>
      <c r="D2" s="4">
        <v>102286</v>
      </c>
      <c r="E2" s="5">
        <f>C2/B2</f>
        <v>5.8583987809166569</v>
      </c>
      <c r="F2" s="5">
        <f>D2/B2</f>
        <v>5.9949595592544833</v>
      </c>
      <c r="G2" s="4">
        <v>18774</v>
      </c>
      <c r="H2" s="6">
        <f>G2/C2</f>
        <v>0.18782264196246348</v>
      </c>
      <c r="I2" s="7">
        <f>VLOOKUP(A2,[1]Muni_Disbursements!$A$2:$C$352,3,FALSE)</f>
        <v>9995.6</v>
      </c>
      <c r="J2" s="8">
        <f>VLOOKUP($A2,[1]Avg_Miles_Mins_Speed!$AH$5:$AL$355,4,FALSE)</f>
        <v>26.843105563307155</v>
      </c>
      <c r="K2" s="8">
        <f>VLOOKUP($A2,[1]Avg_Miles_Mins_Speed!$AH$5:$AL$355,2,FALSE)</f>
        <v>7.3673409433193404</v>
      </c>
      <c r="L2" s="8">
        <f>VLOOKUP($A2,[1]Avg_Miles_Mins_Speed!$AH$5:$AL$355,3,FALSE)</f>
        <v>16.467560191820802</v>
      </c>
      <c r="M2" s="4">
        <f>VLOOKUP(A2,[1]Accidents!$A$2:$H$352,8,FALSE)</f>
        <v>11</v>
      </c>
    </row>
    <row r="3" spans="1:13" x14ac:dyDescent="0.25">
      <c r="A3" s="3" t="s">
        <v>14</v>
      </c>
      <c r="B3" s="4">
        <v>24021</v>
      </c>
      <c r="C3" s="4">
        <v>66028</v>
      </c>
      <c r="D3" s="4">
        <v>67498</v>
      </c>
      <c r="E3" s="5">
        <f t="shared" ref="E3:E66" si="0">C3/B3</f>
        <v>2.748761500353857</v>
      </c>
      <c r="F3" s="5">
        <f t="shared" ref="F3:F66" si="1">D3/B3</f>
        <v>2.8099579534573915</v>
      </c>
      <c r="G3" s="4">
        <v>16818</v>
      </c>
      <c r="H3" s="6">
        <f t="shared" ref="H3:H66" si="2">G3/C3</f>
        <v>0.2547101229781305</v>
      </c>
      <c r="I3" s="7">
        <f>VLOOKUP(A3,[1]Muni_Disbursements!$A$2:$C$352,3,FALSE)</f>
        <v>6602.8</v>
      </c>
      <c r="J3" s="8">
        <f>VLOOKUP($A3,[1]Avg_Miles_Mins_Speed!$AH$5:$AL$355,4,FALSE)</f>
        <v>32.457127647169543</v>
      </c>
      <c r="K3" s="8">
        <f>VLOOKUP($A3,[1]Avg_Miles_Mins_Speed!$AH$5:$AL$355,2,FALSE)</f>
        <v>13.621103182103047</v>
      </c>
      <c r="L3" s="8">
        <f>VLOOKUP($A3,[1]Avg_Miles_Mins_Speed!$AH$5:$AL$355,3,FALSE)</f>
        <v>25.17986803423911</v>
      </c>
      <c r="M3" s="4">
        <f>VLOOKUP(A3,[1]Accidents!$A$2:$H$352,8,FALSE)</f>
        <v>2</v>
      </c>
    </row>
    <row r="4" spans="1:13" x14ac:dyDescent="0.25">
      <c r="A4" s="3" t="s">
        <v>15</v>
      </c>
      <c r="B4" s="4">
        <v>10559</v>
      </c>
      <c r="C4" s="4">
        <v>9960</v>
      </c>
      <c r="D4" s="4">
        <v>9705</v>
      </c>
      <c r="E4" s="5">
        <f t="shared" si="0"/>
        <v>0.94327114310067239</v>
      </c>
      <c r="F4" s="5">
        <f t="shared" si="1"/>
        <v>0.9191211288947817</v>
      </c>
      <c r="G4" s="4">
        <v>778</v>
      </c>
      <c r="H4" s="6">
        <f t="shared" si="2"/>
        <v>7.8112449799196793E-2</v>
      </c>
      <c r="I4" s="7">
        <f>VLOOKUP(A4,[1]Muni_Disbursements!$A$2:$C$352,3,FALSE)</f>
        <v>996</v>
      </c>
      <c r="J4" s="8">
        <f>VLOOKUP($A4,[1]Avg_Miles_Mins_Speed!$AH$5:$AL$355,4,FALSE)</f>
        <v>30.983386415111923</v>
      </c>
      <c r="K4" s="8">
        <f>VLOOKUP($A4,[1]Avg_Miles_Mins_Speed!$AH$5:$AL$355,2,FALSE)</f>
        <v>8.6683541236044164</v>
      </c>
      <c r="L4" s="8">
        <f>VLOOKUP($A4,[1]Avg_Miles_Mins_Speed!$AH$5:$AL$355,3,FALSE)</f>
        <v>16.786455826616464</v>
      </c>
      <c r="M4" s="4">
        <f>VLOOKUP(A4,[1]Accidents!$A$2:$H$352,8,FALSE)</f>
        <v>0</v>
      </c>
    </row>
    <row r="5" spans="1:13" x14ac:dyDescent="0.25">
      <c r="A5" s="3" t="s">
        <v>16</v>
      </c>
      <c r="B5" s="4">
        <v>8166</v>
      </c>
      <c r="C5" s="4">
        <v>109</v>
      </c>
      <c r="D5" s="4">
        <v>192</v>
      </c>
      <c r="E5" s="5">
        <f t="shared" si="0"/>
        <v>1.3348028410482488E-2</v>
      </c>
      <c r="F5" s="5">
        <f t="shared" si="1"/>
        <v>2.3512123438648051E-2</v>
      </c>
      <c r="G5" s="4">
        <v>11</v>
      </c>
      <c r="H5" s="6">
        <f t="shared" si="2"/>
        <v>0.10091743119266056</v>
      </c>
      <c r="I5" s="7">
        <f>VLOOKUP(A5,[1]Muni_Disbursements!$A$2:$C$352,3,FALSE)</f>
        <v>10.9</v>
      </c>
      <c r="J5" s="8">
        <f>VLOOKUP($A5,[1]Avg_Miles_Mins_Speed!$AH$5:$AL$355,4,FALSE)</f>
        <v>36.709702866253792</v>
      </c>
      <c r="K5" s="8">
        <f>VLOOKUP($A5,[1]Avg_Miles_Mins_Speed!$AH$5:$AL$355,2,FALSE)</f>
        <v>20.71890390752294</v>
      </c>
      <c r="L5" s="8">
        <f>VLOOKUP($A5,[1]Avg_Miles_Mins_Speed!$AH$5:$AL$355,3,FALSE)</f>
        <v>33.863914371100918</v>
      </c>
      <c r="M5" s="4">
        <f>VLOOKUP(A5,[1]Accidents!$A$2:$H$352,8,FALSE)</f>
        <v>0</v>
      </c>
    </row>
    <row r="6" spans="1:13" x14ac:dyDescent="0.25">
      <c r="A6" s="3" t="s">
        <v>17</v>
      </c>
      <c r="B6" s="4">
        <v>28692</v>
      </c>
      <c r="C6" s="4">
        <v>51515</v>
      </c>
      <c r="D6" s="4">
        <v>51329</v>
      </c>
      <c r="E6" s="5">
        <f t="shared" si="0"/>
        <v>1.7954482085598773</v>
      </c>
      <c r="F6" s="5">
        <f t="shared" si="1"/>
        <v>1.7889655653143735</v>
      </c>
      <c r="G6" s="4">
        <v>8500</v>
      </c>
      <c r="H6" s="6">
        <f t="shared" si="2"/>
        <v>0.16500048529554498</v>
      </c>
      <c r="I6" s="7">
        <f>VLOOKUP(A6,[1]Muni_Disbursements!$A$2:$C$352,3,FALSE)</f>
        <v>5151.5</v>
      </c>
      <c r="J6" s="8">
        <f>VLOOKUP($A6,[1]Avg_Miles_Mins_Speed!$AH$5:$AL$355,4,FALSE)</f>
        <v>31.769191961557599</v>
      </c>
      <c r="K6" s="8">
        <f>VLOOKUP($A6,[1]Avg_Miles_Mins_Speed!$AH$5:$AL$355,2,FALSE)</f>
        <v>8.4131191498337188</v>
      </c>
      <c r="L6" s="8">
        <f>VLOOKUP($A6,[1]Avg_Miles_Mins_Speed!$AH$5:$AL$355,3,FALSE)</f>
        <v>15.889203275954964</v>
      </c>
      <c r="M6" s="4">
        <f>VLOOKUP(A6,[1]Accidents!$A$2:$H$352,8,FALSE)</f>
        <v>2</v>
      </c>
    </row>
    <row r="7" spans="1:13" x14ac:dyDescent="0.25">
      <c r="A7" s="3" t="s">
        <v>18</v>
      </c>
      <c r="B7" s="4">
        <v>486</v>
      </c>
      <c r="C7" s="4">
        <v>11</v>
      </c>
      <c r="D7" s="4">
        <v>3</v>
      </c>
      <c r="E7" s="5">
        <f t="shared" si="0"/>
        <v>2.2633744855967079E-2</v>
      </c>
      <c r="F7" s="5">
        <f t="shared" si="1"/>
        <v>6.1728395061728392E-3</v>
      </c>
      <c r="G7" s="4">
        <v>0</v>
      </c>
      <c r="H7" s="6">
        <f t="shared" si="2"/>
        <v>0</v>
      </c>
      <c r="I7" s="7">
        <f>VLOOKUP(A7,[1]Muni_Disbursements!$A$2:$C$352,3,FALSE)</f>
        <v>1.1000000000000001</v>
      </c>
      <c r="J7" s="8">
        <f>VLOOKUP($A7,[1]Avg_Miles_Mins_Speed!$AH$5:$AL$355,4,FALSE)</f>
        <v>42.450848877263134</v>
      </c>
      <c r="K7" s="8">
        <f>VLOOKUP($A7,[1]Avg_Miles_Mins_Speed!$AH$5:$AL$355,2,FALSE)</f>
        <v>46.19338432</v>
      </c>
      <c r="L7" s="8">
        <f>VLOOKUP($A7,[1]Avg_Miles_Mins_Speed!$AH$5:$AL$355,3,FALSE)</f>
        <v>65.289696967272732</v>
      </c>
      <c r="M7" s="4">
        <f>VLOOKUP(A7,[1]Accidents!$A$2:$H$352,8,FALSE)</f>
        <v>0</v>
      </c>
    </row>
    <row r="8" spans="1:13" x14ac:dyDescent="0.25">
      <c r="A8" s="3" t="s">
        <v>19</v>
      </c>
      <c r="B8" s="4">
        <v>17366</v>
      </c>
      <c r="C8" s="4">
        <v>40759</v>
      </c>
      <c r="D8" s="4">
        <v>36578</v>
      </c>
      <c r="E8" s="5">
        <f t="shared" si="0"/>
        <v>2.3470574686168373</v>
      </c>
      <c r="F8" s="5">
        <f t="shared" si="1"/>
        <v>2.1062996660140505</v>
      </c>
      <c r="G8" s="4">
        <v>12238</v>
      </c>
      <c r="H8" s="6">
        <f t="shared" si="2"/>
        <v>0.30025270492406586</v>
      </c>
      <c r="I8" s="7">
        <f>VLOOKUP(A8,[1]Muni_Disbursements!$A$2:$C$352,3,FALSE)</f>
        <v>4075.9</v>
      </c>
      <c r="J8" s="8">
        <f>VLOOKUP($A8,[1]Avg_Miles_Mins_Speed!$AH$5:$AL$355,4,FALSE)</f>
        <v>36.541161208706441</v>
      </c>
      <c r="K8" s="8">
        <f>VLOOKUP($A8,[1]Avg_Miles_Mins_Speed!$AH$5:$AL$355,2,FALSE)</f>
        <v>10.88401553629039</v>
      </c>
      <c r="L8" s="8">
        <f>VLOOKUP($A8,[1]Avg_Miles_Mins_Speed!$AH$5:$AL$355,3,FALSE)</f>
        <v>17.871378756891485</v>
      </c>
      <c r="M8" s="4">
        <f>VLOOKUP(A8,[1]Accidents!$A$2:$H$352,8,FALSE)</f>
        <v>3</v>
      </c>
    </row>
    <row r="9" spans="1:13" x14ac:dyDescent="0.25">
      <c r="A9" s="3" t="s">
        <v>20</v>
      </c>
      <c r="B9" s="4">
        <v>39263</v>
      </c>
      <c r="C9" s="4">
        <v>196637</v>
      </c>
      <c r="D9" s="4">
        <v>194364</v>
      </c>
      <c r="E9" s="5">
        <f t="shared" si="0"/>
        <v>5.0082011053663757</v>
      </c>
      <c r="F9" s="5">
        <f t="shared" si="1"/>
        <v>4.9503094516465884</v>
      </c>
      <c r="G9" s="4">
        <v>134795</v>
      </c>
      <c r="H9" s="6">
        <f t="shared" si="2"/>
        <v>0.68550171127509063</v>
      </c>
      <c r="I9" s="7">
        <f>VLOOKUP(A9,[1]Muni_Disbursements!$A$2:$C$352,3,FALSE)</f>
        <v>19663.7</v>
      </c>
      <c r="J9" s="8">
        <f>VLOOKUP($A9,[1]Avg_Miles_Mins_Speed!$AH$5:$AL$355,4,FALSE)</f>
        <v>28.879619609432723</v>
      </c>
      <c r="K9" s="8">
        <f>VLOOKUP($A9,[1]Avg_Miles_Mins_Speed!$AH$5:$AL$355,2,FALSE)</f>
        <v>5.5641640176751075</v>
      </c>
      <c r="L9" s="8">
        <f>VLOOKUP($A9,[1]Avg_Miles_Mins_Speed!$AH$5:$AL$355,3,FALSE)</f>
        <v>11.560049805900618</v>
      </c>
      <c r="M9" s="4">
        <f>VLOOKUP(A9,[1]Accidents!$A$2:$H$352,8,FALSE)</f>
        <v>4</v>
      </c>
    </row>
    <row r="10" spans="1:13" x14ac:dyDescent="0.25">
      <c r="A10" s="3" t="s">
        <v>21</v>
      </c>
      <c r="B10" s="4">
        <v>36569</v>
      </c>
      <c r="C10" s="4">
        <v>203977</v>
      </c>
      <c r="D10" s="4">
        <v>216305</v>
      </c>
      <c r="E10" s="5">
        <f t="shared" si="0"/>
        <v>5.5778664989471958</v>
      </c>
      <c r="F10" s="5">
        <f t="shared" si="1"/>
        <v>5.914982635565643</v>
      </c>
      <c r="G10" s="4">
        <v>40601</v>
      </c>
      <c r="H10" s="6">
        <f t="shared" si="2"/>
        <v>0.1990469513719684</v>
      </c>
      <c r="I10" s="7">
        <f>VLOOKUP(A10,[1]Muni_Disbursements!$A$2:$C$352,3,FALSE)</f>
        <v>20397.7</v>
      </c>
      <c r="J10" s="8">
        <f>VLOOKUP($A10,[1]Avg_Miles_Mins_Speed!$AH$5:$AL$355,4,FALSE)</f>
        <v>33.951127430538513</v>
      </c>
      <c r="K10" s="8">
        <f>VLOOKUP($A10,[1]Avg_Miles_Mins_Speed!$AH$5:$AL$355,2,FALSE)</f>
        <v>11.888409858340598</v>
      </c>
      <c r="L10" s="8">
        <f>VLOOKUP($A10,[1]Avg_Miles_Mins_Speed!$AH$5:$AL$355,3,FALSE)</f>
        <v>21.009746817975458</v>
      </c>
      <c r="M10" s="4">
        <f>VLOOKUP(A10,[1]Accidents!$A$2:$H$352,8,FALSE)</f>
        <v>15</v>
      </c>
    </row>
    <row r="11" spans="1:13" x14ac:dyDescent="0.25">
      <c r="A11" s="3" t="s">
        <v>22</v>
      </c>
      <c r="B11" s="4">
        <v>439</v>
      </c>
      <c r="C11" s="4">
        <v>689</v>
      </c>
      <c r="D11" s="4">
        <v>1350</v>
      </c>
      <c r="E11" s="5">
        <f t="shared" si="0"/>
        <v>1.5694760820045559</v>
      </c>
      <c r="F11" s="5">
        <f t="shared" si="1"/>
        <v>3.0751708428246012</v>
      </c>
      <c r="G11" s="4">
        <v>20</v>
      </c>
      <c r="H11" s="6">
        <f t="shared" si="2"/>
        <v>2.9027576197387519E-2</v>
      </c>
      <c r="I11" s="7">
        <f>VLOOKUP(A11,[1]Muni_Disbursements!$A$2:$C$352,3,FALSE)</f>
        <v>68.900000000000006</v>
      </c>
      <c r="J11" s="8">
        <f>VLOOKUP($A11,[1]Avg_Miles_Mins_Speed!$AH$5:$AL$355,4,FALSE)</f>
        <v>31.632184173455098</v>
      </c>
      <c r="K11" s="8">
        <f>VLOOKUP($A11,[1]Avg_Miles_Mins_Speed!$AH$5:$AL$355,2,FALSE)</f>
        <v>17.67485146647315</v>
      </c>
      <c r="L11" s="8">
        <f>VLOOKUP($A11,[1]Avg_Miles_Mins_Speed!$AH$5:$AL$355,3,FALSE)</f>
        <v>33.52569908461539</v>
      </c>
      <c r="M11" s="4">
        <f>VLOOKUP(A11,[1]Accidents!$A$2:$H$352,8,FALSE)</f>
        <v>0</v>
      </c>
    </row>
    <row r="12" spans="1:13" x14ac:dyDescent="0.25">
      <c r="A12" s="3" t="s">
        <v>23</v>
      </c>
      <c r="B12" s="4">
        <v>46308</v>
      </c>
      <c r="C12" s="4">
        <v>361408</v>
      </c>
      <c r="D12" s="4">
        <v>355974</v>
      </c>
      <c r="E12" s="5">
        <f t="shared" si="0"/>
        <v>7.8044398376090527</v>
      </c>
      <c r="F12" s="5">
        <f t="shared" si="1"/>
        <v>7.687095102358124</v>
      </c>
      <c r="G12" s="4">
        <v>42185</v>
      </c>
      <c r="H12" s="6">
        <f t="shared" si="2"/>
        <v>0.11672403488578006</v>
      </c>
      <c r="I12" s="7">
        <f>VLOOKUP(A12,[1]Muni_Disbursements!$A$2:$C$352,3,FALSE)</f>
        <v>36140.800000000003</v>
      </c>
      <c r="J12" s="8">
        <f>VLOOKUP($A12,[1]Avg_Miles_Mins_Speed!$AH$5:$AL$355,4,FALSE)</f>
        <v>20.741121345136012</v>
      </c>
      <c r="K12" s="8">
        <f>VLOOKUP($A12,[1]Avg_Miles_Mins_Speed!$AH$5:$AL$355,2,FALSE)</f>
        <v>7.2627700012608676</v>
      </c>
      <c r="L12" s="8">
        <f>VLOOKUP($A12,[1]Avg_Miles_Mins_Speed!$AH$5:$AL$355,3,FALSE)</f>
        <v>21.009770533831013</v>
      </c>
      <c r="M12" s="4">
        <f>VLOOKUP(A12,[1]Accidents!$A$2:$H$352,8,FALSE)</f>
        <v>17</v>
      </c>
    </row>
    <row r="13" spans="1:13" x14ac:dyDescent="0.25">
      <c r="A13" s="3" t="s">
        <v>24</v>
      </c>
      <c r="B13" s="4">
        <v>6315</v>
      </c>
      <c r="C13" s="4">
        <v>1737</v>
      </c>
      <c r="D13" s="4">
        <v>2151</v>
      </c>
      <c r="E13" s="5">
        <f t="shared" si="0"/>
        <v>0.27505938242280287</v>
      </c>
      <c r="F13" s="5">
        <f t="shared" si="1"/>
        <v>0.34061757719714963</v>
      </c>
      <c r="G13" s="4">
        <v>126</v>
      </c>
      <c r="H13" s="6">
        <f t="shared" si="2"/>
        <v>7.2538860103626937E-2</v>
      </c>
      <c r="I13" s="7">
        <f>VLOOKUP(A13,[1]Muni_Disbursements!$A$2:$C$352,3,FALSE)</f>
        <v>173.70000000000002</v>
      </c>
      <c r="J13" s="8">
        <f>VLOOKUP($A13,[1]Avg_Miles_Mins_Speed!$AH$5:$AL$355,4,FALSE)</f>
        <v>39.341260779530351</v>
      </c>
      <c r="K13" s="8">
        <f>VLOOKUP($A13,[1]Avg_Miles_Mins_Speed!$AH$5:$AL$355,2,FALSE)</f>
        <v>27.414225131940128</v>
      </c>
      <c r="L13" s="8">
        <f>VLOOKUP($A13,[1]Avg_Miles_Mins_Speed!$AH$5:$AL$355,3,FALSE)</f>
        <v>41.809882940310878</v>
      </c>
      <c r="M13" s="4">
        <f>VLOOKUP(A13,[1]Accidents!$A$2:$H$352,8,FALSE)</f>
        <v>0</v>
      </c>
    </row>
    <row r="14" spans="1:13" x14ac:dyDescent="0.25">
      <c r="A14" s="3" t="s">
        <v>25</v>
      </c>
      <c r="B14" s="4">
        <v>3193</v>
      </c>
      <c r="C14" s="4">
        <v>346</v>
      </c>
      <c r="D14" s="4">
        <v>662</v>
      </c>
      <c r="E14" s="5">
        <f t="shared" si="0"/>
        <v>0.10836204196680238</v>
      </c>
      <c r="F14" s="5">
        <f t="shared" si="1"/>
        <v>0.20732853116191668</v>
      </c>
      <c r="G14" s="4">
        <v>14</v>
      </c>
      <c r="H14" s="6">
        <f t="shared" si="2"/>
        <v>4.046242774566474E-2</v>
      </c>
      <c r="I14" s="7">
        <f>VLOOKUP(A14,[1]Muni_Disbursements!$A$2:$C$352,3,FALSE)</f>
        <v>34.6</v>
      </c>
      <c r="J14" s="8">
        <f>VLOOKUP($A14,[1]Avg_Miles_Mins_Speed!$AH$5:$AL$355,4,FALSE)</f>
        <v>34.413193026094802</v>
      </c>
      <c r="K14" s="8">
        <f>VLOOKUP($A14,[1]Avg_Miles_Mins_Speed!$AH$5:$AL$355,2,FALSE)</f>
        <v>19.317062380000003</v>
      </c>
      <c r="L14" s="8">
        <f>VLOOKUP($A14,[1]Avg_Miles_Mins_Speed!$AH$5:$AL$355,3,FALSE)</f>
        <v>33.679633910202313</v>
      </c>
      <c r="M14" s="4">
        <f>VLOOKUP(A14,[1]Accidents!$A$2:$H$352,8,FALSE)</f>
        <v>0</v>
      </c>
    </row>
    <row r="15" spans="1:13" x14ac:dyDescent="0.25">
      <c r="A15" s="3" t="s">
        <v>26</v>
      </c>
      <c r="B15" s="4">
        <v>1695</v>
      </c>
      <c r="C15" s="4">
        <v>12</v>
      </c>
      <c r="D15" s="4">
        <v>40</v>
      </c>
      <c r="E15" s="5">
        <f t="shared" si="0"/>
        <v>7.0796460176991149E-3</v>
      </c>
      <c r="F15" s="5">
        <f t="shared" si="1"/>
        <v>2.359882005899705E-2</v>
      </c>
      <c r="G15" s="4">
        <v>0</v>
      </c>
      <c r="H15" s="6">
        <f t="shared" si="2"/>
        <v>0</v>
      </c>
      <c r="I15" s="7">
        <f>VLOOKUP(A15,[1]Muni_Disbursements!$A$2:$C$352,3,FALSE)</f>
        <v>1.2000000000000002</v>
      </c>
      <c r="J15" s="8">
        <f>VLOOKUP($A15,[1]Avg_Miles_Mins_Speed!$AH$5:$AL$355,4,FALSE)</f>
        <v>33.252686574595636</v>
      </c>
      <c r="K15" s="8">
        <f>VLOOKUP($A15,[1]Avg_Miles_Mins_Speed!$AH$5:$AL$355,2,FALSE)</f>
        <v>22.850445687499999</v>
      </c>
      <c r="L15" s="8">
        <f>VLOOKUP($A15,[1]Avg_Miles_Mins_Speed!$AH$5:$AL$355,3,FALSE)</f>
        <v>41.230555557500004</v>
      </c>
      <c r="M15" s="4">
        <f>VLOOKUP(A15,[1]Accidents!$A$2:$H$352,8,FALSE)</f>
        <v>0</v>
      </c>
    </row>
    <row r="16" spans="1:13" x14ac:dyDescent="0.25">
      <c r="A16" s="3" t="s">
        <v>27</v>
      </c>
      <c r="B16" s="4">
        <v>18832</v>
      </c>
      <c r="C16" s="4">
        <v>60514</v>
      </c>
      <c r="D16" s="4">
        <v>62751</v>
      </c>
      <c r="E16" s="5">
        <f t="shared" si="0"/>
        <v>3.2133602378929482</v>
      </c>
      <c r="F16" s="5">
        <f t="shared" si="1"/>
        <v>3.3321474086661</v>
      </c>
      <c r="G16" s="4">
        <v>11071</v>
      </c>
      <c r="H16" s="6">
        <f t="shared" si="2"/>
        <v>0.18294940013881086</v>
      </c>
      <c r="I16" s="7">
        <f>VLOOKUP(A16,[1]Muni_Disbursements!$A$2:$C$352,3,FALSE)</f>
        <v>6051.4000000000005</v>
      </c>
      <c r="J16" s="8">
        <f>VLOOKUP($A16,[1]Avg_Miles_Mins_Speed!$AH$5:$AL$355,4,FALSE)</f>
        <v>28.073521073974526</v>
      </c>
      <c r="K16" s="8">
        <f>VLOOKUP($A16,[1]Avg_Miles_Mins_Speed!$AH$5:$AL$355,2,FALSE)</f>
        <v>9.3589856953024757</v>
      </c>
      <c r="L16" s="8">
        <f>VLOOKUP($A16,[1]Avg_Miles_Mins_Speed!$AH$5:$AL$355,3,FALSE)</f>
        <v>20.002447866745214</v>
      </c>
      <c r="M16" s="4">
        <f>VLOOKUP(A16,[1]Accidents!$A$2:$H$352,8,FALSE)</f>
        <v>3</v>
      </c>
    </row>
    <row r="17" spans="1:13" x14ac:dyDescent="0.25">
      <c r="A17" s="3" t="s">
        <v>28</v>
      </c>
      <c r="B17" s="4">
        <v>11945</v>
      </c>
      <c r="C17" s="4">
        <v>940</v>
      </c>
      <c r="D17" s="4">
        <v>1588</v>
      </c>
      <c r="E17" s="5">
        <f t="shared" si="0"/>
        <v>7.8694014231896189E-2</v>
      </c>
      <c r="F17" s="5">
        <f t="shared" si="1"/>
        <v>0.13294265383005441</v>
      </c>
      <c r="G17" s="4">
        <v>163</v>
      </c>
      <c r="H17" s="6">
        <f t="shared" si="2"/>
        <v>0.17340425531914894</v>
      </c>
      <c r="I17" s="7">
        <f>VLOOKUP(A17,[1]Muni_Disbursements!$A$2:$C$352,3,FALSE)</f>
        <v>94</v>
      </c>
      <c r="J17" s="8">
        <f>VLOOKUP($A17,[1]Avg_Miles_Mins_Speed!$AH$5:$AL$355,4,FALSE)</f>
        <v>44.44424186199614</v>
      </c>
      <c r="K17" s="8">
        <f>VLOOKUP($A17,[1]Avg_Miles_Mins_Speed!$AH$5:$AL$355,2,FALSE)</f>
        <v>29.231122341361701</v>
      </c>
      <c r="L17" s="8">
        <f>VLOOKUP($A17,[1]Avg_Miles_Mins_Speed!$AH$5:$AL$355,3,FALSE)</f>
        <v>39.462195033670213</v>
      </c>
      <c r="M17" s="4">
        <f>VLOOKUP(A17,[1]Accidents!$A$2:$H$352,8,FALSE)</f>
        <v>0</v>
      </c>
    </row>
    <row r="18" spans="1:13" x14ac:dyDescent="0.25">
      <c r="A18" s="3" t="s">
        <v>29</v>
      </c>
      <c r="B18" s="4">
        <v>46461</v>
      </c>
      <c r="C18" s="4">
        <v>248944</v>
      </c>
      <c r="D18" s="4">
        <v>170278</v>
      </c>
      <c r="E18" s="5">
        <f t="shared" si="0"/>
        <v>5.358128322679236</v>
      </c>
      <c r="F18" s="5">
        <f t="shared" si="1"/>
        <v>3.664966315834786</v>
      </c>
      <c r="G18" s="4">
        <v>92012</v>
      </c>
      <c r="H18" s="6">
        <f t="shared" si="2"/>
        <v>0.36960922938492191</v>
      </c>
      <c r="I18" s="7">
        <f>VLOOKUP(A18,[1]Muni_Disbursements!$A$2:$C$352,3,FALSE)</f>
        <v>24894.400000000001</v>
      </c>
      <c r="J18" s="8">
        <f>VLOOKUP($A18,[1]Avg_Miles_Mins_Speed!$AH$5:$AL$355,4,FALSE)</f>
        <v>31.201964694824007</v>
      </c>
      <c r="K18" s="8">
        <f>VLOOKUP($A18,[1]Avg_Miles_Mins_Speed!$AH$5:$AL$355,2,FALSE)</f>
        <v>8.5954830591341427</v>
      </c>
      <c r="L18" s="8">
        <f>VLOOKUP($A18,[1]Avg_Miles_Mins_Speed!$AH$5:$AL$355,3,FALSE)</f>
        <v>16.528734282992161</v>
      </c>
      <c r="M18" s="4">
        <f>VLOOKUP(A18,[1]Accidents!$A$2:$H$352,8,FALSE)</f>
        <v>15</v>
      </c>
    </row>
    <row r="19" spans="1:13" x14ac:dyDescent="0.25">
      <c r="A19" s="3" t="s">
        <v>30</v>
      </c>
      <c r="B19" s="4">
        <v>16889</v>
      </c>
      <c r="C19" s="4">
        <v>80303</v>
      </c>
      <c r="D19" s="4">
        <v>83693</v>
      </c>
      <c r="E19" s="5">
        <f t="shared" si="0"/>
        <v>4.7547516134762269</v>
      </c>
      <c r="F19" s="5">
        <f t="shared" si="1"/>
        <v>4.9554739771448872</v>
      </c>
      <c r="G19" s="4">
        <v>12442</v>
      </c>
      <c r="H19" s="6">
        <f t="shared" si="2"/>
        <v>0.15493817167478177</v>
      </c>
      <c r="I19" s="7">
        <f>VLOOKUP(A19,[1]Muni_Disbursements!$A$2:$C$352,3,FALSE)</f>
        <v>8030.3</v>
      </c>
      <c r="J19" s="8">
        <f>VLOOKUP($A19,[1]Avg_Miles_Mins_Speed!$AH$5:$AL$355,4,FALSE)</f>
        <v>34.391241946971235</v>
      </c>
      <c r="K19" s="8">
        <f>VLOOKUP($A19,[1]Avg_Miles_Mins_Speed!$AH$5:$AL$355,2,FALSE)</f>
        <v>8.9434083808169689</v>
      </c>
      <c r="L19" s="8">
        <f>VLOOKUP($A19,[1]Avg_Miles_Mins_Speed!$AH$5:$AL$355,3,FALSE)</f>
        <v>15.602940529929766</v>
      </c>
      <c r="M19" s="4">
        <f>VLOOKUP(A19,[1]Accidents!$A$2:$H$352,8,FALSE)</f>
        <v>4</v>
      </c>
    </row>
    <row r="20" spans="1:13" x14ac:dyDescent="0.25">
      <c r="A20" s="3" t="s">
        <v>31</v>
      </c>
      <c r="B20" s="4">
        <v>4777</v>
      </c>
      <c r="C20" s="4">
        <v>78898</v>
      </c>
      <c r="D20" s="4">
        <v>78958</v>
      </c>
      <c r="E20" s="5">
        <f t="shared" si="0"/>
        <v>16.516223571279046</v>
      </c>
      <c r="F20" s="5">
        <f t="shared" si="1"/>
        <v>16.52878375549508</v>
      </c>
      <c r="G20" s="4">
        <v>6314</v>
      </c>
      <c r="H20" s="6">
        <f t="shared" si="2"/>
        <v>8.0027377119825605E-2</v>
      </c>
      <c r="I20" s="7">
        <f>VLOOKUP(A20,[1]Muni_Disbursements!$A$2:$C$352,3,FALSE)</f>
        <v>7889.8</v>
      </c>
      <c r="J20" s="8">
        <f>VLOOKUP($A20,[1]Avg_Miles_Mins_Speed!$AH$5:$AL$355,4,FALSE)</f>
        <v>27.421199115454865</v>
      </c>
      <c r="K20" s="8">
        <f>VLOOKUP($A20,[1]Avg_Miles_Mins_Speed!$AH$5:$AL$355,2,FALSE)</f>
        <v>7.5364967810149937</v>
      </c>
      <c r="L20" s="8">
        <f>VLOOKUP($A20,[1]Avg_Miles_Mins_Speed!$AH$5:$AL$355,3,FALSE)</f>
        <v>16.490519067273059</v>
      </c>
      <c r="M20" s="4">
        <f>VLOOKUP(A20,[1]Accidents!$A$2:$H$352,8,FALSE)</f>
        <v>6</v>
      </c>
    </row>
    <row r="21" spans="1:13" x14ac:dyDescent="0.25">
      <c r="A21" s="3" t="s">
        <v>32</v>
      </c>
      <c r="B21" s="4">
        <v>8479</v>
      </c>
      <c r="C21" s="4">
        <v>17250</v>
      </c>
      <c r="D21" s="4">
        <v>17891</v>
      </c>
      <c r="E21" s="5">
        <f t="shared" si="0"/>
        <v>2.0344380233518105</v>
      </c>
      <c r="F21" s="5">
        <f t="shared" si="1"/>
        <v>2.1100365609152023</v>
      </c>
      <c r="G21" s="4">
        <v>3225</v>
      </c>
      <c r="H21" s="6">
        <f t="shared" si="2"/>
        <v>0.18695652173913044</v>
      </c>
      <c r="I21" s="7">
        <f>VLOOKUP(A21,[1]Muni_Disbursements!$A$2:$C$352,3,FALSE)</f>
        <v>1725</v>
      </c>
      <c r="J21" s="8">
        <f>VLOOKUP($A21,[1]Avg_Miles_Mins_Speed!$AH$5:$AL$355,4,FALSE)</f>
        <v>36.658973406578248</v>
      </c>
      <c r="K21" s="8">
        <f>VLOOKUP($A21,[1]Avg_Miles_Mins_Speed!$AH$5:$AL$355,2,FALSE)</f>
        <v>14.687337059528115</v>
      </c>
      <c r="L21" s="8">
        <f>VLOOKUP($A21,[1]Avg_Miles_Mins_Speed!$AH$5:$AL$355,3,FALSE)</f>
        <v>24.038868022789565</v>
      </c>
      <c r="M21" s="4">
        <f>VLOOKUP(A21,[1]Accidents!$A$2:$H$352,8,FALSE)</f>
        <v>0</v>
      </c>
    </row>
    <row r="22" spans="1:13" x14ac:dyDescent="0.25">
      <c r="A22" s="3" t="s">
        <v>33</v>
      </c>
      <c r="B22" s="4">
        <v>48916</v>
      </c>
      <c r="C22" s="4">
        <v>394753</v>
      </c>
      <c r="D22" s="4">
        <v>393379</v>
      </c>
      <c r="E22" s="5">
        <f t="shared" si="0"/>
        <v>8.0700179900237146</v>
      </c>
      <c r="F22" s="5">
        <f t="shared" si="1"/>
        <v>8.0419290211791647</v>
      </c>
      <c r="G22" s="4">
        <v>301560</v>
      </c>
      <c r="H22" s="6">
        <f t="shared" si="2"/>
        <v>0.76392073017811135</v>
      </c>
      <c r="I22" s="7">
        <f>VLOOKUP(A22,[1]Muni_Disbursements!$A$2:$C$352,3,FALSE)</f>
        <v>39475.300000000003</v>
      </c>
      <c r="J22" s="8">
        <f>VLOOKUP($A22,[1]Avg_Miles_Mins_Speed!$AH$5:$AL$355,4,FALSE)</f>
        <v>27.435006213321252</v>
      </c>
      <c r="K22" s="8">
        <f>VLOOKUP($A22,[1]Avg_Miles_Mins_Speed!$AH$5:$AL$355,2,FALSE)</f>
        <v>5.5781672052951716</v>
      </c>
      <c r="L22" s="8">
        <f>VLOOKUP($A22,[1]Avg_Miles_Mins_Speed!$AH$5:$AL$355,3,FALSE)</f>
        <v>12.199378768691487</v>
      </c>
      <c r="M22" s="4">
        <f>VLOOKUP(A22,[1]Accidents!$A$2:$H$352,8,FALSE)</f>
        <v>18</v>
      </c>
    </row>
    <row r="23" spans="1:13" x14ac:dyDescent="0.25">
      <c r="A23" s="3" t="s">
        <v>34</v>
      </c>
      <c r="B23" s="4">
        <v>5530</v>
      </c>
      <c r="C23" s="4">
        <v>381</v>
      </c>
      <c r="D23" s="4">
        <v>894</v>
      </c>
      <c r="E23" s="5">
        <f t="shared" si="0"/>
        <v>6.8896925858951172E-2</v>
      </c>
      <c r="F23" s="5">
        <f t="shared" si="1"/>
        <v>0.1616636528028933</v>
      </c>
      <c r="G23" s="4">
        <v>23</v>
      </c>
      <c r="H23" s="6">
        <f t="shared" si="2"/>
        <v>6.0367454068241469E-2</v>
      </c>
      <c r="I23" s="7">
        <f>VLOOKUP(A23,[1]Muni_Disbursements!$A$2:$C$352,3,FALSE)</f>
        <v>38.1</v>
      </c>
      <c r="J23" s="8">
        <f>VLOOKUP($A23,[1]Avg_Miles_Mins_Speed!$AH$5:$AL$355,4,FALSE)</f>
        <v>37.622633140066881</v>
      </c>
      <c r="K23" s="8">
        <f>VLOOKUP($A23,[1]Avg_Miles_Mins_Speed!$AH$5:$AL$355,2,FALSE)</f>
        <v>25.543310197637794</v>
      </c>
      <c r="L23" s="8">
        <f>VLOOKUP($A23,[1]Avg_Miles_Mins_Speed!$AH$5:$AL$355,3,FALSE)</f>
        <v>40.736080490498686</v>
      </c>
      <c r="M23" s="4">
        <f>VLOOKUP(A23,[1]Accidents!$A$2:$H$352,8,FALSE)</f>
        <v>0</v>
      </c>
    </row>
    <row r="24" spans="1:13" x14ac:dyDescent="0.25">
      <c r="A24" s="3" t="s">
        <v>35</v>
      </c>
      <c r="B24" s="4">
        <v>1931</v>
      </c>
      <c r="C24" s="4">
        <v>66</v>
      </c>
      <c r="D24" s="4">
        <v>111</v>
      </c>
      <c r="E24" s="5">
        <f t="shared" si="0"/>
        <v>3.4179181771103052E-2</v>
      </c>
      <c r="F24" s="5">
        <f t="shared" si="1"/>
        <v>5.7483169342309681E-2</v>
      </c>
      <c r="G24" s="4">
        <v>5</v>
      </c>
      <c r="H24" s="6">
        <f t="shared" si="2"/>
        <v>7.575757575757576E-2</v>
      </c>
      <c r="I24" s="7">
        <f>VLOOKUP(A24,[1]Muni_Disbursements!$A$2:$C$352,3,FALSE)</f>
        <v>6.6000000000000005</v>
      </c>
      <c r="J24" s="8">
        <f>VLOOKUP($A24,[1]Avg_Miles_Mins_Speed!$AH$5:$AL$355,4,FALSE)</f>
        <v>40.174960068184056</v>
      </c>
      <c r="K24" s="8">
        <f>VLOOKUP($A24,[1]Avg_Miles_Mins_Speed!$AH$5:$AL$355,2,FALSE)</f>
        <v>27.492286543636361</v>
      </c>
      <c r="L24" s="8">
        <f>VLOOKUP($A24,[1]Avg_Miles_Mins_Speed!$AH$5:$AL$355,3,FALSE)</f>
        <v>41.058838386363632</v>
      </c>
      <c r="M24" s="4">
        <f>VLOOKUP(A24,[1]Accidents!$A$2:$H$352,8,FALSE)</f>
        <v>0</v>
      </c>
    </row>
    <row r="25" spans="1:13" x14ac:dyDescent="0.25">
      <c r="A25" s="3" t="s">
        <v>36</v>
      </c>
      <c r="B25" s="4">
        <v>14383</v>
      </c>
      <c r="C25" s="4">
        <v>80452</v>
      </c>
      <c r="D25" s="4">
        <v>84583</v>
      </c>
      <c r="E25" s="5">
        <f t="shared" si="0"/>
        <v>5.5935479385385527</v>
      </c>
      <c r="F25" s="5">
        <f t="shared" si="1"/>
        <v>5.8807620107070848</v>
      </c>
      <c r="G25" s="4">
        <v>9333</v>
      </c>
      <c r="H25" s="6">
        <f t="shared" si="2"/>
        <v>0.11600706011037637</v>
      </c>
      <c r="I25" s="7">
        <f>VLOOKUP(A25,[1]Muni_Disbursements!$A$2:$C$352,3,FALSE)</f>
        <v>8045.2000000000007</v>
      </c>
      <c r="J25" s="8">
        <f>VLOOKUP($A25,[1]Avg_Miles_Mins_Speed!$AH$5:$AL$355,4,FALSE)</f>
        <v>31.624457127921712</v>
      </c>
      <c r="K25" s="8">
        <f>VLOOKUP($A25,[1]Avg_Miles_Mins_Speed!$AH$5:$AL$355,2,FALSE)</f>
        <v>12.738683954612316</v>
      </c>
      <c r="L25" s="8">
        <f>VLOOKUP($A25,[1]Avg_Miles_Mins_Speed!$AH$5:$AL$355,3,FALSE)</f>
        <v>24.168669020468602</v>
      </c>
      <c r="M25" s="4">
        <f>VLOOKUP(A25,[1]Accidents!$A$2:$H$352,8,FALSE)</f>
        <v>5</v>
      </c>
    </row>
    <row r="26" spans="1:13" x14ac:dyDescent="0.25">
      <c r="A26" s="3" t="s">
        <v>37</v>
      </c>
      <c r="B26" s="4">
        <v>15350</v>
      </c>
      <c r="C26" s="4">
        <v>4194</v>
      </c>
      <c r="D26" s="4">
        <v>4746</v>
      </c>
      <c r="E26" s="5">
        <f t="shared" si="0"/>
        <v>0.27322475570032573</v>
      </c>
      <c r="F26" s="5">
        <f t="shared" si="1"/>
        <v>0.30918566775244299</v>
      </c>
      <c r="G26" s="4">
        <v>681</v>
      </c>
      <c r="H26" s="6">
        <f t="shared" si="2"/>
        <v>0.16237482117310442</v>
      </c>
      <c r="I26" s="7">
        <f>VLOOKUP(A26,[1]Muni_Disbursements!$A$2:$C$352,3,FALSE)</f>
        <v>419.40000000000003</v>
      </c>
      <c r="J26" s="8">
        <f>VLOOKUP($A26,[1]Avg_Miles_Mins_Speed!$AH$5:$AL$355,4,FALSE)</f>
        <v>34.718796235750311</v>
      </c>
      <c r="K26" s="8">
        <f>VLOOKUP($A26,[1]Avg_Miles_Mins_Speed!$AH$5:$AL$355,2,FALSE)</f>
        <v>14.755353187913688</v>
      </c>
      <c r="L26" s="8">
        <f>VLOOKUP($A26,[1]Avg_Miles_Mins_Speed!$AH$5:$AL$355,3,FALSE)</f>
        <v>25.499766330123986</v>
      </c>
      <c r="M26" s="4">
        <f>VLOOKUP(A26,[1]Accidents!$A$2:$H$352,8,FALSE)</f>
        <v>0</v>
      </c>
    </row>
    <row r="27" spans="1:13" x14ac:dyDescent="0.25">
      <c r="A27" s="3" t="s">
        <v>38</v>
      </c>
      <c r="B27" s="4">
        <v>16945</v>
      </c>
      <c r="C27" s="4">
        <v>36586</v>
      </c>
      <c r="D27" s="4">
        <v>29193</v>
      </c>
      <c r="E27" s="5">
        <f t="shared" si="0"/>
        <v>2.1591029802301565</v>
      </c>
      <c r="F27" s="5">
        <f t="shared" si="1"/>
        <v>1.7228090882266156</v>
      </c>
      <c r="G27" s="4">
        <v>6588</v>
      </c>
      <c r="H27" s="6">
        <f t="shared" si="2"/>
        <v>0.1800688788061007</v>
      </c>
      <c r="I27" s="7">
        <f>VLOOKUP(A27,[1]Muni_Disbursements!$A$2:$C$352,3,FALSE)</f>
        <v>3658.6000000000004</v>
      </c>
      <c r="J27" s="8">
        <f>VLOOKUP($A27,[1]Avg_Miles_Mins_Speed!$AH$5:$AL$355,4,FALSE)</f>
        <v>33.820062750492809</v>
      </c>
      <c r="K27" s="8">
        <f>VLOOKUP($A27,[1]Avg_Miles_Mins_Speed!$AH$5:$AL$355,2,FALSE)</f>
        <v>11.711513224601761</v>
      </c>
      <c r="L27" s="8">
        <f>VLOOKUP($A27,[1]Avg_Miles_Mins_Speed!$AH$5:$AL$355,3,FALSE)</f>
        <v>20.777335591012953</v>
      </c>
      <c r="M27" s="4">
        <f>VLOOKUP(A27,[1]Accidents!$A$2:$H$352,8,FALSE)</f>
        <v>1</v>
      </c>
    </row>
    <row r="28" spans="1:13" x14ac:dyDescent="0.25">
      <c r="A28" s="3" t="s">
        <v>39</v>
      </c>
      <c r="B28" s="4">
        <v>27295</v>
      </c>
      <c r="C28" s="4">
        <v>243368</v>
      </c>
      <c r="D28" s="4">
        <v>244851</v>
      </c>
      <c r="E28" s="5">
        <f t="shared" si="0"/>
        <v>8.9162117603956776</v>
      </c>
      <c r="F28" s="5">
        <f t="shared" si="1"/>
        <v>8.9705440556878546</v>
      </c>
      <c r="G28" s="4">
        <v>22050</v>
      </c>
      <c r="H28" s="6">
        <f t="shared" si="2"/>
        <v>9.0603530455935041E-2</v>
      </c>
      <c r="I28" s="7">
        <f>VLOOKUP(A28,[1]Muni_Disbursements!$A$2:$C$352,3,FALSE)</f>
        <v>24336.800000000003</v>
      </c>
      <c r="J28" s="8">
        <f>VLOOKUP($A28,[1]Avg_Miles_Mins_Speed!$AH$5:$AL$355,4,FALSE)</f>
        <v>20.289788292270813</v>
      </c>
      <c r="K28" s="8">
        <f>VLOOKUP($A28,[1]Avg_Miles_Mins_Speed!$AH$5:$AL$355,2,FALSE)</f>
        <v>6.9795769562878682</v>
      </c>
      <c r="L28" s="8">
        <f>VLOOKUP($A28,[1]Avg_Miles_Mins_Speed!$AH$5:$AL$355,3,FALSE)</f>
        <v>20.639674073721114</v>
      </c>
      <c r="M28" s="4">
        <f>VLOOKUP(A28,[1]Accidents!$A$2:$H$352,8,FALSE)</f>
        <v>11</v>
      </c>
    </row>
    <row r="29" spans="1:13" x14ac:dyDescent="0.25">
      <c r="A29" s="3" t="s">
        <v>40</v>
      </c>
      <c r="B29" s="4">
        <v>6764</v>
      </c>
      <c r="C29" s="4">
        <v>5782</v>
      </c>
      <c r="D29" s="4">
        <v>5578</v>
      </c>
      <c r="E29" s="5">
        <f t="shared" si="0"/>
        <v>0.85481963335304556</v>
      </c>
      <c r="F29" s="5">
        <f t="shared" si="1"/>
        <v>0.82465996451803669</v>
      </c>
      <c r="G29" s="4">
        <v>350</v>
      </c>
      <c r="H29" s="6">
        <f t="shared" si="2"/>
        <v>6.0532687651331719E-2</v>
      </c>
      <c r="I29" s="7">
        <f>VLOOKUP(A29,[1]Muni_Disbursements!$A$2:$C$352,3,FALSE)</f>
        <v>578.20000000000005</v>
      </c>
      <c r="J29" s="8">
        <f>VLOOKUP($A29,[1]Avg_Miles_Mins_Speed!$AH$5:$AL$355,4,FALSE)</f>
        <v>38.876316023015143</v>
      </c>
      <c r="K29" s="8">
        <f>VLOOKUP($A29,[1]Avg_Miles_Mins_Speed!$AH$5:$AL$355,2,FALSE)</f>
        <v>13.784354335240401</v>
      </c>
      <c r="L29" s="8">
        <f>VLOOKUP($A29,[1]Avg_Miles_Mins_Speed!$AH$5:$AL$355,3,FALSE)</f>
        <v>21.274167532355587</v>
      </c>
      <c r="M29" s="4">
        <f>VLOOKUP(A29,[1]Accidents!$A$2:$H$352,8,FALSE)</f>
        <v>1</v>
      </c>
    </row>
    <row r="30" spans="1:13" x14ac:dyDescent="0.25">
      <c r="A30" s="3" t="s">
        <v>41</v>
      </c>
      <c r="B30" s="4">
        <v>3158</v>
      </c>
      <c r="C30" s="4">
        <v>8682</v>
      </c>
      <c r="D30" s="4">
        <v>9053</v>
      </c>
      <c r="E30" s="5">
        <f t="shared" si="0"/>
        <v>2.7492083597213428</v>
      </c>
      <c r="F30" s="5">
        <f t="shared" si="1"/>
        <v>2.8666877770740977</v>
      </c>
      <c r="G30" s="4">
        <v>395</v>
      </c>
      <c r="H30" s="6">
        <f t="shared" si="2"/>
        <v>4.5496429394148816E-2</v>
      </c>
      <c r="I30" s="7">
        <f>VLOOKUP(A30,[1]Muni_Disbursements!$A$2:$C$352,3,FALSE)</f>
        <v>868.2</v>
      </c>
      <c r="J30" s="8">
        <f>VLOOKUP($A30,[1]Avg_Miles_Mins_Speed!$AH$5:$AL$355,4,FALSE)</f>
        <v>36.833357172628446</v>
      </c>
      <c r="K30" s="8">
        <f>VLOOKUP($A30,[1]Avg_Miles_Mins_Speed!$AH$5:$AL$355,2,FALSE)</f>
        <v>12.648606105028795</v>
      </c>
      <c r="L30" s="8">
        <f>VLOOKUP($A30,[1]Avg_Miles_Mins_Speed!$AH$5:$AL$355,3,FALSE)</f>
        <v>20.604050908117944</v>
      </c>
      <c r="M30" s="4">
        <f>VLOOKUP(A30,[1]Accidents!$A$2:$H$352,8,FALSE)</f>
        <v>1</v>
      </c>
    </row>
    <row r="31" spans="1:13" x14ac:dyDescent="0.25">
      <c r="A31" s="3" t="s">
        <v>42</v>
      </c>
      <c r="B31" s="4">
        <v>2102</v>
      </c>
      <c r="C31" s="4">
        <v>75</v>
      </c>
      <c r="D31" s="4">
        <v>87</v>
      </c>
      <c r="E31" s="5">
        <f t="shared" si="0"/>
        <v>3.5680304471931497E-2</v>
      </c>
      <c r="F31" s="5">
        <f t="shared" si="1"/>
        <v>4.1389153187440533E-2</v>
      </c>
      <c r="G31" s="4">
        <v>19</v>
      </c>
      <c r="H31" s="6">
        <f t="shared" si="2"/>
        <v>0.25333333333333335</v>
      </c>
      <c r="I31" s="7">
        <f>VLOOKUP(A31,[1]Muni_Disbursements!$A$2:$C$352,3,FALSE)</f>
        <v>7.5</v>
      </c>
      <c r="J31" s="8">
        <f>VLOOKUP($A31,[1]Avg_Miles_Mins_Speed!$AH$5:$AL$355,4,FALSE)</f>
        <v>44.036350769936114</v>
      </c>
      <c r="K31" s="8">
        <f>VLOOKUP($A31,[1]Avg_Miles_Mins_Speed!$AH$5:$AL$355,2,FALSE)</f>
        <v>29.536159047066668</v>
      </c>
      <c r="L31" s="8">
        <f>VLOOKUP($A31,[1]Avg_Miles_Mins_Speed!$AH$5:$AL$355,3,FALSE)</f>
        <v>40.243333333466659</v>
      </c>
      <c r="M31" s="4">
        <f>VLOOKUP(A31,[1]Accidents!$A$2:$H$352,8,FALSE)</f>
        <v>0</v>
      </c>
    </row>
    <row r="32" spans="1:13" x14ac:dyDescent="0.25">
      <c r="A32" s="3" t="s">
        <v>43</v>
      </c>
      <c r="B32" s="4">
        <v>42670</v>
      </c>
      <c r="C32" s="4">
        <v>290913</v>
      </c>
      <c r="D32" s="4">
        <v>295055</v>
      </c>
      <c r="E32" s="5">
        <f t="shared" si="0"/>
        <v>6.817740801499883</v>
      </c>
      <c r="F32" s="5">
        <f t="shared" si="1"/>
        <v>6.9148113428638389</v>
      </c>
      <c r="G32" s="4">
        <v>107228</v>
      </c>
      <c r="H32" s="6">
        <f t="shared" si="2"/>
        <v>0.36859129705444582</v>
      </c>
      <c r="I32" s="7">
        <f>VLOOKUP(A32,[1]Muni_Disbursements!$A$2:$C$352,3,FALSE)</f>
        <v>29091.300000000003</v>
      </c>
      <c r="J32" s="8">
        <f>VLOOKUP($A32,[1]Avg_Miles_Mins_Speed!$AH$5:$AL$355,4,FALSE)</f>
        <v>25.872414815746165</v>
      </c>
      <c r="K32" s="8">
        <f>VLOOKUP($A32,[1]Avg_Miles_Mins_Speed!$AH$5:$AL$355,2,FALSE)</f>
        <v>7.3068177017175264</v>
      </c>
      <c r="L32" s="8">
        <f>VLOOKUP($A32,[1]Avg_Miles_Mins_Speed!$AH$5:$AL$355,3,FALSE)</f>
        <v>16.945038382587782</v>
      </c>
      <c r="M32" s="4">
        <f>VLOOKUP(A32,[1]Accidents!$A$2:$H$352,8,FALSE)</f>
        <v>19</v>
      </c>
    </row>
    <row r="33" spans="1:13" x14ac:dyDescent="0.25">
      <c r="A33" s="3" t="s">
        <v>44</v>
      </c>
      <c r="B33" s="4">
        <v>42119</v>
      </c>
      <c r="C33" s="4">
        <v>204698</v>
      </c>
      <c r="D33" s="4">
        <v>209980</v>
      </c>
      <c r="E33" s="5">
        <f t="shared" si="0"/>
        <v>4.8599919276336099</v>
      </c>
      <c r="F33" s="5">
        <f t="shared" si="1"/>
        <v>4.9853985137348937</v>
      </c>
      <c r="G33" s="4">
        <v>59644</v>
      </c>
      <c r="H33" s="6">
        <f t="shared" si="2"/>
        <v>0.29137558745078113</v>
      </c>
      <c r="I33" s="7">
        <f>VLOOKUP(A33,[1]Muni_Disbursements!$A$2:$C$352,3,FALSE)</f>
        <v>20469.800000000003</v>
      </c>
      <c r="J33" s="8">
        <f>VLOOKUP($A33,[1]Avg_Miles_Mins_Speed!$AH$5:$AL$355,4,FALSE)</f>
        <v>31.179426868541064</v>
      </c>
      <c r="K33" s="8">
        <f>VLOOKUP($A33,[1]Avg_Miles_Mins_Speed!$AH$5:$AL$355,2,FALSE)</f>
        <v>9.897326128670235</v>
      </c>
      <c r="L33" s="8">
        <f>VLOOKUP($A33,[1]Avg_Miles_Mins_Speed!$AH$5:$AL$355,3,FALSE)</f>
        <v>19.045878239647092</v>
      </c>
      <c r="M33" s="4">
        <f>VLOOKUP(A33,[1]Accidents!$A$2:$H$352,8,FALSE)</f>
        <v>10</v>
      </c>
    </row>
    <row r="34" spans="1:13" x14ac:dyDescent="0.25">
      <c r="A34" s="3" t="s">
        <v>45</v>
      </c>
      <c r="B34" s="4">
        <v>9208</v>
      </c>
      <c r="C34" s="4">
        <v>5591</v>
      </c>
      <c r="D34" s="4">
        <v>3448</v>
      </c>
      <c r="E34" s="5">
        <f t="shared" si="0"/>
        <v>0.60718940052128589</v>
      </c>
      <c r="F34" s="5">
        <f t="shared" si="1"/>
        <v>0.37445699391833187</v>
      </c>
      <c r="G34" s="4">
        <v>387</v>
      </c>
      <c r="H34" s="6">
        <f t="shared" si="2"/>
        <v>6.92183866928993E-2</v>
      </c>
      <c r="I34" s="7">
        <f>VLOOKUP(A34,[1]Muni_Disbursements!$A$2:$C$352,3,FALSE)</f>
        <v>559.1</v>
      </c>
      <c r="J34" s="8">
        <f>VLOOKUP($A34,[1]Avg_Miles_Mins_Speed!$AH$5:$AL$355,4,FALSE)</f>
        <v>32.878388744396716</v>
      </c>
      <c r="K34" s="8">
        <f>VLOOKUP($A34,[1]Avg_Miles_Mins_Speed!$AH$5:$AL$355,2,FALSE)</f>
        <v>11.816310226156322</v>
      </c>
      <c r="L34" s="8">
        <f>VLOOKUP($A34,[1]Avg_Miles_Mins_Speed!$AH$5:$AL$355,3,FALSE)</f>
        <v>21.563666610341624</v>
      </c>
      <c r="M34" s="4">
        <f>VLOOKUP(A34,[1]Accidents!$A$2:$H$352,8,FALSE)</f>
        <v>0</v>
      </c>
    </row>
    <row r="35" spans="1:13" x14ac:dyDescent="0.25">
      <c r="A35" s="3" t="s">
        <v>46</v>
      </c>
      <c r="B35" s="4">
        <v>1215</v>
      </c>
      <c r="C35" s="4">
        <v>22</v>
      </c>
      <c r="D35" s="4">
        <v>74</v>
      </c>
      <c r="E35" s="5">
        <f t="shared" si="0"/>
        <v>1.8106995884773661E-2</v>
      </c>
      <c r="F35" s="5">
        <f t="shared" si="1"/>
        <v>6.0905349794238686E-2</v>
      </c>
      <c r="G35" s="4">
        <v>1</v>
      </c>
      <c r="H35" s="6">
        <f t="shared" si="2"/>
        <v>4.5454545454545456E-2</v>
      </c>
      <c r="I35" s="7">
        <f>VLOOKUP(A35,[1]Muni_Disbursements!$A$2:$C$352,3,FALSE)</f>
        <v>2.2000000000000002</v>
      </c>
      <c r="J35" s="8">
        <f>VLOOKUP($A35,[1]Avg_Miles_Mins_Speed!$AH$5:$AL$355,4,FALSE)</f>
        <v>41.20818679717258</v>
      </c>
      <c r="K35" s="8">
        <f>VLOOKUP($A35,[1]Avg_Miles_Mins_Speed!$AH$5:$AL$355,2,FALSE)</f>
        <v>28.689222895909094</v>
      </c>
      <c r="L35" s="8">
        <f>VLOOKUP($A35,[1]Avg_Miles_Mins_Speed!$AH$5:$AL$355,3,FALSE)</f>
        <v>41.772121210454543</v>
      </c>
      <c r="M35" s="4">
        <f>VLOOKUP(A35,[1]Accidents!$A$2:$H$352,8,FALSE)</f>
        <v>0</v>
      </c>
    </row>
    <row r="36" spans="1:13" x14ac:dyDescent="0.25">
      <c r="A36" s="3" t="s">
        <v>47</v>
      </c>
      <c r="B36" s="4">
        <v>5665</v>
      </c>
      <c r="C36" s="4">
        <v>3796</v>
      </c>
      <c r="D36" s="4">
        <v>4186</v>
      </c>
      <c r="E36" s="5">
        <f t="shared" si="0"/>
        <v>0.67007943512797885</v>
      </c>
      <c r="F36" s="5">
        <f t="shared" si="1"/>
        <v>0.73892321270962047</v>
      </c>
      <c r="G36" s="4">
        <v>205</v>
      </c>
      <c r="H36" s="6">
        <f t="shared" si="2"/>
        <v>5.4004214963119072E-2</v>
      </c>
      <c r="I36" s="7">
        <f>VLOOKUP(A36,[1]Muni_Disbursements!$A$2:$C$352,3,FALSE)</f>
        <v>379.6</v>
      </c>
      <c r="J36" s="8">
        <f>VLOOKUP($A36,[1]Avg_Miles_Mins_Speed!$AH$5:$AL$355,4,FALSE)</f>
        <v>39.390902744894341</v>
      </c>
      <c r="K36" s="8">
        <f>VLOOKUP($A36,[1]Avg_Miles_Mins_Speed!$AH$5:$AL$355,2,FALSE)</f>
        <v>20.91882749776607</v>
      </c>
      <c r="L36" s="8">
        <f>VLOOKUP($A36,[1]Avg_Miles_Mins_Speed!$AH$5:$AL$355,3,FALSE)</f>
        <v>31.863439586406741</v>
      </c>
      <c r="M36" s="4">
        <f>VLOOKUP(A36,[1]Accidents!$A$2:$H$352,8,FALSE)</f>
        <v>1</v>
      </c>
    </row>
    <row r="37" spans="1:13" x14ac:dyDescent="0.25">
      <c r="A37" s="3" t="s">
        <v>48</v>
      </c>
      <c r="B37" s="4">
        <v>675647</v>
      </c>
      <c r="C37" s="4">
        <v>38939778</v>
      </c>
      <c r="D37" s="4">
        <v>39229208</v>
      </c>
      <c r="E37" s="5">
        <f t="shared" si="0"/>
        <v>57.633317397990368</v>
      </c>
      <c r="F37" s="5">
        <f t="shared" si="1"/>
        <v>58.061691978207556</v>
      </c>
      <c r="G37" s="4">
        <v>27446965</v>
      </c>
      <c r="H37" s="6">
        <f t="shared" si="2"/>
        <v>0.7048567405802878</v>
      </c>
      <c r="I37" s="7">
        <f>VLOOKUP(A37,[1]Muni_Disbursements!$A$2:$C$352,3,FALSE)</f>
        <v>3893977.8000000003</v>
      </c>
      <c r="J37" s="8">
        <f>VLOOKUP($A37,[1]Avg_Miles_Mins_Speed!$AH$5:$AL$355,4,FALSE)</f>
        <v>18.445448384645026</v>
      </c>
      <c r="K37" s="8">
        <f>VLOOKUP($A37,[1]Avg_Miles_Mins_Speed!$AH$5:$AL$355,2,FALSE)</f>
        <v>5.2960280141886802</v>
      </c>
      <c r="L37" s="8">
        <f>VLOOKUP($A37,[1]Avg_Miles_Mins_Speed!$AH$5:$AL$355,3,FALSE)</f>
        <v>17.227105257893463</v>
      </c>
      <c r="M37" s="4">
        <f>VLOOKUP(A37,[1]Accidents!$A$2:$H$352,8,FALSE)</f>
        <v>2866</v>
      </c>
    </row>
    <row r="38" spans="1:13" x14ac:dyDescent="0.25">
      <c r="A38" s="3" t="s">
        <v>49</v>
      </c>
      <c r="B38" s="4">
        <v>20452</v>
      </c>
      <c r="C38" s="4">
        <v>31617</v>
      </c>
      <c r="D38" s="4">
        <v>31447</v>
      </c>
      <c r="E38" s="5">
        <f t="shared" si="0"/>
        <v>1.5459123802073147</v>
      </c>
      <c r="F38" s="5">
        <f t="shared" si="1"/>
        <v>1.5376002346958733</v>
      </c>
      <c r="G38" s="4">
        <v>10239</v>
      </c>
      <c r="H38" s="6">
        <f t="shared" si="2"/>
        <v>0.32384476705569787</v>
      </c>
      <c r="I38" s="7">
        <f>VLOOKUP(A38,[1]Muni_Disbursements!$A$2:$C$352,3,FALSE)</f>
        <v>3161.7000000000003</v>
      </c>
      <c r="J38" s="8">
        <f>VLOOKUP($A38,[1]Avg_Miles_Mins_Speed!$AH$5:$AL$355,4,FALSE)</f>
        <v>39.828439029456021</v>
      </c>
      <c r="K38" s="8">
        <f>VLOOKUP($A38,[1]Avg_Miles_Mins_Speed!$AH$5:$AL$355,2,FALSE)</f>
        <v>13.479436363046464</v>
      </c>
      <c r="L38" s="8">
        <f>VLOOKUP($A38,[1]Avg_Miles_Mins_Speed!$AH$5:$AL$355,3,FALSE)</f>
        <v>20.306248537248635</v>
      </c>
      <c r="M38" s="4">
        <f>VLOOKUP(A38,[1]Accidents!$A$2:$H$352,8,FALSE)</f>
        <v>7</v>
      </c>
    </row>
    <row r="39" spans="1:13" x14ac:dyDescent="0.25">
      <c r="A39" s="3" t="s">
        <v>50</v>
      </c>
      <c r="B39" s="4">
        <v>5506</v>
      </c>
      <c r="C39" s="4">
        <v>10989</v>
      </c>
      <c r="D39" s="4">
        <v>10531</v>
      </c>
      <c r="E39" s="5">
        <f t="shared" si="0"/>
        <v>1.9958227388303669</v>
      </c>
      <c r="F39" s="5">
        <f t="shared" si="1"/>
        <v>1.9126407555394116</v>
      </c>
      <c r="G39" s="4">
        <v>629</v>
      </c>
      <c r="H39" s="6">
        <f t="shared" si="2"/>
        <v>5.7239057239057242E-2</v>
      </c>
      <c r="I39" s="7">
        <f>VLOOKUP(A39,[1]Muni_Disbursements!$A$2:$C$352,3,FALSE)</f>
        <v>1098.9000000000001</v>
      </c>
      <c r="J39" s="8">
        <f>VLOOKUP($A39,[1]Avg_Miles_Mins_Speed!$AH$5:$AL$355,4,FALSE)</f>
        <v>36.81128414280321</v>
      </c>
      <c r="K39" s="8">
        <f>VLOOKUP($A39,[1]Avg_Miles_Mins_Speed!$AH$5:$AL$355,2,FALSE)</f>
        <v>17.5697851790991</v>
      </c>
      <c r="L39" s="8">
        <f>VLOOKUP($A39,[1]Avg_Miles_Mins_Speed!$AH$5:$AL$355,3,FALSE)</f>
        <v>28.637607605765766</v>
      </c>
      <c r="M39" s="4">
        <f>VLOOKUP(A39,[1]Accidents!$A$2:$H$352,8,FALSE)</f>
        <v>2</v>
      </c>
    </row>
    <row r="40" spans="1:13" x14ac:dyDescent="0.25">
      <c r="A40" s="3" t="s">
        <v>51</v>
      </c>
      <c r="B40" s="4">
        <v>8203</v>
      </c>
      <c r="C40" s="4">
        <v>8144</v>
      </c>
      <c r="D40" s="4">
        <v>8355</v>
      </c>
      <c r="E40" s="5">
        <f t="shared" si="0"/>
        <v>0.99280750944776297</v>
      </c>
      <c r="F40" s="5">
        <f t="shared" si="1"/>
        <v>1.0185298061684749</v>
      </c>
      <c r="G40" s="4">
        <v>294</v>
      </c>
      <c r="H40" s="6">
        <f t="shared" si="2"/>
        <v>3.6100196463654227E-2</v>
      </c>
      <c r="I40" s="7">
        <f>VLOOKUP(A40,[1]Muni_Disbursements!$A$2:$C$352,3,FALSE)</f>
        <v>814.40000000000009</v>
      </c>
      <c r="J40" s="8">
        <f>VLOOKUP($A40,[1]Avg_Miles_Mins_Speed!$AH$5:$AL$355,4,FALSE)</f>
        <v>36.590771580883526</v>
      </c>
      <c r="K40" s="8">
        <f>VLOOKUP($A40,[1]Avg_Miles_Mins_Speed!$AH$5:$AL$355,2,FALSE)</f>
        <v>19.119964390245578</v>
      </c>
      <c r="L40" s="8">
        <f>VLOOKUP($A40,[1]Avg_Miles_Mins_Speed!$AH$5:$AL$355,3,FALSE)</f>
        <v>31.352109120707269</v>
      </c>
      <c r="M40" s="4">
        <f>VLOOKUP(A40,[1]Accidents!$A$2:$H$352,8,FALSE)</f>
        <v>0</v>
      </c>
    </row>
    <row r="41" spans="1:13" x14ac:dyDescent="0.25">
      <c r="A41" s="3" t="s">
        <v>52</v>
      </c>
      <c r="B41" s="4">
        <v>4849</v>
      </c>
      <c r="C41" s="4">
        <v>11434</v>
      </c>
      <c r="D41" s="4">
        <v>12202</v>
      </c>
      <c r="E41" s="5">
        <f t="shared" si="0"/>
        <v>2.3580119612291193</v>
      </c>
      <c r="F41" s="5">
        <f t="shared" si="1"/>
        <v>2.516395133017117</v>
      </c>
      <c r="G41" s="4">
        <v>1156</v>
      </c>
      <c r="H41" s="6">
        <f t="shared" si="2"/>
        <v>0.10110197656113346</v>
      </c>
      <c r="I41" s="7">
        <f>VLOOKUP(A41,[1]Muni_Disbursements!$A$2:$C$352,3,FALSE)</f>
        <v>1143.4000000000001</v>
      </c>
      <c r="J41" s="8">
        <f>VLOOKUP($A41,[1]Avg_Miles_Mins_Speed!$AH$5:$AL$355,4,FALSE)</f>
        <v>36.637445885245334</v>
      </c>
      <c r="K41" s="8">
        <f>VLOOKUP($A41,[1]Avg_Miles_Mins_Speed!$AH$5:$AL$355,2,FALSE)</f>
        <v>11.321418126101102</v>
      </c>
      <c r="L41" s="8">
        <f>VLOOKUP($A41,[1]Avg_Miles_Mins_Speed!$AH$5:$AL$355,3,FALSE)</f>
        <v>18.540732607117366</v>
      </c>
      <c r="M41" s="4">
        <f>VLOOKUP(A41,[1]Accidents!$A$2:$H$352,8,FALSE)</f>
        <v>1</v>
      </c>
    </row>
    <row r="42" spans="1:13" x14ac:dyDescent="0.25">
      <c r="A42" s="3" t="s">
        <v>53</v>
      </c>
      <c r="B42" s="4">
        <v>39143</v>
      </c>
      <c r="C42" s="4">
        <v>593101</v>
      </c>
      <c r="D42" s="4">
        <v>604273</v>
      </c>
      <c r="E42" s="5">
        <f t="shared" si="0"/>
        <v>15.152160028613034</v>
      </c>
      <c r="F42" s="5">
        <f t="shared" si="1"/>
        <v>15.43757504534655</v>
      </c>
      <c r="G42" s="4">
        <v>133309</v>
      </c>
      <c r="H42" s="6">
        <f t="shared" si="2"/>
        <v>0.2247661022321662</v>
      </c>
      <c r="I42" s="7">
        <f>VLOOKUP(A42,[1]Muni_Disbursements!$A$2:$C$352,3,FALSE)</f>
        <v>59310.100000000006</v>
      </c>
      <c r="J42" s="8">
        <f>VLOOKUP($A42,[1]Avg_Miles_Mins_Speed!$AH$5:$AL$355,4,FALSE)</f>
        <v>26.241479950397377</v>
      </c>
      <c r="K42" s="8">
        <f>VLOOKUP($A42,[1]Avg_Miles_Mins_Speed!$AH$5:$AL$355,2,FALSE)</f>
        <v>7.9310137390146531</v>
      </c>
      <c r="L42" s="8">
        <f>VLOOKUP($A42,[1]Avg_Miles_Mins_Speed!$AH$5:$AL$355,3,FALSE)</f>
        <v>18.133917189136017</v>
      </c>
      <c r="M42" s="4">
        <f>VLOOKUP(A42,[1]Accidents!$A$2:$H$352,8,FALSE)</f>
        <v>62</v>
      </c>
    </row>
    <row r="43" spans="1:13" x14ac:dyDescent="0.25">
      <c r="A43" s="3" t="s">
        <v>54</v>
      </c>
      <c r="B43" s="4">
        <v>10318</v>
      </c>
      <c r="C43" s="4">
        <v>17888</v>
      </c>
      <c r="D43" s="4">
        <v>18881</v>
      </c>
      <c r="E43" s="5">
        <f t="shared" si="0"/>
        <v>1.7336693157588681</v>
      </c>
      <c r="F43" s="5">
        <f t="shared" si="1"/>
        <v>1.8299088970730761</v>
      </c>
      <c r="G43" s="4">
        <v>4968</v>
      </c>
      <c r="H43" s="6">
        <f t="shared" si="2"/>
        <v>0.27772808586762077</v>
      </c>
      <c r="I43" s="7">
        <f>VLOOKUP(A43,[1]Muni_Disbursements!$A$2:$C$352,3,FALSE)</f>
        <v>1788.8000000000002</v>
      </c>
      <c r="J43" s="8">
        <f>VLOOKUP($A43,[1]Avg_Miles_Mins_Speed!$AH$5:$AL$355,4,FALSE)</f>
        <v>33.477326856444691</v>
      </c>
      <c r="K43" s="8">
        <f>VLOOKUP($A43,[1]Avg_Miles_Mins_Speed!$AH$5:$AL$355,2,FALSE)</f>
        <v>9.4767699299273254</v>
      </c>
      <c r="L43" s="8">
        <f>VLOOKUP($A43,[1]Avg_Miles_Mins_Speed!$AH$5:$AL$355,3,FALSE)</f>
        <v>16.984814774306798</v>
      </c>
      <c r="M43" s="4">
        <f>VLOOKUP(A43,[1]Accidents!$A$2:$H$352,8,FALSE)</f>
        <v>0</v>
      </c>
    </row>
    <row r="44" spans="1:13" x14ac:dyDescent="0.25">
      <c r="A44" s="3" t="s">
        <v>55</v>
      </c>
      <c r="B44" s="4">
        <v>28633</v>
      </c>
      <c r="C44" s="4">
        <v>111369</v>
      </c>
      <c r="D44" s="4">
        <v>113499</v>
      </c>
      <c r="E44" s="5">
        <f t="shared" si="0"/>
        <v>3.8895330562637516</v>
      </c>
      <c r="F44" s="5">
        <f t="shared" si="1"/>
        <v>3.9639227464813329</v>
      </c>
      <c r="G44" s="4">
        <v>29888</v>
      </c>
      <c r="H44" s="6">
        <f t="shared" si="2"/>
        <v>0.26836911528342716</v>
      </c>
      <c r="I44" s="7">
        <f>VLOOKUP(A44,[1]Muni_Disbursements!$A$2:$C$352,3,FALSE)</f>
        <v>11136.900000000001</v>
      </c>
      <c r="J44" s="8">
        <f>VLOOKUP($A44,[1]Avg_Miles_Mins_Speed!$AH$5:$AL$355,4,FALSE)</f>
        <v>32.918293753349261</v>
      </c>
      <c r="K44" s="8">
        <f>VLOOKUP($A44,[1]Avg_Miles_Mins_Speed!$AH$5:$AL$355,2,FALSE)</f>
        <v>11.185655138916575</v>
      </c>
      <c r="L44" s="8">
        <f>VLOOKUP($A44,[1]Avg_Miles_Mins_Speed!$AH$5:$AL$355,3,FALSE)</f>
        <v>20.388034488169957</v>
      </c>
      <c r="M44" s="4">
        <f>VLOOKUP(A44,[1]Accidents!$A$2:$H$352,8,FALSE)</f>
        <v>8</v>
      </c>
    </row>
    <row r="45" spans="1:13" x14ac:dyDescent="0.25">
      <c r="A45" s="3" t="s">
        <v>56</v>
      </c>
      <c r="B45" s="4">
        <v>3694</v>
      </c>
      <c r="C45" s="4">
        <v>272</v>
      </c>
      <c r="D45" s="4">
        <v>421</v>
      </c>
      <c r="E45" s="5">
        <f t="shared" si="0"/>
        <v>7.3632918245804008E-2</v>
      </c>
      <c r="F45" s="5">
        <f t="shared" si="1"/>
        <v>0.11396859772604223</v>
      </c>
      <c r="G45" s="4">
        <v>17</v>
      </c>
      <c r="H45" s="6">
        <f t="shared" si="2"/>
        <v>6.25E-2</v>
      </c>
      <c r="I45" s="7">
        <f>VLOOKUP(A45,[1]Muni_Disbursements!$A$2:$C$352,3,FALSE)</f>
        <v>27.200000000000003</v>
      </c>
      <c r="J45" s="8">
        <f>VLOOKUP($A45,[1]Avg_Miles_Mins_Speed!$AH$5:$AL$355,4,FALSE)</f>
        <v>40.325463886818298</v>
      </c>
      <c r="K45" s="8">
        <f>VLOOKUP($A45,[1]Avg_Miles_Mins_Speed!$AH$5:$AL$355,2,FALSE)</f>
        <v>23.126562936470588</v>
      </c>
      <c r="L45" s="8">
        <f>VLOOKUP($A45,[1]Avg_Miles_Mins_Speed!$AH$5:$AL$355,3,FALSE)</f>
        <v>34.409865192941176</v>
      </c>
      <c r="M45" s="4">
        <f>VLOOKUP(A45,[1]Accidents!$A$2:$H$352,8,FALSE)</f>
        <v>0</v>
      </c>
    </row>
    <row r="46" spans="1:13" x14ac:dyDescent="0.25">
      <c r="A46" s="3" t="s">
        <v>57</v>
      </c>
      <c r="B46" s="4">
        <v>105643</v>
      </c>
      <c r="C46" s="4">
        <v>1901605</v>
      </c>
      <c r="D46" s="4">
        <v>1822875</v>
      </c>
      <c r="E46" s="5">
        <f t="shared" si="0"/>
        <v>18.000293441117726</v>
      </c>
      <c r="F46" s="5">
        <f t="shared" si="1"/>
        <v>17.255047660517025</v>
      </c>
      <c r="G46" s="4">
        <v>1218624</v>
      </c>
      <c r="H46" s="6">
        <f t="shared" si="2"/>
        <v>0.64083971171720733</v>
      </c>
      <c r="I46" s="7">
        <f>VLOOKUP(A46,[1]Muni_Disbursements!$A$2:$C$352,3,FALSE)</f>
        <v>190160.5</v>
      </c>
      <c r="J46" s="8">
        <f>VLOOKUP($A46,[1]Avg_Miles_Mins_Speed!$AH$5:$AL$355,4,FALSE)</f>
        <v>25.457651221002781</v>
      </c>
      <c r="K46" s="8">
        <f>VLOOKUP($A46,[1]Avg_Miles_Mins_Speed!$AH$5:$AL$355,2,FALSE)</f>
        <v>6.3293438122621302</v>
      </c>
      <c r="L46" s="8">
        <f>VLOOKUP($A46,[1]Avg_Miles_Mins_Speed!$AH$5:$AL$355,3,FALSE)</f>
        <v>14.917347458292696</v>
      </c>
      <c r="M46" s="4">
        <f>VLOOKUP(A46,[1]Accidents!$A$2:$H$352,8,FALSE)</f>
        <v>147</v>
      </c>
    </row>
    <row r="47" spans="1:13" x14ac:dyDescent="0.25">
      <c r="A47" s="3" t="s">
        <v>58</v>
      </c>
      <c r="B47" s="4">
        <v>3439</v>
      </c>
      <c r="C47" s="4">
        <v>642</v>
      </c>
      <c r="D47" s="4">
        <v>725</v>
      </c>
      <c r="E47" s="5">
        <f t="shared" si="0"/>
        <v>0.18668217505088688</v>
      </c>
      <c r="F47" s="5">
        <f t="shared" si="1"/>
        <v>0.21081709799360279</v>
      </c>
      <c r="G47" s="4">
        <v>125</v>
      </c>
      <c r="H47" s="6">
        <f t="shared" si="2"/>
        <v>0.19470404984423675</v>
      </c>
      <c r="I47" s="7">
        <f>VLOOKUP(A47,[1]Muni_Disbursements!$A$2:$C$352,3,FALSE)</f>
        <v>64.2</v>
      </c>
      <c r="J47" s="8">
        <f>VLOOKUP($A47,[1]Avg_Miles_Mins_Speed!$AH$5:$AL$355,4,FALSE)</f>
        <v>32.756842977008631</v>
      </c>
      <c r="K47" s="8">
        <f>VLOOKUP($A47,[1]Avg_Miles_Mins_Speed!$AH$5:$AL$355,2,FALSE)</f>
        <v>16.575002232710283</v>
      </c>
      <c r="L47" s="8">
        <f>VLOOKUP($A47,[1]Avg_Miles_Mins_Speed!$AH$5:$AL$355,3,FALSE)</f>
        <v>30.360072692616821</v>
      </c>
      <c r="M47" s="4">
        <f>VLOOKUP(A47,[1]Accidents!$A$2:$H$352,8,FALSE)</f>
        <v>0</v>
      </c>
    </row>
    <row r="48" spans="1:13" x14ac:dyDescent="0.25">
      <c r="A48" s="3" t="s">
        <v>59</v>
      </c>
      <c r="B48" s="4">
        <v>63191</v>
      </c>
      <c r="C48" s="4">
        <v>1800855</v>
      </c>
      <c r="D48" s="4">
        <v>1724307</v>
      </c>
      <c r="E48" s="5">
        <f t="shared" si="0"/>
        <v>28.49859948410375</v>
      </c>
      <c r="F48" s="5">
        <f t="shared" si="1"/>
        <v>27.287224446519282</v>
      </c>
      <c r="G48" s="4">
        <v>183237</v>
      </c>
      <c r="H48" s="6">
        <f t="shared" si="2"/>
        <v>0.10175000208234422</v>
      </c>
      <c r="I48" s="7">
        <f>VLOOKUP(A48,[1]Muni_Disbursements!$A$2:$C$352,3,FALSE)</f>
        <v>180085.5</v>
      </c>
      <c r="J48" s="8">
        <f>VLOOKUP($A48,[1]Avg_Miles_Mins_Speed!$AH$5:$AL$355,4,FALSE)</f>
        <v>15.735040696448566</v>
      </c>
      <c r="K48" s="8">
        <f>VLOOKUP($A48,[1]Avg_Miles_Mins_Speed!$AH$5:$AL$355,2,FALSE)</f>
        <v>4.3996859922677425</v>
      </c>
      <c r="L48" s="8">
        <f>VLOOKUP($A48,[1]Avg_Miles_Mins_Speed!$AH$5:$AL$355,3,FALSE)</f>
        <v>16.776642947968078</v>
      </c>
      <c r="M48" s="4">
        <f>VLOOKUP(A48,[1]Accidents!$A$2:$H$352,8,FALSE)</f>
        <v>108</v>
      </c>
    </row>
    <row r="49" spans="1:13" x14ac:dyDescent="0.25">
      <c r="A49" s="3" t="s">
        <v>60</v>
      </c>
      <c r="B49" s="4">
        <v>1816</v>
      </c>
      <c r="C49" s="4">
        <v>20</v>
      </c>
      <c r="D49" s="4">
        <v>30</v>
      </c>
      <c r="E49" s="5">
        <f t="shared" si="0"/>
        <v>1.1013215859030838E-2</v>
      </c>
      <c r="F49" s="5">
        <f t="shared" si="1"/>
        <v>1.6519823788546256E-2</v>
      </c>
      <c r="G49" s="4">
        <v>0</v>
      </c>
      <c r="H49" s="6">
        <f t="shared" si="2"/>
        <v>0</v>
      </c>
      <c r="I49" s="7">
        <f>VLOOKUP(A49,[1]Muni_Disbursements!$A$2:$C$352,3,FALSE)</f>
        <v>2</v>
      </c>
      <c r="J49" s="8">
        <f>VLOOKUP($A49,[1]Avg_Miles_Mins_Speed!$AH$5:$AL$355,4,FALSE)</f>
        <v>50.830564135952137</v>
      </c>
      <c r="K49" s="8">
        <f>VLOOKUP($A49,[1]Avg_Miles_Mins_Speed!$AH$5:$AL$355,2,FALSE)</f>
        <v>42.273379862500001</v>
      </c>
      <c r="L49" s="8">
        <f>VLOOKUP($A49,[1]Avg_Miles_Mins_Speed!$AH$5:$AL$355,3,FALSE)</f>
        <v>49.89916667</v>
      </c>
      <c r="M49" s="4">
        <f>VLOOKUP(A49,[1]Accidents!$A$2:$H$352,8,FALSE)</f>
        <v>0</v>
      </c>
    </row>
    <row r="50" spans="1:13" x14ac:dyDescent="0.25">
      <c r="A50" s="3" t="s">
        <v>61</v>
      </c>
      <c r="B50" s="4">
        <v>26377</v>
      </c>
      <c r="C50" s="4">
        <v>431484</v>
      </c>
      <c r="D50" s="4">
        <v>440585</v>
      </c>
      <c r="E50" s="5">
        <f t="shared" si="0"/>
        <v>16.358342495355803</v>
      </c>
      <c r="F50" s="5">
        <f t="shared" si="1"/>
        <v>16.703377942904805</v>
      </c>
      <c r="G50" s="4">
        <v>130420</v>
      </c>
      <c r="H50" s="6">
        <f t="shared" si="2"/>
        <v>0.30225917994641749</v>
      </c>
      <c r="I50" s="7">
        <f>VLOOKUP(A50,[1]Muni_Disbursements!$A$2:$C$352,3,FALSE)</f>
        <v>43148.4</v>
      </c>
      <c r="J50" s="8">
        <f>VLOOKUP($A50,[1]Avg_Miles_Mins_Speed!$AH$5:$AL$355,4,FALSE)</f>
        <v>29.477649970354438</v>
      </c>
      <c r="K50" s="8">
        <f>VLOOKUP($A50,[1]Avg_Miles_Mins_Speed!$AH$5:$AL$355,2,FALSE)</f>
        <v>9.3218835988740949</v>
      </c>
      <c r="L50" s="8">
        <f>VLOOKUP($A50,[1]Avg_Miles_Mins_Speed!$AH$5:$AL$355,3,FALSE)</f>
        <v>18.974138592966018</v>
      </c>
      <c r="M50" s="4">
        <f>VLOOKUP(A50,[1]Accidents!$A$2:$H$352,8,FALSE)</f>
        <v>23</v>
      </c>
    </row>
    <row r="51" spans="1:13" x14ac:dyDescent="0.25">
      <c r="A51" s="3" t="s">
        <v>62</v>
      </c>
      <c r="B51" s="4">
        <v>118403</v>
      </c>
      <c r="C51" s="4">
        <v>5572234</v>
      </c>
      <c r="D51" s="4">
        <v>5527445</v>
      </c>
      <c r="E51" s="5">
        <f t="shared" si="0"/>
        <v>47.06159472310668</v>
      </c>
      <c r="F51" s="5">
        <f t="shared" si="1"/>
        <v>46.683318834826821</v>
      </c>
      <c r="G51" s="4">
        <v>1389006</v>
      </c>
      <c r="H51" s="6">
        <f t="shared" si="2"/>
        <v>0.24927273334177996</v>
      </c>
      <c r="I51" s="7">
        <f>VLOOKUP(A51,[1]Muni_Disbursements!$A$2:$C$352,3,FALSE)</f>
        <v>557223.4</v>
      </c>
      <c r="J51" s="8">
        <f>VLOOKUP($A51,[1]Avg_Miles_Mins_Speed!$AH$5:$AL$355,4,FALSE)</f>
        <v>15.603848848591047</v>
      </c>
      <c r="K51" s="8">
        <f>VLOOKUP($A51,[1]Avg_Miles_Mins_Speed!$AH$5:$AL$355,2,FALSE)</f>
        <v>4.219825429489088</v>
      </c>
      <c r="L51" s="8">
        <f>VLOOKUP($A51,[1]Avg_Miles_Mins_Speed!$AH$5:$AL$355,3,FALSE)</f>
        <v>16.226094486438651</v>
      </c>
      <c r="M51" s="4">
        <f>VLOOKUP(A51,[1]Accidents!$A$2:$H$352,8,FALSE)</f>
        <v>314</v>
      </c>
    </row>
    <row r="52" spans="1:13" x14ac:dyDescent="0.25">
      <c r="A52" s="3" t="s">
        <v>63</v>
      </c>
      <c r="B52" s="4">
        <v>24370</v>
      </c>
      <c r="C52" s="4">
        <v>226201</v>
      </c>
      <c r="D52" s="4">
        <v>237480</v>
      </c>
      <c r="E52" s="5">
        <f t="shared" si="0"/>
        <v>9.28194501436192</v>
      </c>
      <c r="F52" s="5">
        <f t="shared" si="1"/>
        <v>9.7447681575707836</v>
      </c>
      <c r="G52" s="4">
        <v>41831</v>
      </c>
      <c r="H52" s="6">
        <f t="shared" si="2"/>
        <v>0.1849284485921813</v>
      </c>
      <c r="I52" s="7">
        <f>VLOOKUP(A52,[1]Muni_Disbursements!$A$2:$C$352,3,FALSE)</f>
        <v>22620.100000000002</v>
      </c>
      <c r="J52" s="8">
        <f>VLOOKUP($A52,[1]Avg_Miles_Mins_Speed!$AH$5:$AL$355,4,FALSE)</f>
        <v>29.076934252149766</v>
      </c>
      <c r="K52" s="8">
        <f>VLOOKUP($A52,[1]Avg_Miles_Mins_Speed!$AH$5:$AL$355,2,FALSE)</f>
        <v>10.098346363982033</v>
      </c>
      <c r="L52" s="8">
        <f>VLOOKUP($A52,[1]Avg_Miles_Mins_Speed!$AH$5:$AL$355,3,FALSE)</f>
        <v>20.837849567793601</v>
      </c>
      <c r="M52" s="4">
        <f>VLOOKUP(A52,[1]Accidents!$A$2:$H$352,8,FALSE)</f>
        <v>23</v>
      </c>
    </row>
    <row r="53" spans="1:13" x14ac:dyDescent="0.25">
      <c r="A53" s="3" t="s">
        <v>64</v>
      </c>
      <c r="B53" s="4">
        <v>5237</v>
      </c>
      <c r="C53" s="4">
        <v>6736</v>
      </c>
      <c r="D53" s="4">
        <v>7107</v>
      </c>
      <c r="E53" s="5">
        <f t="shared" si="0"/>
        <v>1.2862325759022342</v>
      </c>
      <c r="F53" s="5">
        <f t="shared" si="1"/>
        <v>1.3570746610654956</v>
      </c>
      <c r="G53" s="4">
        <v>78</v>
      </c>
      <c r="H53" s="6">
        <f t="shared" si="2"/>
        <v>1.157957244655582E-2</v>
      </c>
      <c r="I53" s="7">
        <f>VLOOKUP(A53,[1]Muni_Disbursements!$A$2:$C$352,3,FALSE)</f>
        <v>673.6</v>
      </c>
      <c r="J53" s="8">
        <f>VLOOKUP($A53,[1]Avg_Miles_Mins_Speed!$AH$5:$AL$355,4,FALSE)</f>
        <v>33.977171904033312</v>
      </c>
      <c r="K53" s="8">
        <f>VLOOKUP($A53,[1]Avg_Miles_Mins_Speed!$AH$5:$AL$355,2,FALSE)</f>
        <v>20.403757468508015</v>
      </c>
      <c r="L53" s="8">
        <f>VLOOKUP($A53,[1]Avg_Miles_Mins_Speed!$AH$5:$AL$355,3,FALSE)</f>
        <v>36.030822446560279</v>
      </c>
      <c r="M53" s="4">
        <f>VLOOKUP(A53,[1]Accidents!$A$2:$H$352,8,FALSE)</f>
        <v>0</v>
      </c>
    </row>
    <row r="54" spans="1:13" x14ac:dyDescent="0.25">
      <c r="A54" s="3" t="s">
        <v>65</v>
      </c>
      <c r="B54" s="4">
        <v>11645</v>
      </c>
      <c r="C54" s="4">
        <v>11658</v>
      </c>
      <c r="D54" s="4">
        <v>12219</v>
      </c>
      <c r="E54" s="5">
        <f t="shared" si="0"/>
        <v>1.00111635895234</v>
      </c>
      <c r="F54" s="5">
        <f t="shared" si="1"/>
        <v>1.049291541434092</v>
      </c>
      <c r="G54" s="4">
        <v>2653</v>
      </c>
      <c r="H54" s="6">
        <f t="shared" si="2"/>
        <v>0.2275690512952479</v>
      </c>
      <c r="I54" s="7">
        <f>VLOOKUP(A54,[1]Muni_Disbursements!$A$2:$C$352,3,FALSE)</f>
        <v>1165.8</v>
      </c>
      <c r="J54" s="8">
        <f>VLOOKUP($A54,[1]Avg_Miles_Mins_Speed!$AH$5:$AL$355,4,FALSE)</f>
        <v>39.626107433698415</v>
      </c>
      <c r="K54" s="8">
        <f>VLOOKUP($A54,[1]Avg_Miles_Mins_Speed!$AH$5:$AL$355,2,FALSE)</f>
        <v>14.623678968965516</v>
      </c>
      <c r="L54" s="8">
        <f>VLOOKUP($A54,[1]Avg_Miles_Mins_Speed!$AH$5:$AL$355,3,FALSE)</f>
        <v>22.142491275632185</v>
      </c>
      <c r="M54" s="4">
        <f>VLOOKUP(A54,[1]Accidents!$A$2:$H$352,8,FALSE)</f>
        <v>1</v>
      </c>
    </row>
    <row r="55" spans="1:13" x14ac:dyDescent="0.25">
      <c r="A55" s="3" t="s">
        <v>66</v>
      </c>
      <c r="B55" s="4">
        <v>1185</v>
      </c>
      <c r="C55" s="4">
        <v>11</v>
      </c>
      <c r="D55" s="4">
        <v>29</v>
      </c>
      <c r="E55" s="5">
        <f t="shared" si="0"/>
        <v>9.282700421940928E-3</v>
      </c>
      <c r="F55" s="5">
        <f t="shared" si="1"/>
        <v>2.4472573839662448E-2</v>
      </c>
      <c r="G55" s="4">
        <v>2</v>
      </c>
      <c r="H55" s="6">
        <f t="shared" si="2"/>
        <v>0.18181818181818182</v>
      </c>
      <c r="I55" s="7">
        <f>VLOOKUP(A55,[1]Muni_Disbursements!$A$2:$C$352,3,FALSE)</f>
        <v>1.1000000000000001</v>
      </c>
      <c r="J55" s="8">
        <f>VLOOKUP($A55,[1]Avg_Miles_Mins_Speed!$AH$5:$AL$355,4,FALSE)</f>
        <v>47.65775846857683</v>
      </c>
      <c r="K55" s="8">
        <f>VLOOKUP($A55,[1]Avg_Miles_Mins_Speed!$AH$5:$AL$355,2,FALSE)</f>
        <v>28.819464909090911</v>
      </c>
      <c r="L55" s="8">
        <f>VLOOKUP($A55,[1]Avg_Miles_Mins_Speed!$AH$5:$AL$355,3,FALSE)</f>
        <v>36.2830303</v>
      </c>
      <c r="M55" s="4">
        <f>VLOOKUP(A55,[1]Accidents!$A$2:$H$352,8,FALSE)</f>
        <v>0</v>
      </c>
    </row>
    <row r="56" spans="1:13" x14ac:dyDescent="0.25">
      <c r="A56" s="3" t="s">
        <v>67</v>
      </c>
      <c r="B56" s="4">
        <v>13315</v>
      </c>
      <c r="C56" s="4">
        <v>12539</v>
      </c>
      <c r="D56" s="4">
        <v>14042</v>
      </c>
      <c r="E56" s="5">
        <f t="shared" si="0"/>
        <v>0.9417198648141194</v>
      </c>
      <c r="F56" s="5">
        <f t="shared" si="1"/>
        <v>1.0546000751032669</v>
      </c>
      <c r="G56" s="4">
        <v>1893</v>
      </c>
      <c r="H56" s="6">
        <f t="shared" si="2"/>
        <v>0.1509689767924077</v>
      </c>
      <c r="I56" s="7">
        <f>VLOOKUP(A56,[1]Muni_Disbursements!$A$2:$C$352,3,FALSE)</f>
        <v>1253.9000000000001</v>
      </c>
      <c r="J56" s="8">
        <f>VLOOKUP($A56,[1]Avg_Miles_Mins_Speed!$AH$5:$AL$355,4,FALSE)</f>
        <v>37.002342407453241</v>
      </c>
      <c r="K56" s="8">
        <f>VLOOKUP($A56,[1]Avg_Miles_Mins_Speed!$AH$5:$AL$355,2,FALSE)</f>
        <v>15.481116453893454</v>
      </c>
      <c r="L56" s="8">
        <f>VLOOKUP($A56,[1]Avg_Miles_Mins_Speed!$AH$5:$AL$355,3,FALSE)</f>
        <v>25.102923944796238</v>
      </c>
      <c r="M56" s="4">
        <f>VLOOKUP(A56,[1]Accidents!$A$2:$H$352,8,FALSE)</f>
        <v>3</v>
      </c>
    </row>
    <row r="57" spans="1:13" x14ac:dyDescent="0.25">
      <c r="A57" s="3" t="s">
        <v>68</v>
      </c>
      <c r="B57" s="4">
        <v>6594</v>
      </c>
      <c r="C57" s="4">
        <v>35179</v>
      </c>
      <c r="D57" s="4">
        <v>35097</v>
      </c>
      <c r="E57" s="5">
        <f t="shared" si="0"/>
        <v>5.3350015165301787</v>
      </c>
      <c r="F57" s="5">
        <f t="shared" si="1"/>
        <v>5.3225659690627847</v>
      </c>
      <c r="G57" s="4">
        <v>18002</v>
      </c>
      <c r="H57" s="6">
        <f t="shared" si="2"/>
        <v>0.51172574547315164</v>
      </c>
      <c r="I57" s="7">
        <f>VLOOKUP(A57,[1]Muni_Disbursements!$A$2:$C$352,3,FALSE)</f>
        <v>3517.9</v>
      </c>
      <c r="J57" s="8">
        <f>VLOOKUP($A57,[1]Avg_Miles_Mins_Speed!$AH$5:$AL$355,4,FALSE)</f>
        <v>31.561219125022472</v>
      </c>
      <c r="K57" s="8">
        <f>VLOOKUP($A57,[1]Avg_Miles_Mins_Speed!$AH$5:$AL$355,2,FALSE)</f>
        <v>7.7728107609160872</v>
      </c>
      <c r="L57" s="8">
        <f>VLOOKUP($A57,[1]Avg_Miles_Mins_Speed!$AH$5:$AL$355,3,FALSE)</f>
        <v>14.776635966042809</v>
      </c>
      <c r="M57" s="4">
        <f>VLOOKUP(A57,[1]Accidents!$A$2:$H$352,8,FALSE)</f>
        <v>0</v>
      </c>
    </row>
    <row r="58" spans="1:13" x14ac:dyDescent="0.25">
      <c r="A58" s="3" t="s">
        <v>69</v>
      </c>
      <c r="B58" s="4">
        <v>36392</v>
      </c>
      <c r="C58" s="4">
        <v>187630</v>
      </c>
      <c r="D58" s="4">
        <v>198898</v>
      </c>
      <c r="E58" s="5">
        <f t="shared" si="0"/>
        <v>5.1558034732908329</v>
      </c>
      <c r="F58" s="5">
        <f t="shared" si="1"/>
        <v>5.4654319630688066</v>
      </c>
      <c r="G58" s="4">
        <v>33652</v>
      </c>
      <c r="H58" s="6">
        <f t="shared" si="2"/>
        <v>0.17935298193252677</v>
      </c>
      <c r="I58" s="7">
        <f>VLOOKUP(A58,[1]Muni_Disbursements!$A$2:$C$352,3,FALSE)</f>
        <v>18763</v>
      </c>
      <c r="J58" s="8">
        <f>VLOOKUP($A58,[1]Avg_Miles_Mins_Speed!$AH$5:$AL$355,4,FALSE)</f>
        <v>30.313523720346154</v>
      </c>
      <c r="K58" s="8">
        <f>VLOOKUP($A58,[1]Avg_Miles_Mins_Speed!$AH$5:$AL$355,2,FALSE)</f>
        <v>8.6541832149919635</v>
      </c>
      <c r="L58" s="8">
        <f>VLOOKUP($A58,[1]Avg_Miles_Mins_Speed!$AH$5:$AL$355,3,FALSE)</f>
        <v>17.129351166489478</v>
      </c>
      <c r="M58" s="4">
        <f>VLOOKUP(A58,[1]Accidents!$A$2:$H$352,8,FALSE)</f>
        <v>12</v>
      </c>
    </row>
    <row r="59" spans="1:13" x14ac:dyDescent="0.25">
      <c r="A59" s="3" t="s">
        <v>70</v>
      </c>
      <c r="B59" s="4">
        <v>40787</v>
      </c>
      <c r="C59" s="4">
        <v>1037147</v>
      </c>
      <c r="D59" s="4">
        <v>968995</v>
      </c>
      <c r="E59" s="5">
        <f t="shared" si="0"/>
        <v>25.428371785127613</v>
      </c>
      <c r="F59" s="5">
        <f t="shared" si="1"/>
        <v>23.757447225831761</v>
      </c>
      <c r="G59" s="4">
        <v>206824</v>
      </c>
      <c r="H59" s="6">
        <f t="shared" si="2"/>
        <v>0.19941628332338618</v>
      </c>
      <c r="I59" s="7">
        <f>VLOOKUP(A59,[1]Muni_Disbursements!$A$2:$C$352,3,FALSE)</f>
        <v>103714.70000000001</v>
      </c>
      <c r="J59" s="8">
        <f>VLOOKUP($A59,[1]Avg_Miles_Mins_Speed!$AH$5:$AL$355,4,FALSE)</f>
        <v>17.955472959262135</v>
      </c>
      <c r="K59" s="8">
        <f>VLOOKUP($A59,[1]Avg_Miles_Mins_Speed!$AH$5:$AL$355,2,FALSE)</f>
        <v>4.5050681690319028</v>
      </c>
      <c r="L59" s="8">
        <f>VLOOKUP($A59,[1]Avg_Miles_Mins_Speed!$AH$5:$AL$355,3,FALSE)</f>
        <v>15.054133675854011</v>
      </c>
      <c r="M59" s="4">
        <f>VLOOKUP(A59,[1]Accidents!$A$2:$H$352,8,FALSE)</f>
        <v>84</v>
      </c>
    </row>
    <row r="60" spans="1:13" x14ac:dyDescent="0.25">
      <c r="A60" s="3" t="s">
        <v>71</v>
      </c>
      <c r="B60" s="4">
        <v>3258</v>
      </c>
      <c r="C60" s="4">
        <v>124</v>
      </c>
      <c r="D60" s="4">
        <v>103</v>
      </c>
      <c r="E60" s="5">
        <f t="shared" si="0"/>
        <v>3.8060159607120933E-2</v>
      </c>
      <c r="F60" s="5">
        <f t="shared" si="1"/>
        <v>3.1614487415592391E-2</v>
      </c>
      <c r="G60" s="4">
        <v>14</v>
      </c>
      <c r="H60" s="6">
        <f t="shared" si="2"/>
        <v>0.11290322580645161</v>
      </c>
      <c r="I60" s="7">
        <f>VLOOKUP(A60,[1]Muni_Disbursements!$A$2:$C$352,3,FALSE)</f>
        <v>12.4</v>
      </c>
      <c r="J60" s="8">
        <f>VLOOKUP($A60,[1]Avg_Miles_Mins_Speed!$AH$5:$AL$355,4,FALSE)</f>
        <v>36.227677485541037</v>
      </c>
      <c r="K60" s="8">
        <f>VLOOKUP($A60,[1]Avg_Miles_Mins_Speed!$AH$5:$AL$355,2,FALSE)</f>
        <v>13.189568957419354</v>
      </c>
      <c r="L60" s="8">
        <f>VLOOKUP($A60,[1]Avg_Miles_Mins_Speed!$AH$5:$AL$355,3,FALSE)</f>
        <v>21.844462366129033</v>
      </c>
      <c r="M60" s="4">
        <f>VLOOKUP(A60,[1]Accidents!$A$2:$H$352,8,FALSE)</f>
        <v>0</v>
      </c>
    </row>
    <row r="61" spans="1:13" x14ac:dyDescent="0.25">
      <c r="A61" s="3" t="s">
        <v>72</v>
      </c>
      <c r="B61" s="4">
        <v>1228</v>
      </c>
      <c r="C61" s="4">
        <v>21</v>
      </c>
      <c r="D61" s="4">
        <v>46</v>
      </c>
      <c r="E61" s="5">
        <f t="shared" si="0"/>
        <v>1.7100977198697069E-2</v>
      </c>
      <c r="F61" s="5">
        <f t="shared" si="1"/>
        <v>3.7459283387622153E-2</v>
      </c>
      <c r="G61" s="4">
        <v>0</v>
      </c>
      <c r="H61" s="6">
        <f t="shared" si="2"/>
        <v>0</v>
      </c>
      <c r="I61" s="7">
        <f>VLOOKUP(A61,[1]Muni_Disbursements!$A$2:$C$352,3,FALSE)</f>
        <v>2.1</v>
      </c>
      <c r="J61" s="8">
        <f>VLOOKUP($A61,[1]Avg_Miles_Mins_Speed!$AH$5:$AL$355,4,FALSE)</f>
        <v>36.88578032855812</v>
      </c>
      <c r="K61" s="8">
        <f>VLOOKUP($A61,[1]Avg_Miles_Mins_Speed!$AH$5:$AL$355,2,FALSE)</f>
        <v>38.060758321428565</v>
      </c>
      <c r="L61" s="8">
        <f>VLOOKUP($A61,[1]Avg_Miles_Mins_Speed!$AH$5:$AL$355,3,FALSE)</f>
        <v>61.911269842857152</v>
      </c>
      <c r="M61" s="4">
        <f>VLOOKUP(A61,[1]Accidents!$A$2:$H$352,8,FALSE)</f>
        <v>0</v>
      </c>
    </row>
    <row r="62" spans="1:13" x14ac:dyDescent="0.25">
      <c r="A62" s="3" t="s">
        <v>73</v>
      </c>
      <c r="B62" s="4">
        <v>1186</v>
      </c>
      <c r="C62" s="4">
        <v>6</v>
      </c>
      <c r="D62" s="4">
        <v>24</v>
      </c>
      <c r="E62" s="5">
        <f t="shared" si="0"/>
        <v>5.0590219224283303E-3</v>
      </c>
      <c r="F62" s="5">
        <f t="shared" si="1"/>
        <v>2.0236087689713321E-2</v>
      </c>
      <c r="G62" s="4">
        <v>2</v>
      </c>
      <c r="H62" s="6">
        <f t="shared" si="2"/>
        <v>0.33333333333333331</v>
      </c>
      <c r="I62" s="7">
        <f>VLOOKUP(A62,[1]Muni_Disbursements!$A$2:$C$352,3,FALSE)</f>
        <v>0.60000000000000009</v>
      </c>
      <c r="J62" s="8">
        <f>VLOOKUP($A62,[1]Avg_Miles_Mins_Speed!$AH$5:$AL$355,4,FALSE)</f>
        <v>33.8940138273977</v>
      </c>
      <c r="K62" s="8">
        <f>VLOOKUP($A62,[1]Avg_Miles_Mins_Speed!$AH$5:$AL$355,2,FALSE)</f>
        <v>16.034065373333334</v>
      </c>
      <c r="L62" s="8">
        <f>VLOOKUP($A62,[1]Avg_Miles_Mins_Speed!$AH$5:$AL$355,3,FALSE)</f>
        <v>28.383888886666668</v>
      </c>
      <c r="M62" s="4">
        <f>VLOOKUP(A62,[1]Accidents!$A$2:$H$352,8,FALSE)</f>
        <v>0</v>
      </c>
    </row>
    <row r="63" spans="1:13" x14ac:dyDescent="0.25">
      <c r="A63" s="3" t="s">
        <v>74</v>
      </c>
      <c r="B63" s="4">
        <v>55560</v>
      </c>
      <c r="C63" s="4">
        <v>234859</v>
      </c>
      <c r="D63" s="4">
        <v>227331</v>
      </c>
      <c r="E63" s="5">
        <f t="shared" si="0"/>
        <v>4.2271238300935927</v>
      </c>
      <c r="F63" s="5">
        <f t="shared" si="1"/>
        <v>4.0916306695464364</v>
      </c>
      <c r="G63" s="4">
        <v>80638</v>
      </c>
      <c r="H63" s="6">
        <f t="shared" si="2"/>
        <v>0.34334643339195009</v>
      </c>
      <c r="I63" s="7">
        <f>VLOOKUP(A63,[1]Muni_Disbursements!$A$2:$C$352,3,FALSE)</f>
        <v>23485.9</v>
      </c>
      <c r="J63" s="8">
        <f>VLOOKUP($A63,[1]Avg_Miles_Mins_Speed!$AH$5:$AL$355,4,FALSE)</f>
        <v>26.60408730175136</v>
      </c>
      <c r="K63" s="8">
        <f>VLOOKUP($A63,[1]Avg_Miles_Mins_Speed!$AH$5:$AL$355,2,FALSE)</f>
        <v>5.8781160731784183</v>
      </c>
      <c r="L63" s="8">
        <f>VLOOKUP($A63,[1]Avg_Miles_Mins_Speed!$AH$5:$AL$355,3,FALSE)</f>
        <v>13.256871411916</v>
      </c>
      <c r="M63" s="4">
        <f>VLOOKUP(A63,[1]Accidents!$A$2:$H$352,8,FALSE)</f>
        <v>14</v>
      </c>
    </row>
    <row r="64" spans="1:13" x14ac:dyDescent="0.25">
      <c r="A64" s="3" t="s">
        <v>75</v>
      </c>
      <c r="B64" s="4">
        <v>1212</v>
      </c>
      <c r="C64" s="4">
        <v>2390</v>
      </c>
      <c r="D64" s="4">
        <v>3195</v>
      </c>
      <c r="E64" s="5">
        <f t="shared" si="0"/>
        <v>1.971947194719472</v>
      </c>
      <c r="F64" s="5">
        <f t="shared" si="1"/>
        <v>2.636138613861386</v>
      </c>
      <c r="G64" s="4">
        <v>219</v>
      </c>
      <c r="H64" s="6">
        <f t="shared" si="2"/>
        <v>9.1631799163179914E-2</v>
      </c>
      <c r="I64" s="7">
        <f>VLOOKUP(A64,[1]Muni_Disbursements!$A$2:$C$352,3,FALSE)</f>
        <v>239</v>
      </c>
      <c r="J64" s="8">
        <f>VLOOKUP($A64,[1]Avg_Miles_Mins_Speed!$AH$5:$AL$355,4,FALSE)</f>
        <v>29.135801873993682</v>
      </c>
      <c r="K64" s="8">
        <f>VLOOKUP($A64,[1]Avg_Miles_Mins_Speed!$AH$5:$AL$355,2,FALSE)</f>
        <v>11.090818627364017</v>
      </c>
      <c r="L64" s="8">
        <f>VLOOKUP($A64,[1]Avg_Miles_Mins_Speed!$AH$5:$AL$355,3,FALSE)</f>
        <v>22.839567639832634</v>
      </c>
      <c r="M64" s="4">
        <f>VLOOKUP(A64,[1]Accidents!$A$2:$H$352,8,FALSE)</f>
        <v>0</v>
      </c>
    </row>
    <row r="65" spans="1:13" x14ac:dyDescent="0.25">
      <c r="A65" s="3" t="s">
        <v>76</v>
      </c>
      <c r="B65" s="4">
        <v>1657</v>
      </c>
      <c r="C65" s="4">
        <v>3</v>
      </c>
      <c r="D65" s="4">
        <v>9</v>
      </c>
      <c r="E65" s="5">
        <f t="shared" si="0"/>
        <v>1.8105009052504525E-3</v>
      </c>
      <c r="F65" s="5">
        <f t="shared" si="1"/>
        <v>5.4315027157513579E-3</v>
      </c>
      <c r="G65" s="4">
        <v>1</v>
      </c>
      <c r="H65" s="6">
        <f t="shared" si="2"/>
        <v>0.33333333333333331</v>
      </c>
      <c r="I65" s="7">
        <f>VLOOKUP(A65,[1]Muni_Disbursements!$A$2:$C$352,3,FALSE)</f>
        <v>0.30000000000000004</v>
      </c>
      <c r="J65" s="8">
        <f>VLOOKUP($A65,[1]Avg_Miles_Mins_Speed!$AH$5:$AL$355,4,FALSE)</f>
        <v>18.250417072100316</v>
      </c>
      <c r="K65" s="8">
        <f>VLOOKUP($A65,[1]Avg_Miles_Mins_Speed!$AH$5:$AL$355,2,FALSE)</f>
        <v>2.587503576</v>
      </c>
      <c r="L65" s="8">
        <f>VLOOKUP($A65,[1]Avg_Miles_Mins_Speed!$AH$5:$AL$355,3,FALSE)</f>
        <v>8.5066666666666659</v>
      </c>
      <c r="M65" s="4">
        <f>VLOOKUP(A65,[1]Accidents!$A$2:$H$352,8,FALSE)</f>
        <v>0</v>
      </c>
    </row>
    <row r="66" spans="1:13" x14ac:dyDescent="0.25">
      <c r="A66" s="3" t="s">
        <v>77</v>
      </c>
      <c r="B66" s="4">
        <v>15428</v>
      </c>
      <c r="C66" s="4">
        <v>21054</v>
      </c>
      <c r="D66" s="4">
        <v>21520</v>
      </c>
      <c r="E66" s="5">
        <f t="shared" si="0"/>
        <v>1.3646616541353382</v>
      </c>
      <c r="F66" s="5">
        <f t="shared" si="1"/>
        <v>1.394866476536168</v>
      </c>
      <c r="G66" s="4">
        <v>3128</v>
      </c>
      <c r="H66" s="6">
        <f t="shared" si="2"/>
        <v>0.14857034292770971</v>
      </c>
      <c r="I66" s="7">
        <f>VLOOKUP(A66,[1]Muni_Disbursements!$A$2:$C$352,3,FALSE)</f>
        <v>2105.4</v>
      </c>
      <c r="J66" s="8">
        <f>VLOOKUP($A66,[1]Avg_Miles_Mins_Speed!$AH$5:$AL$355,4,FALSE)</f>
        <v>35.680153720448367</v>
      </c>
      <c r="K66" s="8">
        <f>VLOOKUP($A66,[1]Avg_Miles_Mins_Speed!$AH$5:$AL$355,2,FALSE)</f>
        <v>14.478057574437162</v>
      </c>
      <c r="L66" s="8">
        <f>VLOOKUP($A66,[1]Avg_Miles_Mins_Speed!$AH$5:$AL$355,3,FALSE)</f>
        <v>24.346404482231407</v>
      </c>
      <c r="M66" s="4">
        <f>VLOOKUP(A66,[1]Accidents!$A$2:$H$352,8,FALSE)</f>
        <v>2</v>
      </c>
    </row>
    <row r="67" spans="1:13" x14ac:dyDescent="0.25">
      <c r="A67" s="3" t="s">
        <v>78</v>
      </c>
      <c r="B67" s="4">
        <v>8381</v>
      </c>
      <c r="C67" s="4">
        <v>18158</v>
      </c>
      <c r="D67" s="4">
        <v>22549</v>
      </c>
      <c r="E67" s="5">
        <f t="shared" ref="E67:E130" si="3">C67/B67</f>
        <v>2.1665672354134351</v>
      </c>
      <c r="F67" s="5">
        <f t="shared" ref="F67:F130" si="4">D67/B67</f>
        <v>2.6904903949409378</v>
      </c>
      <c r="G67" s="4">
        <v>2654</v>
      </c>
      <c r="H67" s="6">
        <f t="shared" ref="H67:H130" si="5">G67/C67</f>
        <v>0.14616147152770129</v>
      </c>
      <c r="I67" s="7">
        <f>VLOOKUP(A67,[1]Muni_Disbursements!$A$2:$C$352,3,FALSE)</f>
        <v>1815.8000000000002</v>
      </c>
      <c r="J67" s="8">
        <f>VLOOKUP($A67,[1]Avg_Miles_Mins_Speed!$AH$5:$AL$355,4,FALSE)</f>
        <v>28.503208706253517</v>
      </c>
      <c r="K67" s="8">
        <f>VLOOKUP($A67,[1]Avg_Miles_Mins_Speed!$AH$5:$AL$355,2,FALSE)</f>
        <v>13.186928090607445</v>
      </c>
      <c r="L67" s="8">
        <f>VLOOKUP($A67,[1]Avg_Miles_Mins_Speed!$AH$5:$AL$355,3,FALSE)</f>
        <v>27.758828614367776</v>
      </c>
      <c r="M67" s="4">
        <f>VLOOKUP(A67,[1]Accidents!$A$2:$H$352,8,FALSE)</f>
        <v>0</v>
      </c>
    </row>
    <row r="68" spans="1:13" x14ac:dyDescent="0.25">
      <c r="A68" s="3" t="s">
        <v>79</v>
      </c>
      <c r="B68" s="4">
        <v>1606</v>
      </c>
      <c r="C68" s="4">
        <v>6</v>
      </c>
      <c r="D68" s="4">
        <v>16</v>
      </c>
      <c r="E68" s="5">
        <f t="shared" si="3"/>
        <v>3.7359900373599006E-3</v>
      </c>
      <c r="F68" s="5">
        <f t="shared" si="4"/>
        <v>9.9626400996264009E-3</v>
      </c>
      <c r="G68" s="4">
        <v>0</v>
      </c>
      <c r="H68" s="6">
        <f t="shared" si="5"/>
        <v>0</v>
      </c>
      <c r="I68" s="7">
        <f>VLOOKUP(A68,[1]Muni_Disbursements!$A$2:$C$352,3,FALSE)</f>
        <v>0.60000000000000009</v>
      </c>
      <c r="J68" s="8">
        <f>VLOOKUP($A68,[1]Avg_Miles_Mins_Speed!$AH$5:$AL$355,4,FALSE)</f>
        <v>49.407247639693502</v>
      </c>
      <c r="K68" s="8">
        <f>VLOOKUP($A68,[1]Avg_Miles_Mins_Speed!$AH$5:$AL$355,2,FALSE)</f>
        <v>42.931695875000003</v>
      </c>
      <c r="L68" s="8">
        <f>VLOOKUP($A68,[1]Avg_Miles_Mins_Speed!$AH$5:$AL$355,3,FALSE)</f>
        <v>52.136111108333331</v>
      </c>
      <c r="M68" s="4">
        <f>VLOOKUP(A68,[1]Accidents!$A$2:$H$352,8,FALSE)</f>
        <v>0</v>
      </c>
    </row>
    <row r="69" spans="1:13" x14ac:dyDescent="0.25">
      <c r="A69" s="3" t="s">
        <v>80</v>
      </c>
      <c r="B69" s="4">
        <v>18491</v>
      </c>
      <c r="C69" s="4">
        <v>78917</v>
      </c>
      <c r="D69" s="4">
        <v>81564</v>
      </c>
      <c r="E69" s="5">
        <f t="shared" si="3"/>
        <v>4.2678600400194693</v>
      </c>
      <c r="F69" s="5">
        <f t="shared" si="4"/>
        <v>4.4110107619923209</v>
      </c>
      <c r="G69" s="4">
        <v>13520</v>
      </c>
      <c r="H69" s="6">
        <f t="shared" si="5"/>
        <v>0.17131923413206279</v>
      </c>
      <c r="I69" s="7">
        <f>VLOOKUP(A69,[1]Muni_Disbursements!$A$2:$C$352,3,FALSE)</f>
        <v>7891.7000000000007</v>
      </c>
      <c r="J69" s="8">
        <f>VLOOKUP($A69,[1]Avg_Miles_Mins_Speed!$AH$5:$AL$355,4,FALSE)</f>
        <v>31.923936451054971</v>
      </c>
      <c r="K69" s="8">
        <f>VLOOKUP($A69,[1]Avg_Miles_Mins_Speed!$AH$5:$AL$355,2,FALSE)</f>
        <v>14.659258564730031</v>
      </c>
      <c r="L69" s="8">
        <f>VLOOKUP($A69,[1]Avg_Miles_Mins_Speed!$AH$5:$AL$355,3,FALSE)</f>
        <v>27.551599572700432</v>
      </c>
      <c r="M69" s="4">
        <f>VLOOKUP(A69,[1]Accidents!$A$2:$H$352,8,FALSE)</f>
        <v>10</v>
      </c>
    </row>
    <row r="70" spans="1:13" x14ac:dyDescent="0.25">
      <c r="A70" s="3" t="s">
        <v>81</v>
      </c>
      <c r="B70" s="4">
        <v>1761</v>
      </c>
      <c r="C70" s="4">
        <v>35</v>
      </c>
      <c r="D70" s="4">
        <v>98</v>
      </c>
      <c r="E70" s="5">
        <f t="shared" si="3"/>
        <v>1.9875070982396367E-2</v>
      </c>
      <c r="F70" s="5">
        <f t="shared" si="4"/>
        <v>5.5650198750709826E-2</v>
      </c>
      <c r="G70" s="4">
        <v>5</v>
      </c>
      <c r="H70" s="6">
        <f t="shared" si="5"/>
        <v>0.14285714285714285</v>
      </c>
      <c r="I70" s="7">
        <f>VLOOKUP(A70,[1]Muni_Disbursements!$A$2:$C$352,3,FALSE)</f>
        <v>3.5</v>
      </c>
      <c r="J70" s="8">
        <f>VLOOKUP($A70,[1]Avg_Miles_Mins_Speed!$AH$5:$AL$355,4,FALSE)</f>
        <v>39.246937902321896</v>
      </c>
      <c r="K70" s="8">
        <f>VLOOKUP($A70,[1]Avg_Miles_Mins_Speed!$AH$5:$AL$355,2,FALSE)</f>
        <v>23.505800969142857</v>
      </c>
      <c r="L70" s="8">
        <f>VLOOKUP($A70,[1]Avg_Miles_Mins_Speed!$AH$5:$AL$355,3,FALSE)</f>
        <v>35.935238098285716</v>
      </c>
      <c r="M70" s="4">
        <f>VLOOKUP(A70,[1]Accidents!$A$2:$H$352,8,FALSE)</f>
        <v>0</v>
      </c>
    </row>
    <row r="71" spans="1:13" x14ac:dyDescent="0.25">
      <c r="A71" s="3" t="s">
        <v>82</v>
      </c>
      <c r="B71" s="4">
        <v>829</v>
      </c>
      <c r="C71" s="4">
        <v>11</v>
      </c>
      <c r="D71" s="4">
        <v>28</v>
      </c>
      <c r="E71" s="5">
        <f t="shared" si="3"/>
        <v>1.3268998793727383E-2</v>
      </c>
      <c r="F71" s="5">
        <f t="shared" si="4"/>
        <v>3.3775633293124246E-2</v>
      </c>
      <c r="G71" s="4">
        <v>0</v>
      </c>
      <c r="H71" s="6">
        <f t="shared" si="5"/>
        <v>0</v>
      </c>
      <c r="I71" s="7">
        <f>VLOOKUP(A71,[1]Muni_Disbursements!$A$2:$C$352,3,FALSE)</f>
        <v>1.1000000000000001</v>
      </c>
      <c r="J71" s="8">
        <f>VLOOKUP($A71,[1]Avg_Miles_Mins_Speed!$AH$5:$AL$355,4,FALSE)</f>
        <v>42.641919250152384</v>
      </c>
      <c r="K71" s="8">
        <f>VLOOKUP($A71,[1]Avg_Miles_Mins_Speed!$AH$5:$AL$355,2,FALSE)</f>
        <v>43.460514881818185</v>
      </c>
      <c r="L71" s="8">
        <f>VLOOKUP($A71,[1]Avg_Miles_Mins_Speed!$AH$5:$AL$355,3,FALSE)</f>
        <v>61.151818181818179</v>
      </c>
      <c r="M71" s="4">
        <f>VLOOKUP(A71,[1]Accidents!$A$2:$H$352,8,FALSE)</f>
        <v>0</v>
      </c>
    </row>
    <row r="72" spans="1:13" x14ac:dyDescent="0.25">
      <c r="A72" s="3" t="s">
        <v>83</v>
      </c>
      <c r="B72" s="4">
        <v>6330</v>
      </c>
      <c r="C72" s="4">
        <v>760</v>
      </c>
      <c r="D72" s="4">
        <v>792</v>
      </c>
      <c r="E72" s="5">
        <f t="shared" si="3"/>
        <v>0.12006319115323855</v>
      </c>
      <c r="F72" s="5">
        <f t="shared" si="4"/>
        <v>0.12511848341232226</v>
      </c>
      <c r="G72" s="4">
        <v>50</v>
      </c>
      <c r="H72" s="6">
        <f t="shared" si="5"/>
        <v>6.5789473684210523E-2</v>
      </c>
      <c r="I72" s="7">
        <f>VLOOKUP(A72,[1]Muni_Disbursements!$A$2:$C$352,3,FALSE)</f>
        <v>76</v>
      </c>
      <c r="J72" s="8">
        <f>VLOOKUP($A72,[1]Avg_Miles_Mins_Speed!$AH$5:$AL$355,4,FALSE)</f>
        <v>27.02468568349105</v>
      </c>
      <c r="K72" s="8">
        <f>VLOOKUP($A72,[1]Avg_Miles_Mins_Speed!$AH$5:$AL$355,2,FALSE)</f>
        <v>7.2161066808894727</v>
      </c>
      <c r="L72" s="8">
        <f>VLOOKUP($A72,[1]Avg_Miles_Mins_Speed!$AH$5:$AL$355,3,FALSE)</f>
        <v>16.021144738710529</v>
      </c>
      <c r="M72" s="4">
        <f>VLOOKUP(A72,[1]Accidents!$A$2:$H$352,8,FALSE)</f>
        <v>0</v>
      </c>
    </row>
    <row r="73" spans="1:13" x14ac:dyDescent="0.25">
      <c r="A73" s="3" t="s">
        <v>84</v>
      </c>
      <c r="B73" s="4">
        <v>28087</v>
      </c>
      <c r="C73" s="4">
        <v>279012</v>
      </c>
      <c r="D73" s="4">
        <v>294671</v>
      </c>
      <c r="E73" s="5">
        <f t="shared" si="3"/>
        <v>9.9338483996154796</v>
      </c>
      <c r="F73" s="5">
        <f t="shared" si="4"/>
        <v>10.491366112436358</v>
      </c>
      <c r="G73" s="4">
        <v>59290</v>
      </c>
      <c r="H73" s="6">
        <f t="shared" si="5"/>
        <v>0.21249982079623816</v>
      </c>
      <c r="I73" s="7">
        <f>VLOOKUP(A73,[1]Muni_Disbursements!$A$2:$C$352,3,FALSE)</f>
        <v>27901.200000000001</v>
      </c>
      <c r="J73" s="8">
        <f>VLOOKUP($A73,[1]Avg_Miles_Mins_Speed!$AH$5:$AL$355,4,FALSE)</f>
        <v>27.130692016575445</v>
      </c>
      <c r="K73" s="8">
        <f>VLOOKUP($A73,[1]Avg_Miles_Mins_Speed!$AH$5:$AL$355,2,FALSE)</f>
        <v>8.2840796132166048</v>
      </c>
      <c r="L73" s="8">
        <f>VLOOKUP($A73,[1]Avg_Miles_Mins_Speed!$AH$5:$AL$355,3,FALSE)</f>
        <v>18.320386980521089</v>
      </c>
      <c r="M73" s="4">
        <f>VLOOKUP(A73,[1]Accidents!$A$2:$H$352,8,FALSE)</f>
        <v>10</v>
      </c>
    </row>
    <row r="74" spans="1:13" x14ac:dyDescent="0.25">
      <c r="A74" s="3" t="s">
        <v>85</v>
      </c>
      <c r="B74" s="4">
        <v>33783</v>
      </c>
      <c r="C74" s="4">
        <v>144749</v>
      </c>
      <c r="D74" s="4">
        <v>156805</v>
      </c>
      <c r="E74" s="5">
        <f t="shared" si="3"/>
        <v>4.2846698043394609</v>
      </c>
      <c r="F74" s="5">
        <f t="shared" si="4"/>
        <v>4.6415356836278603</v>
      </c>
      <c r="G74" s="4">
        <v>32611</v>
      </c>
      <c r="H74" s="6">
        <f t="shared" si="5"/>
        <v>0.22529343898748869</v>
      </c>
      <c r="I74" s="7">
        <f>VLOOKUP(A74,[1]Muni_Disbursements!$A$2:$C$352,3,FALSE)</f>
        <v>14474.900000000001</v>
      </c>
      <c r="J74" s="8">
        <f>VLOOKUP($A74,[1]Avg_Miles_Mins_Speed!$AH$5:$AL$355,4,FALSE)</f>
        <v>31.838658982604866</v>
      </c>
      <c r="K74" s="8">
        <f>VLOOKUP($A74,[1]Avg_Miles_Mins_Speed!$AH$5:$AL$355,2,FALSE)</f>
        <v>8.5359927411888776</v>
      </c>
      <c r="L74" s="8">
        <f>VLOOKUP($A74,[1]Avg_Miles_Mins_Speed!$AH$5:$AL$355,3,FALSE)</f>
        <v>16.086090961027988</v>
      </c>
      <c r="M74" s="4">
        <f>VLOOKUP(A74,[1]Accidents!$A$2:$H$352,8,FALSE)</f>
        <v>11</v>
      </c>
    </row>
    <row r="75" spans="1:13" x14ac:dyDescent="0.25">
      <c r="A75" s="3" t="s">
        <v>86</v>
      </c>
      <c r="B75" s="4">
        <v>25364</v>
      </c>
      <c r="C75" s="4">
        <v>323367</v>
      </c>
      <c r="D75" s="4">
        <v>335090</v>
      </c>
      <c r="E75" s="5">
        <f t="shared" si="3"/>
        <v>12.749053777006781</v>
      </c>
      <c r="F75" s="5">
        <f t="shared" si="4"/>
        <v>13.211244283236082</v>
      </c>
      <c r="G75" s="4">
        <v>58541</v>
      </c>
      <c r="H75" s="6">
        <f t="shared" si="5"/>
        <v>0.1810357890570157</v>
      </c>
      <c r="I75" s="7">
        <f>VLOOKUP(A75,[1]Muni_Disbursements!$A$2:$C$352,3,FALSE)</f>
        <v>32336.7</v>
      </c>
      <c r="J75" s="8">
        <f>VLOOKUP($A75,[1]Avg_Miles_Mins_Speed!$AH$5:$AL$355,4,FALSE)</f>
        <v>25.810809432314041</v>
      </c>
      <c r="K75" s="8">
        <f>VLOOKUP($A75,[1]Avg_Miles_Mins_Speed!$AH$5:$AL$355,2,FALSE)</f>
        <v>8.7693857718445454</v>
      </c>
      <c r="L75" s="8">
        <f>VLOOKUP($A75,[1]Avg_Miles_Mins_Speed!$AH$5:$AL$355,3,FALSE)</f>
        <v>20.385379532186956</v>
      </c>
      <c r="M75" s="4">
        <f>VLOOKUP(A75,[1]Accidents!$A$2:$H$352,8,FALSE)</f>
        <v>18</v>
      </c>
    </row>
    <row r="76" spans="1:13" x14ac:dyDescent="0.25">
      <c r="A76" s="3" t="s">
        <v>87</v>
      </c>
      <c r="B76" s="4">
        <v>5090</v>
      </c>
      <c r="C76" s="4">
        <v>1743</v>
      </c>
      <c r="D76" s="4">
        <v>2196</v>
      </c>
      <c r="E76" s="5">
        <f t="shared" si="3"/>
        <v>0.3424361493123772</v>
      </c>
      <c r="F76" s="5">
        <f t="shared" si="4"/>
        <v>0.431434184675835</v>
      </c>
      <c r="G76" s="4">
        <v>178</v>
      </c>
      <c r="H76" s="6">
        <f t="shared" si="5"/>
        <v>0.102122776821572</v>
      </c>
      <c r="I76" s="7">
        <f>VLOOKUP(A76,[1]Muni_Disbursements!$A$2:$C$352,3,FALSE)</f>
        <v>174.3</v>
      </c>
      <c r="J76" s="8">
        <f>VLOOKUP($A76,[1]Avg_Miles_Mins_Speed!$AH$5:$AL$355,4,FALSE)</f>
        <v>44.14350208601445</v>
      </c>
      <c r="K76" s="8">
        <f>VLOOKUP($A76,[1]Avg_Miles_Mins_Speed!$AH$5:$AL$355,2,FALSE)</f>
        <v>20.411635128829602</v>
      </c>
      <c r="L76" s="8">
        <f>VLOOKUP($A76,[1]Avg_Miles_Mins_Speed!$AH$5:$AL$355,3,FALSE)</f>
        <v>27.743564734475044</v>
      </c>
      <c r="M76" s="4">
        <f>VLOOKUP(A76,[1]Accidents!$A$2:$H$352,8,FALSE)</f>
        <v>0</v>
      </c>
    </row>
    <row r="77" spans="1:13" x14ac:dyDescent="0.25">
      <c r="A77" s="3" t="s">
        <v>88</v>
      </c>
      <c r="B77" s="4">
        <v>14674</v>
      </c>
      <c r="C77" s="4">
        <v>66927</v>
      </c>
      <c r="D77" s="4">
        <v>66986</v>
      </c>
      <c r="E77" s="5">
        <f t="shared" si="3"/>
        <v>4.5609240834128393</v>
      </c>
      <c r="F77" s="5">
        <f t="shared" si="4"/>
        <v>4.5649448003271091</v>
      </c>
      <c r="G77" s="4">
        <v>30411</v>
      </c>
      <c r="H77" s="6">
        <f t="shared" si="5"/>
        <v>0.45439060468869064</v>
      </c>
      <c r="I77" s="7">
        <f>VLOOKUP(A77,[1]Muni_Disbursements!$A$2:$C$352,3,FALSE)</f>
        <v>6692.7000000000007</v>
      </c>
      <c r="J77" s="8">
        <f>VLOOKUP($A77,[1]Avg_Miles_Mins_Speed!$AH$5:$AL$355,4,FALSE)</f>
        <v>29.652769577839845</v>
      </c>
      <c r="K77" s="8">
        <f>VLOOKUP($A77,[1]Avg_Miles_Mins_Speed!$AH$5:$AL$355,2,FALSE)</f>
        <v>6.4587801691370599</v>
      </c>
      <c r="L77" s="8">
        <f>VLOOKUP($A77,[1]Avg_Miles_Mins_Speed!$AH$5:$AL$355,3,FALSE)</f>
        <v>13.068823440958807</v>
      </c>
      <c r="M77" s="4">
        <f>VLOOKUP(A77,[1]Accidents!$A$2:$H$352,8,FALSE)</f>
        <v>8</v>
      </c>
    </row>
    <row r="78" spans="1:13" x14ac:dyDescent="0.25">
      <c r="A78" s="3" t="s">
        <v>89</v>
      </c>
      <c r="B78" s="4">
        <v>8101</v>
      </c>
      <c r="C78" s="4">
        <v>5231</v>
      </c>
      <c r="D78" s="4">
        <v>5789</v>
      </c>
      <c r="E78" s="5">
        <f t="shared" si="3"/>
        <v>0.64572275027774351</v>
      </c>
      <c r="F78" s="5">
        <f t="shared" si="4"/>
        <v>0.71460313541538079</v>
      </c>
      <c r="G78" s="4">
        <v>393</v>
      </c>
      <c r="H78" s="6">
        <f t="shared" si="5"/>
        <v>7.5129038424775377E-2</v>
      </c>
      <c r="I78" s="7">
        <f>VLOOKUP(A78,[1]Muni_Disbursements!$A$2:$C$352,3,FALSE)</f>
        <v>523.1</v>
      </c>
      <c r="J78" s="8">
        <f>VLOOKUP($A78,[1]Avg_Miles_Mins_Speed!$AH$5:$AL$355,4,FALSE)</f>
        <v>34.828458878894374</v>
      </c>
      <c r="K78" s="8">
        <f>VLOOKUP($A78,[1]Avg_Miles_Mins_Speed!$AH$5:$AL$355,2,FALSE)</f>
        <v>15.495532308499332</v>
      </c>
      <c r="L78" s="8">
        <f>VLOOKUP($A78,[1]Avg_Miles_Mins_Speed!$AH$5:$AL$355,3,FALSE)</f>
        <v>26.6946045974307</v>
      </c>
      <c r="M78" s="4">
        <f>VLOOKUP(A78,[1]Accidents!$A$2:$H$352,8,FALSE)</f>
        <v>0</v>
      </c>
    </row>
    <row r="79" spans="1:13" x14ac:dyDescent="0.25">
      <c r="A79" s="3" t="s">
        <v>90</v>
      </c>
      <c r="B79" s="4">
        <v>8983</v>
      </c>
      <c r="C79" s="4">
        <v>3269</v>
      </c>
      <c r="D79" s="4">
        <v>3115</v>
      </c>
      <c r="E79" s="5">
        <f t="shared" si="3"/>
        <v>0.36390960703551151</v>
      </c>
      <c r="F79" s="5">
        <f t="shared" si="4"/>
        <v>0.3467661137704553</v>
      </c>
      <c r="G79" s="4">
        <v>249</v>
      </c>
      <c r="H79" s="6">
        <f t="shared" si="5"/>
        <v>7.6170082594065464E-2</v>
      </c>
      <c r="I79" s="7">
        <f>VLOOKUP(A79,[1]Muni_Disbursements!$A$2:$C$352,3,FALSE)</f>
        <v>326.90000000000003</v>
      </c>
      <c r="J79" s="8">
        <f>VLOOKUP($A79,[1]Avg_Miles_Mins_Speed!$AH$5:$AL$355,4,FALSE)</f>
        <v>38.348438483321786</v>
      </c>
      <c r="K79" s="8">
        <f>VLOOKUP($A79,[1]Avg_Miles_Mins_Speed!$AH$5:$AL$355,2,FALSE)</f>
        <v>17.053262924530436</v>
      </c>
      <c r="L79" s="8">
        <f>VLOOKUP($A79,[1]Avg_Miles_Mins_Speed!$AH$5:$AL$355,3,FALSE)</f>
        <v>26.681549912829613</v>
      </c>
      <c r="M79" s="4">
        <f>VLOOKUP(A79,[1]Accidents!$A$2:$H$352,8,FALSE)</f>
        <v>0</v>
      </c>
    </row>
    <row r="80" spans="1:13" x14ac:dyDescent="0.25">
      <c r="A80" s="3" t="s">
        <v>91</v>
      </c>
      <c r="B80" s="4">
        <v>5923</v>
      </c>
      <c r="C80" s="4">
        <v>14547</v>
      </c>
      <c r="D80" s="4">
        <v>16024</v>
      </c>
      <c r="E80" s="5">
        <f t="shared" si="3"/>
        <v>2.456018909336485</v>
      </c>
      <c r="F80" s="5">
        <f t="shared" si="4"/>
        <v>2.7053857842309639</v>
      </c>
      <c r="G80" s="4">
        <v>782</v>
      </c>
      <c r="H80" s="6">
        <f t="shared" si="5"/>
        <v>5.3756788341238745E-2</v>
      </c>
      <c r="I80" s="7">
        <f>VLOOKUP(A80,[1]Muni_Disbursements!$A$2:$C$352,3,FALSE)</f>
        <v>1454.7</v>
      </c>
      <c r="J80" s="8">
        <f>VLOOKUP($A80,[1]Avg_Miles_Mins_Speed!$AH$5:$AL$355,4,FALSE)</f>
        <v>29.785920809467083</v>
      </c>
      <c r="K80" s="8">
        <f>VLOOKUP($A80,[1]Avg_Miles_Mins_Speed!$AH$5:$AL$355,2,FALSE)</f>
        <v>15.449609127837354</v>
      </c>
      <c r="L80" s="8">
        <f>VLOOKUP($A80,[1]Avg_Miles_Mins_Speed!$AH$5:$AL$355,3,FALSE)</f>
        <v>31.121299005656837</v>
      </c>
      <c r="M80" s="4">
        <f>VLOOKUP(A80,[1]Accidents!$A$2:$H$352,8,FALSE)</f>
        <v>5</v>
      </c>
    </row>
    <row r="81" spans="1:13" x14ac:dyDescent="0.25">
      <c r="A81" s="3" t="s">
        <v>92</v>
      </c>
      <c r="B81" s="4">
        <v>32617</v>
      </c>
      <c r="C81" s="4">
        <v>123780</v>
      </c>
      <c r="D81" s="4">
        <v>120846</v>
      </c>
      <c r="E81" s="5">
        <f t="shared" si="3"/>
        <v>3.7949535518288009</v>
      </c>
      <c r="F81" s="5">
        <f t="shared" si="4"/>
        <v>3.705000459882883</v>
      </c>
      <c r="G81" s="4">
        <v>25917</v>
      </c>
      <c r="H81" s="6">
        <f t="shared" si="5"/>
        <v>0.20937954435288414</v>
      </c>
      <c r="I81" s="7">
        <f>VLOOKUP(A81,[1]Muni_Disbursements!$A$2:$C$352,3,FALSE)</f>
        <v>12378</v>
      </c>
      <c r="J81" s="8">
        <f>VLOOKUP($A81,[1]Avg_Miles_Mins_Speed!$AH$5:$AL$355,4,FALSE)</f>
        <v>26.946706278913858</v>
      </c>
      <c r="K81" s="8">
        <f>VLOOKUP($A81,[1]Avg_Miles_Mins_Speed!$AH$5:$AL$355,2,FALSE)</f>
        <v>7.4295336505983274</v>
      </c>
      <c r="L81" s="8">
        <f>VLOOKUP($A81,[1]Avg_Miles_Mins_Speed!$AH$5:$AL$355,3,FALSE)</f>
        <v>16.542727501532234</v>
      </c>
      <c r="M81" s="4">
        <f>VLOOKUP(A81,[1]Accidents!$A$2:$H$352,8,FALSE)</f>
        <v>5</v>
      </c>
    </row>
    <row r="82" spans="1:13" x14ac:dyDescent="0.25">
      <c r="A82" s="3" t="s">
        <v>93</v>
      </c>
      <c r="B82" s="4">
        <v>11921</v>
      </c>
      <c r="C82" s="4">
        <v>7721</v>
      </c>
      <c r="D82" s="4">
        <v>8250</v>
      </c>
      <c r="E82" s="5">
        <f t="shared" si="3"/>
        <v>0.64768056371109806</v>
      </c>
      <c r="F82" s="5">
        <f t="shared" si="4"/>
        <v>0.69205603556748596</v>
      </c>
      <c r="G82" s="4">
        <v>970</v>
      </c>
      <c r="H82" s="6">
        <f t="shared" si="5"/>
        <v>0.12563139489703407</v>
      </c>
      <c r="I82" s="7">
        <f>VLOOKUP(A82,[1]Muni_Disbursements!$A$2:$C$352,3,FALSE)</f>
        <v>772.1</v>
      </c>
      <c r="J82" s="8">
        <f>VLOOKUP($A82,[1]Avg_Miles_Mins_Speed!$AH$5:$AL$355,4,FALSE)</f>
        <v>37.439947116067401</v>
      </c>
      <c r="K82" s="8">
        <f>VLOOKUP($A82,[1]Avg_Miles_Mins_Speed!$AH$5:$AL$355,2,FALSE)</f>
        <v>15.105625622477659</v>
      </c>
      <c r="L82" s="8">
        <f>VLOOKUP($A82,[1]Avg_Miles_Mins_Speed!$AH$5:$AL$355,3,FALSE)</f>
        <v>24.207767562783321</v>
      </c>
      <c r="M82" s="4">
        <f>VLOOKUP(A82,[1]Accidents!$A$2:$H$352,8,FALSE)</f>
        <v>0</v>
      </c>
    </row>
    <row r="83" spans="1:13" x14ac:dyDescent="0.25">
      <c r="A83" s="3" t="s">
        <v>94</v>
      </c>
      <c r="B83" s="4">
        <v>3358</v>
      </c>
      <c r="C83" s="4">
        <v>1673</v>
      </c>
      <c r="D83" s="4">
        <v>1230</v>
      </c>
      <c r="E83" s="5">
        <f t="shared" si="3"/>
        <v>0.49821322215604524</v>
      </c>
      <c r="F83" s="5">
        <f t="shared" si="4"/>
        <v>0.36628945801072066</v>
      </c>
      <c r="G83" s="4">
        <v>54</v>
      </c>
      <c r="H83" s="6">
        <f t="shared" si="5"/>
        <v>3.2277346084877465E-2</v>
      </c>
      <c r="I83" s="7">
        <f>VLOOKUP(A83,[1]Muni_Disbursements!$A$2:$C$352,3,FALSE)</f>
        <v>167.3</v>
      </c>
      <c r="J83" s="8">
        <f>VLOOKUP($A83,[1]Avg_Miles_Mins_Speed!$AH$5:$AL$355,4,FALSE)</f>
        <v>38.888725559742561</v>
      </c>
      <c r="K83" s="8">
        <f>VLOOKUP($A83,[1]Avg_Miles_Mins_Speed!$AH$5:$AL$355,2,FALSE)</f>
        <v>18.33384391304244</v>
      </c>
      <c r="L83" s="8">
        <f>VLOOKUP($A83,[1]Avg_Miles_Mins_Speed!$AH$5:$AL$355,3,FALSE)</f>
        <v>28.286620838027492</v>
      </c>
      <c r="M83" s="4">
        <f>VLOOKUP(A83,[1]Accidents!$A$2:$H$352,8,FALSE)</f>
        <v>0</v>
      </c>
    </row>
    <row r="84" spans="1:13" x14ac:dyDescent="0.25">
      <c r="A84" s="3" t="s">
        <v>95</v>
      </c>
      <c r="B84" s="4">
        <v>16090</v>
      </c>
      <c r="C84" s="4">
        <v>17707</v>
      </c>
      <c r="D84" s="4">
        <v>19524</v>
      </c>
      <c r="E84" s="5">
        <f t="shared" si="3"/>
        <v>1.100497203231821</v>
      </c>
      <c r="F84" s="5">
        <f t="shared" si="4"/>
        <v>1.2134244872591673</v>
      </c>
      <c r="G84" s="4">
        <v>2850</v>
      </c>
      <c r="H84" s="6">
        <f t="shared" si="5"/>
        <v>0.16095329530694075</v>
      </c>
      <c r="I84" s="7">
        <f>VLOOKUP(A84,[1]Muni_Disbursements!$A$2:$C$352,3,FALSE)</f>
        <v>1770.7</v>
      </c>
      <c r="J84" s="8">
        <f>VLOOKUP($A84,[1]Avg_Miles_Mins_Speed!$AH$5:$AL$355,4,FALSE)</f>
        <v>38.265632102569995</v>
      </c>
      <c r="K84" s="8">
        <f>VLOOKUP($A84,[1]Avg_Miles_Mins_Speed!$AH$5:$AL$355,2,FALSE)</f>
        <v>18.320242066496299</v>
      </c>
      <c r="L84" s="8">
        <f>VLOOKUP($A84,[1]Avg_Miles_Mins_Speed!$AH$5:$AL$355,3,FALSE)</f>
        <v>28.725894845885808</v>
      </c>
      <c r="M84" s="4">
        <f>VLOOKUP(A84,[1]Accidents!$A$2:$H$352,8,FALSE)</f>
        <v>3</v>
      </c>
    </row>
    <row r="85" spans="1:13" x14ac:dyDescent="0.25">
      <c r="A85" s="3" t="s">
        <v>96</v>
      </c>
      <c r="B85" s="4">
        <v>14440</v>
      </c>
      <c r="C85" s="4">
        <v>37740</v>
      </c>
      <c r="D85" s="4">
        <v>41004</v>
      </c>
      <c r="E85" s="5">
        <f t="shared" si="3"/>
        <v>2.6135734072022161</v>
      </c>
      <c r="F85" s="5">
        <f t="shared" si="4"/>
        <v>2.8396121883656509</v>
      </c>
      <c r="G85" s="4">
        <v>4885</v>
      </c>
      <c r="H85" s="6">
        <f t="shared" si="5"/>
        <v>0.12943826179120296</v>
      </c>
      <c r="I85" s="7">
        <f>VLOOKUP(A85,[1]Muni_Disbursements!$A$2:$C$352,3,FALSE)</f>
        <v>3774</v>
      </c>
      <c r="J85" s="8">
        <f>VLOOKUP($A85,[1]Avg_Miles_Mins_Speed!$AH$5:$AL$355,4,FALSE)</f>
        <v>29.397275757793945</v>
      </c>
      <c r="K85" s="8">
        <f>VLOOKUP($A85,[1]Avg_Miles_Mins_Speed!$AH$5:$AL$355,2,FALSE)</f>
        <v>9.1501583067627195</v>
      </c>
      <c r="L85" s="8">
        <f>VLOOKUP($A85,[1]Avg_Miles_Mins_Speed!$AH$5:$AL$355,3,FALSE)</f>
        <v>18.67552296100795</v>
      </c>
      <c r="M85" s="4">
        <f>VLOOKUP(A85,[1]Accidents!$A$2:$H$352,8,FALSE)</f>
        <v>1</v>
      </c>
    </row>
    <row r="86" spans="1:13" x14ac:dyDescent="0.25">
      <c r="A86" s="3" t="s">
        <v>97</v>
      </c>
      <c r="B86" s="4">
        <v>2224</v>
      </c>
      <c r="C86" s="4">
        <v>787</v>
      </c>
      <c r="D86" s="4">
        <v>890</v>
      </c>
      <c r="E86" s="5">
        <f t="shared" si="3"/>
        <v>0.35386690647482016</v>
      </c>
      <c r="F86" s="5">
        <f t="shared" si="4"/>
        <v>0.40017985611510792</v>
      </c>
      <c r="G86" s="4">
        <v>19</v>
      </c>
      <c r="H86" s="6">
        <f t="shared" si="5"/>
        <v>2.4142312579415501E-2</v>
      </c>
      <c r="I86" s="7">
        <f>VLOOKUP(A86,[1]Muni_Disbursements!$A$2:$C$352,3,FALSE)</f>
        <v>78.7</v>
      </c>
      <c r="J86" s="8">
        <f>VLOOKUP($A86,[1]Avg_Miles_Mins_Speed!$AH$5:$AL$355,4,FALSE)</f>
        <v>36.107583537695405</v>
      </c>
      <c r="K86" s="8">
        <f>VLOOKUP($A86,[1]Avg_Miles_Mins_Speed!$AH$5:$AL$355,2,FALSE)</f>
        <v>17.946700132554003</v>
      </c>
      <c r="L86" s="8">
        <f>VLOOKUP($A86,[1]Avg_Miles_Mins_Speed!$AH$5:$AL$355,3,FALSE)</f>
        <v>29.82204574363405</v>
      </c>
      <c r="M86" s="4">
        <f>VLOOKUP(A86,[1]Accidents!$A$2:$H$352,8,FALSE)</f>
        <v>0</v>
      </c>
    </row>
    <row r="87" spans="1:13" x14ac:dyDescent="0.25">
      <c r="A87" s="3" t="s">
        <v>98</v>
      </c>
      <c r="B87" s="4">
        <v>16430</v>
      </c>
      <c r="C87" s="4">
        <v>35126</v>
      </c>
      <c r="D87" s="4">
        <v>37107</v>
      </c>
      <c r="E87" s="5">
        <f t="shared" si="3"/>
        <v>2.1379184418746195</v>
      </c>
      <c r="F87" s="5">
        <f t="shared" si="4"/>
        <v>2.2584905660377359</v>
      </c>
      <c r="G87" s="4">
        <v>3267</v>
      </c>
      <c r="H87" s="6">
        <f t="shared" si="5"/>
        <v>9.3008028241188867E-2</v>
      </c>
      <c r="I87" s="7">
        <f>VLOOKUP(A87,[1]Muni_Disbursements!$A$2:$C$352,3,FALSE)</f>
        <v>3512.6000000000004</v>
      </c>
      <c r="J87" s="8">
        <f>VLOOKUP($A87,[1]Avg_Miles_Mins_Speed!$AH$5:$AL$355,4,FALSE)</f>
        <v>26.388125627296901</v>
      </c>
      <c r="K87" s="8">
        <f>VLOOKUP($A87,[1]Avg_Miles_Mins_Speed!$AH$5:$AL$355,2,FALSE)</f>
        <v>6.4897639858478904</v>
      </c>
      <c r="L87" s="8">
        <f>VLOOKUP($A87,[1]Avg_Miles_Mins_Speed!$AH$5:$AL$355,3,FALSE)</f>
        <v>14.756100704177246</v>
      </c>
      <c r="M87" s="4">
        <f>VLOOKUP(A87,[1]Accidents!$A$2:$H$352,8,FALSE)</f>
        <v>0</v>
      </c>
    </row>
    <row r="88" spans="1:13" x14ac:dyDescent="0.25">
      <c r="A88" s="3" t="s">
        <v>99</v>
      </c>
      <c r="B88" s="4">
        <v>5752</v>
      </c>
      <c r="C88" s="4">
        <v>8922</v>
      </c>
      <c r="D88" s="4">
        <v>9165</v>
      </c>
      <c r="E88" s="5">
        <f t="shared" si="3"/>
        <v>1.5511126564673157</v>
      </c>
      <c r="F88" s="5">
        <f t="shared" si="4"/>
        <v>1.5933588317107092</v>
      </c>
      <c r="G88" s="4">
        <v>2066</v>
      </c>
      <c r="H88" s="6">
        <f t="shared" si="5"/>
        <v>0.23156242994844206</v>
      </c>
      <c r="I88" s="7">
        <f>VLOOKUP(A88,[1]Muni_Disbursements!$A$2:$C$352,3,FALSE)</f>
        <v>892.2</v>
      </c>
      <c r="J88" s="8">
        <f>VLOOKUP($A88,[1]Avg_Miles_Mins_Speed!$AH$5:$AL$355,4,FALSE)</f>
        <v>34.79980836790601</v>
      </c>
      <c r="K88" s="8">
        <f>VLOOKUP($A88,[1]Avg_Miles_Mins_Speed!$AH$5:$AL$355,2,FALSE)</f>
        <v>9.0289887922725836</v>
      </c>
      <c r="L88" s="8">
        <f>VLOOKUP($A88,[1]Avg_Miles_Mins_Speed!$AH$5:$AL$355,3,FALSE)</f>
        <v>15.56730777965927</v>
      </c>
      <c r="M88" s="4">
        <f>VLOOKUP(A88,[1]Accidents!$A$2:$H$352,8,FALSE)</f>
        <v>3</v>
      </c>
    </row>
    <row r="89" spans="1:13" x14ac:dyDescent="0.25">
      <c r="A89" s="3" t="s">
        <v>100</v>
      </c>
      <c r="B89" s="4">
        <v>16211</v>
      </c>
      <c r="C89" s="4">
        <v>12980</v>
      </c>
      <c r="D89" s="4">
        <v>13442</v>
      </c>
      <c r="E89" s="5">
        <f t="shared" si="3"/>
        <v>0.80069088890259699</v>
      </c>
      <c r="F89" s="5">
        <f t="shared" si="4"/>
        <v>0.8291900561347233</v>
      </c>
      <c r="G89" s="4">
        <v>2076</v>
      </c>
      <c r="H89" s="6">
        <f t="shared" si="5"/>
        <v>0.15993836671802775</v>
      </c>
      <c r="I89" s="7">
        <f>VLOOKUP(A89,[1]Muni_Disbursements!$A$2:$C$352,3,FALSE)</f>
        <v>1298</v>
      </c>
      <c r="J89" s="8">
        <f>VLOOKUP($A89,[1]Avg_Miles_Mins_Speed!$AH$5:$AL$355,4,FALSE)</f>
        <v>32.385188056374204</v>
      </c>
      <c r="K89" s="8">
        <f>VLOOKUP($A89,[1]Avg_Miles_Mins_Speed!$AH$5:$AL$355,2,FALSE)</f>
        <v>10.362107346416025</v>
      </c>
      <c r="L89" s="8">
        <f>VLOOKUP($A89,[1]Avg_Miles_Mins_Speed!$AH$5:$AL$355,3,FALSE)</f>
        <v>19.197864150200306</v>
      </c>
      <c r="M89" s="4">
        <f>VLOOKUP(A89,[1]Accidents!$A$2:$H$352,8,FALSE)</f>
        <v>0</v>
      </c>
    </row>
    <row r="90" spans="1:13" x14ac:dyDescent="0.25">
      <c r="A90" s="3" t="s">
        <v>101</v>
      </c>
      <c r="B90" s="4">
        <v>25058</v>
      </c>
      <c r="C90" s="4">
        <v>99965</v>
      </c>
      <c r="D90" s="4">
        <v>105777</v>
      </c>
      <c r="E90" s="5">
        <f t="shared" si="3"/>
        <v>3.9893447202490222</v>
      </c>
      <c r="F90" s="5">
        <f t="shared" si="4"/>
        <v>4.221286615053077</v>
      </c>
      <c r="G90" s="4">
        <v>20769</v>
      </c>
      <c r="H90" s="6">
        <f t="shared" si="5"/>
        <v>0.20776271695093282</v>
      </c>
      <c r="I90" s="7">
        <f>VLOOKUP(A90,[1]Muni_Disbursements!$A$2:$C$352,3,FALSE)</f>
        <v>9996.5</v>
      </c>
      <c r="J90" s="8">
        <f>VLOOKUP($A90,[1]Avg_Miles_Mins_Speed!$AH$5:$AL$355,4,FALSE)</f>
        <v>32.018326236669928</v>
      </c>
      <c r="K90" s="8">
        <f>VLOOKUP($A90,[1]Avg_Miles_Mins_Speed!$AH$5:$AL$355,2,FALSE)</f>
        <v>11.000582309489621</v>
      </c>
      <c r="L90" s="8">
        <f>VLOOKUP($A90,[1]Avg_Miles_Mins_Speed!$AH$5:$AL$355,3,FALSE)</f>
        <v>20.614286133840842</v>
      </c>
      <c r="M90" s="4">
        <f>VLOOKUP(A90,[1]Accidents!$A$2:$H$352,8,FALSE)</f>
        <v>4</v>
      </c>
    </row>
    <row r="91" spans="1:13" x14ac:dyDescent="0.25">
      <c r="A91" s="3" t="s">
        <v>102</v>
      </c>
      <c r="B91" s="4">
        <v>5168</v>
      </c>
      <c r="C91" s="4">
        <v>72139</v>
      </c>
      <c r="D91" s="4">
        <v>70688</v>
      </c>
      <c r="E91" s="5">
        <f t="shared" si="3"/>
        <v>13.958784829721361</v>
      </c>
      <c r="F91" s="5">
        <f t="shared" si="4"/>
        <v>13.678018575851393</v>
      </c>
      <c r="G91" s="4">
        <v>27851</v>
      </c>
      <c r="H91" s="6">
        <f t="shared" si="5"/>
        <v>0.38607410693244987</v>
      </c>
      <c r="I91" s="7">
        <f>VLOOKUP(A91,[1]Muni_Disbursements!$A$2:$C$352,3,FALSE)</f>
        <v>7213.9000000000005</v>
      </c>
      <c r="J91" s="8">
        <f>VLOOKUP($A91,[1]Avg_Miles_Mins_Speed!$AH$5:$AL$355,4,FALSE)</f>
        <v>24.324443359221402</v>
      </c>
      <c r="K91" s="8">
        <f>VLOOKUP($A91,[1]Avg_Miles_Mins_Speed!$AH$5:$AL$355,2,FALSE)</f>
        <v>5.1530399673186489</v>
      </c>
      <c r="L91" s="8">
        <f>VLOOKUP($A91,[1]Avg_Miles_Mins_Speed!$AH$5:$AL$355,3,FALSE)</f>
        <v>12.710769717240327</v>
      </c>
      <c r="M91" s="4">
        <f>VLOOKUP(A91,[1]Accidents!$A$2:$H$352,8,FALSE)</f>
        <v>3</v>
      </c>
    </row>
    <row r="92" spans="1:13" x14ac:dyDescent="0.25">
      <c r="A92" s="3" t="s">
        <v>103</v>
      </c>
      <c r="B92" s="4">
        <v>1372</v>
      </c>
      <c r="C92" s="4">
        <v>25</v>
      </c>
      <c r="D92" s="4">
        <v>23</v>
      </c>
      <c r="E92" s="5">
        <f t="shared" si="3"/>
        <v>1.8221574344023325E-2</v>
      </c>
      <c r="F92" s="5">
        <f t="shared" si="4"/>
        <v>1.6763848396501458E-2</v>
      </c>
      <c r="G92" s="4">
        <v>0</v>
      </c>
      <c r="H92" s="6">
        <f t="shared" si="5"/>
        <v>0</v>
      </c>
      <c r="I92" s="7">
        <f>VLOOKUP(A92,[1]Muni_Disbursements!$A$2:$C$352,3,FALSE)</f>
        <v>2.5</v>
      </c>
      <c r="J92" s="8">
        <f>VLOOKUP($A92,[1]Avg_Miles_Mins_Speed!$AH$5:$AL$355,4,FALSE)</f>
        <v>48.702350924431819</v>
      </c>
      <c r="K92" s="8">
        <f>VLOOKUP($A92,[1]Avg_Miles_Mins_Speed!$AH$5:$AL$355,2,FALSE)</f>
        <v>52.437713010400003</v>
      </c>
      <c r="L92" s="8">
        <f>VLOOKUP($A92,[1]Avg_Miles_Mins_Speed!$AH$5:$AL$355,3,FALSE)</f>
        <v>64.601866663599992</v>
      </c>
      <c r="M92" s="4">
        <f>VLOOKUP(A92,[1]Accidents!$A$2:$H$352,8,FALSE)</f>
        <v>0</v>
      </c>
    </row>
    <row r="93" spans="1:13" x14ac:dyDescent="0.25">
      <c r="A93" s="3" t="s">
        <v>104</v>
      </c>
      <c r="B93" s="4">
        <v>1665</v>
      </c>
      <c r="C93" s="4">
        <v>43</v>
      </c>
      <c r="D93" s="4">
        <v>70</v>
      </c>
      <c r="E93" s="5">
        <f t="shared" si="3"/>
        <v>2.5825825825825825E-2</v>
      </c>
      <c r="F93" s="5">
        <f t="shared" si="4"/>
        <v>4.2042042042042045E-2</v>
      </c>
      <c r="G93" s="4">
        <v>2</v>
      </c>
      <c r="H93" s="6">
        <f t="shared" si="5"/>
        <v>4.6511627906976744E-2</v>
      </c>
      <c r="I93" s="7">
        <f>VLOOKUP(A93,[1]Muni_Disbursements!$A$2:$C$352,3,FALSE)</f>
        <v>4.3</v>
      </c>
      <c r="J93" s="8">
        <f>VLOOKUP($A93,[1]Avg_Miles_Mins_Speed!$AH$5:$AL$355,4,FALSE)</f>
        <v>45.882854723267741</v>
      </c>
      <c r="K93" s="8">
        <f>VLOOKUP($A93,[1]Avg_Miles_Mins_Speed!$AH$5:$AL$355,2,FALSE)</f>
        <v>31.371838756744182</v>
      </c>
      <c r="L93" s="8">
        <f>VLOOKUP($A93,[1]Avg_Miles_Mins_Speed!$AH$5:$AL$355,3,FALSE)</f>
        <v>41.024263567674417</v>
      </c>
      <c r="M93" s="4">
        <f>VLOOKUP(A93,[1]Accidents!$A$2:$H$352,8,FALSE)</f>
        <v>0</v>
      </c>
    </row>
    <row r="94" spans="1:13" x14ac:dyDescent="0.25">
      <c r="A94" s="3" t="s">
        <v>105</v>
      </c>
      <c r="B94" s="4">
        <v>3675</v>
      </c>
      <c r="C94" s="4">
        <v>4488</v>
      </c>
      <c r="D94" s="4">
        <v>5331</v>
      </c>
      <c r="E94" s="5">
        <f t="shared" si="3"/>
        <v>1.2212244897959184</v>
      </c>
      <c r="F94" s="5">
        <f t="shared" si="4"/>
        <v>1.4506122448979593</v>
      </c>
      <c r="G94" s="4">
        <v>192</v>
      </c>
      <c r="H94" s="6">
        <f t="shared" si="5"/>
        <v>4.2780748663101602E-2</v>
      </c>
      <c r="I94" s="7">
        <f>VLOOKUP(A94,[1]Muni_Disbursements!$A$2:$C$352,3,FALSE)</f>
        <v>448.8</v>
      </c>
      <c r="J94" s="8">
        <f>VLOOKUP($A94,[1]Avg_Miles_Mins_Speed!$AH$5:$AL$355,4,FALSE)</f>
        <v>34.879375109052376</v>
      </c>
      <c r="K94" s="8">
        <f>VLOOKUP($A94,[1]Avg_Miles_Mins_Speed!$AH$5:$AL$355,2,FALSE)</f>
        <v>16.122125897112298</v>
      </c>
      <c r="L94" s="8">
        <f>VLOOKUP($A94,[1]Avg_Miles_Mins_Speed!$AH$5:$AL$355,3,FALSE)</f>
        <v>27.733511589652409</v>
      </c>
      <c r="M94" s="4">
        <f>VLOOKUP(A94,[1]Accidents!$A$2:$H$352,8,FALSE)</f>
        <v>0</v>
      </c>
    </row>
    <row r="95" spans="1:13" x14ac:dyDescent="0.25">
      <c r="A95" s="3" t="s">
        <v>106</v>
      </c>
      <c r="B95" s="4">
        <v>49075</v>
      </c>
      <c r="C95" s="4">
        <v>1332747</v>
      </c>
      <c r="D95" s="4">
        <v>1284448</v>
      </c>
      <c r="E95" s="5">
        <f t="shared" si="3"/>
        <v>27.157350993377484</v>
      </c>
      <c r="F95" s="5">
        <f t="shared" si="4"/>
        <v>26.173163525216506</v>
      </c>
      <c r="G95" s="4">
        <v>223963</v>
      </c>
      <c r="H95" s="6">
        <f t="shared" si="5"/>
        <v>0.16804614829371217</v>
      </c>
      <c r="I95" s="7">
        <f>VLOOKUP(A95,[1]Muni_Disbursements!$A$2:$C$352,3,FALSE)</f>
        <v>133274.70000000001</v>
      </c>
      <c r="J95" s="8">
        <f>VLOOKUP($A95,[1]Avg_Miles_Mins_Speed!$AH$5:$AL$355,4,FALSE)</f>
        <v>17.970200498215625</v>
      </c>
      <c r="K95" s="8">
        <f>VLOOKUP($A95,[1]Avg_Miles_Mins_Speed!$AH$5:$AL$355,2,FALSE)</f>
        <v>4.970767628125639</v>
      </c>
      <c r="L95" s="8">
        <f>VLOOKUP($A95,[1]Avg_Miles_Mins_Speed!$AH$5:$AL$355,3,FALSE)</f>
        <v>16.596701729463344</v>
      </c>
      <c r="M95" s="4">
        <f>VLOOKUP(A95,[1]Accidents!$A$2:$H$352,8,FALSE)</f>
        <v>99</v>
      </c>
    </row>
    <row r="96" spans="1:13" x14ac:dyDescent="0.25">
      <c r="A96" s="3" t="s">
        <v>107</v>
      </c>
      <c r="B96" s="4">
        <v>15924</v>
      </c>
      <c r="C96" s="4">
        <v>49668</v>
      </c>
      <c r="D96" s="4">
        <v>55420</v>
      </c>
      <c r="E96" s="5">
        <f t="shared" si="3"/>
        <v>3.1190655614167295</v>
      </c>
      <c r="F96" s="5">
        <f t="shared" si="4"/>
        <v>3.4802813363476512</v>
      </c>
      <c r="G96" s="4">
        <v>8702</v>
      </c>
      <c r="H96" s="6">
        <f t="shared" si="5"/>
        <v>0.175203350245631</v>
      </c>
      <c r="I96" s="7">
        <f>VLOOKUP(A96,[1]Muni_Disbursements!$A$2:$C$352,3,FALSE)</f>
        <v>4966.8</v>
      </c>
      <c r="J96" s="8">
        <f>VLOOKUP($A96,[1]Avg_Miles_Mins_Speed!$AH$5:$AL$355,4,FALSE)</f>
        <v>28.92500771580016</v>
      </c>
      <c r="K96" s="8">
        <f>VLOOKUP($A96,[1]Avg_Miles_Mins_Speed!$AH$5:$AL$355,2,FALSE)</f>
        <v>6.6263528813109049</v>
      </c>
      <c r="L96" s="8">
        <f>VLOOKUP($A96,[1]Avg_Miles_Mins_Speed!$AH$5:$AL$355,3,FALSE)</f>
        <v>13.7452399938852</v>
      </c>
      <c r="M96" s="4">
        <f>VLOOKUP(A96,[1]Accidents!$A$2:$H$352,8,FALSE)</f>
        <v>4</v>
      </c>
    </row>
    <row r="97" spans="1:13" x14ac:dyDescent="0.25">
      <c r="A97" s="3" t="s">
        <v>108</v>
      </c>
      <c r="B97" s="4">
        <v>94000</v>
      </c>
      <c r="C97" s="4">
        <v>696610</v>
      </c>
      <c r="D97" s="4">
        <v>635218</v>
      </c>
      <c r="E97" s="5">
        <f t="shared" si="3"/>
        <v>7.4107446808510637</v>
      </c>
      <c r="F97" s="5">
        <f t="shared" si="4"/>
        <v>6.7576382978723402</v>
      </c>
      <c r="G97" s="4">
        <v>507032</v>
      </c>
      <c r="H97" s="6">
        <f t="shared" si="5"/>
        <v>0.72785633281175977</v>
      </c>
      <c r="I97" s="7">
        <f>VLOOKUP(A97,[1]Muni_Disbursements!$A$2:$C$352,3,FALSE)</f>
        <v>69661</v>
      </c>
      <c r="J97" s="8">
        <f>VLOOKUP($A97,[1]Avg_Miles_Mins_Speed!$AH$5:$AL$355,4,FALSE)</f>
        <v>30.287182507115435</v>
      </c>
      <c r="K97" s="8">
        <f>VLOOKUP($A97,[1]Avg_Miles_Mins_Speed!$AH$5:$AL$355,2,FALSE)</f>
        <v>6.7084085254157877</v>
      </c>
      <c r="L97" s="8">
        <f>VLOOKUP($A97,[1]Avg_Miles_Mins_Speed!$AH$5:$AL$355,3,FALSE)</f>
        <v>13.289599038483885</v>
      </c>
      <c r="M97" s="4">
        <f>VLOOKUP(A97,[1]Accidents!$A$2:$H$352,8,FALSE)</f>
        <v>10</v>
      </c>
    </row>
    <row r="98" spans="1:13" x14ac:dyDescent="0.25">
      <c r="A98" s="3" t="s">
        <v>109</v>
      </c>
      <c r="B98" s="4">
        <v>32517</v>
      </c>
      <c r="C98" s="4">
        <v>151982</v>
      </c>
      <c r="D98" s="4">
        <v>153916</v>
      </c>
      <c r="E98" s="5">
        <f t="shared" si="3"/>
        <v>4.6739244087707972</v>
      </c>
      <c r="F98" s="5">
        <f t="shared" si="4"/>
        <v>4.733400990251253</v>
      </c>
      <c r="G98" s="4">
        <v>122245</v>
      </c>
      <c r="H98" s="6">
        <f t="shared" si="5"/>
        <v>0.80433867168480477</v>
      </c>
      <c r="I98" s="7">
        <f>VLOOKUP(A98,[1]Muni_Disbursements!$A$2:$C$352,3,FALSE)</f>
        <v>15198.2</v>
      </c>
      <c r="J98" s="8">
        <f>VLOOKUP($A98,[1]Avg_Miles_Mins_Speed!$AH$5:$AL$355,4,FALSE)</f>
        <v>32.450747550553714</v>
      </c>
      <c r="K98" s="8">
        <f>VLOOKUP($A98,[1]Avg_Miles_Mins_Speed!$AH$5:$AL$355,2,FALSE)</f>
        <v>8.1709147547898038</v>
      </c>
      <c r="L98" s="8">
        <f>VLOOKUP($A98,[1]Avg_Miles_Mins_Speed!$AH$5:$AL$355,3,FALSE)</f>
        <v>15.107660756463003</v>
      </c>
      <c r="M98" s="4">
        <f>VLOOKUP(A98,[1]Accidents!$A$2:$H$352,8,FALSE)</f>
        <v>3</v>
      </c>
    </row>
    <row r="99" spans="1:13" x14ac:dyDescent="0.25">
      <c r="A99" s="3" t="s">
        <v>110</v>
      </c>
      <c r="B99" s="4">
        <v>41946</v>
      </c>
      <c r="C99" s="4">
        <v>172565</v>
      </c>
      <c r="D99" s="4">
        <v>164929</v>
      </c>
      <c r="E99" s="5">
        <f t="shared" si="3"/>
        <v>4.1139798788919091</v>
      </c>
      <c r="F99" s="5">
        <f t="shared" si="4"/>
        <v>3.931936299051161</v>
      </c>
      <c r="G99" s="4">
        <v>90823</v>
      </c>
      <c r="H99" s="6">
        <f t="shared" si="5"/>
        <v>0.52631182452988734</v>
      </c>
      <c r="I99" s="7">
        <f>VLOOKUP(A99,[1]Muni_Disbursements!$A$2:$C$352,3,FALSE)</f>
        <v>17256.5</v>
      </c>
      <c r="J99" s="8">
        <f>VLOOKUP($A99,[1]Avg_Miles_Mins_Speed!$AH$5:$AL$355,4,FALSE)</f>
        <v>29.631196755251022</v>
      </c>
      <c r="K99" s="8">
        <f>VLOOKUP($A99,[1]Avg_Miles_Mins_Speed!$AH$5:$AL$355,2,FALSE)</f>
        <v>7.2849422466718741</v>
      </c>
      <c r="L99" s="8">
        <f>VLOOKUP($A99,[1]Avg_Miles_Mins_Speed!$AH$5:$AL$355,3,FALSE)</f>
        <v>14.751227849845566</v>
      </c>
      <c r="M99" s="4">
        <f>VLOOKUP(A99,[1]Accidents!$A$2:$H$352,8,FALSE)</f>
        <v>12</v>
      </c>
    </row>
    <row r="100" spans="1:13" x14ac:dyDescent="0.25">
      <c r="A100" s="3" t="s">
        <v>111</v>
      </c>
      <c r="B100" s="4">
        <v>694</v>
      </c>
      <c r="C100" s="4">
        <v>8</v>
      </c>
      <c r="D100" s="4">
        <v>9</v>
      </c>
      <c r="E100" s="5">
        <f t="shared" si="3"/>
        <v>1.1527377521613832E-2</v>
      </c>
      <c r="F100" s="5">
        <f t="shared" si="4"/>
        <v>1.2968299711815562E-2</v>
      </c>
      <c r="G100" s="4">
        <v>0</v>
      </c>
      <c r="H100" s="6">
        <f t="shared" si="5"/>
        <v>0</v>
      </c>
      <c r="I100" s="7">
        <f>VLOOKUP(A100,[1]Muni_Disbursements!$A$2:$C$352,3,FALSE)</f>
        <v>0.8</v>
      </c>
      <c r="J100" s="8">
        <f>VLOOKUP($A100,[1]Avg_Miles_Mins_Speed!$AH$5:$AL$355,4,FALSE)</f>
        <v>44.032541683872324</v>
      </c>
      <c r="K100" s="8">
        <f>VLOOKUP($A100,[1]Avg_Miles_Mins_Speed!$AH$5:$AL$355,2,FALSE)</f>
        <v>35.829951889999997</v>
      </c>
      <c r="L100" s="8">
        <f>VLOOKUP($A100,[1]Avg_Miles_Mins_Speed!$AH$5:$AL$355,3,FALSE)</f>
        <v>48.822916669999998</v>
      </c>
      <c r="M100" s="4">
        <f>VLOOKUP(A100,[1]Accidents!$A$2:$H$352,8,FALSE)</f>
        <v>0</v>
      </c>
    </row>
    <row r="101" spans="1:13" x14ac:dyDescent="0.25">
      <c r="A101" s="3" t="s">
        <v>112</v>
      </c>
      <c r="B101" s="4">
        <v>18618</v>
      </c>
      <c r="C101" s="4">
        <v>118327</v>
      </c>
      <c r="D101" s="4">
        <v>119732</v>
      </c>
      <c r="E101" s="5">
        <f t="shared" si="3"/>
        <v>6.3555161671500695</v>
      </c>
      <c r="F101" s="5">
        <f t="shared" si="4"/>
        <v>6.4309807712965945</v>
      </c>
      <c r="G101" s="4">
        <v>24098</v>
      </c>
      <c r="H101" s="6">
        <f t="shared" si="5"/>
        <v>0.20365597031953822</v>
      </c>
      <c r="I101" s="7">
        <f>VLOOKUP(A101,[1]Muni_Disbursements!$A$2:$C$352,3,FALSE)</f>
        <v>11832.7</v>
      </c>
      <c r="J101" s="8">
        <f>VLOOKUP($A101,[1]Avg_Miles_Mins_Speed!$AH$5:$AL$355,4,FALSE)</f>
        <v>34.483577255715389</v>
      </c>
      <c r="K101" s="8">
        <f>VLOOKUP($A101,[1]Avg_Miles_Mins_Speed!$AH$5:$AL$355,2,FALSE)</f>
        <v>13.709774771665977</v>
      </c>
      <c r="L101" s="8">
        <f>VLOOKUP($A101,[1]Avg_Miles_Mins_Speed!$AH$5:$AL$355,3,FALSE)</f>
        <v>23.854441788333347</v>
      </c>
      <c r="M101" s="4">
        <f>VLOOKUP(A101,[1]Accidents!$A$2:$H$352,8,FALSE)</f>
        <v>9</v>
      </c>
    </row>
    <row r="102" spans="1:13" x14ac:dyDescent="0.25">
      <c r="A102" s="3" t="s">
        <v>113</v>
      </c>
      <c r="B102" s="4">
        <v>72362</v>
      </c>
      <c r="C102" s="4">
        <v>697152</v>
      </c>
      <c r="D102" s="4">
        <v>666384</v>
      </c>
      <c r="E102" s="5">
        <f t="shared" si="3"/>
        <v>9.6342279096763495</v>
      </c>
      <c r="F102" s="5">
        <f t="shared" si="4"/>
        <v>9.2090323650534813</v>
      </c>
      <c r="G102" s="4">
        <v>363646</v>
      </c>
      <c r="H102" s="6">
        <f t="shared" si="5"/>
        <v>0.52161651978334711</v>
      </c>
      <c r="I102" s="7">
        <f>VLOOKUP(A102,[1]Muni_Disbursements!$A$2:$C$352,3,FALSE)</f>
        <v>69715.199999999997</v>
      </c>
      <c r="J102" s="8">
        <f>VLOOKUP($A102,[1]Avg_Miles_Mins_Speed!$AH$5:$AL$355,4,FALSE)</f>
        <v>26.89056410380579</v>
      </c>
      <c r="K102" s="8">
        <f>VLOOKUP($A102,[1]Avg_Miles_Mins_Speed!$AH$5:$AL$355,2,FALSE)</f>
        <v>7.4945731716322612</v>
      </c>
      <c r="L102" s="8">
        <f>VLOOKUP($A102,[1]Avg_Miles_Mins_Speed!$AH$5:$AL$355,3,FALSE)</f>
        <v>16.722385910613671</v>
      </c>
      <c r="M102" s="4">
        <f>VLOOKUP(A102,[1]Accidents!$A$2:$H$352,8,FALSE)</f>
        <v>45</v>
      </c>
    </row>
    <row r="103" spans="1:13" x14ac:dyDescent="0.25">
      <c r="A103" s="3" t="s">
        <v>114</v>
      </c>
      <c r="B103" s="4">
        <v>33261</v>
      </c>
      <c r="C103" s="4">
        <v>79287</v>
      </c>
      <c r="D103" s="4">
        <v>70241</v>
      </c>
      <c r="E103" s="5">
        <f t="shared" si="3"/>
        <v>2.383782808694868</v>
      </c>
      <c r="F103" s="5">
        <f t="shared" si="4"/>
        <v>2.1118126334145093</v>
      </c>
      <c r="G103" s="4">
        <v>27580</v>
      </c>
      <c r="H103" s="6">
        <f t="shared" si="5"/>
        <v>0.34785021504155789</v>
      </c>
      <c r="I103" s="7">
        <f>VLOOKUP(A103,[1]Muni_Disbursements!$A$2:$C$352,3,FALSE)</f>
        <v>7928.7000000000007</v>
      </c>
      <c r="J103" s="8">
        <f>VLOOKUP($A103,[1]Avg_Miles_Mins_Speed!$AH$5:$AL$355,4,FALSE)</f>
        <v>35.762698268631553</v>
      </c>
      <c r="K103" s="8">
        <f>VLOOKUP($A103,[1]Avg_Miles_Mins_Speed!$AH$5:$AL$355,2,FALSE)</f>
        <v>12.847048705056565</v>
      </c>
      <c r="L103" s="8">
        <f>VLOOKUP($A103,[1]Avg_Miles_Mins_Speed!$AH$5:$AL$355,3,FALSE)</f>
        <v>21.553824504889327</v>
      </c>
      <c r="M103" s="4">
        <f>VLOOKUP(A103,[1]Accidents!$A$2:$H$352,8,FALSE)</f>
        <v>3</v>
      </c>
    </row>
    <row r="104" spans="1:13" x14ac:dyDescent="0.25">
      <c r="A104" s="3" t="s">
        <v>115</v>
      </c>
      <c r="B104" s="4">
        <v>9206</v>
      </c>
      <c r="C104" s="4">
        <v>12899</v>
      </c>
      <c r="D104" s="4">
        <v>14389</v>
      </c>
      <c r="E104" s="5">
        <f t="shared" si="3"/>
        <v>1.4011514229850097</v>
      </c>
      <c r="F104" s="5">
        <f t="shared" si="4"/>
        <v>1.5630023897458178</v>
      </c>
      <c r="G104" s="4">
        <v>981</v>
      </c>
      <c r="H104" s="6">
        <f t="shared" si="5"/>
        <v>7.6052407163345992E-2</v>
      </c>
      <c r="I104" s="7">
        <f>VLOOKUP(A104,[1]Muni_Disbursements!$A$2:$C$352,3,FALSE)</f>
        <v>1289.9000000000001</v>
      </c>
      <c r="J104" s="8">
        <f>VLOOKUP($A104,[1]Avg_Miles_Mins_Speed!$AH$5:$AL$355,4,FALSE)</f>
        <v>40.799387536225005</v>
      </c>
      <c r="K104" s="8">
        <f>VLOOKUP($A104,[1]Avg_Miles_Mins_Speed!$AH$5:$AL$355,2,FALSE)</f>
        <v>14.553649824056127</v>
      </c>
      <c r="L104" s="8">
        <f>VLOOKUP($A104,[1]Avg_Miles_Mins_Speed!$AH$5:$AL$355,3,FALSE)</f>
        <v>21.402747496345452</v>
      </c>
      <c r="M104" s="4">
        <f>VLOOKUP(A104,[1]Accidents!$A$2:$H$352,8,FALSE)</f>
        <v>1</v>
      </c>
    </row>
    <row r="105" spans="1:13" x14ac:dyDescent="0.25">
      <c r="A105" s="3" t="s">
        <v>116</v>
      </c>
      <c r="B105" s="4">
        <v>21287</v>
      </c>
      <c r="C105" s="4">
        <v>18318</v>
      </c>
      <c r="D105" s="4">
        <v>18546</v>
      </c>
      <c r="E105" s="5">
        <f t="shared" si="3"/>
        <v>0.86052520317564707</v>
      </c>
      <c r="F105" s="5">
        <f t="shared" si="4"/>
        <v>0.87123596561281536</v>
      </c>
      <c r="G105" s="4">
        <v>6199</v>
      </c>
      <c r="H105" s="6">
        <f t="shared" si="5"/>
        <v>0.33841030680205264</v>
      </c>
      <c r="I105" s="7">
        <f>VLOOKUP(A105,[1]Muni_Disbursements!$A$2:$C$352,3,FALSE)</f>
        <v>1831.8000000000002</v>
      </c>
      <c r="J105" s="8">
        <f>VLOOKUP($A105,[1]Avg_Miles_Mins_Speed!$AH$5:$AL$355,4,FALSE)</f>
        <v>39.830287738399981</v>
      </c>
      <c r="K105" s="8">
        <f>VLOOKUP($A105,[1]Avg_Miles_Mins_Speed!$AH$5:$AL$355,2,FALSE)</f>
        <v>14.553201391195547</v>
      </c>
      <c r="L105" s="8">
        <f>VLOOKUP($A105,[1]Avg_Miles_Mins_Speed!$AH$5:$AL$355,3,FALSE)</f>
        <v>21.922816355401245</v>
      </c>
      <c r="M105" s="4">
        <f>VLOOKUP(A105,[1]Accidents!$A$2:$H$352,8,FALSE)</f>
        <v>2</v>
      </c>
    </row>
    <row r="106" spans="1:13" x14ac:dyDescent="0.25">
      <c r="A106" s="3" t="s">
        <v>117</v>
      </c>
      <c r="B106" s="4">
        <v>8470</v>
      </c>
      <c r="C106" s="4">
        <v>9796</v>
      </c>
      <c r="D106" s="4">
        <v>10154</v>
      </c>
      <c r="E106" s="5">
        <f t="shared" si="3"/>
        <v>1.1565525383707203</v>
      </c>
      <c r="F106" s="5">
        <f t="shared" si="4"/>
        <v>1.1988193624557262</v>
      </c>
      <c r="G106" s="4">
        <v>899</v>
      </c>
      <c r="H106" s="6">
        <f t="shared" si="5"/>
        <v>9.1772151898734181E-2</v>
      </c>
      <c r="I106" s="7">
        <f>VLOOKUP(A106,[1]Muni_Disbursements!$A$2:$C$352,3,FALSE)</f>
        <v>979.6</v>
      </c>
      <c r="J106" s="8">
        <f>VLOOKUP($A106,[1]Avg_Miles_Mins_Speed!$AH$5:$AL$355,4,FALSE)</f>
        <v>35.450811048113174</v>
      </c>
      <c r="K106" s="8">
        <f>VLOOKUP($A106,[1]Avg_Miles_Mins_Speed!$AH$5:$AL$355,2,FALSE)</f>
        <v>14.440780963412617</v>
      </c>
      <c r="L106" s="8">
        <f>VLOOKUP($A106,[1]Avg_Miles_Mins_Speed!$AH$5:$AL$355,3,FALSE)</f>
        <v>24.440819044417111</v>
      </c>
      <c r="M106" s="4">
        <f>VLOOKUP(A106,[1]Accidents!$A$2:$H$352,8,FALSE)</f>
        <v>0</v>
      </c>
    </row>
    <row r="107" spans="1:13" x14ac:dyDescent="0.25">
      <c r="A107" s="3" t="s">
        <v>118</v>
      </c>
      <c r="B107" s="4">
        <v>1551</v>
      </c>
      <c r="C107" s="4">
        <v>116</v>
      </c>
      <c r="D107" s="4">
        <v>203</v>
      </c>
      <c r="E107" s="5">
        <f t="shared" si="3"/>
        <v>7.4790457769181168E-2</v>
      </c>
      <c r="F107" s="5">
        <f t="shared" si="4"/>
        <v>0.13088330109606705</v>
      </c>
      <c r="G107" s="4">
        <v>5</v>
      </c>
      <c r="H107" s="6">
        <f t="shared" si="5"/>
        <v>4.3103448275862072E-2</v>
      </c>
      <c r="I107" s="7">
        <f>VLOOKUP(A107,[1]Muni_Disbursements!$A$2:$C$352,3,FALSE)</f>
        <v>11.600000000000001</v>
      </c>
      <c r="J107" s="8">
        <f>VLOOKUP($A107,[1]Avg_Miles_Mins_Speed!$AH$5:$AL$355,4,FALSE)</f>
        <v>46.911256371331547</v>
      </c>
      <c r="K107" s="8">
        <f>VLOOKUP($A107,[1]Avg_Miles_Mins_Speed!$AH$5:$AL$355,2,FALSE)</f>
        <v>52.458377632758626</v>
      </c>
      <c r="L107" s="8">
        <f>VLOOKUP($A107,[1]Avg_Miles_Mins_Speed!$AH$5:$AL$355,3,FALSE)</f>
        <v>67.094827583620685</v>
      </c>
      <c r="M107" s="4">
        <f>VLOOKUP(A107,[1]Accidents!$A$2:$H$352,8,FALSE)</f>
        <v>0</v>
      </c>
    </row>
    <row r="108" spans="1:13" x14ac:dyDescent="0.25">
      <c r="A108" s="3" t="s">
        <v>119</v>
      </c>
      <c r="B108" s="4">
        <v>29729</v>
      </c>
      <c r="C108" s="4">
        <v>56159</v>
      </c>
      <c r="D108" s="4">
        <v>59877</v>
      </c>
      <c r="E108" s="5">
        <f t="shared" si="3"/>
        <v>1.8890309125769451</v>
      </c>
      <c r="F108" s="5">
        <f t="shared" si="4"/>
        <v>2.0140939823068384</v>
      </c>
      <c r="G108" s="4">
        <v>30625</v>
      </c>
      <c r="H108" s="6">
        <f t="shared" si="5"/>
        <v>0.54532666179953349</v>
      </c>
      <c r="I108" s="7">
        <f>VLOOKUP(A108,[1]Muni_Disbursements!$A$2:$C$352,3,FALSE)</f>
        <v>5615.9000000000005</v>
      </c>
      <c r="J108" s="8">
        <f>VLOOKUP($A108,[1]Avg_Miles_Mins_Speed!$AH$5:$AL$355,4,FALSE)</f>
        <v>34.666608566399042</v>
      </c>
      <c r="K108" s="8">
        <f>VLOOKUP($A108,[1]Avg_Miles_Mins_Speed!$AH$5:$AL$355,2,FALSE)</f>
        <v>11.576290434913373</v>
      </c>
      <c r="L108" s="8">
        <f>VLOOKUP($A108,[1]Avg_Miles_Mins_Speed!$AH$5:$AL$355,3,FALSE)</f>
        <v>20.035920870783666</v>
      </c>
      <c r="M108" s="4">
        <f>VLOOKUP(A108,[1]Accidents!$A$2:$H$352,8,FALSE)</f>
        <v>1</v>
      </c>
    </row>
    <row r="109" spans="1:13" x14ac:dyDescent="0.25">
      <c r="A109" s="3" t="s">
        <v>120</v>
      </c>
      <c r="B109" s="4">
        <v>960</v>
      </c>
      <c r="C109" s="4">
        <v>18</v>
      </c>
      <c r="D109" s="4">
        <v>62</v>
      </c>
      <c r="E109" s="5">
        <f t="shared" si="3"/>
        <v>1.8749999999999999E-2</v>
      </c>
      <c r="F109" s="5">
        <f t="shared" si="4"/>
        <v>6.458333333333334E-2</v>
      </c>
      <c r="G109" s="4">
        <v>0</v>
      </c>
      <c r="H109" s="6">
        <f t="shared" si="5"/>
        <v>0</v>
      </c>
      <c r="I109" s="7">
        <f>VLOOKUP(A109,[1]Muni_Disbursements!$A$2:$C$352,3,FALSE)</f>
        <v>1.8</v>
      </c>
      <c r="J109" s="8">
        <f>VLOOKUP($A109,[1]Avg_Miles_Mins_Speed!$AH$5:$AL$355,4,FALSE)</f>
        <v>36.872544648207885</v>
      </c>
      <c r="K109" s="8">
        <f>VLOOKUP($A109,[1]Avg_Miles_Mins_Speed!$AH$5:$AL$355,2,FALSE)</f>
        <v>31.617524208888895</v>
      </c>
      <c r="L109" s="8">
        <f>VLOOKUP($A109,[1]Avg_Miles_Mins_Speed!$AH$5:$AL$355,3,FALSE)</f>
        <v>51.448888885555554</v>
      </c>
      <c r="M109" s="4">
        <f>VLOOKUP(A109,[1]Accidents!$A$2:$H$352,8,FALSE)</f>
        <v>0</v>
      </c>
    </row>
    <row r="110" spans="1:13" x14ac:dyDescent="0.25">
      <c r="A110" s="3" t="s">
        <v>121</v>
      </c>
      <c r="B110" s="4">
        <v>70</v>
      </c>
      <c r="C110" s="4">
        <v>1</v>
      </c>
      <c r="D110" s="4">
        <v>0</v>
      </c>
      <c r="E110" s="5">
        <f t="shared" si="3"/>
        <v>1.4285714285714285E-2</v>
      </c>
      <c r="F110" s="5">
        <f t="shared" si="4"/>
        <v>0</v>
      </c>
      <c r="G110" s="4">
        <v>0</v>
      </c>
      <c r="H110" s="6">
        <f t="shared" si="5"/>
        <v>0</v>
      </c>
      <c r="I110" s="7">
        <f>VLOOKUP(A110,[1]Muni_Disbursements!$A$2:$C$352,3,FALSE)</f>
        <v>0.1</v>
      </c>
      <c r="J110" s="8">
        <f>VLOOKUP($A110,[1]Avg_Miles_Mins_Speed!$AH$5:$AL$355,4,FALSE)</f>
        <v>22.988014337276578</v>
      </c>
      <c r="K110" s="8">
        <f>VLOOKUP($A110,[1]Avg_Miles_Mins_Speed!$AH$5:$AL$355,2,FALSE)</f>
        <v>5.0701342719999998</v>
      </c>
      <c r="L110" s="8">
        <f>VLOOKUP($A110,[1]Avg_Miles_Mins_Speed!$AH$5:$AL$355,3,FALSE)</f>
        <v>13.233333330000001</v>
      </c>
      <c r="M110" s="4">
        <f>VLOOKUP(A110,[1]Accidents!$A$2:$H$352,8,FALSE)</f>
        <v>0</v>
      </c>
    </row>
    <row r="111" spans="1:13" x14ac:dyDescent="0.25">
      <c r="A111" s="3" t="s">
        <v>122</v>
      </c>
      <c r="B111" s="4">
        <v>19664</v>
      </c>
      <c r="C111" s="4">
        <v>33907</v>
      </c>
      <c r="D111" s="4">
        <v>36212</v>
      </c>
      <c r="E111" s="5">
        <f t="shared" si="3"/>
        <v>1.7243185516680228</v>
      </c>
      <c r="F111" s="5">
        <f t="shared" si="4"/>
        <v>1.8415378356387306</v>
      </c>
      <c r="G111" s="4">
        <v>8219</v>
      </c>
      <c r="H111" s="6">
        <f t="shared" si="5"/>
        <v>0.24239832482968118</v>
      </c>
      <c r="I111" s="7">
        <f>VLOOKUP(A111,[1]Muni_Disbursements!$A$2:$C$352,3,FALSE)</f>
        <v>3390.7000000000003</v>
      </c>
      <c r="J111" s="8">
        <f>VLOOKUP($A111,[1]Avg_Miles_Mins_Speed!$AH$5:$AL$355,4,FALSE)</f>
        <v>32.86567183057155</v>
      </c>
      <c r="K111" s="8">
        <f>VLOOKUP($A111,[1]Avg_Miles_Mins_Speed!$AH$5:$AL$355,2,FALSE)</f>
        <v>10.986111620672723</v>
      </c>
      <c r="L111" s="8">
        <f>VLOOKUP($A111,[1]Avg_Miles_Mins_Speed!$AH$5:$AL$355,3,FALSE)</f>
        <v>20.056388947059606</v>
      </c>
      <c r="M111" s="4">
        <f>VLOOKUP(A111,[1]Accidents!$A$2:$H$352,8,FALSE)</f>
        <v>4</v>
      </c>
    </row>
    <row r="112" spans="1:13" x14ac:dyDescent="0.25">
      <c r="A112" s="3" t="s">
        <v>123</v>
      </c>
      <c r="B112" s="4">
        <v>6110</v>
      </c>
      <c r="C112" s="4">
        <v>3271</v>
      </c>
      <c r="D112" s="4">
        <v>3064</v>
      </c>
      <c r="E112" s="5">
        <f t="shared" si="3"/>
        <v>0.53535188216039276</v>
      </c>
      <c r="F112" s="5">
        <f t="shared" si="4"/>
        <v>0.50147299509001642</v>
      </c>
      <c r="G112" s="4">
        <v>197</v>
      </c>
      <c r="H112" s="6">
        <f t="shared" si="5"/>
        <v>6.0226230510547235E-2</v>
      </c>
      <c r="I112" s="7">
        <f>VLOOKUP(A112,[1]Muni_Disbursements!$A$2:$C$352,3,FALSE)</f>
        <v>327.10000000000002</v>
      </c>
      <c r="J112" s="8">
        <f>VLOOKUP($A112,[1]Avg_Miles_Mins_Speed!$AH$5:$AL$355,4,FALSE)</f>
        <v>34.796622176924842</v>
      </c>
      <c r="K112" s="8">
        <f>VLOOKUP($A112,[1]Avg_Miles_Mins_Speed!$AH$5:$AL$355,2,FALSE)</f>
        <v>13.549214746279425</v>
      </c>
      <c r="L112" s="8">
        <f>VLOOKUP($A112,[1]Avg_Miles_Mins_Speed!$AH$5:$AL$355,3,FALSE)</f>
        <v>23.362982781583611</v>
      </c>
      <c r="M112" s="4">
        <f>VLOOKUP(A112,[1]Accidents!$A$2:$H$352,8,FALSE)</f>
        <v>0</v>
      </c>
    </row>
    <row r="113" spans="1:13" x14ac:dyDescent="0.25">
      <c r="A113" s="3" t="s">
        <v>124</v>
      </c>
      <c r="B113" s="4">
        <v>1538</v>
      </c>
      <c r="C113" s="4">
        <v>21</v>
      </c>
      <c r="D113" s="4">
        <v>38</v>
      </c>
      <c r="E113" s="5">
        <f t="shared" si="3"/>
        <v>1.3654096228868661E-2</v>
      </c>
      <c r="F113" s="5">
        <f t="shared" si="4"/>
        <v>2.47074122236671E-2</v>
      </c>
      <c r="G113" s="4">
        <v>1</v>
      </c>
      <c r="H113" s="6">
        <f t="shared" si="5"/>
        <v>4.7619047619047616E-2</v>
      </c>
      <c r="I113" s="7">
        <f>VLOOKUP(A113,[1]Muni_Disbursements!$A$2:$C$352,3,FALSE)</f>
        <v>2.1</v>
      </c>
      <c r="J113" s="8">
        <f>VLOOKUP($A113,[1]Avg_Miles_Mins_Speed!$AH$5:$AL$355,4,FALSE)</f>
        <v>35.082596857186871</v>
      </c>
      <c r="K113" s="8">
        <f>VLOOKUP($A113,[1]Avg_Miles_Mins_Speed!$AH$5:$AL$355,2,FALSE)</f>
        <v>21.687727257142857</v>
      </c>
      <c r="L113" s="8">
        <f>VLOOKUP($A113,[1]Avg_Miles_Mins_Speed!$AH$5:$AL$355,3,FALSE)</f>
        <v>37.091428571428573</v>
      </c>
      <c r="M113" s="4">
        <f>VLOOKUP(A113,[1]Accidents!$A$2:$H$352,8,FALSE)</f>
        <v>0</v>
      </c>
    </row>
    <row r="114" spans="1:13" x14ac:dyDescent="0.25">
      <c r="A114" s="3" t="s">
        <v>125</v>
      </c>
      <c r="B114" s="4">
        <v>7172</v>
      </c>
      <c r="C114" s="4">
        <v>376</v>
      </c>
      <c r="D114" s="4">
        <v>420</v>
      </c>
      <c r="E114" s="5">
        <f t="shared" si="3"/>
        <v>5.242610150585611E-2</v>
      </c>
      <c r="F114" s="5">
        <f t="shared" si="4"/>
        <v>5.8561070831009483E-2</v>
      </c>
      <c r="G114" s="4">
        <v>89</v>
      </c>
      <c r="H114" s="6">
        <f t="shared" si="5"/>
        <v>0.23670212765957446</v>
      </c>
      <c r="I114" s="7">
        <f>VLOOKUP(A114,[1]Muni_Disbursements!$A$2:$C$352,3,FALSE)</f>
        <v>37.6</v>
      </c>
      <c r="J114" s="8">
        <f>VLOOKUP($A114,[1]Avg_Miles_Mins_Speed!$AH$5:$AL$355,4,FALSE)</f>
        <v>41.510804809755719</v>
      </c>
      <c r="K114" s="8">
        <f>VLOOKUP($A114,[1]Avg_Miles_Mins_Speed!$AH$5:$AL$355,2,FALSE)</f>
        <v>26.678138031117022</v>
      </c>
      <c r="L114" s="8">
        <f>VLOOKUP($A114,[1]Avg_Miles_Mins_Speed!$AH$5:$AL$355,3,FALSE)</f>
        <v>38.560762413617027</v>
      </c>
      <c r="M114" s="4">
        <f>VLOOKUP(A114,[1]Accidents!$A$2:$H$352,8,FALSE)</f>
        <v>0</v>
      </c>
    </row>
    <row r="115" spans="1:13" x14ac:dyDescent="0.25">
      <c r="A115" s="3" t="s">
        <v>126</v>
      </c>
      <c r="B115" s="4">
        <v>17768</v>
      </c>
      <c r="C115" s="4">
        <v>1852</v>
      </c>
      <c r="D115" s="4">
        <v>2857</v>
      </c>
      <c r="E115" s="5">
        <f t="shared" si="3"/>
        <v>0.10423232778027916</v>
      </c>
      <c r="F115" s="5">
        <f t="shared" si="4"/>
        <v>0.16079468707789285</v>
      </c>
      <c r="G115" s="4">
        <v>421</v>
      </c>
      <c r="H115" s="6">
        <f t="shared" si="5"/>
        <v>0.22732181425485962</v>
      </c>
      <c r="I115" s="7">
        <f>VLOOKUP(A115,[1]Muni_Disbursements!$A$2:$C$352,3,FALSE)</f>
        <v>185.20000000000002</v>
      </c>
      <c r="J115" s="8">
        <f>VLOOKUP($A115,[1]Avg_Miles_Mins_Speed!$AH$5:$AL$355,4,FALSE)</f>
        <v>44.946223442632451</v>
      </c>
      <c r="K115" s="8">
        <f>VLOOKUP($A115,[1]Avg_Miles_Mins_Speed!$AH$5:$AL$355,2,FALSE)</f>
        <v>24.816592928461123</v>
      </c>
      <c r="L115" s="8">
        <f>VLOOKUP($A115,[1]Avg_Miles_Mins_Speed!$AH$5:$AL$355,3,FALSE)</f>
        <v>33.128380132051838</v>
      </c>
      <c r="M115" s="4">
        <f>VLOOKUP(A115,[1]Accidents!$A$2:$H$352,8,FALSE)</f>
        <v>1</v>
      </c>
    </row>
    <row r="116" spans="1:13" x14ac:dyDescent="0.25">
      <c r="A116" s="3" t="s">
        <v>127</v>
      </c>
      <c r="B116" s="4">
        <v>11315</v>
      </c>
      <c r="C116" s="4">
        <v>9113</v>
      </c>
      <c r="D116" s="4">
        <v>9761</v>
      </c>
      <c r="E116" s="5">
        <f t="shared" si="3"/>
        <v>0.80539107379584618</v>
      </c>
      <c r="F116" s="5">
        <f t="shared" si="4"/>
        <v>0.86266018559434376</v>
      </c>
      <c r="G116" s="4">
        <v>802</v>
      </c>
      <c r="H116" s="6">
        <f t="shared" si="5"/>
        <v>8.8006145067486011E-2</v>
      </c>
      <c r="I116" s="7">
        <f>VLOOKUP(A116,[1]Muni_Disbursements!$A$2:$C$352,3,FALSE)</f>
        <v>911.30000000000007</v>
      </c>
      <c r="J116" s="8">
        <f>VLOOKUP($A116,[1]Avg_Miles_Mins_Speed!$AH$5:$AL$355,4,FALSE)</f>
        <v>37.489841456070444</v>
      </c>
      <c r="K116" s="8">
        <f>VLOOKUP($A116,[1]Avg_Miles_Mins_Speed!$AH$5:$AL$355,2,FALSE)</f>
        <v>19.78711541962581</v>
      </c>
      <c r="L116" s="8">
        <f>VLOOKUP($A116,[1]Avg_Miles_Mins_Speed!$AH$5:$AL$355,3,FALSE)</f>
        <v>31.667963348650279</v>
      </c>
      <c r="M116" s="4">
        <f>VLOOKUP(A116,[1]Accidents!$A$2:$H$352,8,FALSE)</f>
        <v>0</v>
      </c>
    </row>
    <row r="117" spans="1:13" x14ac:dyDescent="0.25">
      <c r="A117" s="3" t="s">
        <v>128</v>
      </c>
      <c r="B117" s="4">
        <v>6752</v>
      </c>
      <c r="C117" s="4">
        <v>7778</v>
      </c>
      <c r="D117" s="4">
        <v>7819</v>
      </c>
      <c r="E117" s="5">
        <f t="shared" si="3"/>
        <v>1.1519549763033174</v>
      </c>
      <c r="F117" s="5">
        <f t="shared" si="4"/>
        <v>1.1580272511848342</v>
      </c>
      <c r="G117" s="4">
        <v>559</v>
      </c>
      <c r="H117" s="6">
        <f t="shared" si="5"/>
        <v>7.1869375160709695E-2</v>
      </c>
      <c r="I117" s="7">
        <f>VLOOKUP(A117,[1]Muni_Disbursements!$A$2:$C$352,3,FALSE)</f>
        <v>777.80000000000007</v>
      </c>
      <c r="J117" s="8">
        <f>VLOOKUP($A117,[1]Avg_Miles_Mins_Speed!$AH$5:$AL$355,4,FALSE)</f>
        <v>32.400080796875962</v>
      </c>
      <c r="K117" s="8">
        <f>VLOOKUP($A117,[1]Avg_Miles_Mins_Speed!$AH$5:$AL$355,2,FALSE)</f>
        <v>12.1944553254487</v>
      </c>
      <c r="L117" s="8">
        <f>VLOOKUP($A117,[1]Avg_Miles_Mins_Speed!$AH$5:$AL$355,3,FALSE)</f>
        <v>22.582268362660066</v>
      </c>
      <c r="M117" s="4">
        <f>VLOOKUP(A117,[1]Accidents!$A$2:$H$352,8,FALSE)</f>
        <v>1</v>
      </c>
    </row>
    <row r="118" spans="1:13" x14ac:dyDescent="0.25">
      <c r="A118" s="3" t="s">
        <v>129</v>
      </c>
      <c r="B118" s="4">
        <v>5325</v>
      </c>
      <c r="C118" s="4">
        <v>39070</v>
      </c>
      <c r="D118" s="4">
        <v>35666</v>
      </c>
      <c r="E118" s="5">
        <f t="shared" si="3"/>
        <v>7.3370892018779346</v>
      </c>
      <c r="F118" s="5">
        <f t="shared" si="4"/>
        <v>6.6978403755868543</v>
      </c>
      <c r="G118" s="4">
        <v>3113</v>
      </c>
      <c r="H118" s="6">
        <f t="shared" si="5"/>
        <v>7.9677501919631424E-2</v>
      </c>
      <c r="I118" s="7">
        <f>VLOOKUP(A118,[1]Muni_Disbursements!$A$2:$C$352,3,FALSE)</f>
        <v>3907</v>
      </c>
      <c r="J118" s="8">
        <f>VLOOKUP($A118,[1]Avg_Miles_Mins_Speed!$AH$5:$AL$355,4,FALSE)</f>
        <v>28.274346763810204</v>
      </c>
      <c r="K118" s="8">
        <f>VLOOKUP($A118,[1]Avg_Miles_Mins_Speed!$AH$5:$AL$355,2,FALSE)</f>
        <v>5.8509533896104431</v>
      </c>
      <c r="L118" s="8">
        <f>VLOOKUP($A118,[1]Avg_Miles_Mins_Speed!$AH$5:$AL$355,3,FALSE)</f>
        <v>12.416103060105453</v>
      </c>
      <c r="M118" s="4">
        <f>VLOOKUP(A118,[1]Accidents!$A$2:$H$352,8,FALSE)</f>
        <v>1</v>
      </c>
    </row>
    <row r="119" spans="1:13" x14ac:dyDescent="0.25">
      <c r="A119" s="3" t="s">
        <v>130</v>
      </c>
      <c r="B119" s="4">
        <v>7749</v>
      </c>
      <c r="C119" s="4">
        <v>9670</v>
      </c>
      <c r="D119" s="4">
        <v>11108</v>
      </c>
      <c r="E119" s="5">
        <f t="shared" si="3"/>
        <v>1.2479029552200285</v>
      </c>
      <c r="F119" s="5">
        <f t="shared" si="4"/>
        <v>1.4334752871338237</v>
      </c>
      <c r="G119" s="4">
        <v>2230</v>
      </c>
      <c r="H119" s="6">
        <f t="shared" si="5"/>
        <v>0.23061013443640124</v>
      </c>
      <c r="I119" s="7">
        <f>VLOOKUP(A119,[1]Muni_Disbursements!$A$2:$C$352,3,FALSE)</f>
        <v>967</v>
      </c>
      <c r="J119" s="8">
        <f>VLOOKUP($A119,[1]Avg_Miles_Mins_Speed!$AH$5:$AL$355,4,FALSE)</f>
        <v>31.953387593494142</v>
      </c>
      <c r="K119" s="8">
        <f>VLOOKUP($A119,[1]Avg_Miles_Mins_Speed!$AH$5:$AL$355,2,FALSE)</f>
        <v>11.275564038825234</v>
      </c>
      <c r="L119" s="8">
        <f>VLOOKUP($A119,[1]Avg_Miles_Mins_Speed!$AH$5:$AL$355,3,FALSE)</f>
        <v>21.172523268464325</v>
      </c>
      <c r="M119" s="4">
        <f>VLOOKUP(A119,[1]Accidents!$A$2:$H$352,8,FALSE)</f>
        <v>0</v>
      </c>
    </row>
    <row r="120" spans="1:13" x14ac:dyDescent="0.25">
      <c r="A120" s="3" t="s">
        <v>131</v>
      </c>
      <c r="B120" s="4">
        <v>7561</v>
      </c>
      <c r="C120" s="4">
        <v>10822</v>
      </c>
      <c r="D120" s="4">
        <v>12333</v>
      </c>
      <c r="E120" s="5">
        <f t="shared" si="3"/>
        <v>1.4312921571220738</v>
      </c>
      <c r="F120" s="5">
        <f t="shared" si="4"/>
        <v>1.6311334479566195</v>
      </c>
      <c r="G120" s="4">
        <v>1009</v>
      </c>
      <c r="H120" s="6">
        <f t="shared" si="5"/>
        <v>9.3236000739234895E-2</v>
      </c>
      <c r="I120" s="7">
        <f>VLOOKUP(A120,[1]Muni_Disbursements!$A$2:$C$352,3,FALSE)</f>
        <v>1082.2</v>
      </c>
      <c r="J120" s="8">
        <f>VLOOKUP($A120,[1]Avg_Miles_Mins_Speed!$AH$5:$AL$355,4,FALSE)</f>
        <v>31.147828369890671</v>
      </c>
      <c r="K120" s="8">
        <f>VLOOKUP($A120,[1]Avg_Miles_Mins_Speed!$AH$5:$AL$355,2,FALSE)</f>
        <v>13.948441299327294</v>
      </c>
      <c r="L120" s="8">
        <f>VLOOKUP($A120,[1]Avg_Miles_Mins_Speed!$AH$5:$AL$355,3,FALSE)</f>
        <v>26.868854804935317</v>
      </c>
      <c r="M120" s="4">
        <f>VLOOKUP(A120,[1]Accidents!$A$2:$H$352,8,FALSE)</f>
        <v>2</v>
      </c>
    </row>
    <row r="121" spans="1:13" x14ac:dyDescent="0.25">
      <c r="A121" s="3" t="s">
        <v>132</v>
      </c>
      <c r="B121" s="4">
        <v>4966</v>
      </c>
      <c r="C121" s="4">
        <v>2429</v>
      </c>
      <c r="D121" s="4">
        <v>3131</v>
      </c>
      <c r="E121" s="5">
        <f t="shared" si="3"/>
        <v>0.48912605718888441</v>
      </c>
      <c r="F121" s="5">
        <f t="shared" si="4"/>
        <v>0.63048731373338707</v>
      </c>
      <c r="G121" s="4">
        <v>190</v>
      </c>
      <c r="H121" s="6">
        <f t="shared" si="5"/>
        <v>7.8221490325236717E-2</v>
      </c>
      <c r="I121" s="7">
        <f>VLOOKUP(A121,[1]Muni_Disbursements!$A$2:$C$352,3,FALSE)</f>
        <v>242.9</v>
      </c>
      <c r="J121" s="8">
        <f>VLOOKUP($A121,[1]Avg_Miles_Mins_Speed!$AH$5:$AL$355,4,FALSE)</f>
        <v>30.024189212052583</v>
      </c>
      <c r="K121" s="8">
        <f>VLOOKUP($A121,[1]Avg_Miles_Mins_Speed!$AH$5:$AL$355,2,FALSE)</f>
        <v>9.6192985072046113</v>
      </c>
      <c r="L121" s="8">
        <f>VLOOKUP($A121,[1]Avg_Miles_Mins_Speed!$AH$5:$AL$355,3,FALSE)</f>
        <v>19.223097295183202</v>
      </c>
      <c r="M121" s="4">
        <f>VLOOKUP(A121,[1]Accidents!$A$2:$H$352,8,FALSE)</f>
        <v>0</v>
      </c>
    </row>
    <row r="122" spans="1:13" x14ac:dyDescent="0.25">
      <c r="A122" s="3" t="s">
        <v>133</v>
      </c>
      <c r="B122" s="4">
        <v>757</v>
      </c>
      <c r="C122" s="4">
        <v>80</v>
      </c>
      <c r="D122" s="4">
        <v>109</v>
      </c>
      <c r="E122" s="5">
        <f t="shared" si="3"/>
        <v>0.10568031704095113</v>
      </c>
      <c r="F122" s="5">
        <f t="shared" si="4"/>
        <v>0.14398943196829592</v>
      </c>
      <c r="G122" s="4">
        <v>7</v>
      </c>
      <c r="H122" s="6">
        <f t="shared" si="5"/>
        <v>8.7499999999999994E-2</v>
      </c>
      <c r="I122" s="7">
        <f>VLOOKUP(A122,[1]Muni_Disbursements!$A$2:$C$352,3,FALSE)</f>
        <v>8</v>
      </c>
      <c r="J122" s="8">
        <f>VLOOKUP($A122,[1]Avg_Miles_Mins_Speed!$AH$5:$AL$355,4,FALSE)</f>
        <v>36.915398876055008</v>
      </c>
      <c r="K122" s="8">
        <f>VLOOKUP($A122,[1]Avg_Miles_Mins_Speed!$AH$5:$AL$355,2,FALSE)</f>
        <v>20.972740437749998</v>
      </c>
      <c r="L122" s="8">
        <f>VLOOKUP($A122,[1]Avg_Miles_Mins_Speed!$AH$5:$AL$355,3,FALSE)</f>
        <v>34.087791668999998</v>
      </c>
      <c r="M122" s="4">
        <f>VLOOKUP(A122,[1]Accidents!$A$2:$H$352,8,FALSE)</f>
        <v>0</v>
      </c>
    </row>
    <row r="123" spans="1:13" x14ac:dyDescent="0.25">
      <c r="A123" s="3" t="s">
        <v>134</v>
      </c>
      <c r="B123" s="4">
        <v>14833</v>
      </c>
      <c r="C123" s="4">
        <v>56793</v>
      </c>
      <c r="D123" s="4">
        <v>65106</v>
      </c>
      <c r="E123" s="5">
        <f t="shared" si="3"/>
        <v>3.8288276141036879</v>
      </c>
      <c r="F123" s="5">
        <f t="shared" si="4"/>
        <v>4.3892671745432486</v>
      </c>
      <c r="G123" s="4">
        <v>8115</v>
      </c>
      <c r="H123" s="6">
        <f t="shared" si="5"/>
        <v>0.14288732766362053</v>
      </c>
      <c r="I123" s="7">
        <f>VLOOKUP(A123,[1]Muni_Disbursements!$A$2:$C$352,3,FALSE)</f>
        <v>5679.3</v>
      </c>
      <c r="J123" s="8">
        <f>VLOOKUP($A123,[1]Avg_Miles_Mins_Speed!$AH$5:$AL$355,4,FALSE)</f>
        <v>31.624077566233431</v>
      </c>
      <c r="K123" s="8">
        <f>VLOOKUP($A123,[1]Avg_Miles_Mins_Speed!$AH$5:$AL$355,2,FALSE)</f>
        <v>11.257482379202015</v>
      </c>
      <c r="L123" s="8">
        <f>VLOOKUP($A123,[1]Avg_Miles_Mins_Speed!$AH$5:$AL$355,3,FALSE)</f>
        <v>21.358692323513988</v>
      </c>
      <c r="M123" s="4">
        <f>VLOOKUP(A123,[1]Accidents!$A$2:$H$352,8,FALSE)</f>
        <v>3</v>
      </c>
    </row>
    <row r="124" spans="1:13" x14ac:dyDescent="0.25">
      <c r="A124" s="3" t="s">
        <v>135</v>
      </c>
      <c r="B124" s="4">
        <v>10639</v>
      </c>
      <c r="C124" s="4">
        <v>17911</v>
      </c>
      <c r="D124" s="4">
        <v>18273</v>
      </c>
      <c r="E124" s="5">
        <f t="shared" si="3"/>
        <v>1.6835228874894257</v>
      </c>
      <c r="F124" s="5">
        <f t="shared" si="4"/>
        <v>1.7175486417896419</v>
      </c>
      <c r="G124" s="4">
        <v>3077</v>
      </c>
      <c r="H124" s="6">
        <f t="shared" si="5"/>
        <v>0.17179386968901791</v>
      </c>
      <c r="I124" s="7">
        <f>VLOOKUP(A124,[1]Muni_Disbursements!$A$2:$C$352,3,FALSE)</f>
        <v>1791.1000000000001</v>
      </c>
      <c r="J124" s="8">
        <f>VLOOKUP($A124,[1]Avg_Miles_Mins_Speed!$AH$5:$AL$355,4,FALSE)</f>
        <v>29.720467286793376</v>
      </c>
      <c r="K124" s="8">
        <f>VLOOKUP($A124,[1]Avg_Miles_Mins_Speed!$AH$5:$AL$355,2,FALSE)</f>
        <v>9.6325359386393838</v>
      </c>
      <c r="L124" s="8">
        <f>VLOOKUP($A124,[1]Avg_Miles_Mins_Speed!$AH$5:$AL$355,3,FALSE)</f>
        <v>19.446267474239296</v>
      </c>
      <c r="M124" s="4">
        <f>VLOOKUP(A124,[1]Accidents!$A$2:$H$352,8,FALSE)</f>
        <v>1</v>
      </c>
    </row>
    <row r="125" spans="1:13" x14ac:dyDescent="0.25">
      <c r="A125" s="3" t="s">
        <v>136</v>
      </c>
      <c r="B125" s="4">
        <v>2667</v>
      </c>
      <c r="C125" s="4">
        <v>66</v>
      </c>
      <c r="D125" s="4">
        <v>226</v>
      </c>
      <c r="E125" s="5">
        <f t="shared" si="3"/>
        <v>2.4746906636670417E-2</v>
      </c>
      <c r="F125" s="5">
        <f t="shared" si="4"/>
        <v>8.4739407574053238E-2</v>
      </c>
      <c r="G125" s="4">
        <v>6</v>
      </c>
      <c r="H125" s="6">
        <f t="shared" si="5"/>
        <v>9.0909090909090912E-2</v>
      </c>
      <c r="I125" s="7">
        <f>VLOOKUP(A125,[1]Muni_Disbursements!$A$2:$C$352,3,FALSE)</f>
        <v>6.6000000000000005</v>
      </c>
      <c r="J125" s="8">
        <f>VLOOKUP($A125,[1]Avg_Miles_Mins_Speed!$AH$5:$AL$355,4,FALSE)</f>
        <v>37.448718988761797</v>
      </c>
      <c r="K125" s="8">
        <f>VLOOKUP($A125,[1]Avg_Miles_Mins_Speed!$AH$5:$AL$355,2,FALSE)</f>
        <v>28.790720159999996</v>
      </c>
      <c r="L125" s="8">
        <f>VLOOKUP($A125,[1]Avg_Miles_Mins_Speed!$AH$5:$AL$355,3,FALSE)</f>
        <v>46.128232320000002</v>
      </c>
      <c r="M125" s="4">
        <f>VLOOKUP(A125,[1]Accidents!$A$2:$H$352,8,FALSE)</f>
        <v>0</v>
      </c>
    </row>
    <row r="126" spans="1:13" x14ac:dyDescent="0.25">
      <c r="A126" s="3" t="s">
        <v>137</v>
      </c>
      <c r="B126" s="4">
        <v>6851</v>
      </c>
      <c r="C126" s="4">
        <v>12673</v>
      </c>
      <c r="D126" s="4">
        <v>13463</v>
      </c>
      <c r="E126" s="5">
        <f t="shared" si="3"/>
        <v>1.8498029484746752</v>
      </c>
      <c r="F126" s="5">
        <f t="shared" si="4"/>
        <v>1.9651145818128741</v>
      </c>
      <c r="G126" s="4">
        <v>731</v>
      </c>
      <c r="H126" s="6">
        <f t="shared" si="5"/>
        <v>5.7681685473052947E-2</v>
      </c>
      <c r="I126" s="7">
        <f>VLOOKUP(A126,[1]Muni_Disbursements!$A$2:$C$352,3,FALSE)</f>
        <v>1267.3000000000002</v>
      </c>
      <c r="J126" s="8">
        <f>VLOOKUP($A126,[1]Avg_Miles_Mins_Speed!$AH$5:$AL$355,4,FALSE)</f>
        <v>39.796845962258807</v>
      </c>
      <c r="K126" s="8">
        <f>VLOOKUP($A126,[1]Avg_Miles_Mins_Speed!$AH$5:$AL$355,2,FALSE)</f>
        <v>21.058423386791603</v>
      </c>
      <c r="L126" s="8">
        <f>VLOOKUP($A126,[1]Avg_Miles_Mins_Speed!$AH$5:$AL$355,3,FALSE)</f>
        <v>31.748882924182912</v>
      </c>
      <c r="M126" s="4">
        <f>VLOOKUP(A126,[1]Accidents!$A$2:$H$352,8,FALSE)</f>
        <v>1</v>
      </c>
    </row>
    <row r="127" spans="1:13" x14ac:dyDescent="0.25">
      <c r="A127" s="3" t="s">
        <v>138</v>
      </c>
      <c r="B127" s="4">
        <v>13440</v>
      </c>
      <c r="C127" s="4">
        <v>47825</v>
      </c>
      <c r="D127" s="4">
        <v>48049</v>
      </c>
      <c r="E127" s="5">
        <f t="shared" si="3"/>
        <v>3.5584077380952381</v>
      </c>
      <c r="F127" s="5">
        <f t="shared" si="4"/>
        <v>3.5750744047619047</v>
      </c>
      <c r="G127" s="4">
        <v>19034</v>
      </c>
      <c r="H127" s="6">
        <f t="shared" si="5"/>
        <v>0.39799268165185575</v>
      </c>
      <c r="I127" s="7">
        <f>VLOOKUP(A127,[1]Muni_Disbursements!$A$2:$C$352,3,FALSE)</f>
        <v>4782.5</v>
      </c>
      <c r="J127" s="8">
        <f>VLOOKUP($A127,[1]Avg_Miles_Mins_Speed!$AH$5:$AL$355,4,FALSE)</f>
        <v>31.238538075819559</v>
      </c>
      <c r="K127" s="8">
        <f>VLOOKUP($A127,[1]Avg_Miles_Mins_Speed!$AH$5:$AL$355,2,FALSE)</f>
        <v>6.9522949559984317</v>
      </c>
      <c r="L127" s="8">
        <f>VLOOKUP($A127,[1]Avg_Miles_Mins_Speed!$AH$5:$AL$355,3,FALSE)</f>
        <v>13.353304061395711</v>
      </c>
      <c r="M127" s="4">
        <f>VLOOKUP(A127,[1]Accidents!$A$2:$H$352,8,FALSE)</f>
        <v>2</v>
      </c>
    </row>
    <row r="128" spans="1:13" x14ac:dyDescent="0.25">
      <c r="A128" s="3" t="s">
        <v>139</v>
      </c>
      <c r="B128" s="4">
        <v>3352</v>
      </c>
      <c r="C128" s="4">
        <v>1723</v>
      </c>
      <c r="D128" s="4">
        <v>2240</v>
      </c>
      <c r="E128" s="5">
        <f t="shared" si="3"/>
        <v>0.51402147971360379</v>
      </c>
      <c r="F128" s="5">
        <f t="shared" si="4"/>
        <v>0.66825775656324582</v>
      </c>
      <c r="G128" s="4">
        <v>115</v>
      </c>
      <c r="H128" s="6">
        <f t="shared" si="5"/>
        <v>6.6744051073708649E-2</v>
      </c>
      <c r="I128" s="7">
        <f>VLOOKUP(A128,[1]Muni_Disbursements!$A$2:$C$352,3,FALSE)</f>
        <v>172.3</v>
      </c>
      <c r="J128" s="8">
        <f>VLOOKUP($A128,[1]Avg_Miles_Mins_Speed!$AH$5:$AL$355,4,FALSE)</f>
        <v>40.222038875892174</v>
      </c>
      <c r="K128" s="8">
        <f>VLOOKUP($A128,[1]Avg_Miles_Mins_Speed!$AH$5:$AL$355,2,FALSE)</f>
        <v>14.684837619315147</v>
      </c>
      <c r="L128" s="8">
        <f>VLOOKUP($A128,[1]Avg_Miles_Mins_Speed!$AH$5:$AL$355,3,FALSE)</f>
        <v>21.905658732954151</v>
      </c>
      <c r="M128" s="4">
        <f>VLOOKUP(A128,[1]Accidents!$A$2:$H$352,8,FALSE)</f>
        <v>0</v>
      </c>
    </row>
    <row r="129" spans="1:13" x14ac:dyDescent="0.25">
      <c r="A129" s="3" t="s">
        <v>140</v>
      </c>
      <c r="B129" s="4">
        <v>67787</v>
      </c>
      <c r="C129" s="4">
        <v>504674</v>
      </c>
      <c r="D129" s="4">
        <v>461130</v>
      </c>
      <c r="E129" s="5">
        <f t="shared" si="3"/>
        <v>7.444996828300412</v>
      </c>
      <c r="F129" s="5">
        <f t="shared" si="4"/>
        <v>6.8026317730538306</v>
      </c>
      <c r="G129" s="4">
        <v>297940</v>
      </c>
      <c r="H129" s="6">
        <f t="shared" si="5"/>
        <v>0.59036130254382035</v>
      </c>
      <c r="I129" s="7">
        <f>VLOOKUP(A129,[1]Muni_Disbursements!$A$2:$C$352,3,FALSE)</f>
        <v>50467.4</v>
      </c>
      <c r="J129" s="8">
        <f>VLOOKUP($A129,[1]Avg_Miles_Mins_Speed!$AH$5:$AL$355,4,FALSE)</f>
        <v>31.46247437322743</v>
      </c>
      <c r="K129" s="8">
        <f>VLOOKUP($A129,[1]Avg_Miles_Mins_Speed!$AH$5:$AL$355,2,FALSE)</f>
        <v>7.2324958405453028</v>
      </c>
      <c r="L129" s="8">
        <f>VLOOKUP($A129,[1]Avg_Miles_Mins_Speed!$AH$5:$AL$355,3,FALSE)</f>
        <v>13.792613552416013</v>
      </c>
      <c r="M129" s="4">
        <f>VLOOKUP(A129,[1]Accidents!$A$2:$H$352,8,FALSE)</f>
        <v>15</v>
      </c>
    </row>
    <row r="130" spans="1:13" x14ac:dyDescent="0.25">
      <c r="A130" s="3" t="s">
        <v>141</v>
      </c>
      <c r="B130" s="4">
        <v>353</v>
      </c>
      <c r="C130" s="4">
        <v>0</v>
      </c>
      <c r="D130" s="4">
        <v>3</v>
      </c>
      <c r="E130" s="5">
        <f t="shared" si="3"/>
        <v>0</v>
      </c>
      <c r="F130" s="5">
        <f t="shared" si="4"/>
        <v>8.4985835694051E-3</v>
      </c>
      <c r="G130" s="4">
        <v>0</v>
      </c>
      <c r="H130" s="6" t="e">
        <f t="shared" si="5"/>
        <v>#DIV/0!</v>
      </c>
      <c r="I130" s="7">
        <f>VLOOKUP(A130,[1]Muni_Disbursements!$A$2:$C$352,3,FALSE)</f>
        <v>0</v>
      </c>
      <c r="J130" s="8">
        <f>VLOOKUP($A130,[1]Avg_Miles_Mins_Speed!$AH$5:$AL$355,4,FALSE)</f>
        <v>0</v>
      </c>
      <c r="K130" s="8">
        <f>VLOOKUP($A130,[1]Avg_Miles_Mins_Speed!$AH$5:$AL$355,2,FALSE)</f>
        <v>0</v>
      </c>
      <c r="L130" s="8">
        <f>VLOOKUP($A130,[1]Avg_Miles_Mins_Speed!$AH$5:$AL$355,3,FALSE)</f>
        <v>0</v>
      </c>
      <c r="M130" s="4">
        <f>VLOOKUP(A130,[1]Accidents!$A$2:$H$352,8,FALSE)</f>
        <v>0</v>
      </c>
    </row>
    <row r="131" spans="1:13" x14ac:dyDescent="0.25">
      <c r="A131" s="3" t="s">
        <v>142</v>
      </c>
      <c r="B131" s="4">
        <v>723</v>
      </c>
      <c r="C131" s="4">
        <v>0</v>
      </c>
      <c r="D131" s="4">
        <v>4</v>
      </c>
      <c r="E131" s="5">
        <f t="shared" ref="E131:E194" si="6">C131/B131</f>
        <v>0</v>
      </c>
      <c r="F131" s="5">
        <f t="shared" ref="F131:F194" si="7">D131/B131</f>
        <v>5.5325034578146614E-3</v>
      </c>
      <c r="G131" s="4">
        <v>0</v>
      </c>
      <c r="H131" s="6" t="e">
        <f t="shared" ref="H131:H194" si="8">G131/C131</f>
        <v>#DIV/0!</v>
      </c>
      <c r="I131" s="7">
        <f>VLOOKUP(A131,[1]Muni_Disbursements!$A$2:$C$352,3,FALSE)</f>
        <v>0</v>
      </c>
      <c r="J131" s="8">
        <f>VLOOKUP($A131,[1]Avg_Miles_Mins_Speed!$AH$5:$AL$355,4,FALSE)</f>
        <v>0</v>
      </c>
      <c r="K131" s="8">
        <f>VLOOKUP($A131,[1]Avg_Miles_Mins_Speed!$AH$5:$AL$355,2,FALSE)</f>
        <v>0</v>
      </c>
      <c r="L131" s="8">
        <f>VLOOKUP($A131,[1]Avg_Miles_Mins_Speed!$AH$5:$AL$355,3,FALSE)</f>
        <v>0</v>
      </c>
      <c r="M131" s="4">
        <f>VLOOKUP(A131,[1]Accidents!$A$2:$H$352,8,FALSE)</f>
        <v>0</v>
      </c>
    </row>
    <row r="132" spans="1:13" x14ac:dyDescent="0.25">
      <c r="A132" s="3" t="s">
        <v>143</v>
      </c>
      <c r="B132" s="4">
        <v>24284</v>
      </c>
      <c r="C132" s="4">
        <v>124205</v>
      </c>
      <c r="D132" s="4">
        <v>142007</v>
      </c>
      <c r="E132" s="5">
        <f t="shared" si="6"/>
        <v>5.1146845659693625</v>
      </c>
      <c r="F132" s="5">
        <f t="shared" si="7"/>
        <v>5.8477598418711905</v>
      </c>
      <c r="G132" s="4">
        <v>24196</v>
      </c>
      <c r="H132" s="6">
        <f t="shared" si="8"/>
        <v>0.19480697234410854</v>
      </c>
      <c r="I132" s="7">
        <f>VLOOKUP(A132,[1]Muni_Disbursements!$A$2:$C$352,3,FALSE)</f>
        <v>12420.5</v>
      </c>
      <c r="J132" s="8">
        <f>VLOOKUP($A132,[1]Avg_Miles_Mins_Speed!$AH$5:$AL$355,4,FALSE)</f>
        <v>27.17226444372066</v>
      </c>
      <c r="K132" s="8">
        <f>VLOOKUP($A132,[1]Avg_Miles_Mins_Speed!$AH$5:$AL$355,2,FALSE)</f>
        <v>10.07403031892758</v>
      </c>
      <c r="L132" s="8">
        <f>VLOOKUP($A132,[1]Avg_Miles_Mins_Speed!$AH$5:$AL$355,3,FALSE)</f>
        <v>22.244808502713418</v>
      </c>
      <c r="M132" s="4">
        <f>VLOOKUP(A132,[1]Accidents!$A$2:$H$352,8,FALSE)</f>
        <v>7</v>
      </c>
    </row>
    <row r="133" spans="1:13" x14ac:dyDescent="0.25">
      <c r="A133" s="3" t="s">
        <v>144</v>
      </c>
      <c r="B133" s="4">
        <v>1919</v>
      </c>
      <c r="C133" s="4">
        <v>226</v>
      </c>
      <c r="D133" s="4">
        <v>276</v>
      </c>
      <c r="E133" s="5">
        <f t="shared" si="6"/>
        <v>0.11776967170401251</v>
      </c>
      <c r="F133" s="5">
        <f t="shared" si="7"/>
        <v>0.14382490880667015</v>
      </c>
      <c r="G133" s="4">
        <v>10</v>
      </c>
      <c r="H133" s="6">
        <f t="shared" si="8"/>
        <v>4.4247787610619468E-2</v>
      </c>
      <c r="I133" s="7">
        <f>VLOOKUP(A133,[1]Muni_Disbursements!$A$2:$C$352,3,FALSE)</f>
        <v>22.6</v>
      </c>
      <c r="J133" s="8">
        <f>VLOOKUP($A133,[1]Avg_Miles_Mins_Speed!$AH$5:$AL$355,4,FALSE)</f>
        <v>30.515516830657791</v>
      </c>
      <c r="K133" s="8">
        <f>VLOOKUP($A133,[1]Avg_Miles_Mins_Speed!$AH$5:$AL$355,2,FALSE)</f>
        <v>11.190545612831858</v>
      </c>
      <c r="L133" s="8">
        <f>VLOOKUP($A133,[1]Avg_Miles_Mins_Speed!$AH$5:$AL$355,3,FALSE)</f>
        <v>22.002994099557519</v>
      </c>
      <c r="M133" s="4">
        <f>VLOOKUP(A133,[1]Accidents!$A$2:$H$352,8,FALSE)</f>
        <v>0</v>
      </c>
    </row>
    <row r="134" spans="1:13" x14ac:dyDescent="0.25">
      <c r="A134" s="3" t="s">
        <v>145</v>
      </c>
      <c r="B134" s="4">
        <v>11405</v>
      </c>
      <c r="C134" s="4">
        <v>84594</v>
      </c>
      <c r="D134" s="4">
        <v>84580</v>
      </c>
      <c r="E134" s="5">
        <f t="shared" si="6"/>
        <v>7.4172731258220077</v>
      </c>
      <c r="F134" s="5">
        <f t="shared" si="7"/>
        <v>7.416045594037703</v>
      </c>
      <c r="G134" s="4">
        <v>10546</v>
      </c>
      <c r="H134" s="6">
        <f t="shared" si="8"/>
        <v>0.12466605196586046</v>
      </c>
      <c r="I134" s="7">
        <f>VLOOKUP(A134,[1]Muni_Disbursements!$A$2:$C$352,3,FALSE)</f>
        <v>8459.4</v>
      </c>
      <c r="J134" s="8">
        <f>VLOOKUP($A134,[1]Avg_Miles_Mins_Speed!$AH$5:$AL$355,4,FALSE)</f>
        <v>25.930630433583918</v>
      </c>
      <c r="K134" s="8">
        <f>VLOOKUP($A134,[1]Avg_Miles_Mins_Speed!$AH$5:$AL$355,2,FALSE)</f>
        <v>8.1672788751923076</v>
      </c>
      <c r="L134" s="8">
        <f>VLOOKUP($A134,[1]Avg_Miles_Mins_Speed!$AH$5:$AL$355,3,FALSE)</f>
        <v>18.897987604530819</v>
      </c>
      <c r="M134" s="4">
        <f>VLOOKUP(A134,[1]Accidents!$A$2:$H$352,8,FALSE)</f>
        <v>7</v>
      </c>
    </row>
    <row r="135" spans="1:13" x14ac:dyDescent="0.25">
      <c r="A135" s="3" t="s">
        <v>146</v>
      </c>
      <c r="B135" s="4">
        <v>19905</v>
      </c>
      <c r="C135" s="4">
        <v>22996</v>
      </c>
      <c r="D135" s="4">
        <v>23838</v>
      </c>
      <c r="E135" s="5">
        <f t="shared" si="6"/>
        <v>1.1552876161768399</v>
      </c>
      <c r="F135" s="5">
        <f t="shared" si="7"/>
        <v>1.1975885455915598</v>
      </c>
      <c r="G135" s="4">
        <v>3313</v>
      </c>
      <c r="H135" s="6">
        <f t="shared" si="8"/>
        <v>0.14406853365802749</v>
      </c>
      <c r="I135" s="7">
        <f>VLOOKUP(A135,[1]Muni_Disbursements!$A$2:$C$352,3,FALSE)</f>
        <v>2299.6</v>
      </c>
      <c r="J135" s="8">
        <f>VLOOKUP($A135,[1]Avg_Miles_Mins_Speed!$AH$5:$AL$355,4,FALSE)</f>
        <v>32.765819048347531</v>
      </c>
      <c r="K135" s="8">
        <f>VLOOKUP($A135,[1]Avg_Miles_Mins_Speed!$AH$5:$AL$355,2,FALSE)</f>
        <v>10.575449664132892</v>
      </c>
      <c r="L135" s="8">
        <f>VLOOKUP($A135,[1]Avg_Miles_Mins_Speed!$AH$5:$AL$355,3,FALSE)</f>
        <v>19.365515597571317</v>
      </c>
      <c r="M135" s="4">
        <f>VLOOKUP(A135,[1]Accidents!$A$2:$H$352,8,FALSE)</f>
        <v>2</v>
      </c>
    </row>
    <row r="136" spans="1:13" x14ac:dyDescent="0.25">
      <c r="A136" s="3" t="s">
        <v>147</v>
      </c>
      <c r="B136" s="4">
        <v>2603</v>
      </c>
      <c r="C136" s="4">
        <v>86</v>
      </c>
      <c r="D136" s="4">
        <v>203</v>
      </c>
      <c r="E136" s="5">
        <f t="shared" si="6"/>
        <v>3.3038801383019595E-2</v>
      </c>
      <c r="F136" s="5">
        <f t="shared" si="7"/>
        <v>7.7986938148290427E-2</v>
      </c>
      <c r="G136" s="4">
        <v>4</v>
      </c>
      <c r="H136" s="6">
        <f t="shared" si="8"/>
        <v>4.6511627906976744E-2</v>
      </c>
      <c r="I136" s="7">
        <f>VLOOKUP(A136,[1]Muni_Disbursements!$A$2:$C$352,3,FALSE)</f>
        <v>8.6</v>
      </c>
      <c r="J136" s="8">
        <f>VLOOKUP($A136,[1]Avg_Miles_Mins_Speed!$AH$5:$AL$355,4,FALSE)</f>
        <v>45.530155665628968</v>
      </c>
      <c r="K136" s="8">
        <f>VLOOKUP($A136,[1]Avg_Miles_Mins_Speed!$AH$5:$AL$355,2,FALSE)</f>
        <v>27.034500532325584</v>
      </c>
      <c r="L136" s="8">
        <f>VLOOKUP($A136,[1]Avg_Miles_Mins_Speed!$AH$5:$AL$355,3,FALSE)</f>
        <v>35.626279072093027</v>
      </c>
      <c r="M136" s="4">
        <f>VLOOKUP(A136,[1]Accidents!$A$2:$H$352,8,FALSE)</f>
        <v>0</v>
      </c>
    </row>
    <row r="137" spans="1:13" x14ac:dyDescent="0.25">
      <c r="A137" s="3" t="s">
        <v>148</v>
      </c>
      <c r="B137" s="4">
        <v>14996</v>
      </c>
      <c r="C137" s="4">
        <v>19833</v>
      </c>
      <c r="D137" s="4">
        <v>20639</v>
      </c>
      <c r="E137" s="5">
        <f t="shared" si="6"/>
        <v>1.3225526807148573</v>
      </c>
      <c r="F137" s="5">
        <f t="shared" si="7"/>
        <v>1.3763003467591357</v>
      </c>
      <c r="G137" s="4">
        <v>2142</v>
      </c>
      <c r="H137" s="6">
        <f t="shared" si="8"/>
        <v>0.10800181515655725</v>
      </c>
      <c r="I137" s="7">
        <f>VLOOKUP(A137,[1]Muni_Disbursements!$A$2:$C$352,3,FALSE)</f>
        <v>1983.3000000000002</v>
      </c>
      <c r="J137" s="8">
        <f>VLOOKUP($A137,[1]Avg_Miles_Mins_Speed!$AH$5:$AL$355,4,FALSE)</f>
        <v>30.553101010731556</v>
      </c>
      <c r="K137" s="8">
        <f>VLOOKUP($A137,[1]Avg_Miles_Mins_Speed!$AH$5:$AL$355,2,FALSE)</f>
        <v>13.773330813993343</v>
      </c>
      <c r="L137" s="8">
        <f>VLOOKUP($A137,[1]Avg_Miles_Mins_Speed!$AH$5:$AL$355,3,FALSE)</f>
        <v>27.047986014556546</v>
      </c>
      <c r="M137" s="4">
        <f>VLOOKUP(A137,[1]Accidents!$A$2:$H$352,8,FALSE)</f>
        <v>3</v>
      </c>
    </row>
    <row r="138" spans="1:13" x14ac:dyDescent="0.25">
      <c r="A138" s="3" t="s">
        <v>149</v>
      </c>
      <c r="B138" s="4">
        <v>38238</v>
      </c>
      <c r="C138" s="4">
        <v>207205</v>
      </c>
      <c r="D138" s="4">
        <v>212764</v>
      </c>
      <c r="E138" s="5">
        <f t="shared" si="6"/>
        <v>5.4188242062869394</v>
      </c>
      <c r="F138" s="5">
        <f t="shared" si="7"/>
        <v>5.5642031487002459</v>
      </c>
      <c r="G138" s="4">
        <v>76640</v>
      </c>
      <c r="H138" s="6">
        <f t="shared" si="8"/>
        <v>0.36987524432325475</v>
      </c>
      <c r="I138" s="7">
        <f>VLOOKUP(A138,[1]Muni_Disbursements!$A$2:$C$352,3,FALSE)</f>
        <v>20720.5</v>
      </c>
      <c r="J138" s="8">
        <f>VLOOKUP($A138,[1]Avg_Miles_Mins_Speed!$AH$5:$AL$355,4,FALSE)</f>
        <v>30.387349331928132</v>
      </c>
      <c r="K138" s="8">
        <f>VLOOKUP($A138,[1]Avg_Miles_Mins_Speed!$AH$5:$AL$355,2,FALSE)</f>
        <v>7.1125337332637724</v>
      </c>
      <c r="L138" s="8">
        <f>VLOOKUP($A138,[1]Avg_Miles_Mins_Speed!$AH$5:$AL$355,3,FALSE)</f>
        <v>14.043739693591371</v>
      </c>
      <c r="M138" s="4">
        <f>VLOOKUP(A138,[1]Accidents!$A$2:$H$352,8,FALSE)</f>
        <v>13</v>
      </c>
    </row>
    <row r="139" spans="1:13" x14ac:dyDescent="0.25">
      <c r="A139" s="3" t="s">
        <v>150</v>
      </c>
      <c r="B139" s="4">
        <v>6017</v>
      </c>
      <c r="C139" s="4">
        <v>5473</v>
      </c>
      <c r="D139" s="4">
        <v>4748</v>
      </c>
      <c r="E139" s="5">
        <f t="shared" si="6"/>
        <v>0.90958949642679077</v>
      </c>
      <c r="F139" s="5">
        <f t="shared" si="7"/>
        <v>0.78909755692205419</v>
      </c>
      <c r="G139" s="4">
        <v>258</v>
      </c>
      <c r="H139" s="6">
        <f t="shared" si="8"/>
        <v>4.7140507948108895E-2</v>
      </c>
      <c r="I139" s="7">
        <f>VLOOKUP(A139,[1]Muni_Disbursements!$A$2:$C$352,3,FALSE)</f>
        <v>547.30000000000007</v>
      </c>
      <c r="J139" s="8">
        <f>VLOOKUP($A139,[1]Avg_Miles_Mins_Speed!$AH$5:$AL$355,4,FALSE)</f>
        <v>32.947721019637974</v>
      </c>
      <c r="K139" s="8">
        <f>VLOOKUP($A139,[1]Avg_Miles_Mins_Speed!$AH$5:$AL$355,2,FALSE)</f>
        <v>13.348207599260002</v>
      </c>
      <c r="L139" s="8">
        <f>VLOOKUP($A139,[1]Avg_Miles_Mins_Speed!$AH$5:$AL$355,3,FALSE)</f>
        <v>24.307977340169924</v>
      </c>
      <c r="M139" s="4">
        <f>VLOOKUP(A139,[1]Accidents!$A$2:$H$352,8,FALSE)</f>
        <v>0</v>
      </c>
    </row>
    <row r="140" spans="1:13" x14ac:dyDescent="0.25">
      <c r="A140" s="3" t="s">
        <v>151</v>
      </c>
      <c r="B140" s="4">
        <v>18758</v>
      </c>
      <c r="C140" s="4">
        <v>28733</v>
      </c>
      <c r="D140" s="4">
        <v>31368</v>
      </c>
      <c r="E140" s="5">
        <f t="shared" si="6"/>
        <v>1.5317731101396737</v>
      </c>
      <c r="F140" s="5">
        <f t="shared" si="7"/>
        <v>1.6722465081565199</v>
      </c>
      <c r="G140" s="4">
        <v>3855</v>
      </c>
      <c r="H140" s="6">
        <f t="shared" si="8"/>
        <v>0.13416628963213031</v>
      </c>
      <c r="I140" s="7">
        <f>VLOOKUP(A140,[1]Muni_Disbursements!$A$2:$C$352,3,FALSE)</f>
        <v>2873.3</v>
      </c>
      <c r="J140" s="8">
        <f>VLOOKUP($A140,[1]Avg_Miles_Mins_Speed!$AH$5:$AL$355,4,FALSE)</f>
        <v>36.948154359113417</v>
      </c>
      <c r="K140" s="8">
        <f>VLOOKUP($A140,[1]Avg_Miles_Mins_Speed!$AH$5:$AL$355,2,FALSE)</f>
        <v>18.101862571008944</v>
      </c>
      <c r="L140" s="8">
        <f>VLOOKUP($A140,[1]Avg_Miles_Mins_Speed!$AH$5:$AL$355,3,FALSE)</f>
        <v>29.395561783795635</v>
      </c>
      <c r="M140" s="4">
        <f>VLOOKUP(A140,[1]Accidents!$A$2:$H$352,8,FALSE)</f>
        <v>6</v>
      </c>
    </row>
    <row r="141" spans="1:13" x14ac:dyDescent="0.25">
      <c r="A141" s="3" t="s">
        <v>152</v>
      </c>
      <c r="B141" s="4">
        <v>4328</v>
      </c>
      <c r="C141" s="4">
        <v>348</v>
      </c>
      <c r="D141" s="4">
        <v>425</v>
      </c>
      <c r="E141" s="5">
        <f t="shared" si="6"/>
        <v>8.0406654343807768E-2</v>
      </c>
      <c r="F141" s="5">
        <f t="shared" si="7"/>
        <v>9.8197781885397406E-2</v>
      </c>
      <c r="G141" s="4">
        <v>4</v>
      </c>
      <c r="H141" s="6">
        <f t="shared" si="8"/>
        <v>1.1494252873563218E-2</v>
      </c>
      <c r="I141" s="7">
        <f>VLOOKUP(A141,[1]Muni_Disbursements!$A$2:$C$352,3,FALSE)</f>
        <v>34.800000000000004</v>
      </c>
      <c r="J141" s="8">
        <f>VLOOKUP($A141,[1]Avg_Miles_Mins_Speed!$AH$5:$AL$355,4,FALSE)</f>
        <v>37.825209699675199</v>
      </c>
      <c r="K141" s="8">
        <f>VLOOKUP($A141,[1]Avg_Miles_Mins_Speed!$AH$5:$AL$355,2,FALSE)</f>
        <v>18.060257466810345</v>
      </c>
      <c r="L141" s="8">
        <f>VLOOKUP($A141,[1]Avg_Miles_Mins_Speed!$AH$5:$AL$355,3,FALSE)</f>
        <v>28.647969346695401</v>
      </c>
      <c r="M141" s="4">
        <f>VLOOKUP(A141,[1]Accidents!$A$2:$H$352,8,FALSE)</f>
        <v>0</v>
      </c>
    </row>
    <row r="142" spans="1:13" x14ac:dyDescent="0.25">
      <c r="A142" s="3" t="s">
        <v>153</v>
      </c>
      <c r="B142" s="4">
        <v>20092</v>
      </c>
      <c r="C142" s="4">
        <v>58156</v>
      </c>
      <c r="D142" s="4">
        <v>59913</v>
      </c>
      <c r="E142" s="5">
        <f t="shared" si="6"/>
        <v>2.8944853673103723</v>
      </c>
      <c r="F142" s="5">
        <f t="shared" si="7"/>
        <v>2.9819331077045592</v>
      </c>
      <c r="G142" s="4">
        <v>15258</v>
      </c>
      <c r="H142" s="6">
        <f t="shared" si="8"/>
        <v>0.26236329871380426</v>
      </c>
      <c r="I142" s="7">
        <f>VLOOKUP(A142,[1]Muni_Disbursements!$A$2:$C$352,3,FALSE)</f>
        <v>5815.6</v>
      </c>
      <c r="J142" s="8">
        <f>VLOOKUP($A142,[1]Avg_Miles_Mins_Speed!$AH$5:$AL$355,4,FALSE)</f>
        <v>32.344779981586619</v>
      </c>
      <c r="K142" s="8">
        <f>VLOOKUP($A142,[1]Avg_Miles_Mins_Speed!$AH$5:$AL$355,2,FALSE)</f>
        <v>9.9025034704840778</v>
      </c>
      <c r="L142" s="8">
        <f>VLOOKUP($A142,[1]Avg_Miles_Mins_Speed!$AH$5:$AL$355,3,FALSE)</f>
        <v>18.369276543766418</v>
      </c>
      <c r="M142" s="4">
        <f>VLOOKUP(A142,[1]Accidents!$A$2:$H$352,8,FALSE)</f>
        <v>2</v>
      </c>
    </row>
    <row r="143" spans="1:13" x14ac:dyDescent="0.25">
      <c r="A143" s="3" t="s">
        <v>154</v>
      </c>
      <c r="B143" s="4">
        <v>10072</v>
      </c>
      <c r="C143" s="4">
        <v>24818</v>
      </c>
      <c r="D143" s="4">
        <v>28655</v>
      </c>
      <c r="E143" s="5">
        <f t="shared" si="6"/>
        <v>2.4640587768069895</v>
      </c>
      <c r="F143" s="5">
        <f t="shared" si="7"/>
        <v>2.8450158856235106</v>
      </c>
      <c r="G143" s="4">
        <v>4082</v>
      </c>
      <c r="H143" s="6">
        <f t="shared" si="8"/>
        <v>0.16447739543879442</v>
      </c>
      <c r="I143" s="7">
        <f>VLOOKUP(A143,[1]Muni_Disbursements!$A$2:$C$352,3,FALSE)</f>
        <v>2481.8000000000002</v>
      </c>
      <c r="J143" s="8">
        <f>VLOOKUP($A143,[1]Avg_Miles_Mins_Speed!$AH$5:$AL$355,4,FALSE)</f>
        <v>27.264762676015618</v>
      </c>
      <c r="K143" s="8">
        <f>VLOOKUP($A143,[1]Avg_Miles_Mins_Speed!$AH$5:$AL$355,2,FALSE)</f>
        <v>11.506160739326296</v>
      </c>
      <c r="L143" s="8">
        <f>VLOOKUP($A143,[1]Avg_Miles_Mins_Speed!$AH$5:$AL$355,3,FALSE)</f>
        <v>25.320948235022968</v>
      </c>
      <c r="M143" s="4">
        <f>VLOOKUP(A143,[1]Accidents!$A$2:$H$352,8,FALSE)</f>
        <v>2</v>
      </c>
    </row>
    <row r="144" spans="1:13" x14ac:dyDescent="0.25">
      <c r="A144" s="3" t="s">
        <v>155</v>
      </c>
      <c r="B144" s="4">
        <v>2094</v>
      </c>
      <c r="C144" s="4">
        <v>38</v>
      </c>
      <c r="D144" s="4">
        <v>77</v>
      </c>
      <c r="E144" s="5">
        <f t="shared" si="6"/>
        <v>1.8147086914995225E-2</v>
      </c>
      <c r="F144" s="5">
        <f t="shared" si="7"/>
        <v>3.6771728748806111E-2</v>
      </c>
      <c r="G144" s="4">
        <v>6</v>
      </c>
      <c r="H144" s="6">
        <f t="shared" si="8"/>
        <v>0.15789473684210525</v>
      </c>
      <c r="I144" s="7">
        <f>VLOOKUP(A144,[1]Muni_Disbursements!$A$2:$C$352,3,FALSE)</f>
        <v>3.8000000000000003</v>
      </c>
      <c r="J144" s="8">
        <f>VLOOKUP($A144,[1]Avg_Miles_Mins_Speed!$AH$5:$AL$355,4,FALSE)</f>
        <v>33.967347777282271</v>
      </c>
      <c r="K144" s="8">
        <f>VLOOKUP($A144,[1]Avg_Miles_Mins_Speed!$AH$5:$AL$355,2,FALSE)</f>
        <v>19.850537906578946</v>
      </c>
      <c r="L144" s="8">
        <f>VLOOKUP($A144,[1]Avg_Miles_Mins_Speed!$AH$5:$AL$355,3,FALSE)</f>
        <v>35.064035090526318</v>
      </c>
      <c r="M144" s="4">
        <f>VLOOKUP(A144,[1]Accidents!$A$2:$H$352,8,FALSE)</f>
        <v>0</v>
      </c>
    </row>
    <row r="145" spans="1:13" x14ac:dyDescent="0.25">
      <c r="A145" s="3" t="s">
        <v>156</v>
      </c>
      <c r="B145" s="4">
        <v>13785</v>
      </c>
      <c r="C145" s="4">
        <v>16528</v>
      </c>
      <c r="D145" s="4">
        <v>19705</v>
      </c>
      <c r="E145" s="5">
        <f t="shared" si="6"/>
        <v>1.1989844033369605</v>
      </c>
      <c r="F145" s="5">
        <f t="shared" si="7"/>
        <v>1.4294523032281465</v>
      </c>
      <c r="G145" s="4">
        <v>3499</v>
      </c>
      <c r="H145" s="6">
        <f t="shared" si="8"/>
        <v>0.21170135527589545</v>
      </c>
      <c r="I145" s="7">
        <f>VLOOKUP(A145,[1]Muni_Disbursements!$A$2:$C$352,3,FALSE)</f>
        <v>1652.8000000000002</v>
      </c>
      <c r="J145" s="8">
        <f>VLOOKUP($A145,[1]Avg_Miles_Mins_Speed!$AH$5:$AL$355,4,FALSE)</f>
        <v>32.514250420732964</v>
      </c>
      <c r="K145" s="8">
        <f>VLOOKUP($A145,[1]Avg_Miles_Mins_Speed!$AH$5:$AL$355,2,FALSE)</f>
        <v>14.799326152725072</v>
      </c>
      <c r="L145" s="8">
        <f>VLOOKUP($A145,[1]Avg_Miles_Mins_Speed!$AH$5:$AL$355,3,FALSE)</f>
        <v>27.309858221344388</v>
      </c>
      <c r="M145" s="4">
        <f>VLOOKUP(A145,[1]Accidents!$A$2:$H$352,8,FALSE)</f>
        <v>0</v>
      </c>
    </row>
    <row r="146" spans="1:13" x14ac:dyDescent="0.25">
      <c r="A146" s="3" t="s">
        <v>157</v>
      </c>
      <c r="B146" s="4">
        <v>13708</v>
      </c>
      <c r="C146" s="4">
        <v>46799</v>
      </c>
      <c r="D146" s="4">
        <v>47250</v>
      </c>
      <c r="E146" s="5">
        <f t="shared" si="6"/>
        <v>3.4139918295885616</v>
      </c>
      <c r="F146" s="5">
        <f t="shared" si="7"/>
        <v>3.4468923256492561</v>
      </c>
      <c r="G146" s="4">
        <v>11692</v>
      </c>
      <c r="H146" s="6">
        <f t="shared" si="8"/>
        <v>0.24983439817090108</v>
      </c>
      <c r="I146" s="7">
        <f>VLOOKUP(A146,[1]Muni_Disbursements!$A$2:$C$352,3,FALSE)</f>
        <v>4679.9000000000005</v>
      </c>
      <c r="J146" s="8">
        <f>VLOOKUP($A146,[1]Avg_Miles_Mins_Speed!$AH$5:$AL$355,4,FALSE)</f>
        <v>35.49216614850085</v>
      </c>
      <c r="K146" s="8">
        <f>VLOOKUP($A146,[1]Avg_Miles_Mins_Speed!$AH$5:$AL$355,2,FALSE)</f>
        <v>10.165606084748607</v>
      </c>
      <c r="L146" s="8">
        <f>VLOOKUP($A146,[1]Avg_Miles_Mins_Speed!$AH$5:$AL$355,3,FALSE)</f>
        <v>17.185098326569157</v>
      </c>
      <c r="M146" s="4">
        <f>VLOOKUP(A146,[1]Accidents!$A$2:$H$352,8,FALSE)</f>
        <v>4</v>
      </c>
    </row>
    <row r="147" spans="1:13" x14ac:dyDescent="0.25">
      <c r="A147" s="3" t="s">
        <v>158</v>
      </c>
      <c r="B147" s="4">
        <v>11523</v>
      </c>
      <c r="C147" s="4">
        <v>20840</v>
      </c>
      <c r="D147" s="4">
        <v>20779</v>
      </c>
      <c r="E147" s="5">
        <f t="shared" si="6"/>
        <v>1.808556799444589</v>
      </c>
      <c r="F147" s="5">
        <f t="shared" si="7"/>
        <v>1.8032630391391131</v>
      </c>
      <c r="G147" s="4">
        <v>2827</v>
      </c>
      <c r="H147" s="6">
        <f t="shared" si="8"/>
        <v>0.13565259117082534</v>
      </c>
      <c r="I147" s="7">
        <f>VLOOKUP(A147,[1]Muni_Disbursements!$A$2:$C$352,3,FALSE)</f>
        <v>2084</v>
      </c>
      <c r="J147" s="8">
        <f>VLOOKUP($A147,[1]Avg_Miles_Mins_Speed!$AH$5:$AL$355,4,FALSE)</f>
        <v>39.954693869003229</v>
      </c>
      <c r="K147" s="8">
        <f>VLOOKUP($A147,[1]Avg_Miles_Mins_Speed!$AH$5:$AL$355,2,FALSE)</f>
        <v>15.378045942463531</v>
      </c>
      <c r="L147" s="8">
        <f>VLOOKUP($A147,[1]Avg_Miles_Mins_Speed!$AH$5:$AL$355,3,FALSE)</f>
        <v>23.093225531221687</v>
      </c>
      <c r="M147" s="4">
        <f>VLOOKUP(A147,[1]Accidents!$A$2:$H$352,8,FALSE)</f>
        <v>3</v>
      </c>
    </row>
    <row r="148" spans="1:13" x14ac:dyDescent="0.25">
      <c r="A148" s="3" t="s">
        <v>159</v>
      </c>
      <c r="B148" s="4">
        <v>8441</v>
      </c>
      <c r="C148" s="4">
        <v>7639</v>
      </c>
      <c r="D148" s="4">
        <v>8280</v>
      </c>
      <c r="E148" s="5">
        <f t="shared" si="6"/>
        <v>0.90498756071555508</v>
      </c>
      <c r="F148" s="5">
        <f t="shared" si="7"/>
        <v>0.98092643051771122</v>
      </c>
      <c r="G148" s="4">
        <v>553</v>
      </c>
      <c r="H148" s="6">
        <f t="shared" si="8"/>
        <v>7.2391674302919234E-2</v>
      </c>
      <c r="I148" s="7">
        <f>VLOOKUP(A148,[1]Muni_Disbursements!$A$2:$C$352,3,FALSE)</f>
        <v>763.90000000000009</v>
      </c>
      <c r="J148" s="8">
        <f>VLOOKUP($A148,[1]Avg_Miles_Mins_Speed!$AH$5:$AL$355,4,FALSE)</f>
        <v>39.246983841129165</v>
      </c>
      <c r="K148" s="8">
        <f>VLOOKUP($A148,[1]Avg_Miles_Mins_Speed!$AH$5:$AL$355,2,FALSE)</f>
        <v>15.883970954533316</v>
      </c>
      <c r="L148" s="8">
        <f>VLOOKUP($A148,[1]Avg_Miles_Mins_Speed!$AH$5:$AL$355,3,FALSE)</f>
        <v>24.283095514546407</v>
      </c>
      <c r="M148" s="4">
        <f>VLOOKUP(A148,[1]Accidents!$A$2:$H$352,8,FALSE)</f>
        <v>2</v>
      </c>
    </row>
    <row r="149" spans="1:13" x14ac:dyDescent="0.25">
      <c r="A149" s="3" t="s">
        <v>160</v>
      </c>
      <c r="B149" s="4">
        <v>3038</v>
      </c>
      <c r="C149" s="4">
        <v>318</v>
      </c>
      <c r="D149" s="4">
        <v>400</v>
      </c>
      <c r="E149" s="5">
        <f t="shared" si="6"/>
        <v>0.10467412771560237</v>
      </c>
      <c r="F149" s="5">
        <f t="shared" si="7"/>
        <v>0.1316655694535879</v>
      </c>
      <c r="G149" s="4">
        <v>19</v>
      </c>
      <c r="H149" s="6">
        <f t="shared" si="8"/>
        <v>5.9748427672955975E-2</v>
      </c>
      <c r="I149" s="7">
        <f>VLOOKUP(A149,[1]Muni_Disbursements!$A$2:$C$352,3,FALSE)</f>
        <v>31.8</v>
      </c>
      <c r="J149" s="8">
        <f>VLOOKUP($A149,[1]Avg_Miles_Mins_Speed!$AH$5:$AL$355,4,FALSE)</f>
        <v>31.344421380296353</v>
      </c>
      <c r="K149" s="8">
        <f>VLOOKUP($A149,[1]Avg_Miles_Mins_Speed!$AH$5:$AL$355,2,FALSE)</f>
        <v>8.4254286563773579</v>
      </c>
      <c r="L149" s="8">
        <f>VLOOKUP($A149,[1]Avg_Miles_Mins_Speed!$AH$5:$AL$355,3,FALSE)</f>
        <v>16.128092244842769</v>
      </c>
      <c r="M149" s="4">
        <f>VLOOKUP(A149,[1]Accidents!$A$2:$H$352,8,FALSE)</f>
        <v>0</v>
      </c>
    </row>
    <row r="150" spans="1:13" x14ac:dyDescent="0.25">
      <c r="A150" s="3" t="s">
        <v>161</v>
      </c>
      <c r="B150" s="4">
        <v>89143</v>
      </c>
      <c r="C150" s="4">
        <v>957652</v>
      </c>
      <c r="D150" s="4">
        <v>875110</v>
      </c>
      <c r="E150" s="5">
        <f t="shared" si="6"/>
        <v>10.7428738094971</v>
      </c>
      <c r="F150" s="5">
        <f t="shared" si="7"/>
        <v>9.8169233703151111</v>
      </c>
      <c r="G150" s="4">
        <v>487650</v>
      </c>
      <c r="H150" s="6">
        <f t="shared" si="8"/>
        <v>0.50921420307167953</v>
      </c>
      <c r="I150" s="7">
        <f>VLOOKUP(A150,[1]Muni_Disbursements!$A$2:$C$352,3,FALSE)</f>
        <v>95765.200000000012</v>
      </c>
      <c r="J150" s="8">
        <f>VLOOKUP($A150,[1]Avg_Miles_Mins_Speed!$AH$5:$AL$355,4,FALSE)</f>
        <v>25.501427691638074</v>
      </c>
      <c r="K150" s="8">
        <f>VLOOKUP($A150,[1]Avg_Miles_Mins_Speed!$AH$5:$AL$355,2,FALSE)</f>
        <v>5.594865386805874</v>
      </c>
      <c r="L150" s="8">
        <f>VLOOKUP($A150,[1]Avg_Miles_Mins_Speed!$AH$5:$AL$355,3,FALSE)</f>
        <v>13.163652140088843</v>
      </c>
      <c r="M150" s="4">
        <f>VLOOKUP(A150,[1]Accidents!$A$2:$H$352,8,FALSE)</f>
        <v>37</v>
      </c>
    </row>
    <row r="151" spans="1:13" x14ac:dyDescent="0.25">
      <c r="A151" s="3" t="s">
        <v>162</v>
      </c>
      <c r="B151" s="4">
        <v>5788</v>
      </c>
      <c r="C151" s="4">
        <v>818</v>
      </c>
      <c r="D151" s="4">
        <v>845</v>
      </c>
      <c r="E151" s="5">
        <f t="shared" si="6"/>
        <v>0.14132688320663442</v>
      </c>
      <c r="F151" s="5">
        <f t="shared" si="7"/>
        <v>0.14599170697995853</v>
      </c>
      <c r="G151" s="4">
        <v>236</v>
      </c>
      <c r="H151" s="6">
        <f t="shared" si="8"/>
        <v>0.28850855745721271</v>
      </c>
      <c r="I151" s="7">
        <f>VLOOKUP(A151,[1]Muni_Disbursements!$A$2:$C$352,3,FALSE)</f>
        <v>81.800000000000011</v>
      </c>
      <c r="J151" s="8">
        <f>VLOOKUP($A151,[1]Avg_Miles_Mins_Speed!$AH$5:$AL$355,4,FALSE)</f>
        <v>41.890510608995854</v>
      </c>
      <c r="K151" s="8">
        <f>VLOOKUP($A151,[1]Avg_Miles_Mins_Speed!$AH$5:$AL$355,2,FALSE)</f>
        <v>17.908577368154035</v>
      </c>
      <c r="L151" s="8">
        <f>VLOOKUP($A151,[1]Avg_Miles_Mins_Speed!$AH$5:$AL$355,3,FALSE)</f>
        <v>25.650550123838631</v>
      </c>
      <c r="M151" s="4">
        <f>VLOOKUP(A151,[1]Accidents!$A$2:$H$352,8,FALSE)</f>
        <v>0</v>
      </c>
    </row>
    <row r="152" spans="1:13" x14ac:dyDescent="0.25">
      <c r="A152" s="3" t="s">
        <v>163</v>
      </c>
      <c r="B152" s="4">
        <v>11087</v>
      </c>
      <c r="C152" s="4">
        <v>24750</v>
      </c>
      <c r="D152" s="4">
        <v>26969</v>
      </c>
      <c r="E152" s="5">
        <f t="shared" si="6"/>
        <v>2.2323441868855416</v>
      </c>
      <c r="F152" s="5">
        <f t="shared" si="7"/>
        <v>2.432488500045098</v>
      </c>
      <c r="G152" s="4">
        <v>3552</v>
      </c>
      <c r="H152" s="6">
        <f t="shared" si="8"/>
        <v>0.14351515151515151</v>
      </c>
      <c r="I152" s="7">
        <f>VLOOKUP(A152,[1]Muni_Disbursements!$A$2:$C$352,3,FALSE)</f>
        <v>2475</v>
      </c>
      <c r="J152" s="8">
        <f>VLOOKUP($A152,[1]Avg_Miles_Mins_Speed!$AH$5:$AL$355,4,FALSE)</f>
        <v>28.987004046766327</v>
      </c>
      <c r="K152" s="8">
        <f>VLOOKUP($A152,[1]Avg_Miles_Mins_Speed!$AH$5:$AL$355,2,FALSE)</f>
        <v>9.0204966317763642</v>
      </c>
      <c r="L152" s="8">
        <f>VLOOKUP($A152,[1]Avg_Miles_Mins_Speed!$AH$5:$AL$355,3,FALSE)</f>
        <v>18.671463840602019</v>
      </c>
      <c r="M152" s="4">
        <f>VLOOKUP(A152,[1]Accidents!$A$2:$H$352,8,FALSE)</f>
        <v>2</v>
      </c>
    </row>
    <row r="153" spans="1:13" x14ac:dyDescent="0.25">
      <c r="A153" s="3" t="s">
        <v>164</v>
      </c>
      <c r="B153" s="4">
        <v>5095</v>
      </c>
      <c r="C153" s="4">
        <v>2454</v>
      </c>
      <c r="D153" s="4">
        <v>2565</v>
      </c>
      <c r="E153" s="5">
        <f t="shared" si="6"/>
        <v>0.48164867517173698</v>
      </c>
      <c r="F153" s="5">
        <f t="shared" si="7"/>
        <v>0.50343473994111876</v>
      </c>
      <c r="G153" s="4">
        <v>700</v>
      </c>
      <c r="H153" s="6">
        <f t="shared" si="8"/>
        <v>0.2852485737571312</v>
      </c>
      <c r="I153" s="7">
        <f>VLOOKUP(A153,[1]Muni_Disbursements!$A$2:$C$352,3,FALSE)</f>
        <v>245.4</v>
      </c>
      <c r="J153" s="8">
        <f>VLOOKUP($A153,[1]Avg_Miles_Mins_Speed!$AH$5:$AL$355,4,FALSE)</f>
        <v>37.625798655646214</v>
      </c>
      <c r="K153" s="8">
        <f>VLOOKUP($A153,[1]Avg_Miles_Mins_Speed!$AH$5:$AL$355,2,FALSE)</f>
        <v>12.832591582493887</v>
      </c>
      <c r="L153" s="8">
        <f>VLOOKUP($A153,[1]Avg_Miles_Mins_Speed!$AH$5:$AL$355,3,FALSE)</f>
        <v>20.463499047457212</v>
      </c>
      <c r="M153" s="4">
        <f>VLOOKUP(A153,[1]Accidents!$A$2:$H$352,8,FALSE)</f>
        <v>0</v>
      </c>
    </row>
    <row r="154" spans="1:13" x14ac:dyDescent="0.25">
      <c r="A154" s="3" t="s">
        <v>165</v>
      </c>
      <c r="B154" s="4">
        <v>43782</v>
      </c>
      <c r="C154" s="4">
        <v>164967</v>
      </c>
      <c r="D154" s="4">
        <v>164920</v>
      </c>
      <c r="E154" s="5">
        <f t="shared" si="6"/>
        <v>3.7679183225983279</v>
      </c>
      <c r="F154" s="5">
        <f t="shared" si="7"/>
        <v>3.766844822072998</v>
      </c>
      <c r="G154" s="4">
        <v>85330</v>
      </c>
      <c r="H154" s="6">
        <f t="shared" si="8"/>
        <v>0.51725496614474409</v>
      </c>
      <c r="I154" s="7">
        <f>VLOOKUP(A154,[1]Muni_Disbursements!$A$2:$C$352,3,FALSE)</f>
        <v>16496.7</v>
      </c>
      <c r="J154" s="8">
        <f>VLOOKUP($A154,[1]Avg_Miles_Mins_Speed!$AH$5:$AL$355,4,FALSE)</f>
        <v>30.782264629736275</v>
      </c>
      <c r="K154" s="8">
        <f>VLOOKUP($A154,[1]Avg_Miles_Mins_Speed!$AH$5:$AL$355,2,FALSE)</f>
        <v>7.5777130333243736</v>
      </c>
      <c r="L154" s="8">
        <f>VLOOKUP($A154,[1]Avg_Miles_Mins_Speed!$AH$5:$AL$355,3,FALSE)</f>
        <v>14.770283715911182</v>
      </c>
      <c r="M154" s="4">
        <f>VLOOKUP(A154,[1]Accidents!$A$2:$H$352,8,FALSE)</f>
        <v>9</v>
      </c>
    </row>
    <row r="155" spans="1:13" x14ac:dyDescent="0.25">
      <c r="A155" s="3" t="s">
        <v>166</v>
      </c>
      <c r="B155" s="4">
        <v>1865</v>
      </c>
      <c r="C155" s="4">
        <v>232</v>
      </c>
      <c r="D155" s="4">
        <v>378</v>
      </c>
      <c r="E155" s="5">
        <f t="shared" si="6"/>
        <v>0.12439678284182305</v>
      </c>
      <c r="F155" s="5">
        <f t="shared" si="7"/>
        <v>0.2026809651474531</v>
      </c>
      <c r="G155" s="4">
        <v>7</v>
      </c>
      <c r="H155" s="6">
        <f t="shared" si="8"/>
        <v>3.017241379310345E-2</v>
      </c>
      <c r="I155" s="7">
        <f>VLOOKUP(A155,[1]Muni_Disbursements!$A$2:$C$352,3,FALSE)</f>
        <v>23.200000000000003</v>
      </c>
      <c r="J155" s="8">
        <f>VLOOKUP($A155,[1]Avg_Miles_Mins_Speed!$AH$5:$AL$355,4,FALSE)</f>
        <v>39.422119207524119</v>
      </c>
      <c r="K155" s="8">
        <f>VLOOKUP($A155,[1]Avg_Miles_Mins_Speed!$AH$5:$AL$355,2,FALSE)</f>
        <v>20.158079627543103</v>
      </c>
      <c r="L155" s="8">
        <f>VLOOKUP($A155,[1]Avg_Miles_Mins_Speed!$AH$5:$AL$355,3,FALSE)</f>
        <v>30.680359198491374</v>
      </c>
      <c r="M155" s="4">
        <f>VLOOKUP(A155,[1]Accidents!$A$2:$H$352,8,FALSE)</f>
        <v>0</v>
      </c>
    </row>
    <row r="156" spans="1:13" x14ac:dyDescent="0.25">
      <c r="A156" s="3" t="s">
        <v>167</v>
      </c>
      <c r="B156" s="4">
        <v>34454</v>
      </c>
      <c r="C156" s="4">
        <v>229502</v>
      </c>
      <c r="D156" s="4">
        <v>237754</v>
      </c>
      <c r="E156" s="5">
        <f t="shared" si="6"/>
        <v>6.66111336854937</v>
      </c>
      <c r="F156" s="5">
        <f t="shared" si="7"/>
        <v>6.9006211180124222</v>
      </c>
      <c r="G156" s="4">
        <v>30339</v>
      </c>
      <c r="H156" s="6">
        <f t="shared" si="8"/>
        <v>0.13219492640587011</v>
      </c>
      <c r="I156" s="7">
        <f>VLOOKUP(A156,[1]Muni_Disbursements!$A$2:$C$352,3,FALSE)</f>
        <v>22950.2</v>
      </c>
      <c r="J156" s="8">
        <f>VLOOKUP($A156,[1]Avg_Miles_Mins_Speed!$AH$5:$AL$355,4,FALSE)</f>
        <v>27.91843410843542</v>
      </c>
      <c r="K156" s="8">
        <f>VLOOKUP($A156,[1]Avg_Miles_Mins_Speed!$AH$5:$AL$355,2,FALSE)</f>
        <v>11.110779024037875</v>
      </c>
      <c r="L156" s="8">
        <f>VLOOKUP($A156,[1]Avg_Miles_Mins_Speed!$AH$5:$AL$355,3,FALSE)</f>
        <v>23.878371503681446</v>
      </c>
      <c r="M156" s="4">
        <f>VLOOKUP(A156,[1]Accidents!$A$2:$H$352,8,FALSE)</f>
        <v>24</v>
      </c>
    </row>
    <row r="157" spans="1:13" x14ac:dyDescent="0.25">
      <c r="A157" s="3" t="s">
        <v>168</v>
      </c>
      <c r="B157" s="4">
        <v>734</v>
      </c>
      <c r="C157" s="4">
        <v>3</v>
      </c>
      <c r="D157" s="4">
        <v>24</v>
      </c>
      <c r="E157" s="5">
        <f t="shared" si="6"/>
        <v>4.0871934604904629E-3</v>
      </c>
      <c r="F157" s="5">
        <f t="shared" si="7"/>
        <v>3.2697547683923703E-2</v>
      </c>
      <c r="G157" s="4">
        <v>0</v>
      </c>
      <c r="H157" s="6">
        <f t="shared" si="8"/>
        <v>0</v>
      </c>
      <c r="I157" s="7">
        <f>VLOOKUP(A157,[1]Muni_Disbursements!$A$2:$C$352,3,FALSE)</f>
        <v>0.30000000000000004</v>
      </c>
      <c r="J157" s="8">
        <f>VLOOKUP($A157,[1]Avg_Miles_Mins_Speed!$AH$5:$AL$355,4,FALSE)</f>
        <v>29.550358617418134</v>
      </c>
      <c r="K157" s="8">
        <f>VLOOKUP($A157,[1]Avg_Miles_Mins_Speed!$AH$5:$AL$355,2,FALSE)</f>
        <v>22.47742556</v>
      </c>
      <c r="L157" s="8">
        <f>VLOOKUP($A157,[1]Avg_Miles_Mins_Speed!$AH$5:$AL$355,3,FALSE)</f>
        <v>45.638888889999997</v>
      </c>
      <c r="M157" s="4">
        <f>VLOOKUP(A157,[1]Accidents!$A$2:$H$352,8,FALSE)</f>
        <v>0</v>
      </c>
    </row>
    <row r="158" spans="1:13" x14ac:dyDescent="0.25">
      <c r="A158" s="3" t="s">
        <v>169</v>
      </c>
      <c r="B158" s="4">
        <v>7014</v>
      </c>
      <c r="C158" s="4">
        <v>30157</v>
      </c>
      <c r="D158" s="4">
        <v>32723</v>
      </c>
      <c r="E158" s="5">
        <f t="shared" si="6"/>
        <v>4.29954376960365</v>
      </c>
      <c r="F158" s="5">
        <f t="shared" si="7"/>
        <v>4.6653835186769319</v>
      </c>
      <c r="G158" s="4">
        <v>1164</v>
      </c>
      <c r="H158" s="6">
        <f t="shared" si="8"/>
        <v>3.8598003780216862E-2</v>
      </c>
      <c r="I158" s="7">
        <f>VLOOKUP(A158,[1]Muni_Disbursements!$A$2:$C$352,3,FALSE)</f>
        <v>3015.7000000000003</v>
      </c>
      <c r="J158" s="8">
        <f>VLOOKUP($A158,[1]Avg_Miles_Mins_Speed!$AH$5:$AL$355,4,FALSE)</f>
        <v>32.318374058970747</v>
      </c>
      <c r="K158" s="8">
        <f>VLOOKUP($A158,[1]Avg_Miles_Mins_Speed!$AH$5:$AL$355,2,FALSE)</f>
        <v>15.233470237306761</v>
      </c>
      <c r="L158" s="8">
        <f>VLOOKUP($A158,[1]Avg_Miles_Mins_Speed!$AH$5:$AL$355,3,FALSE)</f>
        <v>28.281379891532644</v>
      </c>
      <c r="M158" s="4">
        <f>VLOOKUP(A158,[1]Accidents!$A$2:$H$352,8,FALSE)</f>
        <v>2</v>
      </c>
    </row>
    <row r="159" spans="1:13" x14ac:dyDescent="0.25">
      <c r="A159" s="3" t="s">
        <v>170</v>
      </c>
      <c r="B159" s="4">
        <v>10141</v>
      </c>
      <c r="C159" s="4">
        <v>26316</v>
      </c>
      <c r="D159" s="4">
        <v>27488</v>
      </c>
      <c r="E159" s="5">
        <f t="shared" si="6"/>
        <v>2.5950103540084806</v>
      </c>
      <c r="F159" s="5">
        <f t="shared" si="7"/>
        <v>2.7105808105709497</v>
      </c>
      <c r="G159" s="4">
        <v>3911</v>
      </c>
      <c r="H159" s="6">
        <f t="shared" si="8"/>
        <v>0.14861681106551147</v>
      </c>
      <c r="I159" s="7">
        <f>VLOOKUP(A159,[1]Muni_Disbursements!$A$2:$C$352,3,FALSE)</f>
        <v>2631.6000000000004</v>
      </c>
      <c r="J159" s="8">
        <f>VLOOKUP($A159,[1]Avg_Miles_Mins_Speed!$AH$5:$AL$355,4,FALSE)</f>
        <v>38.160199384856341</v>
      </c>
      <c r="K159" s="8">
        <f>VLOOKUP($A159,[1]Avg_Miles_Mins_Speed!$AH$5:$AL$355,2,FALSE)</f>
        <v>15.519231172960176</v>
      </c>
      <c r="L159" s="8">
        <f>VLOOKUP($A159,[1]Avg_Miles_Mins_Speed!$AH$5:$AL$355,3,FALSE)</f>
        <v>24.401179380292593</v>
      </c>
      <c r="M159" s="4">
        <f>VLOOKUP(A159,[1]Accidents!$A$2:$H$352,8,FALSE)</f>
        <v>2</v>
      </c>
    </row>
    <row r="160" spans="1:13" x14ac:dyDescent="0.25">
      <c r="A160" s="3" t="s">
        <v>171</v>
      </c>
      <c r="B160" s="4">
        <v>15853</v>
      </c>
      <c r="C160" s="4">
        <v>22135</v>
      </c>
      <c r="D160" s="4">
        <v>21136</v>
      </c>
      <c r="E160" s="5">
        <f t="shared" si="6"/>
        <v>1.3962656910363969</v>
      </c>
      <c r="F160" s="5">
        <f t="shared" si="7"/>
        <v>1.3332492272755945</v>
      </c>
      <c r="G160" s="4">
        <v>2103</v>
      </c>
      <c r="H160" s="6">
        <f t="shared" si="8"/>
        <v>9.5007906031172346E-2</v>
      </c>
      <c r="I160" s="7">
        <f>VLOOKUP(A160,[1]Muni_Disbursements!$A$2:$C$352,3,FALSE)</f>
        <v>2213.5</v>
      </c>
      <c r="J160" s="8">
        <f>VLOOKUP($A160,[1]Avg_Miles_Mins_Speed!$AH$5:$AL$355,4,FALSE)</f>
        <v>30.792432388165171</v>
      </c>
      <c r="K160" s="8">
        <f>VLOOKUP($A160,[1]Avg_Miles_Mins_Speed!$AH$5:$AL$355,2,FALSE)</f>
        <v>8.0557438490472109</v>
      </c>
      <c r="L160" s="8">
        <f>VLOOKUP($A160,[1]Avg_Miles_Mins_Speed!$AH$5:$AL$355,3,FALSE)</f>
        <v>15.696864244105715</v>
      </c>
      <c r="M160" s="4">
        <f>VLOOKUP(A160,[1]Accidents!$A$2:$H$352,8,FALSE)</f>
        <v>1</v>
      </c>
    </row>
    <row r="161" spans="1:13" x14ac:dyDescent="0.25">
      <c r="A161" s="3" t="s">
        <v>172</v>
      </c>
      <c r="B161" s="4">
        <v>115554</v>
      </c>
      <c r="C161" s="4">
        <v>1326482</v>
      </c>
      <c r="D161" s="4">
        <v>1240537</v>
      </c>
      <c r="E161" s="5">
        <f t="shared" si="6"/>
        <v>11.479325683230352</v>
      </c>
      <c r="F161" s="5">
        <f t="shared" si="7"/>
        <v>10.735560863319314</v>
      </c>
      <c r="G161" s="4">
        <v>801097</v>
      </c>
      <c r="H161" s="6">
        <f t="shared" si="8"/>
        <v>0.60392602387367489</v>
      </c>
      <c r="I161" s="7">
        <f>VLOOKUP(A161,[1]Muni_Disbursements!$A$2:$C$352,3,FALSE)</f>
        <v>132648.20000000001</v>
      </c>
      <c r="J161" s="8">
        <f>VLOOKUP($A161,[1]Avg_Miles_Mins_Speed!$AH$5:$AL$355,4,FALSE)</f>
        <v>25.718204499491115</v>
      </c>
      <c r="K161" s="8">
        <f>VLOOKUP($A161,[1]Avg_Miles_Mins_Speed!$AH$5:$AL$355,2,FALSE)</f>
        <v>5.9723216206254746</v>
      </c>
      <c r="L161" s="8">
        <f>VLOOKUP($A161,[1]Avg_Miles_Mins_Speed!$AH$5:$AL$355,3,FALSE)</f>
        <v>13.933293719809209</v>
      </c>
      <c r="M161" s="4">
        <f>VLOOKUP(A161,[1]Accidents!$A$2:$H$352,8,FALSE)</f>
        <v>78</v>
      </c>
    </row>
    <row r="162" spans="1:13" x14ac:dyDescent="0.25">
      <c r="A162" s="3" t="s">
        <v>173</v>
      </c>
      <c r="B162" s="4">
        <v>21002</v>
      </c>
      <c r="C162" s="4">
        <v>24577</v>
      </c>
      <c r="D162" s="4">
        <v>24479</v>
      </c>
      <c r="E162" s="5">
        <f t="shared" si="6"/>
        <v>1.1702218836301304</v>
      </c>
      <c r="F162" s="5">
        <f t="shared" si="7"/>
        <v>1.1655556613655842</v>
      </c>
      <c r="G162" s="4">
        <v>4891</v>
      </c>
      <c r="H162" s="6">
        <f t="shared" si="8"/>
        <v>0.19900720185539325</v>
      </c>
      <c r="I162" s="7">
        <f>VLOOKUP(A162,[1]Muni_Disbursements!$A$2:$C$352,3,FALSE)</f>
        <v>2457.7000000000003</v>
      </c>
      <c r="J162" s="8">
        <f>VLOOKUP($A162,[1]Avg_Miles_Mins_Speed!$AH$5:$AL$355,4,FALSE)</f>
        <v>31.028008280481878</v>
      </c>
      <c r="K162" s="8">
        <f>VLOOKUP($A162,[1]Avg_Miles_Mins_Speed!$AH$5:$AL$355,2,FALSE)</f>
        <v>8.2724447290335679</v>
      </c>
      <c r="L162" s="8">
        <f>VLOOKUP($A162,[1]Avg_Miles_Mins_Speed!$AH$5:$AL$355,3,FALSE)</f>
        <v>15.99673041386418</v>
      </c>
      <c r="M162" s="4">
        <f>VLOOKUP(A162,[1]Accidents!$A$2:$H$352,8,FALSE)</f>
        <v>2</v>
      </c>
    </row>
    <row r="163" spans="1:13" x14ac:dyDescent="0.25">
      <c r="A163" s="3" t="s">
        <v>174</v>
      </c>
      <c r="B163" s="4">
        <v>11782</v>
      </c>
      <c r="C163" s="4">
        <v>13103</v>
      </c>
      <c r="D163" s="4">
        <v>14698</v>
      </c>
      <c r="E163" s="5">
        <f t="shared" si="6"/>
        <v>1.1121201833305041</v>
      </c>
      <c r="F163" s="5">
        <f t="shared" si="7"/>
        <v>1.2474961806144966</v>
      </c>
      <c r="G163" s="4">
        <v>2096</v>
      </c>
      <c r="H163" s="6">
        <f t="shared" si="8"/>
        <v>0.15996336716782417</v>
      </c>
      <c r="I163" s="7">
        <f>VLOOKUP(A163,[1]Muni_Disbursements!$A$2:$C$352,3,FALSE)</f>
        <v>1310.3000000000002</v>
      </c>
      <c r="J163" s="8">
        <f>VLOOKUP($A163,[1]Avg_Miles_Mins_Speed!$AH$5:$AL$355,4,FALSE)</f>
        <v>31.559871753389089</v>
      </c>
      <c r="K163" s="8">
        <f>VLOOKUP($A163,[1]Avg_Miles_Mins_Speed!$AH$5:$AL$355,2,FALSE)</f>
        <v>9.4174110572247578</v>
      </c>
      <c r="L163" s="8">
        <f>VLOOKUP($A163,[1]Avg_Miles_Mins_Speed!$AH$5:$AL$355,3,FALSE)</f>
        <v>17.903896056637414</v>
      </c>
      <c r="M163" s="4">
        <f>VLOOKUP(A163,[1]Accidents!$A$2:$H$352,8,FALSE)</f>
        <v>1</v>
      </c>
    </row>
    <row r="164" spans="1:13" x14ac:dyDescent="0.25">
      <c r="A164" s="3" t="s">
        <v>175</v>
      </c>
      <c r="B164" s="4">
        <v>101253</v>
      </c>
      <c r="C164" s="4">
        <v>1369884</v>
      </c>
      <c r="D164" s="4">
        <v>1279559</v>
      </c>
      <c r="E164" s="5">
        <f t="shared" si="6"/>
        <v>13.529317649847412</v>
      </c>
      <c r="F164" s="5">
        <f t="shared" si="7"/>
        <v>12.637245316188162</v>
      </c>
      <c r="G164" s="4">
        <v>610700</v>
      </c>
      <c r="H164" s="6">
        <f t="shared" si="8"/>
        <v>0.44580417028011132</v>
      </c>
      <c r="I164" s="7">
        <f>VLOOKUP(A164,[1]Muni_Disbursements!$A$2:$C$352,3,FALSE)</f>
        <v>136988.4</v>
      </c>
      <c r="J164" s="8">
        <f>VLOOKUP($A164,[1]Avg_Miles_Mins_Speed!$AH$5:$AL$355,4,FALSE)</f>
        <v>19.965904118277937</v>
      </c>
      <c r="K164" s="8">
        <f>VLOOKUP($A164,[1]Avg_Miles_Mins_Speed!$AH$5:$AL$355,2,FALSE)</f>
        <v>5.4282410606146394</v>
      </c>
      <c r="L164" s="8">
        <f>VLOOKUP($A164,[1]Avg_Miles_Mins_Speed!$AH$5:$AL$355,3,FALSE)</f>
        <v>16.31253269110508</v>
      </c>
      <c r="M164" s="4">
        <f>VLOOKUP(A164,[1]Accidents!$A$2:$H$352,8,FALSE)</f>
        <v>84</v>
      </c>
    </row>
    <row r="165" spans="1:13" x14ac:dyDescent="0.25">
      <c r="A165" s="3" t="s">
        <v>176</v>
      </c>
      <c r="B165" s="4">
        <v>13000</v>
      </c>
      <c r="C165" s="4">
        <v>68370</v>
      </c>
      <c r="D165" s="4">
        <v>75571</v>
      </c>
      <c r="E165" s="5">
        <f t="shared" si="6"/>
        <v>5.2592307692307694</v>
      </c>
      <c r="F165" s="5">
        <f t="shared" si="7"/>
        <v>5.8131538461538463</v>
      </c>
      <c r="G165" s="4">
        <v>4287</v>
      </c>
      <c r="H165" s="6">
        <f t="shared" si="8"/>
        <v>6.2702939885914868E-2</v>
      </c>
      <c r="I165" s="7">
        <f>VLOOKUP(A165,[1]Muni_Disbursements!$A$2:$C$352,3,FALSE)</f>
        <v>6837</v>
      </c>
      <c r="J165" s="8">
        <f>VLOOKUP($A165,[1]Avg_Miles_Mins_Speed!$AH$5:$AL$355,4,FALSE)</f>
        <v>28.593072459488447</v>
      </c>
      <c r="K165" s="8">
        <f>VLOOKUP($A165,[1]Avg_Miles_Mins_Speed!$AH$5:$AL$355,2,FALSE)</f>
        <v>10.074578911725023</v>
      </c>
      <c r="L165" s="8">
        <f>VLOOKUP($A165,[1]Avg_Miles_Mins_Speed!$AH$5:$AL$355,3,FALSE)</f>
        <v>21.140600946608309</v>
      </c>
      <c r="M165" s="4">
        <f>VLOOKUP(A165,[1]Accidents!$A$2:$H$352,8,FALSE)</f>
        <v>5</v>
      </c>
    </row>
    <row r="166" spans="1:13" x14ac:dyDescent="0.25">
      <c r="A166" s="3" t="s">
        <v>177</v>
      </c>
      <c r="B166" s="4">
        <v>66263</v>
      </c>
      <c r="C166" s="4">
        <v>1272926</v>
      </c>
      <c r="D166" s="4">
        <v>1162903</v>
      </c>
      <c r="E166" s="5">
        <f t="shared" si="6"/>
        <v>19.210207808279129</v>
      </c>
      <c r="F166" s="5">
        <f t="shared" si="7"/>
        <v>17.54980909406456</v>
      </c>
      <c r="G166" s="4">
        <v>293501</v>
      </c>
      <c r="H166" s="6">
        <f t="shared" si="8"/>
        <v>0.23057192641206167</v>
      </c>
      <c r="I166" s="7">
        <f>VLOOKUP(A166,[1]Muni_Disbursements!$A$2:$C$352,3,FALSE)</f>
        <v>127292.6</v>
      </c>
      <c r="J166" s="8">
        <f>VLOOKUP($A166,[1]Avg_Miles_Mins_Speed!$AH$5:$AL$355,4,FALSE)</f>
        <v>18.920202362021584</v>
      </c>
      <c r="K166" s="8">
        <f>VLOOKUP($A166,[1]Avg_Miles_Mins_Speed!$AH$5:$AL$355,2,FALSE)</f>
        <v>5.4916508481732622</v>
      </c>
      <c r="L166" s="8">
        <f>VLOOKUP($A166,[1]Avg_Miles_Mins_Speed!$AH$5:$AL$355,3,FALSE)</f>
        <v>17.415196972300748</v>
      </c>
      <c r="M166" s="4">
        <f>VLOOKUP(A166,[1]Accidents!$A$2:$H$352,8,FALSE)</f>
        <v>76</v>
      </c>
    </row>
    <row r="167" spans="1:13" x14ac:dyDescent="0.25">
      <c r="A167" s="3" t="s">
        <v>178</v>
      </c>
      <c r="B167" s="4">
        <v>5395</v>
      </c>
      <c r="C167" s="4">
        <v>8256</v>
      </c>
      <c r="D167" s="4">
        <v>9954</v>
      </c>
      <c r="E167" s="5">
        <f t="shared" si="6"/>
        <v>1.5303058387395736</v>
      </c>
      <c r="F167" s="5">
        <f t="shared" si="7"/>
        <v>1.8450417052826691</v>
      </c>
      <c r="G167" s="4">
        <v>706</v>
      </c>
      <c r="H167" s="6">
        <f t="shared" si="8"/>
        <v>8.5513565891472867E-2</v>
      </c>
      <c r="I167" s="7">
        <f>VLOOKUP(A167,[1]Muni_Disbursements!$A$2:$C$352,3,FALSE)</f>
        <v>825.6</v>
      </c>
      <c r="J167" s="8">
        <f>VLOOKUP($A167,[1]Avg_Miles_Mins_Speed!$AH$5:$AL$355,4,FALSE)</f>
        <v>35.562934061135714</v>
      </c>
      <c r="K167" s="8">
        <f>VLOOKUP($A167,[1]Avg_Miles_Mins_Speed!$AH$5:$AL$355,2,FALSE)</f>
        <v>18.584809606395346</v>
      </c>
      <c r="L167" s="8">
        <f>VLOOKUP($A167,[1]Avg_Miles_Mins_Speed!$AH$5:$AL$355,3,FALSE)</f>
        <v>31.355359331904072</v>
      </c>
      <c r="M167" s="4">
        <f>VLOOKUP(A167,[1]Accidents!$A$2:$H$352,8,FALSE)</f>
        <v>1</v>
      </c>
    </row>
    <row r="168" spans="1:13" x14ac:dyDescent="0.25">
      <c r="A168" s="3" t="s">
        <v>179</v>
      </c>
      <c r="B168" s="4">
        <v>23860</v>
      </c>
      <c r="C168" s="4">
        <v>104221</v>
      </c>
      <c r="D168" s="4">
        <v>99169</v>
      </c>
      <c r="E168" s="5">
        <f t="shared" si="6"/>
        <v>4.3680217937971504</v>
      </c>
      <c r="F168" s="5">
        <f t="shared" si="7"/>
        <v>4.1562866722548195</v>
      </c>
      <c r="G168" s="4">
        <v>32420</v>
      </c>
      <c r="H168" s="6">
        <f t="shared" si="8"/>
        <v>0.31106974602047571</v>
      </c>
      <c r="I168" s="7">
        <f>VLOOKUP(A168,[1]Muni_Disbursements!$A$2:$C$352,3,FALSE)</f>
        <v>10422.1</v>
      </c>
      <c r="J168" s="8">
        <f>VLOOKUP($A168,[1]Avg_Miles_Mins_Speed!$AH$5:$AL$355,4,FALSE)</f>
        <v>34.155905750807484</v>
      </c>
      <c r="K168" s="8">
        <f>VLOOKUP($A168,[1]Avg_Miles_Mins_Speed!$AH$5:$AL$355,2,FALSE)</f>
        <v>10.818183807977663</v>
      </c>
      <c r="L168" s="8">
        <f>VLOOKUP($A168,[1]Avg_Miles_Mins_Speed!$AH$5:$AL$355,3,FALSE)</f>
        <v>19.003771506288174</v>
      </c>
      <c r="M168" s="4">
        <f>VLOOKUP(A168,[1]Accidents!$A$2:$H$352,8,FALSE)</f>
        <v>6</v>
      </c>
    </row>
    <row r="169" spans="1:13" x14ac:dyDescent="0.25">
      <c r="A169" s="3" t="s">
        <v>180</v>
      </c>
      <c r="B169" s="4">
        <v>20441</v>
      </c>
      <c r="C169" s="4">
        <v>84259</v>
      </c>
      <c r="D169" s="4">
        <v>89037</v>
      </c>
      <c r="E169" s="5">
        <f t="shared" si="6"/>
        <v>4.1220586077002102</v>
      </c>
      <c r="F169" s="5">
        <f t="shared" si="7"/>
        <v>4.3558045105425371</v>
      </c>
      <c r="G169" s="4">
        <v>18325</v>
      </c>
      <c r="H169" s="6">
        <f t="shared" si="8"/>
        <v>0.21748418566562622</v>
      </c>
      <c r="I169" s="7">
        <f>VLOOKUP(A169,[1]Muni_Disbursements!$A$2:$C$352,3,FALSE)</f>
        <v>8425.9</v>
      </c>
      <c r="J169" s="8">
        <f>VLOOKUP($A169,[1]Avg_Miles_Mins_Speed!$AH$5:$AL$355,4,FALSE)</f>
        <v>21.875130197145811</v>
      </c>
      <c r="K169" s="8">
        <f>VLOOKUP($A169,[1]Avg_Miles_Mins_Speed!$AH$5:$AL$355,2,FALSE)</f>
        <v>8.3265879995924124</v>
      </c>
      <c r="L169" s="8">
        <f>VLOOKUP($A169,[1]Avg_Miles_Mins_Speed!$AH$5:$AL$355,3,FALSE)</f>
        <v>22.838505438506154</v>
      </c>
      <c r="M169" s="4">
        <f>VLOOKUP(A169,[1]Accidents!$A$2:$H$352,8,FALSE)</f>
        <v>3</v>
      </c>
    </row>
    <row r="170" spans="1:13" x14ac:dyDescent="0.25">
      <c r="A170" s="3" t="s">
        <v>181</v>
      </c>
      <c r="B170" s="4">
        <v>5347</v>
      </c>
      <c r="C170" s="4">
        <v>6218</v>
      </c>
      <c r="D170" s="4">
        <v>6723</v>
      </c>
      <c r="E170" s="5">
        <f t="shared" si="6"/>
        <v>1.1628950813540302</v>
      </c>
      <c r="F170" s="5">
        <f t="shared" si="7"/>
        <v>1.2573405648026932</v>
      </c>
      <c r="G170" s="4">
        <v>883</v>
      </c>
      <c r="H170" s="6">
        <f t="shared" si="8"/>
        <v>0.14200707623029912</v>
      </c>
      <c r="I170" s="7">
        <f>VLOOKUP(A170,[1]Muni_Disbursements!$A$2:$C$352,3,FALSE)</f>
        <v>621.80000000000007</v>
      </c>
      <c r="J170" s="8">
        <f>VLOOKUP($A170,[1]Avg_Miles_Mins_Speed!$AH$5:$AL$355,4,FALSE)</f>
        <v>43.919116160850031</v>
      </c>
      <c r="K170" s="8">
        <f>VLOOKUP($A170,[1]Avg_Miles_Mins_Speed!$AH$5:$AL$355,2,FALSE)</f>
        <v>19.239446429916374</v>
      </c>
      <c r="L170" s="8">
        <f>VLOOKUP($A170,[1]Avg_Miles_Mins_Speed!$AH$5:$AL$355,3,FALSE)</f>
        <v>26.283925695754263</v>
      </c>
      <c r="M170" s="4">
        <f>VLOOKUP(A170,[1]Accidents!$A$2:$H$352,8,FALSE)</f>
        <v>1</v>
      </c>
    </row>
    <row r="171" spans="1:13" x14ac:dyDescent="0.25">
      <c r="A171" s="3" t="s">
        <v>182</v>
      </c>
      <c r="B171" s="4">
        <v>41793</v>
      </c>
      <c r="C171" s="4">
        <v>279276</v>
      </c>
      <c r="D171" s="4">
        <v>277752</v>
      </c>
      <c r="E171" s="5">
        <f t="shared" si="6"/>
        <v>6.6823630751561263</v>
      </c>
      <c r="F171" s="5">
        <f t="shared" si="7"/>
        <v>6.6458976383604913</v>
      </c>
      <c r="G171" s="4">
        <v>137904</v>
      </c>
      <c r="H171" s="6">
        <f t="shared" si="8"/>
        <v>0.49379108838568297</v>
      </c>
      <c r="I171" s="7">
        <f>VLOOKUP(A171,[1]Muni_Disbursements!$A$2:$C$352,3,FALSE)</f>
        <v>27927.600000000002</v>
      </c>
      <c r="J171" s="8">
        <f>VLOOKUP($A171,[1]Avg_Miles_Mins_Speed!$AH$5:$AL$355,4,FALSE)</f>
        <v>31.865900378062392</v>
      </c>
      <c r="K171" s="8">
        <f>VLOOKUP($A171,[1]Avg_Miles_Mins_Speed!$AH$5:$AL$355,2,FALSE)</f>
        <v>9.500605866852748</v>
      </c>
      <c r="L171" s="8">
        <f>VLOOKUP($A171,[1]Avg_Miles_Mins_Speed!$AH$5:$AL$355,3,FALSE)</f>
        <v>17.888600204235811</v>
      </c>
      <c r="M171" s="4">
        <f>VLOOKUP(A171,[1]Accidents!$A$2:$H$352,8,FALSE)</f>
        <v>13</v>
      </c>
    </row>
    <row r="172" spans="1:13" x14ac:dyDescent="0.25">
      <c r="A172" s="3" t="s">
        <v>183</v>
      </c>
      <c r="B172" s="4">
        <v>25825</v>
      </c>
      <c r="C172" s="4">
        <v>40432</v>
      </c>
      <c r="D172" s="4">
        <v>42769</v>
      </c>
      <c r="E172" s="5">
        <f t="shared" si="6"/>
        <v>1.5656147144240078</v>
      </c>
      <c r="F172" s="5">
        <f t="shared" si="7"/>
        <v>1.656108422071636</v>
      </c>
      <c r="G172" s="4">
        <v>12953</v>
      </c>
      <c r="H172" s="6">
        <f t="shared" si="8"/>
        <v>0.32036505738029286</v>
      </c>
      <c r="I172" s="7">
        <f>VLOOKUP(A172,[1]Muni_Disbursements!$A$2:$C$352,3,FALSE)</f>
        <v>4043.2000000000003</v>
      </c>
      <c r="J172" s="8">
        <f>VLOOKUP($A172,[1]Avg_Miles_Mins_Speed!$AH$5:$AL$355,4,FALSE)</f>
        <v>34.663906754345199</v>
      </c>
      <c r="K172" s="8">
        <f>VLOOKUP($A172,[1]Avg_Miles_Mins_Speed!$AH$5:$AL$355,2,FALSE)</f>
        <v>13.341118553355756</v>
      </c>
      <c r="L172" s="8">
        <f>VLOOKUP($A172,[1]Avg_Miles_Mins_Speed!$AH$5:$AL$355,3,FALSE)</f>
        <v>23.092235935033639</v>
      </c>
      <c r="M172" s="4">
        <f>VLOOKUP(A172,[1]Accidents!$A$2:$H$352,8,FALSE)</f>
        <v>2</v>
      </c>
    </row>
    <row r="173" spans="1:13" x14ac:dyDescent="0.25">
      <c r="A173" s="3" t="s">
        <v>184</v>
      </c>
      <c r="B173" s="4">
        <v>15060</v>
      </c>
      <c r="C173" s="4">
        <v>41782</v>
      </c>
      <c r="D173" s="4">
        <v>43551</v>
      </c>
      <c r="E173" s="5">
        <f t="shared" si="6"/>
        <v>2.7743691899070386</v>
      </c>
      <c r="F173" s="5">
        <f t="shared" si="7"/>
        <v>2.8918326693227092</v>
      </c>
      <c r="G173" s="4">
        <v>22029</v>
      </c>
      <c r="H173" s="6">
        <f t="shared" si="8"/>
        <v>0.52723660906610503</v>
      </c>
      <c r="I173" s="7">
        <f>VLOOKUP(A173,[1]Muni_Disbursements!$A$2:$C$352,3,FALSE)</f>
        <v>4178.2</v>
      </c>
      <c r="J173" s="8">
        <f>VLOOKUP($A173,[1]Avg_Miles_Mins_Speed!$AH$5:$AL$355,4,FALSE)</f>
        <v>30.112526151132798</v>
      </c>
      <c r="K173" s="8">
        <f>VLOOKUP($A173,[1]Avg_Miles_Mins_Speed!$AH$5:$AL$355,2,FALSE)</f>
        <v>7.5883042206825664</v>
      </c>
      <c r="L173" s="8">
        <f>VLOOKUP($A173,[1]Avg_Miles_Mins_Speed!$AH$5:$AL$355,3,FALSE)</f>
        <v>15.119895652587958</v>
      </c>
      <c r="M173" s="4">
        <f>VLOOKUP(A173,[1]Accidents!$A$2:$H$352,8,FALSE)</f>
        <v>4</v>
      </c>
    </row>
    <row r="174" spans="1:13" x14ac:dyDescent="0.25">
      <c r="A174" s="3" t="s">
        <v>185</v>
      </c>
      <c r="B174" s="4">
        <v>6508</v>
      </c>
      <c r="C174" s="4">
        <v>6241</v>
      </c>
      <c r="D174" s="4">
        <v>7086</v>
      </c>
      <c r="E174" s="5">
        <f t="shared" si="6"/>
        <v>0.95897357098955127</v>
      </c>
      <c r="F174" s="5">
        <f t="shared" si="7"/>
        <v>1.0888137676705594</v>
      </c>
      <c r="G174" s="4">
        <v>640</v>
      </c>
      <c r="H174" s="6">
        <f t="shared" si="8"/>
        <v>0.1025476686428457</v>
      </c>
      <c r="I174" s="7">
        <f>VLOOKUP(A174,[1]Muni_Disbursements!$A$2:$C$352,3,FALSE)</f>
        <v>624.1</v>
      </c>
      <c r="J174" s="8">
        <f>VLOOKUP($A174,[1]Avg_Miles_Mins_Speed!$AH$5:$AL$355,4,FALSE)</f>
        <v>42.219564119991091</v>
      </c>
      <c r="K174" s="8">
        <f>VLOOKUP($A174,[1]Avg_Miles_Mins_Speed!$AH$5:$AL$355,2,FALSE)</f>
        <v>15.661331489322224</v>
      </c>
      <c r="L174" s="8">
        <f>VLOOKUP($A174,[1]Avg_Miles_Mins_Speed!$AH$5:$AL$355,3,FALSE)</f>
        <v>22.256977516127225</v>
      </c>
      <c r="M174" s="4">
        <f>VLOOKUP(A174,[1]Accidents!$A$2:$H$352,8,FALSE)</f>
        <v>0</v>
      </c>
    </row>
    <row r="175" spans="1:13" x14ac:dyDescent="0.25">
      <c r="A175" s="3" t="s">
        <v>186</v>
      </c>
      <c r="B175" s="4">
        <v>10746</v>
      </c>
      <c r="C175" s="4">
        <v>22187</v>
      </c>
      <c r="D175" s="4">
        <v>22983</v>
      </c>
      <c r="E175" s="5">
        <f t="shared" si="6"/>
        <v>2.064675227991811</v>
      </c>
      <c r="F175" s="5">
        <f t="shared" si="7"/>
        <v>2.138749302065885</v>
      </c>
      <c r="G175" s="4">
        <v>3594</v>
      </c>
      <c r="H175" s="6">
        <f t="shared" si="8"/>
        <v>0.16198674899716051</v>
      </c>
      <c r="I175" s="7">
        <f>VLOOKUP(A175,[1]Muni_Disbursements!$A$2:$C$352,3,FALSE)</f>
        <v>2218.7000000000003</v>
      </c>
      <c r="J175" s="8">
        <f>VLOOKUP($A175,[1]Avg_Miles_Mins_Speed!$AH$5:$AL$355,4,FALSE)</f>
        <v>30.789493076907501</v>
      </c>
      <c r="K175" s="8">
        <f>VLOOKUP($A175,[1]Avg_Miles_Mins_Speed!$AH$5:$AL$355,2,FALSE)</f>
        <v>11.912871854243477</v>
      </c>
      <c r="L175" s="8">
        <f>VLOOKUP($A175,[1]Avg_Miles_Mins_Speed!$AH$5:$AL$355,3,FALSE)</f>
        <v>23.214812581331412</v>
      </c>
      <c r="M175" s="4">
        <f>VLOOKUP(A175,[1]Accidents!$A$2:$H$352,8,FALSE)</f>
        <v>1</v>
      </c>
    </row>
    <row r="176" spans="1:13" x14ac:dyDescent="0.25">
      <c r="A176" s="3" t="s">
        <v>187</v>
      </c>
      <c r="B176" s="4">
        <v>12799</v>
      </c>
      <c r="C176" s="4">
        <v>21353</v>
      </c>
      <c r="D176" s="4">
        <v>22914</v>
      </c>
      <c r="E176" s="5">
        <f t="shared" si="6"/>
        <v>1.6683334635518401</v>
      </c>
      <c r="F176" s="5">
        <f t="shared" si="7"/>
        <v>1.7902961168841316</v>
      </c>
      <c r="G176" s="4">
        <v>1964</v>
      </c>
      <c r="H176" s="6">
        <f t="shared" si="8"/>
        <v>9.1977708050391044E-2</v>
      </c>
      <c r="I176" s="7">
        <f>VLOOKUP(A176,[1]Muni_Disbursements!$A$2:$C$352,3,FALSE)</f>
        <v>2135.3000000000002</v>
      </c>
      <c r="J176" s="8">
        <f>VLOOKUP($A176,[1]Avg_Miles_Mins_Speed!$AH$5:$AL$355,4,FALSE)</f>
        <v>31.212832024492425</v>
      </c>
      <c r="K176" s="8">
        <f>VLOOKUP($A176,[1]Avg_Miles_Mins_Speed!$AH$5:$AL$355,2,FALSE)</f>
        <v>15.177941415200676</v>
      </c>
      <c r="L176" s="8">
        <f>VLOOKUP($A176,[1]Avg_Miles_Mins_Speed!$AH$5:$AL$355,3,FALSE)</f>
        <v>29.176349143757317</v>
      </c>
      <c r="M176" s="4">
        <f>VLOOKUP(A176,[1]Accidents!$A$2:$H$352,8,FALSE)</f>
        <v>0</v>
      </c>
    </row>
    <row r="177" spans="1:13" x14ac:dyDescent="0.25">
      <c r="A177" s="3" t="s">
        <v>188</v>
      </c>
      <c r="B177" s="4">
        <v>59659</v>
      </c>
      <c r="C177" s="4">
        <v>1151188</v>
      </c>
      <c r="D177" s="4">
        <v>1118116</v>
      </c>
      <c r="E177" s="5">
        <f t="shared" si="6"/>
        <v>19.296133022678891</v>
      </c>
      <c r="F177" s="5">
        <f t="shared" si="7"/>
        <v>18.741782463668518</v>
      </c>
      <c r="G177" s="4">
        <v>178829</v>
      </c>
      <c r="H177" s="6">
        <f t="shared" si="8"/>
        <v>0.15534300218556829</v>
      </c>
      <c r="I177" s="7">
        <f>VLOOKUP(A177,[1]Muni_Disbursements!$A$2:$C$352,3,FALSE)</f>
        <v>115118.8</v>
      </c>
      <c r="J177" s="8">
        <f>VLOOKUP($A177,[1]Avg_Miles_Mins_Speed!$AH$5:$AL$355,4,FALSE)</f>
        <v>19.360133977133568</v>
      </c>
      <c r="K177" s="8">
        <f>VLOOKUP($A177,[1]Avg_Miles_Mins_Speed!$AH$5:$AL$355,2,FALSE)</f>
        <v>5.5452489611006532</v>
      </c>
      <c r="L177" s="8">
        <f>VLOOKUP($A177,[1]Avg_Miles_Mins_Speed!$AH$5:$AL$355,3,FALSE)</f>
        <v>17.185569999619418</v>
      </c>
      <c r="M177" s="4">
        <f>VLOOKUP(A177,[1]Accidents!$A$2:$H$352,8,FALSE)</f>
        <v>110</v>
      </c>
    </row>
    <row r="178" spans="1:13" x14ac:dyDescent="0.25">
      <c r="A178" s="3" t="s">
        <v>189</v>
      </c>
      <c r="B178" s="4">
        <v>13115</v>
      </c>
      <c r="C178" s="4">
        <v>17347</v>
      </c>
      <c r="D178" s="4">
        <v>17358</v>
      </c>
      <c r="E178" s="5">
        <f t="shared" si="6"/>
        <v>1.3226839496759435</v>
      </c>
      <c r="F178" s="5">
        <f t="shared" si="7"/>
        <v>1.3235226839496759</v>
      </c>
      <c r="G178" s="4">
        <v>2933</v>
      </c>
      <c r="H178" s="6">
        <f t="shared" si="8"/>
        <v>0.16907822678272899</v>
      </c>
      <c r="I178" s="7">
        <f>VLOOKUP(A178,[1]Muni_Disbursements!$A$2:$C$352,3,FALSE)</f>
        <v>1734.7</v>
      </c>
      <c r="J178" s="8">
        <f>VLOOKUP($A178,[1]Avg_Miles_Mins_Speed!$AH$5:$AL$355,4,FALSE)</f>
        <v>32.461814932263891</v>
      </c>
      <c r="K178" s="8">
        <f>VLOOKUP($A178,[1]Avg_Miles_Mins_Speed!$AH$5:$AL$355,2,FALSE)</f>
        <v>13.367091026515247</v>
      </c>
      <c r="L178" s="8">
        <f>VLOOKUP($A178,[1]Avg_Miles_Mins_Speed!$AH$5:$AL$355,3,FALSE)</f>
        <v>24.706735075178418</v>
      </c>
      <c r="M178" s="4">
        <f>VLOOKUP(A178,[1]Accidents!$A$2:$H$352,8,FALSE)</f>
        <v>0</v>
      </c>
    </row>
    <row r="179" spans="1:13" x14ac:dyDescent="0.25">
      <c r="A179" s="3" t="s">
        <v>190</v>
      </c>
      <c r="B179" s="4">
        <v>29817</v>
      </c>
      <c r="C179" s="4">
        <v>218871</v>
      </c>
      <c r="D179" s="4">
        <v>223132</v>
      </c>
      <c r="E179" s="5">
        <f t="shared" si="6"/>
        <v>7.3404769091457895</v>
      </c>
      <c r="F179" s="5">
        <f t="shared" si="7"/>
        <v>7.4833819633095215</v>
      </c>
      <c r="G179" s="4">
        <v>22357</v>
      </c>
      <c r="H179" s="6">
        <f t="shared" si="8"/>
        <v>0.1021469267285296</v>
      </c>
      <c r="I179" s="7">
        <f>VLOOKUP(A179,[1]Muni_Disbursements!$A$2:$C$352,3,FALSE)</f>
        <v>21887.100000000002</v>
      </c>
      <c r="J179" s="8">
        <f>VLOOKUP($A179,[1]Avg_Miles_Mins_Speed!$AH$5:$AL$355,4,FALSE)</f>
        <v>22.225627591704903</v>
      </c>
      <c r="K179" s="8">
        <f>VLOOKUP($A179,[1]Avg_Miles_Mins_Speed!$AH$5:$AL$355,2,FALSE)</f>
        <v>7.2159388052072675</v>
      </c>
      <c r="L179" s="8">
        <f>VLOOKUP($A179,[1]Avg_Miles_Mins_Speed!$AH$5:$AL$355,3,FALSE)</f>
        <v>19.480049619567321</v>
      </c>
      <c r="M179" s="4">
        <f>VLOOKUP(A179,[1]Accidents!$A$2:$H$352,8,FALSE)</f>
        <v>6</v>
      </c>
    </row>
    <row r="180" spans="1:13" x14ac:dyDescent="0.25">
      <c r="A180" s="3" t="s">
        <v>191</v>
      </c>
      <c r="B180" s="4">
        <v>6228</v>
      </c>
      <c r="C180" s="4">
        <v>4511</v>
      </c>
      <c r="D180" s="4">
        <v>4801</v>
      </c>
      <c r="E180" s="5">
        <f t="shared" si="6"/>
        <v>0.72430956968529225</v>
      </c>
      <c r="F180" s="5">
        <f t="shared" si="7"/>
        <v>0.77087347463070011</v>
      </c>
      <c r="G180" s="4">
        <v>577</v>
      </c>
      <c r="H180" s="6">
        <f t="shared" si="8"/>
        <v>0.12790955442252272</v>
      </c>
      <c r="I180" s="7">
        <f>VLOOKUP(A180,[1]Muni_Disbursements!$A$2:$C$352,3,FALSE)</f>
        <v>451.1</v>
      </c>
      <c r="J180" s="8">
        <f>VLOOKUP($A180,[1]Avg_Miles_Mins_Speed!$AH$5:$AL$355,4,FALSE)</f>
        <v>34.329422624685918</v>
      </c>
      <c r="K180" s="8">
        <f>VLOOKUP($A180,[1]Avg_Miles_Mins_Speed!$AH$5:$AL$355,2,FALSE)</f>
        <v>13.740435328689868</v>
      </c>
      <c r="L180" s="8">
        <f>VLOOKUP($A180,[1]Avg_Miles_Mins_Speed!$AH$5:$AL$355,3,FALSE)</f>
        <v>24.015146678539129</v>
      </c>
      <c r="M180" s="4">
        <f>VLOOKUP(A180,[1]Accidents!$A$2:$H$352,8,FALSE)</f>
        <v>2</v>
      </c>
    </row>
    <row r="181" spans="1:13" x14ac:dyDescent="0.25">
      <c r="A181" s="3" t="s">
        <v>192</v>
      </c>
      <c r="B181" s="4">
        <v>6723</v>
      </c>
      <c r="C181" s="4">
        <v>6080</v>
      </c>
      <c r="D181" s="4">
        <v>5344</v>
      </c>
      <c r="E181" s="5">
        <f t="shared" si="6"/>
        <v>0.90435817343447866</v>
      </c>
      <c r="F181" s="5">
        <f t="shared" si="7"/>
        <v>0.79488323665030491</v>
      </c>
      <c r="G181" s="4">
        <v>417</v>
      </c>
      <c r="H181" s="6">
        <f t="shared" si="8"/>
        <v>6.8585526315789472E-2</v>
      </c>
      <c r="I181" s="7">
        <f>VLOOKUP(A181,[1]Muni_Disbursements!$A$2:$C$352,3,FALSE)</f>
        <v>608</v>
      </c>
      <c r="J181" s="8">
        <f>VLOOKUP($A181,[1]Avg_Miles_Mins_Speed!$AH$5:$AL$355,4,FALSE)</f>
        <v>40.075710430145193</v>
      </c>
      <c r="K181" s="8">
        <f>VLOOKUP($A181,[1]Avg_Miles_Mins_Speed!$AH$5:$AL$355,2,FALSE)</f>
        <v>13.842352151562499</v>
      </c>
      <c r="L181" s="8">
        <f>VLOOKUP($A181,[1]Avg_Miles_Mins_Speed!$AH$5:$AL$355,3,FALSE)</f>
        <v>20.724302081717106</v>
      </c>
      <c r="M181" s="4">
        <f>VLOOKUP(A181,[1]Accidents!$A$2:$H$352,8,FALSE)</f>
        <v>0</v>
      </c>
    </row>
    <row r="182" spans="1:13" x14ac:dyDescent="0.25">
      <c r="A182" s="3" t="s">
        <v>193</v>
      </c>
      <c r="B182" s="4">
        <v>53059</v>
      </c>
      <c r="C182" s="4">
        <v>384561</v>
      </c>
      <c r="D182" s="4">
        <v>358043</v>
      </c>
      <c r="E182" s="5">
        <f t="shared" si="6"/>
        <v>7.2477996192917322</v>
      </c>
      <c r="F182" s="5">
        <f t="shared" si="7"/>
        <v>6.7480163591473641</v>
      </c>
      <c r="G182" s="4">
        <v>110958</v>
      </c>
      <c r="H182" s="6">
        <f t="shared" si="8"/>
        <v>0.28853159836800923</v>
      </c>
      <c r="I182" s="7">
        <f>VLOOKUP(A182,[1]Muni_Disbursements!$A$2:$C$352,3,FALSE)</f>
        <v>38456.1</v>
      </c>
      <c r="J182" s="8">
        <f>VLOOKUP($A182,[1]Avg_Miles_Mins_Speed!$AH$5:$AL$355,4,FALSE)</f>
        <v>28.954503032487619</v>
      </c>
      <c r="K182" s="8">
        <f>VLOOKUP($A182,[1]Avg_Miles_Mins_Speed!$AH$5:$AL$355,2,FALSE)</f>
        <v>6.6519676539841841</v>
      </c>
      <c r="L182" s="8">
        <f>VLOOKUP($A182,[1]Avg_Miles_Mins_Speed!$AH$5:$AL$355,3,FALSE)</f>
        <v>13.784317375132684</v>
      </c>
      <c r="M182" s="4">
        <f>VLOOKUP(A182,[1]Accidents!$A$2:$H$352,8,FALSE)</f>
        <v>25</v>
      </c>
    </row>
    <row r="183" spans="1:13" x14ac:dyDescent="0.25">
      <c r="A183" s="3" t="s">
        <v>194</v>
      </c>
      <c r="B183" s="4">
        <v>24245</v>
      </c>
      <c r="C183" s="4">
        <v>50583</v>
      </c>
      <c r="D183" s="4">
        <v>51556</v>
      </c>
      <c r="E183" s="5">
        <f t="shared" si="6"/>
        <v>2.0863270777479892</v>
      </c>
      <c r="F183" s="5">
        <f t="shared" si="7"/>
        <v>2.1264590637244791</v>
      </c>
      <c r="G183" s="4">
        <v>15620</v>
      </c>
      <c r="H183" s="6">
        <f t="shared" si="8"/>
        <v>0.3087993990075717</v>
      </c>
      <c r="I183" s="7">
        <f>VLOOKUP(A183,[1]Muni_Disbursements!$A$2:$C$352,3,FALSE)</f>
        <v>5058.3</v>
      </c>
      <c r="J183" s="8">
        <f>VLOOKUP($A183,[1]Avg_Miles_Mins_Speed!$AH$5:$AL$355,4,FALSE)</f>
        <v>38.848296447007392</v>
      </c>
      <c r="K183" s="8">
        <f>VLOOKUP($A183,[1]Avg_Miles_Mins_Speed!$AH$5:$AL$355,2,FALSE)</f>
        <v>13.326482289532057</v>
      </c>
      <c r="L183" s="8">
        <f>VLOOKUP($A183,[1]Avg_Miles_Mins_Speed!$AH$5:$AL$355,3,FALSE)</f>
        <v>20.582342354770574</v>
      </c>
      <c r="M183" s="4">
        <f>VLOOKUP(A183,[1]Accidents!$A$2:$H$352,8,FALSE)</f>
        <v>7</v>
      </c>
    </row>
    <row r="184" spans="1:13" x14ac:dyDescent="0.25">
      <c r="A184" s="3" t="s">
        <v>195</v>
      </c>
      <c r="B184" s="4">
        <v>385</v>
      </c>
      <c r="C184" s="4">
        <v>1</v>
      </c>
      <c r="D184" s="4">
        <v>4</v>
      </c>
      <c r="E184" s="5">
        <f t="shared" si="6"/>
        <v>2.5974025974025974E-3</v>
      </c>
      <c r="F184" s="5">
        <f t="shared" si="7"/>
        <v>1.038961038961039E-2</v>
      </c>
      <c r="G184" s="4">
        <v>0</v>
      </c>
      <c r="H184" s="6">
        <f t="shared" si="8"/>
        <v>0</v>
      </c>
      <c r="I184" s="7">
        <f>VLOOKUP(A184,[1]Muni_Disbursements!$A$2:$C$352,3,FALSE)</f>
        <v>0.1</v>
      </c>
      <c r="J184" s="8">
        <f>VLOOKUP($A184,[1]Avg_Miles_Mins_Speed!$AH$5:$AL$355,4,FALSE)</f>
        <v>40.208530805687204</v>
      </c>
      <c r="K184" s="8">
        <f>VLOOKUP($A184,[1]Avg_Miles_Mins_Speed!$AH$5:$AL$355,2,FALSE)</f>
        <v>21.21</v>
      </c>
      <c r="L184" s="8">
        <f>VLOOKUP($A184,[1]Avg_Miles_Mins_Speed!$AH$5:$AL$355,3,FALSE)</f>
        <v>31.65</v>
      </c>
      <c r="M184" s="4">
        <f>VLOOKUP(A184,[1]Accidents!$A$2:$H$352,8,FALSE)</f>
        <v>0</v>
      </c>
    </row>
    <row r="185" spans="1:13" x14ac:dyDescent="0.25">
      <c r="A185" s="3" t="s">
        <v>196</v>
      </c>
      <c r="B185" s="4">
        <v>9779</v>
      </c>
      <c r="C185" s="4">
        <v>34902</v>
      </c>
      <c r="D185" s="4">
        <v>37935</v>
      </c>
      <c r="E185" s="5">
        <f t="shared" si="6"/>
        <v>3.5690765926986399</v>
      </c>
      <c r="F185" s="5">
        <f t="shared" si="7"/>
        <v>3.879231005215257</v>
      </c>
      <c r="G185" s="4">
        <v>2625</v>
      </c>
      <c r="H185" s="6">
        <f t="shared" si="8"/>
        <v>7.5210589651022869E-2</v>
      </c>
      <c r="I185" s="7">
        <f>VLOOKUP(A185,[1]Muni_Disbursements!$A$2:$C$352,3,FALSE)</f>
        <v>3490.2000000000003</v>
      </c>
      <c r="J185" s="8">
        <f>VLOOKUP($A185,[1]Avg_Miles_Mins_Speed!$AH$5:$AL$355,4,FALSE)</f>
        <v>29.713147583429517</v>
      </c>
      <c r="K185" s="8">
        <f>VLOOKUP($A185,[1]Avg_Miles_Mins_Speed!$AH$5:$AL$355,2,FALSE)</f>
        <v>12.069581656314826</v>
      </c>
      <c r="L185" s="8">
        <f>VLOOKUP($A185,[1]Avg_Miles_Mins_Speed!$AH$5:$AL$355,3,FALSE)</f>
        <v>24.372204168054843</v>
      </c>
      <c r="M185" s="4">
        <f>VLOOKUP(A185,[1]Accidents!$A$2:$H$352,8,FALSE)</f>
        <v>0</v>
      </c>
    </row>
    <row r="186" spans="1:13" x14ac:dyDescent="0.25">
      <c r="A186" s="3" t="s">
        <v>197</v>
      </c>
      <c r="B186" s="4">
        <v>30379</v>
      </c>
      <c r="C186" s="4">
        <v>81205</v>
      </c>
      <c r="D186" s="4">
        <v>77691</v>
      </c>
      <c r="E186" s="5">
        <f t="shared" si="6"/>
        <v>2.6730636294808914</v>
      </c>
      <c r="F186" s="5">
        <f t="shared" si="7"/>
        <v>2.5573916192106387</v>
      </c>
      <c r="G186" s="4">
        <v>35183</v>
      </c>
      <c r="H186" s="6">
        <f t="shared" si="8"/>
        <v>0.4332614986761899</v>
      </c>
      <c r="I186" s="7">
        <f>VLOOKUP(A186,[1]Muni_Disbursements!$A$2:$C$352,3,FALSE)</f>
        <v>8120.5</v>
      </c>
      <c r="J186" s="8">
        <f>VLOOKUP($A186,[1]Avg_Miles_Mins_Speed!$AH$5:$AL$355,4,FALSE)</f>
        <v>33.226647503793075</v>
      </c>
      <c r="K186" s="8">
        <f>VLOOKUP($A186,[1]Avg_Miles_Mins_Speed!$AH$5:$AL$355,2,FALSE)</f>
        <v>11.269535831558894</v>
      </c>
      <c r="L186" s="8">
        <f>VLOOKUP($A186,[1]Avg_Miles_Mins_Speed!$AH$5:$AL$355,3,FALSE)</f>
        <v>20.350297146780864</v>
      </c>
      <c r="M186" s="4">
        <f>VLOOKUP(A186,[1]Accidents!$A$2:$H$352,8,FALSE)</f>
        <v>1</v>
      </c>
    </row>
    <row r="187" spans="1:13" x14ac:dyDescent="0.25">
      <c r="A187" s="3" t="s">
        <v>198</v>
      </c>
      <c r="B187" s="4">
        <v>13831</v>
      </c>
      <c r="C187" s="4">
        <v>57754</v>
      </c>
      <c r="D187" s="4">
        <v>60261</v>
      </c>
      <c r="E187" s="5">
        <f t="shared" si="6"/>
        <v>4.1756922854457379</v>
      </c>
      <c r="F187" s="5">
        <f t="shared" si="7"/>
        <v>4.3569517749981923</v>
      </c>
      <c r="G187" s="4">
        <v>9032</v>
      </c>
      <c r="H187" s="6">
        <f t="shared" si="8"/>
        <v>0.15638743636804378</v>
      </c>
      <c r="I187" s="7">
        <f>VLOOKUP(A187,[1]Muni_Disbursements!$A$2:$C$352,3,FALSE)</f>
        <v>5775.4000000000005</v>
      </c>
      <c r="J187" s="8">
        <f>VLOOKUP($A187,[1]Avg_Miles_Mins_Speed!$AH$5:$AL$355,4,FALSE)</f>
        <v>32.047425523357255</v>
      </c>
      <c r="K187" s="8">
        <f>VLOOKUP($A187,[1]Avg_Miles_Mins_Speed!$AH$5:$AL$355,2,FALSE)</f>
        <v>8.3915304174890739</v>
      </c>
      <c r="L187" s="8">
        <f>VLOOKUP($A187,[1]Avg_Miles_Mins_Speed!$AH$5:$AL$355,3,FALSE)</f>
        <v>15.710835326924544</v>
      </c>
      <c r="M187" s="4">
        <f>VLOOKUP(A187,[1]Accidents!$A$2:$H$352,8,FALSE)</f>
        <v>4</v>
      </c>
    </row>
    <row r="188" spans="1:13" x14ac:dyDescent="0.25">
      <c r="A188" s="3" t="s">
        <v>199</v>
      </c>
      <c r="B188" s="4">
        <v>8460</v>
      </c>
      <c r="C188" s="4">
        <v>12673</v>
      </c>
      <c r="D188" s="4">
        <v>12405</v>
      </c>
      <c r="E188" s="5">
        <f t="shared" si="6"/>
        <v>1.4979905437352246</v>
      </c>
      <c r="F188" s="5">
        <f t="shared" si="7"/>
        <v>1.4663120567375887</v>
      </c>
      <c r="G188" s="4">
        <v>1699</v>
      </c>
      <c r="H188" s="6">
        <f t="shared" si="8"/>
        <v>0.13406454667403139</v>
      </c>
      <c r="I188" s="7">
        <f>VLOOKUP(A188,[1]Muni_Disbursements!$A$2:$C$352,3,FALSE)</f>
        <v>1267.3000000000002</v>
      </c>
      <c r="J188" s="8">
        <f>VLOOKUP($A188,[1]Avg_Miles_Mins_Speed!$AH$5:$AL$355,4,FALSE)</f>
        <v>30.381235174874064</v>
      </c>
      <c r="K188" s="8">
        <f>VLOOKUP($A188,[1]Avg_Miles_Mins_Speed!$AH$5:$AL$355,2,FALSE)</f>
        <v>12.902576843645548</v>
      </c>
      <c r="L188" s="8">
        <f>VLOOKUP($A188,[1]Avg_Miles_Mins_Speed!$AH$5:$AL$355,3,FALSE)</f>
        <v>25.481340905420971</v>
      </c>
      <c r="M188" s="4">
        <f>VLOOKUP(A188,[1]Accidents!$A$2:$H$352,8,FALSE)</f>
        <v>0</v>
      </c>
    </row>
    <row r="189" spans="1:13" x14ac:dyDescent="0.25">
      <c r="A189" s="3" t="s">
        <v>200</v>
      </c>
      <c r="B189" s="4">
        <v>3174</v>
      </c>
      <c r="C189" s="4">
        <v>1203</v>
      </c>
      <c r="D189" s="4">
        <v>1087</v>
      </c>
      <c r="E189" s="5">
        <f t="shared" si="6"/>
        <v>0.37901701323251419</v>
      </c>
      <c r="F189" s="5">
        <f t="shared" si="7"/>
        <v>0.34247006931316948</v>
      </c>
      <c r="G189" s="4">
        <v>34</v>
      </c>
      <c r="H189" s="6">
        <f t="shared" si="8"/>
        <v>2.8262676641729011E-2</v>
      </c>
      <c r="I189" s="7">
        <f>VLOOKUP(A189,[1]Muni_Disbursements!$A$2:$C$352,3,FALSE)</f>
        <v>120.30000000000001</v>
      </c>
      <c r="J189" s="8">
        <f>VLOOKUP($A189,[1]Avg_Miles_Mins_Speed!$AH$5:$AL$355,4,FALSE)</f>
        <v>34.990831144243593</v>
      </c>
      <c r="K189" s="8">
        <f>VLOOKUP($A189,[1]Avg_Miles_Mins_Speed!$AH$5:$AL$355,2,FALSE)</f>
        <v>16.557388534546963</v>
      </c>
      <c r="L189" s="8">
        <f>VLOOKUP($A189,[1]Avg_Miles_Mins_Speed!$AH$5:$AL$355,3,FALSE)</f>
        <v>28.391532283915211</v>
      </c>
      <c r="M189" s="4">
        <f>VLOOKUP(A189,[1]Accidents!$A$2:$H$352,8,FALSE)</f>
        <v>0</v>
      </c>
    </row>
    <row r="190" spans="1:13" x14ac:dyDescent="0.25">
      <c r="A190" s="3" t="s">
        <v>201</v>
      </c>
      <c r="B190" s="4">
        <v>28630</v>
      </c>
      <c r="C190" s="4">
        <v>225821</v>
      </c>
      <c r="D190" s="4">
        <v>226460</v>
      </c>
      <c r="E190" s="5">
        <f t="shared" si="6"/>
        <v>7.8875654907439747</v>
      </c>
      <c r="F190" s="5">
        <f t="shared" si="7"/>
        <v>7.9098847362906044</v>
      </c>
      <c r="G190" s="4">
        <v>23027</v>
      </c>
      <c r="H190" s="6">
        <f t="shared" si="8"/>
        <v>0.10197014449497611</v>
      </c>
      <c r="I190" s="7">
        <f>VLOOKUP(A190,[1]Muni_Disbursements!$A$2:$C$352,3,FALSE)</f>
        <v>22582.100000000002</v>
      </c>
      <c r="J190" s="8">
        <f>VLOOKUP($A190,[1]Avg_Miles_Mins_Speed!$AH$5:$AL$355,4,FALSE)</f>
        <v>22.551347293245207</v>
      </c>
      <c r="K190" s="8">
        <f>VLOOKUP($A190,[1]Avg_Miles_Mins_Speed!$AH$5:$AL$355,2,FALSE)</f>
        <v>7.9250488995269448</v>
      </c>
      <c r="L190" s="8">
        <f>VLOOKUP($A190,[1]Avg_Miles_Mins_Speed!$AH$5:$AL$355,3,FALSE)</f>
        <v>21.085344826117943</v>
      </c>
      <c r="M190" s="4">
        <f>VLOOKUP(A190,[1]Accidents!$A$2:$H$352,8,FALSE)</f>
        <v>55</v>
      </c>
    </row>
    <row r="191" spans="1:13" x14ac:dyDescent="0.25">
      <c r="A191" s="3" t="s">
        <v>202</v>
      </c>
      <c r="B191" s="4">
        <v>118</v>
      </c>
      <c r="C191" s="4">
        <v>0</v>
      </c>
      <c r="D191" s="4">
        <v>0</v>
      </c>
      <c r="E191" s="5">
        <f t="shared" si="6"/>
        <v>0</v>
      </c>
      <c r="F191" s="5">
        <f t="shared" si="7"/>
        <v>0</v>
      </c>
      <c r="G191" s="4">
        <v>0</v>
      </c>
      <c r="H191" s="6" t="e">
        <f t="shared" si="8"/>
        <v>#DIV/0!</v>
      </c>
      <c r="I191" s="7">
        <f>VLOOKUP(A191,[1]Muni_Disbursements!$A$2:$C$352,3,FALSE)</f>
        <v>0</v>
      </c>
      <c r="J191" s="8">
        <f>VLOOKUP($A191,[1]Avg_Miles_Mins_Speed!$AH$5:$AL$355,4,FALSE)</f>
        <v>0</v>
      </c>
      <c r="K191" s="8">
        <f>VLOOKUP($A191,[1]Avg_Miles_Mins_Speed!$AH$5:$AL$355,2,FALSE)</f>
        <v>0</v>
      </c>
      <c r="L191" s="8">
        <f>VLOOKUP($A191,[1]Avg_Miles_Mins_Speed!$AH$5:$AL$355,3,FALSE)</f>
        <v>0</v>
      </c>
      <c r="M191" s="4">
        <f>VLOOKUP(A191,[1]Accidents!$A$2:$H$352,8,FALSE)</f>
        <v>0</v>
      </c>
    </row>
    <row r="192" spans="1:13" x14ac:dyDescent="0.25">
      <c r="A192" s="3" t="s">
        <v>203</v>
      </c>
      <c r="B192" s="4">
        <v>8150</v>
      </c>
      <c r="C192" s="4">
        <v>711</v>
      </c>
      <c r="D192" s="4">
        <v>1311</v>
      </c>
      <c r="E192" s="5">
        <f t="shared" si="6"/>
        <v>8.723926380368098E-2</v>
      </c>
      <c r="F192" s="5">
        <f t="shared" si="7"/>
        <v>0.16085889570552148</v>
      </c>
      <c r="G192" s="4">
        <v>35</v>
      </c>
      <c r="H192" s="6">
        <f t="shared" si="8"/>
        <v>4.9226441631504921E-2</v>
      </c>
      <c r="I192" s="7">
        <f>VLOOKUP(A192,[1]Muni_Disbursements!$A$2:$C$352,3,FALSE)</f>
        <v>71.100000000000009</v>
      </c>
      <c r="J192" s="8">
        <f>VLOOKUP($A192,[1]Avg_Miles_Mins_Speed!$AH$5:$AL$355,4,FALSE)</f>
        <v>35.374529598035885</v>
      </c>
      <c r="K192" s="8">
        <f>VLOOKUP($A192,[1]Avg_Miles_Mins_Speed!$AH$5:$AL$355,2,FALSE)</f>
        <v>17.87376745485232</v>
      </c>
      <c r="L192" s="8">
        <f>VLOOKUP($A192,[1]Avg_Miles_Mins_Speed!$AH$5:$AL$355,3,FALSE)</f>
        <v>30.316333799409279</v>
      </c>
      <c r="M192" s="4">
        <f>VLOOKUP(A192,[1]Accidents!$A$2:$H$352,8,FALSE)</f>
        <v>0</v>
      </c>
    </row>
    <row r="193" spans="1:13" x14ac:dyDescent="0.25">
      <c r="A193" s="3" t="s">
        <v>204</v>
      </c>
      <c r="B193" s="4">
        <v>8580</v>
      </c>
      <c r="C193" s="4">
        <v>392</v>
      </c>
      <c r="D193" s="4">
        <v>556</v>
      </c>
      <c r="E193" s="5">
        <f t="shared" si="6"/>
        <v>4.5687645687645689E-2</v>
      </c>
      <c r="F193" s="5">
        <f t="shared" si="7"/>
        <v>6.4801864801864797E-2</v>
      </c>
      <c r="G193" s="4">
        <v>23</v>
      </c>
      <c r="H193" s="6">
        <f t="shared" si="8"/>
        <v>5.8673469387755105E-2</v>
      </c>
      <c r="I193" s="7">
        <f>VLOOKUP(A193,[1]Muni_Disbursements!$A$2:$C$352,3,FALSE)</f>
        <v>39.200000000000003</v>
      </c>
      <c r="J193" s="8">
        <f>VLOOKUP($A193,[1]Avg_Miles_Mins_Speed!$AH$5:$AL$355,4,FALSE)</f>
        <v>44.573989515941705</v>
      </c>
      <c r="K193" s="8">
        <f>VLOOKUP($A193,[1]Avg_Miles_Mins_Speed!$AH$5:$AL$355,2,FALSE)</f>
        <v>27.503951925714286</v>
      </c>
      <c r="L193" s="8">
        <f>VLOOKUP($A193,[1]Avg_Miles_Mins_Speed!$AH$5:$AL$355,3,FALSE)</f>
        <v>37.022423468571432</v>
      </c>
      <c r="M193" s="4">
        <f>VLOOKUP(A193,[1]Accidents!$A$2:$H$352,8,FALSE)</f>
        <v>0</v>
      </c>
    </row>
    <row r="194" spans="1:13" x14ac:dyDescent="0.25">
      <c r="A194" s="3" t="s">
        <v>205</v>
      </c>
      <c r="B194" s="4">
        <v>1095</v>
      </c>
      <c r="C194" s="4">
        <v>26</v>
      </c>
      <c r="D194" s="4">
        <v>26</v>
      </c>
      <c r="E194" s="5">
        <f t="shared" si="6"/>
        <v>2.3744292237442923E-2</v>
      </c>
      <c r="F194" s="5">
        <f t="shared" si="7"/>
        <v>2.3744292237442923E-2</v>
      </c>
      <c r="G194" s="4">
        <v>1</v>
      </c>
      <c r="H194" s="6">
        <f t="shared" si="8"/>
        <v>3.8461538461538464E-2</v>
      </c>
      <c r="I194" s="7">
        <f>VLOOKUP(A194,[1]Muni_Disbursements!$A$2:$C$352,3,FALSE)</f>
        <v>2.6</v>
      </c>
      <c r="J194" s="8">
        <f>VLOOKUP($A194,[1]Avg_Miles_Mins_Speed!$AH$5:$AL$355,4,FALSE)</f>
        <v>40.95163132754292</v>
      </c>
      <c r="K194" s="8">
        <f>VLOOKUP($A194,[1]Avg_Miles_Mins_Speed!$AH$5:$AL$355,2,FALSE)</f>
        <v>48.381027278846155</v>
      </c>
      <c r="L194" s="8">
        <f>VLOOKUP($A194,[1]Avg_Miles_Mins_Speed!$AH$5:$AL$355,3,FALSE)</f>
        <v>70.885128201923081</v>
      </c>
      <c r="M194" s="4">
        <f>VLOOKUP(A194,[1]Accidents!$A$2:$H$352,8,FALSE)</f>
        <v>0</v>
      </c>
    </row>
    <row r="195" spans="1:13" x14ac:dyDescent="0.25">
      <c r="A195" s="3" t="s">
        <v>206</v>
      </c>
      <c r="B195" s="4">
        <v>819</v>
      </c>
      <c r="C195" s="4">
        <v>19</v>
      </c>
      <c r="D195" s="4">
        <v>24</v>
      </c>
      <c r="E195" s="5">
        <f t="shared" ref="E195:E258" si="9">C195/B195</f>
        <v>2.31990231990232E-2</v>
      </c>
      <c r="F195" s="5">
        <f t="shared" ref="F195:F258" si="10">D195/B195</f>
        <v>2.9304029304029304E-2</v>
      </c>
      <c r="G195" s="4">
        <v>1</v>
      </c>
      <c r="H195" s="6">
        <f t="shared" ref="H195:H258" si="11">G195/C195</f>
        <v>5.2631578947368418E-2</v>
      </c>
      <c r="I195" s="7">
        <f>VLOOKUP(A195,[1]Muni_Disbursements!$A$2:$C$352,3,FALSE)</f>
        <v>1.9000000000000001</v>
      </c>
      <c r="J195" s="8">
        <f>VLOOKUP($A195,[1]Avg_Miles_Mins_Speed!$AH$5:$AL$355,4,FALSE)</f>
        <v>31.767772590702204</v>
      </c>
      <c r="K195" s="8">
        <f>VLOOKUP($A195,[1]Avg_Miles_Mins_Speed!$AH$5:$AL$355,2,FALSE)</f>
        <v>14.725384365789475</v>
      </c>
      <c r="L195" s="8">
        <f>VLOOKUP($A195,[1]Avg_Miles_Mins_Speed!$AH$5:$AL$355,3,FALSE)</f>
        <v>27.81192982368421</v>
      </c>
      <c r="M195" s="4">
        <f>VLOOKUP(A195,[1]Accidents!$A$2:$H$352,8,FALSE)</f>
        <v>0</v>
      </c>
    </row>
    <row r="196" spans="1:13" x14ac:dyDescent="0.25">
      <c r="A196" s="3" t="s">
        <v>207</v>
      </c>
      <c r="B196" s="4">
        <v>160</v>
      </c>
      <c r="C196" s="4">
        <v>1</v>
      </c>
      <c r="D196" s="4">
        <v>0</v>
      </c>
      <c r="E196" s="5">
        <f t="shared" si="9"/>
        <v>6.2500000000000003E-3</v>
      </c>
      <c r="F196" s="5">
        <f t="shared" si="10"/>
        <v>0</v>
      </c>
      <c r="G196" s="4">
        <v>0</v>
      </c>
      <c r="H196" s="6">
        <f t="shared" si="11"/>
        <v>0</v>
      </c>
      <c r="I196" s="7">
        <f>VLOOKUP(A196,[1]Muni_Disbursements!$A$2:$C$352,3,FALSE)</f>
        <v>0.1</v>
      </c>
      <c r="J196" s="8">
        <f>VLOOKUP($A196,[1]Avg_Miles_Mins_Speed!$AH$5:$AL$355,4,FALSE)</f>
        <v>39.904864864864869</v>
      </c>
      <c r="K196" s="8">
        <f>VLOOKUP($A196,[1]Avg_Miles_Mins_Speed!$AH$5:$AL$355,2,FALSE)</f>
        <v>30.76</v>
      </c>
      <c r="L196" s="8">
        <f>VLOOKUP($A196,[1]Avg_Miles_Mins_Speed!$AH$5:$AL$355,3,FALSE)</f>
        <v>46.25</v>
      </c>
      <c r="M196" s="4">
        <f>VLOOKUP(A196,[1]Accidents!$A$2:$H$352,8,FALSE)</f>
        <v>0</v>
      </c>
    </row>
    <row r="197" spans="1:13" x14ac:dyDescent="0.25">
      <c r="A197" s="3" t="s">
        <v>208</v>
      </c>
      <c r="B197" s="4">
        <v>3334</v>
      </c>
      <c r="C197" s="4">
        <v>16193</v>
      </c>
      <c r="D197" s="4">
        <v>18598</v>
      </c>
      <c r="E197" s="5">
        <f t="shared" si="9"/>
        <v>4.8569286142771446</v>
      </c>
      <c r="F197" s="5">
        <f t="shared" si="10"/>
        <v>5.578284343131374</v>
      </c>
      <c r="G197" s="4">
        <v>402</v>
      </c>
      <c r="H197" s="6">
        <f t="shared" si="11"/>
        <v>2.4825541900821344E-2</v>
      </c>
      <c r="I197" s="7">
        <f>VLOOKUP(A197,[1]Muni_Disbursements!$A$2:$C$352,3,FALSE)</f>
        <v>1619.3000000000002</v>
      </c>
      <c r="J197" s="8">
        <f>VLOOKUP($A197,[1]Avg_Miles_Mins_Speed!$AH$5:$AL$355,4,FALSE)</f>
        <v>23.33046746726567</v>
      </c>
      <c r="K197" s="8">
        <f>VLOOKUP($A197,[1]Avg_Miles_Mins_Speed!$AH$5:$AL$355,2,FALSE)</f>
        <v>9.8679535295446161</v>
      </c>
      <c r="L197" s="8">
        <f>VLOOKUP($A197,[1]Avg_Miles_Mins_Speed!$AH$5:$AL$355,3,FALSE)</f>
        <v>25.377854627362442</v>
      </c>
      <c r="M197" s="4">
        <f>VLOOKUP(A197,[1]Accidents!$A$2:$H$352,8,FALSE)</f>
        <v>0</v>
      </c>
    </row>
    <row r="198" spans="1:13" x14ac:dyDescent="0.25">
      <c r="A198" s="3" t="s">
        <v>209</v>
      </c>
      <c r="B198" s="4">
        <v>14255</v>
      </c>
      <c r="C198" s="4">
        <v>415056</v>
      </c>
      <c r="D198" s="4">
        <v>415035</v>
      </c>
      <c r="E198" s="5">
        <f t="shared" si="9"/>
        <v>29.116520519116101</v>
      </c>
      <c r="F198" s="5">
        <f t="shared" si="10"/>
        <v>29.115047351806385</v>
      </c>
      <c r="G198" s="4">
        <v>415035</v>
      </c>
      <c r="H198" s="6">
        <f t="shared" si="11"/>
        <v>0.99994940441771718</v>
      </c>
      <c r="I198" s="7">
        <f>VLOOKUP(A198,[1]Muni_Disbursements!$A$2:$C$352,3,FALSE)</f>
        <v>41505.600000000006</v>
      </c>
      <c r="J198" s="8">
        <f>VLOOKUP($A198,[1]Avg_Miles_Mins_Speed!$AH$5:$AL$355,4,FALSE)</f>
        <v>17.882432028977334</v>
      </c>
      <c r="K198" s="8">
        <f>VLOOKUP($A198,[1]Avg_Miles_Mins_Speed!$AH$5:$AL$355,2,FALSE)</f>
        <v>2.8472087208471151</v>
      </c>
      <c r="L198" s="8">
        <f>VLOOKUP($A198,[1]Avg_Miles_Mins_Speed!$AH$5:$AL$355,3,FALSE)</f>
        <v>9.5530922736909485</v>
      </c>
      <c r="M198" s="4">
        <f>VLOOKUP(A198,[1]Accidents!$A$2:$H$352,8,FALSE)</f>
        <v>14</v>
      </c>
    </row>
    <row r="199" spans="1:13" x14ac:dyDescent="0.25">
      <c r="A199" s="3" t="s">
        <v>210</v>
      </c>
      <c r="B199" s="4">
        <v>37006</v>
      </c>
      <c r="C199" s="4">
        <v>281920</v>
      </c>
      <c r="D199" s="4">
        <v>299330</v>
      </c>
      <c r="E199" s="5">
        <f t="shared" si="9"/>
        <v>7.6182240717721452</v>
      </c>
      <c r="F199" s="5">
        <f t="shared" si="10"/>
        <v>8.0886883208128406</v>
      </c>
      <c r="G199" s="4">
        <v>72327</v>
      </c>
      <c r="H199" s="6">
        <f t="shared" si="11"/>
        <v>0.25655150397275822</v>
      </c>
      <c r="I199" s="7">
        <f>VLOOKUP(A199,[1]Muni_Disbursements!$A$2:$C$352,3,FALSE)</f>
        <v>28192</v>
      </c>
      <c r="J199" s="8">
        <f>VLOOKUP($A199,[1]Avg_Miles_Mins_Speed!$AH$5:$AL$355,4,FALSE)</f>
        <v>27.975873183580184</v>
      </c>
      <c r="K199" s="8">
        <f>VLOOKUP($A199,[1]Avg_Miles_Mins_Speed!$AH$5:$AL$355,2,FALSE)</f>
        <v>8.9301635511049593</v>
      </c>
      <c r="L199" s="8">
        <f>VLOOKUP($A199,[1]Avg_Miles_Mins_Speed!$AH$5:$AL$355,3,FALSE)</f>
        <v>19.152567984215025</v>
      </c>
      <c r="M199" s="4">
        <f>VLOOKUP(A199,[1]Accidents!$A$2:$H$352,8,FALSE)</f>
        <v>12</v>
      </c>
    </row>
    <row r="200" spans="1:13" x14ac:dyDescent="0.25">
      <c r="A200" s="3" t="s">
        <v>211</v>
      </c>
      <c r="B200" s="4">
        <v>32091</v>
      </c>
      <c r="C200" s="4">
        <v>244804</v>
      </c>
      <c r="D200" s="4">
        <v>258009</v>
      </c>
      <c r="E200" s="5">
        <f t="shared" si="9"/>
        <v>7.6284316475024152</v>
      </c>
      <c r="F200" s="5">
        <f t="shared" si="10"/>
        <v>8.0399177339440957</v>
      </c>
      <c r="G200" s="4">
        <v>33713</v>
      </c>
      <c r="H200" s="6">
        <f t="shared" si="11"/>
        <v>0.13771425303508111</v>
      </c>
      <c r="I200" s="7">
        <f>VLOOKUP(A200,[1]Muni_Disbursements!$A$2:$C$352,3,FALSE)</f>
        <v>24480.400000000001</v>
      </c>
      <c r="J200" s="8">
        <f>VLOOKUP($A200,[1]Avg_Miles_Mins_Speed!$AH$5:$AL$355,4,FALSE)</f>
        <v>27.560386149543447</v>
      </c>
      <c r="K200" s="8">
        <f>VLOOKUP($A200,[1]Avg_Miles_Mins_Speed!$AH$5:$AL$355,2,FALSE)</f>
        <v>10.531993955336979</v>
      </c>
      <c r="L200" s="8">
        <f>VLOOKUP($A200,[1]Avg_Miles_Mins_Speed!$AH$5:$AL$355,3,FALSE)</f>
        <v>22.928548021475628</v>
      </c>
      <c r="M200" s="4">
        <f>VLOOKUP(A200,[1]Accidents!$A$2:$H$352,8,FALSE)</f>
        <v>12</v>
      </c>
    </row>
    <row r="201" spans="1:13" x14ac:dyDescent="0.25">
      <c r="A201" s="3" t="s">
        <v>212</v>
      </c>
      <c r="B201" s="4">
        <v>250</v>
      </c>
      <c r="C201" s="4">
        <v>38</v>
      </c>
      <c r="D201" s="4">
        <v>22</v>
      </c>
      <c r="E201" s="5">
        <f t="shared" si="9"/>
        <v>0.152</v>
      </c>
      <c r="F201" s="5">
        <f t="shared" si="10"/>
        <v>8.7999999999999995E-2</v>
      </c>
      <c r="G201" s="4">
        <v>2</v>
      </c>
      <c r="H201" s="6">
        <f t="shared" si="11"/>
        <v>5.2631578947368418E-2</v>
      </c>
      <c r="I201" s="7">
        <f>VLOOKUP(A201,[1]Muni_Disbursements!$A$2:$C$352,3,FALSE)</f>
        <v>3.8000000000000003</v>
      </c>
      <c r="J201" s="8">
        <f>VLOOKUP($A201,[1]Avg_Miles_Mins_Speed!$AH$5:$AL$355,4,FALSE)</f>
        <v>39.029975353207348</v>
      </c>
      <c r="K201" s="8">
        <f>VLOOKUP($A201,[1]Avg_Miles_Mins_Speed!$AH$5:$AL$355,2,FALSE)</f>
        <v>10.62539724</v>
      </c>
      <c r="L201" s="8">
        <f>VLOOKUP($A201,[1]Avg_Miles_Mins_Speed!$AH$5:$AL$355,3,FALSE)</f>
        <v>16.33421053</v>
      </c>
      <c r="M201" s="4">
        <f>VLOOKUP(A201,[1]Accidents!$A$2:$H$352,8,FALSE)</f>
        <v>0</v>
      </c>
    </row>
    <row r="202" spans="1:13" x14ac:dyDescent="0.25">
      <c r="A202" s="3" t="s">
        <v>213</v>
      </c>
      <c r="B202" s="4">
        <v>101079</v>
      </c>
      <c r="C202" s="4">
        <v>669045</v>
      </c>
      <c r="D202" s="4">
        <v>627994</v>
      </c>
      <c r="E202" s="5">
        <f t="shared" si="9"/>
        <v>6.6190306591873682</v>
      </c>
      <c r="F202" s="5">
        <f t="shared" si="10"/>
        <v>6.212902779014434</v>
      </c>
      <c r="G202" s="4">
        <v>444463</v>
      </c>
      <c r="H202" s="6">
        <f t="shared" si="11"/>
        <v>0.66432452226681316</v>
      </c>
      <c r="I202" s="7">
        <f>VLOOKUP(A202,[1]Muni_Disbursements!$A$2:$C$352,3,FALSE)</f>
        <v>66904.5</v>
      </c>
      <c r="J202" s="8">
        <f>VLOOKUP($A202,[1]Avg_Miles_Mins_Speed!$AH$5:$AL$355,4,FALSE)</f>
        <v>29.421185479962784</v>
      </c>
      <c r="K202" s="8">
        <f>VLOOKUP($A202,[1]Avg_Miles_Mins_Speed!$AH$5:$AL$355,2,FALSE)</f>
        <v>6.2578277604279533</v>
      </c>
      <c r="L202" s="8">
        <f>VLOOKUP($A202,[1]Avg_Miles_Mins_Speed!$AH$5:$AL$355,3,FALSE)</f>
        <v>12.761880920175354</v>
      </c>
      <c r="M202" s="4">
        <f>VLOOKUP(A202,[1]Accidents!$A$2:$H$352,8,FALSE)</f>
        <v>11</v>
      </c>
    </row>
    <row r="203" spans="1:13" x14ac:dyDescent="0.25">
      <c r="A203" s="3" t="s">
        <v>214</v>
      </c>
      <c r="B203" s="4">
        <v>996</v>
      </c>
      <c r="C203" s="4">
        <v>17</v>
      </c>
      <c r="D203" s="4">
        <v>60</v>
      </c>
      <c r="E203" s="5">
        <f t="shared" si="9"/>
        <v>1.7068273092369479E-2</v>
      </c>
      <c r="F203" s="5">
        <f t="shared" si="10"/>
        <v>6.0240963855421686E-2</v>
      </c>
      <c r="G203" s="4">
        <v>4</v>
      </c>
      <c r="H203" s="6">
        <f t="shared" si="11"/>
        <v>0.23529411764705882</v>
      </c>
      <c r="I203" s="7">
        <f>VLOOKUP(A203,[1]Muni_Disbursements!$A$2:$C$352,3,FALSE)</f>
        <v>1.7000000000000002</v>
      </c>
      <c r="J203" s="8">
        <f>VLOOKUP($A203,[1]Avg_Miles_Mins_Speed!$AH$5:$AL$355,4,FALSE)</f>
        <v>36.515874488058572</v>
      </c>
      <c r="K203" s="8">
        <f>VLOOKUP($A203,[1]Avg_Miles_Mins_Speed!$AH$5:$AL$355,2,FALSE)</f>
        <v>20.173707990588234</v>
      </c>
      <c r="L203" s="8">
        <f>VLOOKUP($A203,[1]Avg_Miles_Mins_Speed!$AH$5:$AL$355,3,FALSE)</f>
        <v>33.147843134117643</v>
      </c>
      <c r="M203" s="4">
        <f>VLOOKUP(A203,[1]Accidents!$A$2:$H$352,8,FALSE)</f>
        <v>0</v>
      </c>
    </row>
    <row r="204" spans="1:13" x14ac:dyDescent="0.25">
      <c r="A204" s="3" t="s">
        <v>215</v>
      </c>
      <c r="B204" s="4">
        <v>1528</v>
      </c>
      <c r="C204" s="4">
        <v>14</v>
      </c>
      <c r="D204" s="4">
        <v>16</v>
      </c>
      <c r="E204" s="5">
        <f t="shared" si="9"/>
        <v>9.1623036649214652E-3</v>
      </c>
      <c r="F204" s="5">
        <f t="shared" si="10"/>
        <v>1.0471204188481676E-2</v>
      </c>
      <c r="G204" s="4">
        <v>0</v>
      </c>
      <c r="H204" s="6">
        <f t="shared" si="11"/>
        <v>0</v>
      </c>
      <c r="I204" s="7">
        <f>VLOOKUP(A204,[1]Muni_Disbursements!$A$2:$C$352,3,FALSE)</f>
        <v>1.4000000000000001</v>
      </c>
      <c r="J204" s="8">
        <f>VLOOKUP($A204,[1]Avg_Miles_Mins_Speed!$AH$5:$AL$355,4,FALSE)</f>
        <v>38.982226048930677</v>
      </c>
      <c r="K204" s="8">
        <f>VLOOKUP($A204,[1]Avg_Miles_Mins_Speed!$AH$5:$AL$355,2,FALSE)</f>
        <v>52.321263159285714</v>
      </c>
      <c r="L204" s="8">
        <f>VLOOKUP($A204,[1]Avg_Miles_Mins_Speed!$AH$5:$AL$355,3,FALSE)</f>
        <v>80.530952378571428</v>
      </c>
      <c r="M204" s="4">
        <f>VLOOKUP(A204,[1]Accidents!$A$2:$H$352,8,FALSE)</f>
        <v>0</v>
      </c>
    </row>
    <row r="205" spans="1:13" x14ac:dyDescent="0.25">
      <c r="A205" s="3" t="s">
        <v>216</v>
      </c>
      <c r="B205" s="4">
        <v>983</v>
      </c>
      <c r="C205" s="4">
        <v>47</v>
      </c>
      <c r="D205" s="4">
        <v>134</v>
      </c>
      <c r="E205" s="5">
        <f t="shared" si="9"/>
        <v>4.7812817904374368E-2</v>
      </c>
      <c r="F205" s="5">
        <f t="shared" si="10"/>
        <v>0.1363173957273652</v>
      </c>
      <c r="G205" s="4">
        <v>8</v>
      </c>
      <c r="H205" s="6">
        <f t="shared" si="11"/>
        <v>0.1702127659574468</v>
      </c>
      <c r="I205" s="7">
        <f>VLOOKUP(A205,[1]Muni_Disbursements!$A$2:$C$352,3,FALSE)</f>
        <v>4.7</v>
      </c>
      <c r="J205" s="8">
        <f>VLOOKUP($A205,[1]Avg_Miles_Mins_Speed!$AH$5:$AL$355,4,FALSE)</f>
        <v>40.000493350181188</v>
      </c>
      <c r="K205" s="8">
        <f>VLOOKUP($A205,[1]Avg_Miles_Mins_Speed!$AH$5:$AL$355,2,FALSE)</f>
        <v>18.27904341382979</v>
      </c>
      <c r="L205" s="8">
        <f>VLOOKUP($A205,[1]Avg_Miles_Mins_Speed!$AH$5:$AL$355,3,FALSE)</f>
        <v>27.418226951063829</v>
      </c>
      <c r="M205" s="4">
        <f>VLOOKUP(A205,[1]Accidents!$A$2:$H$352,8,FALSE)</f>
        <v>1</v>
      </c>
    </row>
    <row r="206" spans="1:13" x14ac:dyDescent="0.25">
      <c r="A206" s="3" t="s">
        <v>217</v>
      </c>
      <c r="B206" s="4">
        <v>6716</v>
      </c>
      <c r="C206" s="4">
        <v>8561</v>
      </c>
      <c r="D206" s="4">
        <v>8760</v>
      </c>
      <c r="E206" s="5">
        <f t="shared" si="9"/>
        <v>1.2747170935080405</v>
      </c>
      <c r="F206" s="5">
        <f t="shared" si="10"/>
        <v>1.3043478260869565</v>
      </c>
      <c r="G206" s="4">
        <v>535</v>
      </c>
      <c r="H206" s="6">
        <f t="shared" si="11"/>
        <v>6.2492699450998716E-2</v>
      </c>
      <c r="I206" s="7">
        <f>VLOOKUP(A206,[1]Muni_Disbursements!$A$2:$C$352,3,FALSE)</f>
        <v>856.1</v>
      </c>
      <c r="J206" s="8">
        <f>VLOOKUP($A206,[1]Avg_Miles_Mins_Speed!$AH$5:$AL$355,4,FALSE)</f>
        <v>37.106088569287216</v>
      </c>
      <c r="K206" s="8">
        <f>VLOOKUP($A206,[1]Avg_Miles_Mins_Speed!$AH$5:$AL$355,2,FALSE)</f>
        <v>15.742188363935288</v>
      </c>
      <c r="L206" s="8">
        <f>VLOOKUP($A206,[1]Avg_Miles_Mins_Speed!$AH$5:$AL$355,3,FALSE)</f>
        <v>25.454887277391659</v>
      </c>
      <c r="M206" s="4">
        <f>VLOOKUP(A206,[1]Accidents!$A$2:$H$352,8,FALSE)</f>
        <v>0</v>
      </c>
    </row>
    <row r="207" spans="1:13" x14ac:dyDescent="0.25">
      <c r="A207" s="3" t="s">
        <v>218</v>
      </c>
      <c r="B207" s="4">
        <v>18289</v>
      </c>
      <c r="C207" s="4">
        <v>51519</v>
      </c>
      <c r="D207" s="4">
        <v>48110</v>
      </c>
      <c r="E207" s="5">
        <f t="shared" si="9"/>
        <v>2.8169391437476077</v>
      </c>
      <c r="F207" s="5">
        <f t="shared" si="10"/>
        <v>2.6305429493137953</v>
      </c>
      <c r="G207" s="4">
        <v>14587</v>
      </c>
      <c r="H207" s="6">
        <f t="shared" si="11"/>
        <v>0.28313825967118927</v>
      </c>
      <c r="I207" s="7">
        <f>VLOOKUP(A207,[1]Muni_Disbursements!$A$2:$C$352,3,FALSE)</f>
        <v>5151.9000000000005</v>
      </c>
      <c r="J207" s="8">
        <f>VLOOKUP($A207,[1]Avg_Miles_Mins_Speed!$AH$5:$AL$355,4,FALSE)</f>
        <v>35.981713333863013</v>
      </c>
      <c r="K207" s="8">
        <f>VLOOKUP($A207,[1]Avg_Miles_Mins_Speed!$AH$5:$AL$355,2,FALSE)</f>
        <v>12.115505526654244</v>
      </c>
      <c r="L207" s="8">
        <f>VLOOKUP($A207,[1]Avg_Miles_Mins_Speed!$AH$5:$AL$355,3,FALSE)</f>
        <v>20.202771470449349</v>
      </c>
      <c r="M207" s="4">
        <f>VLOOKUP(A207,[1]Accidents!$A$2:$H$352,8,FALSE)</f>
        <v>1</v>
      </c>
    </row>
    <row r="208" spans="1:13" x14ac:dyDescent="0.25">
      <c r="A208" s="3" t="s">
        <v>219</v>
      </c>
      <c r="B208" s="4">
        <v>88923</v>
      </c>
      <c r="C208" s="4">
        <v>1268208</v>
      </c>
      <c r="D208" s="4">
        <v>1311554</v>
      </c>
      <c r="E208" s="5">
        <f t="shared" si="9"/>
        <v>14.261867008535475</v>
      </c>
      <c r="F208" s="5">
        <f t="shared" si="10"/>
        <v>14.749322447510767</v>
      </c>
      <c r="G208" s="4">
        <v>286801</v>
      </c>
      <c r="H208" s="6">
        <f t="shared" si="11"/>
        <v>0.2261466573306587</v>
      </c>
      <c r="I208" s="7">
        <f>VLOOKUP(A208,[1]Muni_Disbursements!$A$2:$C$352,3,FALSE)</f>
        <v>126820.8</v>
      </c>
      <c r="J208" s="8">
        <f>VLOOKUP($A208,[1]Avg_Miles_Mins_Speed!$AH$5:$AL$355,4,FALSE)</f>
        <v>23.256231494910541</v>
      </c>
      <c r="K208" s="8">
        <f>VLOOKUP($A208,[1]Avg_Miles_Mins_Speed!$AH$5:$AL$355,2,FALSE)</f>
        <v>7.1884888271999339</v>
      </c>
      <c r="L208" s="8">
        <f>VLOOKUP($A208,[1]Avg_Miles_Mins_Speed!$AH$5:$AL$355,3,FALSE)</f>
        <v>18.545968194648605</v>
      </c>
      <c r="M208" s="4">
        <f>VLOOKUP(A208,[1]Accidents!$A$2:$H$352,8,FALSE)</f>
        <v>94</v>
      </c>
    </row>
    <row r="209" spans="1:13" x14ac:dyDescent="0.25">
      <c r="A209" s="3" t="s">
        <v>220</v>
      </c>
      <c r="B209" s="4">
        <v>11662</v>
      </c>
      <c r="C209" s="4">
        <v>16447</v>
      </c>
      <c r="D209" s="4">
        <v>18058</v>
      </c>
      <c r="E209" s="5">
        <f t="shared" si="9"/>
        <v>1.4103069799348311</v>
      </c>
      <c r="F209" s="5">
        <f t="shared" si="10"/>
        <v>1.5484479506088149</v>
      </c>
      <c r="G209" s="4">
        <v>1547</v>
      </c>
      <c r="H209" s="6">
        <f t="shared" si="11"/>
        <v>9.40597069374354E-2</v>
      </c>
      <c r="I209" s="7">
        <f>VLOOKUP(A209,[1]Muni_Disbursements!$A$2:$C$352,3,FALSE)</f>
        <v>1644.7</v>
      </c>
      <c r="J209" s="8">
        <f>VLOOKUP($A209,[1]Avg_Miles_Mins_Speed!$AH$5:$AL$355,4,FALSE)</f>
        <v>33.97586630360842</v>
      </c>
      <c r="K209" s="8">
        <f>VLOOKUP($A209,[1]Avg_Miles_Mins_Speed!$AH$5:$AL$355,2,FALSE)</f>
        <v>16.825456195227094</v>
      </c>
      <c r="L209" s="8">
        <f>VLOOKUP($A209,[1]Avg_Miles_Mins_Speed!$AH$5:$AL$355,3,FALSE)</f>
        <v>29.713072293506414</v>
      </c>
      <c r="M209" s="4">
        <f>VLOOKUP(A209,[1]Accidents!$A$2:$H$352,8,FALSE)</f>
        <v>0</v>
      </c>
    </row>
    <row r="210" spans="1:13" x14ac:dyDescent="0.25">
      <c r="A210" s="3" t="s">
        <v>221</v>
      </c>
      <c r="B210" s="4">
        <v>12961</v>
      </c>
      <c r="C210" s="4">
        <v>445</v>
      </c>
      <c r="D210" s="4">
        <v>612</v>
      </c>
      <c r="E210" s="5">
        <f t="shared" si="9"/>
        <v>3.4333770542396419E-2</v>
      </c>
      <c r="F210" s="5">
        <f t="shared" si="10"/>
        <v>4.7218578813363166E-2</v>
      </c>
      <c r="G210" s="4">
        <v>182</v>
      </c>
      <c r="H210" s="6">
        <f t="shared" si="11"/>
        <v>0.40898876404494383</v>
      </c>
      <c r="I210" s="7">
        <f>VLOOKUP(A210,[1]Muni_Disbursements!$A$2:$C$352,3,FALSE)</f>
        <v>44.5</v>
      </c>
      <c r="J210" s="8">
        <f>VLOOKUP($A210,[1]Avg_Miles_Mins_Speed!$AH$5:$AL$355,4,FALSE)</f>
        <v>35.645767605389857</v>
      </c>
      <c r="K210" s="8">
        <f>VLOOKUP($A210,[1]Avg_Miles_Mins_Speed!$AH$5:$AL$355,2,FALSE)</f>
        <v>15.695997419325844</v>
      </c>
      <c r="L210" s="8">
        <f>VLOOKUP($A210,[1]Avg_Miles_Mins_Speed!$AH$5:$AL$355,3,FALSE)</f>
        <v>26.419962548853931</v>
      </c>
      <c r="M210" s="4">
        <f>VLOOKUP(A210,[1]Accidents!$A$2:$H$352,8,FALSE)</f>
        <v>0</v>
      </c>
    </row>
    <row r="211" spans="1:13" x14ac:dyDescent="0.25">
      <c r="A211" s="3" t="s">
        <v>222</v>
      </c>
      <c r="B211" s="4">
        <v>30915</v>
      </c>
      <c r="C211" s="4">
        <v>188237</v>
      </c>
      <c r="D211" s="4">
        <v>198242</v>
      </c>
      <c r="E211" s="5">
        <f t="shared" si="9"/>
        <v>6.0888565421316514</v>
      </c>
      <c r="F211" s="5">
        <f t="shared" si="10"/>
        <v>6.4124858482937084</v>
      </c>
      <c r="G211" s="4">
        <v>34996</v>
      </c>
      <c r="H211" s="6">
        <f t="shared" si="11"/>
        <v>0.18591456514925334</v>
      </c>
      <c r="I211" s="7">
        <f>VLOOKUP(A211,[1]Muni_Disbursements!$A$2:$C$352,3,FALSE)</f>
        <v>18823.7</v>
      </c>
      <c r="J211" s="8">
        <f>VLOOKUP($A211,[1]Avg_Miles_Mins_Speed!$AH$5:$AL$355,4,FALSE)</f>
        <v>31.095857937214785</v>
      </c>
      <c r="K211" s="8">
        <f>VLOOKUP($A211,[1]Avg_Miles_Mins_Speed!$AH$5:$AL$355,2,FALSE)</f>
        <v>10.012291496530542</v>
      </c>
      <c r="L211" s="8">
        <f>VLOOKUP($A211,[1]Avg_Miles_Mins_Speed!$AH$5:$AL$355,3,FALSE)</f>
        <v>19.318890992001997</v>
      </c>
      <c r="M211" s="4">
        <f>VLOOKUP(A211,[1]Accidents!$A$2:$H$352,8,FALSE)</f>
        <v>3</v>
      </c>
    </row>
    <row r="212" spans="1:13" x14ac:dyDescent="0.25">
      <c r="A212" s="3" t="s">
        <v>223</v>
      </c>
      <c r="B212" s="4">
        <v>30834</v>
      </c>
      <c r="C212" s="4">
        <v>123368</v>
      </c>
      <c r="D212" s="4">
        <v>85729</v>
      </c>
      <c r="E212" s="5">
        <f t="shared" si="9"/>
        <v>4.0010378153985862</v>
      </c>
      <c r="F212" s="5">
        <f t="shared" si="10"/>
        <v>2.7803398845430367</v>
      </c>
      <c r="G212" s="4">
        <v>30932</v>
      </c>
      <c r="H212" s="6">
        <f t="shared" si="11"/>
        <v>0.25072952467414567</v>
      </c>
      <c r="I212" s="7">
        <f>VLOOKUP(A212,[1]Muni_Disbursements!$A$2:$C$352,3,FALSE)</f>
        <v>12336.800000000001</v>
      </c>
      <c r="J212" s="8">
        <f>VLOOKUP($A212,[1]Avg_Miles_Mins_Speed!$AH$5:$AL$355,4,FALSE)</f>
        <v>31.93290160514789</v>
      </c>
      <c r="K212" s="8">
        <f>VLOOKUP($A212,[1]Avg_Miles_Mins_Speed!$AH$5:$AL$355,2,FALSE)</f>
        <v>9.3127276853306213</v>
      </c>
      <c r="L212" s="8">
        <f>VLOOKUP($A212,[1]Avg_Miles_Mins_Speed!$AH$5:$AL$355,3,FALSE)</f>
        <v>17.49805476586441</v>
      </c>
      <c r="M212" s="4">
        <f>VLOOKUP(A212,[1]Accidents!$A$2:$H$352,8,FALSE)</f>
        <v>1</v>
      </c>
    </row>
    <row r="213" spans="1:13" x14ac:dyDescent="0.25">
      <c r="A213" s="3" t="s">
        <v>224</v>
      </c>
      <c r="B213" s="4">
        <v>4735</v>
      </c>
      <c r="C213" s="4">
        <v>1007</v>
      </c>
      <c r="D213" s="4">
        <v>1143</v>
      </c>
      <c r="E213" s="5">
        <f t="shared" si="9"/>
        <v>0.21267159450897571</v>
      </c>
      <c r="F213" s="5">
        <f t="shared" si="10"/>
        <v>0.24139387539598733</v>
      </c>
      <c r="G213" s="4">
        <v>58</v>
      </c>
      <c r="H213" s="6">
        <f t="shared" si="11"/>
        <v>5.7596822244289969E-2</v>
      </c>
      <c r="I213" s="7">
        <f>VLOOKUP(A213,[1]Muni_Disbursements!$A$2:$C$352,3,FALSE)</f>
        <v>100.7</v>
      </c>
      <c r="J213" s="8">
        <f>VLOOKUP($A213,[1]Avg_Miles_Mins_Speed!$AH$5:$AL$355,4,FALSE)</f>
        <v>32.819187135192507</v>
      </c>
      <c r="K213" s="8">
        <f>VLOOKUP($A213,[1]Avg_Miles_Mins_Speed!$AH$5:$AL$355,2,FALSE)</f>
        <v>19.915948733952334</v>
      </c>
      <c r="L213" s="8">
        <f>VLOOKUP($A213,[1]Avg_Miles_Mins_Speed!$AH$5:$AL$355,3,FALSE)</f>
        <v>36.410314463753728</v>
      </c>
      <c r="M213" s="4">
        <f>VLOOKUP(A213,[1]Accidents!$A$2:$H$352,8,FALSE)</f>
        <v>0</v>
      </c>
    </row>
    <row r="214" spans="1:13" x14ac:dyDescent="0.25">
      <c r="A214" s="3" t="s">
        <v>225</v>
      </c>
      <c r="B214" s="4">
        <v>15554</v>
      </c>
      <c r="C214" s="4">
        <v>55357</v>
      </c>
      <c r="D214" s="4">
        <v>62530</v>
      </c>
      <c r="E214" s="5">
        <f t="shared" si="9"/>
        <v>3.5590201877330592</v>
      </c>
      <c r="F214" s="5">
        <f t="shared" si="10"/>
        <v>4.0201877330590206</v>
      </c>
      <c r="G214" s="4">
        <v>7272</v>
      </c>
      <c r="H214" s="6">
        <f t="shared" si="11"/>
        <v>0.13136550029806529</v>
      </c>
      <c r="I214" s="7">
        <f>VLOOKUP(A214,[1]Muni_Disbursements!$A$2:$C$352,3,FALSE)</f>
        <v>5535.7000000000007</v>
      </c>
      <c r="J214" s="8">
        <f>VLOOKUP($A214,[1]Avg_Miles_Mins_Speed!$AH$5:$AL$355,4,FALSE)</f>
        <v>31.906124325183121</v>
      </c>
      <c r="K214" s="8">
        <f>VLOOKUP($A214,[1]Avg_Miles_Mins_Speed!$AH$5:$AL$355,2,FALSE)</f>
        <v>12.743013660925989</v>
      </c>
      <c r="L214" s="8">
        <f>VLOOKUP($A214,[1]Avg_Miles_Mins_Speed!$AH$5:$AL$355,3,FALSE)</f>
        <v>23.963450147158266</v>
      </c>
      <c r="M214" s="4">
        <f>VLOOKUP(A214,[1]Accidents!$A$2:$H$352,8,FALSE)</f>
        <v>0</v>
      </c>
    </row>
    <row r="215" spans="1:13" x14ac:dyDescent="0.25">
      <c r="A215" s="3" t="s">
        <v>226</v>
      </c>
      <c r="B215" s="4">
        <v>29571</v>
      </c>
      <c r="C215" s="4">
        <v>53957</v>
      </c>
      <c r="D215" s="4">
        <v>53561</v>
      </c>
      <c r="E215" s="5">
        <f t="shared" si="9"/>
        <v>1.8246592945791484</v>
      </c>
      <c r="F215" s="5">
        <f t="shared" si="10"/>
        <v>1.811267796151635</v>
      </c>
      <c r="G215" s="4">
        <v>18514</v>
      </c>
      <c r="H215" s="6">
        <f t="shared" si="11"/>
        <v>0.3431250810830847</v>
      </c>
      <c r="I215" s="7">
        <f>VLOOKUP(A215,[1]Muni_Disbursements!$A$2:$C$352,3,FALSE)</f>
        <v>5395.7000000000007</v>
      </c>
      <c r="J215" s="8">
        <f>VLOOKUP($A215,[1]Avg_Miles_Mins_Speed!$AH$5:$AL$355,4,FALSE)</f>
        <v>33.69872029413218</v>
      </c>
      <c r="K215" s="8">
        <f>VLOOKUP($A215,[1]Avg_Miles_Mins_Speed!$AH$5:$AL$355,2,FALSE)</f>
        <v>10.738694848477492</v>
      </c>
      <c r="L215" s="8">
        <f>VLOOKUP($A215,[1]Avg_Miles_Mins_Speed!$AH$5:$AL$355,3,FALSE)</f>
        <v>19.120064064297498</v>
      </c>
      <c r="M215" s="4">
        <f>VLOOKUP(A215,[1]Accidents!$A$2:$H$352,8,FALSE)</f>
        <v>1</v>
      </c>
    </row>
    <row r="216" spans="1:13" x14ac:dyDescent="0.25">
      <c r="A216" s="3" t="s">
        <v>227</v>
      </c>
      <c r="B216" s="4">
        <v>15741</v>
      </c>
      <c r="C216" s="4">
        <v>58005</v>
      </c>
      <c r="D216" s="4">
        <v>63236</v>
      </c>
      <c r="E216" s="5">
        <f t="shared" si="9"/>
        <v>3.6849628359062323</v>
      </c>
      <c r="F216" s="5">
        <f t="shared" si="10"/>
        <v>4.0172797153929229</v>
      </c>
      <c r="G216" s="4">
        <v>6156</v>
      </c>
      <c r="H216" s="6">
        <f t="shared" si="11"/>
        <v>0.1061287820015516</v>
      </c>
      <c r="I216" s="7">
        <f>VLOOKUP(A216,[1]Muni_Disbursements!$A$2:$C$352,3,FALSE)</f>
        <v>5800.5</v>
      </c>
      <c r="J216" s="8">
        <f>VLOOKUP($A216,[1]Avg_Miles_Mins_Speed!$AH$5:$AL$355,4,FALSE)</f>
        <v>32.515537242701612</v>
      </c>
      <c r="K216" s="8">
        <f>VLOOKUP($A216,[1]Avg_Miles_Mins_Speed!$AH$5:$AL$355,2,FALSE)</f>
        <v>10.579152674592379</v>
      </c>
      <c r="L216" s="8">
        <f>VLOOKUP($A216,[1]Avg_Miles_Mins_Speed!$AH$5:$AL$355,3,FALSE)</f>
        <v>19.521410817778126</v>
      </c>
      <c r="M216" s="4">
        <f>VLOOKUP(A216,[1]Accidents!$A$2:$H$352,8,FALSE)</f>
        <v>4</v>
      </c>
    </row>
    <row r="217" spans="1:13" x14ac:dyDescent="0.25">
      <c r="A217" s="3" t="s">
        <v>228</v>
      </c>
      <c r="B217" s="4">
        <v>16335</v>
      </c>
      <c r="C217" s="4">
        <v>19587</v>
      </c>
      <c r="D217" s="4">
        <v>18763</v>
      </c>
      <c r="E217" s="5">
        <f t="shared" si="9"/>
        <v>1.1990817263544535</v>
      </c>
      <c r="F217" s="5">
        <f t="shared" si="10"/>
        <v>1.1486378940924395</v>
      </c>
      <c r="G217" s="4">
        <v>4871</v>
      </c>
      <c r="H217" s="6">
        <f t="shared" si="11"/>
        <v>0.24868535252973911</v>
      </c>
      <c r="I217" s="7">
        <f>VLOOKUP(A217,[1]Muni_Disbursements!$A$2:$C$352,3,FALSE)</f>
        <v>1958.7</v>
      </c>
      <c r="J217" s="8">
        <f>VLOOKUP($A217,[1]Avg_Miles_Mins_Speed!$AH$5:$AL$355,4,FALSE)</f>
        <v>35.866374949935398</v>
      </c>
      <c r="K217" s="8">
        <f>VLOOKUP($A217,[1]Avg_Miles_Mins_Speed!$AH$5:$AL$355,2,FALSE)</f>
        <v>13.083292157597898</v>
      </c>
      <c r="L217" s="8">
        <f>VLOOKUP($A217,[1]Avg_Miles_Mins_Speed!$AH$5:$AL$355,3,FALSE)</f>
        <v>21.88672623178741</v>
      </c>
      <c r="M217" s="4">
        <f>VLOOKUP(A217,[1]Accidents!$A$2:$H$352,8,FALSE)</f>
        <v>0</v>
      </c>
    </row>
    <row r="218" spans="1:13" x14ac:dyDescent="0.25">
      <c r="A218" s="3" t="s">
        <v>229</v>
      </c>
      <c r="B218" s="4">
        <v>2866</v>
      </c>
      <c r="C218" s="4">
        <v>18</v>
      </c>
      <c r="D218" s="4">
        <v>40</v>
      </c>
      <c r="E218" s="5">
        <f t="shared" si="9"/>
        <v>6.2805303558967204E-3</v>
      </c>
      <c r="F218" s="5">
        <f t="shared" si="10"/>
        <v>1.3956734124214934E-2</v>
      </c>
      <c r="G218" s="4">
        <v>0</v>
      </c>
      <c r="H218" s="6">
        <f t="shared" si="11"/>
        <v>0</v>
      </c>
      <c r="I218" s="7">
        <f>VLOOKUP(A218,[1]Muni_Disbursements!$A$2:$C$352,3,FALSE)</f>
        <v>1.8</v>
      </c>
      <c r="J218" s="8">
        <f>VLOOKUP($A218,[1]Avg_Miles_Mins_Speed!$AH$5:$AL$355,4,FALSE)</f>
        <v>44.668594473313092</v>
      </c>
      <c r="K218" s="8">
        <f>VLOOKUP($A218,[1]Avg_Miles_Mins_Speed!$AH$5:$AL$355,2,FALSE)</f>
        <v>37.499422925000005</v>
      </c>
      <c r="L218" s="8">
        <f>VLOOKUP($A218,[1]Avg_Miles_Mins_Speed!$AH$5:$AL$355,3,FALSE)</f>
        <v>50.370185183333334</v>
      </c>
      <c r="M218" s="4">
        <f>VLOOKUP(A218,[1]Accidents!$A$2:$H$352,8,FALSE)</f>
        <v>0</v>
      </c>
    </row>
    <row r="219" spans="1:13" x14ac:dyDescent="0.25">
      <c r="A219" s="3" t="s">
        <v>230</v>
      </c>
      <c r="B219" s="4">
        <v>19202</v>
      </c>
      <c r="C219" s="4">
        <v>52235</v>
      </c>
      <c r="D219" s="4">
        <v>48635</v>
      </c>
      <c r="E219" s="5">
        <f t="shared" si="9"/>
        <v>2.7202895531715447</v>
      </c>
      <c r="F219" s="5">
        <f t="shared" si="10"/>
        <v>2.5328090823872511</v>
      </c>
      <c r="G219" s="4">
        <v>11105</v>
      </c>
      <c r="H219" s="6">
        <f t="shared" si="11"/>
        <v>0.21259691777543793</v>
      </c>
      <c r="I219" s="7">
        <f>VLOOKUP(A219,[1]Muni_Disbursements!$A$2:$C$352,3,FALSE)</f>
        <v>5223.5</v>
      </c>
      <c r="J219" s="8">
        <f>VLOOKUP($A219,[1]Avg_Miles_Mins_Speed!$AH$5:$AL$355,4,FALSE)</f>
        <v>35.743814934342225</v>
      </c>
      <c r="K219" s="8">
        <f>VLOOKUP($A219,[1]Avg_Miles_Mins_Speed!$AH$5:$AL$355,2,FALSE)</f>
        <v>12.635547837872691</v>
      </c>
      <c r="L219" s="8">
        <f>VLOOKUP($A219,[1]Avg_Miles_Mins_Speed!$AH$5:$AL$355,3,FALSE)</f>
        <v>21.210183402778213</v>
      </c>
      <c r="M219" s="4">
        <f>VLOOKUP(A219,[1]Accidents!$A$2:$H$352,8,FALSE)</f>
        <v>3</v>
      </c>
    </row>
    <row r="220" spans="1:13" x14ac:dyDescent="0.25">
      <c r="A220" s="3" t="s">
        <v>231</v>
      </c>
      <c r="B220" s="4">
        <v>11351</v>
      </c>
      <c r="C220" s="4">
        <v>38984</v>
      </c>
      <c r="D220" s="4">
        <v>42717</v>
      </c>
      <c r="E220" s="5">
        <f t="shared" si="9"/>
        <v>3.434411065104396</v>
      </c>
      <c r="F220" s="5">
        <f t="shared" si="10"/>
        <v>3.7632807682142544</v>
      </c>
      <c r="G220" s="4">
        <v>3186</v>
      </c>
      <c r="H220" s="6">
        <f t="shared" si="11"/>
        <v>8.1725836240508928E-2</v>
      </c>
      <c r="I220" s="7">
        <f>VLOOKUP(A220,[1]Muni_Disbursements!$A$2:$C$352,3,FALSE)</f>
        <v>3898.4</v>
      </c>
      <c r="J220" s="8">
        <f>VLOOKUP($A220,[1]Avg_Miles_Mins_Speed!$AH$5:$AL$355,4,FALSE)</f>
        <v>30.952921357606478</v>
      </c>
      <c r="K220" s="8">
        <f>VLOOKUP($A220,[1]Avg_Miles_Mins_Speed!$AH$5:$AL$355,2,FALSE)</f>
        <v>12.00037577898625</v>
      </c>
      <c r="L220" s="8">
        <f>VLOOKUP($A220,[1]Avg_Miles_Mins_Speed!$AH$5:$AL$355,3,FALSE)</f>
        <v>23.26186076010671</v>
      </c>
      <c r="M220" s="4">
        <f>VLOOKUP(A220,[1]Accidents!$A$2:$H$352,8,FALSE)</f>
        <v>3</v>
      </c>
    </row>
    <row r="221" spans="1:13" x14ac:dyDescent="0.25">
      <c r="A221" s="3" t="s">
        <v>232</v>
      </c>
      <c r="B221" s="4">
        <v>31611</v>
      </c>
      <c r="C221" s="4">
        <v>318192</v>
      </c>
      <c r="D221" s="4">
        <v>318419</v>
      </c>
      <c r="E221" s="5">
        <f t="shared" si="9"/>
        <v>10.065863148903862</v>
      </c>
      <c r="F221" s="5">
        <f t="shared" si="10"/>
        <v>10.073044193476955</v>
      </c>
      <c r="G221" s="4">
        <v>112561</v>
      </c>
      <c r="H221" s="6">
        <f t="shared" si="11"/>
        <v>0.35375182279881329</v>
      </c>
      <c r="I221" s="7">
        <f>VLOOKUP(A221,[1]Muni_Disbursements!$A$2:$C$352,3,FALSE)</f>
        <v>31819.200000000001</v>
      </c>
      <c r="J221" s="8">
        <f>VLOOKUP($A221,[1]Avg_Miles_Mins_Speed!$AH$5:$AL$355,4,FALSE)</f>
        <v>28.66114835530912</v>
      </c>
      <c r="K221" s="8">
        <f>VLOOKUP($A221,[1]Avg_Miles_Mins_Speed!$AH$5:$AL$355,2,FALSE)</f>
        <v>9.012004618146058</v>
      </c>
      <c r="L221" s="8">
        <f>VLOOKUP($A221,[1]Avg_Miles_Mins_Speed!$AH$5:$AL$355,3,FALSE)</f>
        <v>18.865966931454153</v>
      </c>
      <c r="M221" s="4">
        <f>VLOOKUP(A221,[1]Accidents!$A$2:$H$352,8,FALSE)</f>
        <v>15</v>
      </c>
    </row>
    <row r="222" spans="1:13" x14ac:dyDescent="0.25">
      <c r="A222" s="3" t="s">
        <v>233</v>
      </c>
      <c r="B222" s="4">
        <v>5341</v>
      </c>
      <c r="C222" s="4">
        <v>93690</v>
      </c>
      <c r="D222" s="4">
        <v>90129</v>
      </c>
      <c r="E222" s="5">
        <f t="shared" si="9"/>
        <v>17.541658865381013</v>
      </c>
      <c r="F222" s="5">
        <f t="shared" si="10"/>
        <v>16.874929788429132</v>
      </c>
      <c r="G222" s="4">
        <v>37230</v>
      </c>
      <c r="H222" s="6">
        <f t="shared" si="11"/>
        <v>0.39737431956452129</v>
      </c>
      <c r="I222" s="7">
        <f>VLOOKUP(A222,[1]Muni_Disbursements!$A$2:$C$352,3,FALSE)</f>
        <v>9369</v>
      </c>
      <c r="J222" s="8">
        <f>VLOOKUP($A222,[1]Avg_Miles_Mins_Speed!$AH$5:$AL$355,4,FALSE)</f>
        <v>21.604735940857488</v>
      </c>
      <c r="K222" s="8">
        <f>VLOOKUP($A222,[1]Avg_Miles_Mins_Speed!$AH$5:$AL$355,2,FALSE)</f>
        <v>4.1659911445029776</v>
      </c>
      <c r="L222" s="8">
        <f>VLOOKUP($A222,[1]Avg_Miles_Mins_Speed!$AH$5:$AL$355,3,FALSE)</f>
        <v>11.569660900019212</v>
      </c>
      <c r="M222" s="4">
        <f>VLOOKUP(A222,[1]Accidents!$A$2:$H$352,8,FALSE)</f>
        <v>0</v>
      </c>
    </row>
    <row r="223" spans="1:13" x14ac:dyDescent="0.25">
      <c r="A223" s="3" t="s">
        <v>234</v>
      </c>
      <c r="B223" s="4">
        <v>1851</v>
      </c>
      <c r="C223" s="4">
        <v>299</v>
      </c>
      <c r="D223" s="4">
        <v>342</v>
      </c>
      <c r="E223" s="5">
        <f t="shared" si="9"/>
        <v>0.16153430578065911</v>
      </c>
      <c r="F223" s="5">
        <f t="shared" si="10"/>
        <v>0.1847649918962723</v>
      </c>
      <c r="G223" s="4">
        <v>6</v>
      </c>
      <c r="H223" s="6">
        <f t="shared" si="11"/>
        <v>2.0066889632107024E-2</v>
      </c>
      <c r="I223" s="7">
        <f>VLOOKUP(A223,[1]Muni_Disbursements!$A$2:$C$352,3,FALSE)</f>
        <v>29.900000000000002</v>
      </c>
      <c r="J223" s="8">
        <f>VLOOKUP($A223,[1]Avg_Miles_Mins_Speed!$AH$5:$AL$355,4,FALSE)</f>
        <v>35.032168224392535</v>
      </c>
      <c r="K223" s="8">
        <f>VLOOKUP($A223,[1]Avg_Miles_Mins_Speed!$AH$5:$AL$355,2,FALSE)</f>
        <v>19.86018659866221</v>
      </c>
      <c r="L223" s="8">
        <f>VLOOKUP($A223,[1]Avg_Miles_Mins_Speed!$AH$5:$AL$355,3,FALSE)</f>
        <v>34.014771460535123</v>
      </c>
      <c r="M223" s="4">
        <f>VLOOKUP(A223,[1]Accidents!$A$2:$H$352,8,FALSE)</f>
        <v>0</v>
      </c>
    </row>
    <row r="224" spans="1:13" x14ac:dyDescent="0.25">
      <c r="A224" s="3" t="s">
        <v>235</v>
      </c>
      <c r="B224" s="4">
        <v>7569</v>
      </c>
      <c r="C224" s="4">
        <v>190</v>
      </c>
      <c r="D224" s="4">
        <v>524</v>
      </c>
      <c r="E224" s="5">
        <f t="shared" si="9"/>
        <v>2.5102391333069098E-2</v>
      </c>
      <c r="F224" s="5">
        <f t="shared" si="10"/>
        <v>6.9229752939622149E-2</v>
      </c>
      <c r="G224" s="4">
        <v>34</v>
      </c>
      <c r="H224" s="6">
        <f t="shared" si="11"/>
        <v>0.17894736842105263</v>
      </c>
      <c r="I224" s="7">
        <f>VLOOKUP(A224,[1]Muni_Disbursements!$A$2:$C$352,3,FALSE)</f>
        <v>19</v>
      </c>
      <c r="J224" s="8">
        <f>VLOOKUP($A224,[1]Avg_Miles_Mins_Speed!$AH$5:$AL$355,4,FALSE)</f>
        <v>44.042747452579192</v>
      </c>
      <c r="K224" s="8">
        <f>VLOOKUP($A224,[1]Avg_Miles_Mins_Speed!$AH$5:$AL$355,2,FALSE)</f>
        <v>34.440720216315789</v>
      </c>
      <c r="L224" s="8">
        <f>VLOOKUP($A224,[1]Avg_Miles_Mins_Speed!$AH$5:$AL$355,3,FALSE)</f>
        <v>46.919035085263154</v>
      </c>
      <c r="M224" s="4">
        <f>VLOOKUP(A224,[1]Accidents!$A$2:$H$352,8,FALSE)</f>
        <v>0</v>
      </c>
    </row>
    <row r="225" spans="1:13" x14ac:dyDescent="0.25">
      <c r="A225" s="3" t="s">
        <v>236</v>
      </c>
      <c r="B225" s="4">
        <v>6307</v>
      </c>
      <c r="C225" s="4">
        <v>19546</v>
      </c>
      <c r="D225" s="4">
        <v>20136</v>
      </c>
      <c r="E225" s="5">
        <f t="shared" si="9"/>
        <v>3.0990962422704933</v>
      </c>
      <c r="F225" s="5">
        <f t="shared" si="10"/>
        <v>3.1926430949738385</v>
      </c>
      <c r="G225" s="4">
        <v>6240</v>
      </c>
      <c r="H225" s="6">
        <f t="shared" si="11"/>
        <v>0.31924690473754219</v>
      </c>
      <c r="I225" s="7">
        <f>VLOOKUP(A225,[1]Muni_Disbursements!$A$2:$C$352,3,FALSE)</f>
        <v>1954.6000000000001</v>
      </c>
      <c r="J225" s="8">
        <f>VLOOKUP($A225,[1]Avg_Miles_Mins_Speed!$AH$5:$AL$355,4,FALSE)</f>
        <v>32.9776356108393</v>
      </c>
      <c r="K225" s="8">
        <f>VLOOKUP($A225,[1]Avg_Miles_Mins_Speed!$AH$5:$AL$355,2,FALSE)</f>
        <v>7.7392751306898591</v>
      </c>
      <c r="L225" s="8">
        <f>VLOOKUP($A225,[1]Avg_Miles_Mins_Speed!$AH$5:$AL$355,3,FALSE)</f>
        <v>14.080952113157679</v>
      </c>
      <c r="M225" s="4">
        <f>VLOOKUP(A225,[1]Accidents!$A$2:$H$352,8,FALSE)</f>
        <v>2</v>
      </c>
    </row>
    <row r="226" spans="1:13" x14ac:dyDescent="0.25">
      <c r="A226" s="3" t="s">
        <v>237</v>
      </c>
      <c r="B226" s="4">
        <v>1634</v>
      </c>
      <c r="C226" s="4">
        <v>18</v>
      </c>
      <c r="D226" s="4">
        <v>58</v>
      </c>
      <c r="E226" s="5">
        <f t="shared" si="9"/>
        <v>1.1015911872705019E-2</v>
      </c>
      <c r="F226" s="5">
        <f t="shared" si="10"/>
        <v>3.5495716034271728E-2</v>
      </c>
      <c r="G226" s="4">
        <v>2</v>
      </c>
      <c r="H226" s="6">
        <f t="shared" si="11"/>
        <v>0.1111111111111111</v>
      </c>
      <c r="I226" s="7">
        <f>VLOOKUP(A226,[1]Muni_Disbursements!$A$2:$C$352,3,FALSE)</f>
        <v>1.8</v>
      </c>
      <c r="J226" s="8">
        <f>VLOOKUP($A226,[1]Avg_Miles_Mins_Speed!$AH$5:$AL$355,4,FALSE)</f>
        <v>44.005487614893177</v>
      </c>
      <c r="K226" s="8">
        <f>VLOOKUP($A226,[1]Avg_Miles_Mins_Speed!$AH$5:$AL$355,2,FALSE)</f>
        <v>37.110343816666663</v>
      </c>
      <c r="L226" s="8">
        <f>VLOOKUP($A226,[1]Avg_Miles_Mins_Speed!$AH$5:$AL$355,3,FALSE)</f>
        <v>50.598703700000002</v>
      </c>
      <c r="M226" s="4">
        <f>VLOOKUP(A226,[1]Accidents!$A$2:$H$352,8,FALSE)</f>
        <v>0</v>
      </c>
    </row>
    <row r="227" spans="1:13" x14ac:dyDescent="0.25">
      <c r="A227" s="3" t="s">
        <v>238</v>
      </c>
      <c r="B227" s="4">
        <v>13347</v>
      </c>
      <c r="C227" s="4">
        <v>21602</v>
      </c>
      <c r="D227" s="4">
        <v>22519</v>
      </c>
      <c r="E227" s="5">
        <f t="shared" si="9"/>
        <v>1.6184910466771558</v>
      </c>
      <c r="F227" s="5">
        <f t="shared" si="10"/>
        <v>1.6871956244849029</v>
      </c>
      <c r="G227" s="4">
        <v>3323</v>
      </c>
      <c r="H227" s="6">
        <f t="shared" si="11"/>
        <v>0.15382834922692343</v>
      </c>
      <c r="I227" s="7">
        <f>VLOOKUP(A227,[1]Muni_Disbursements!$A$2:$C$352,3,FALSE)</f>
        <v>2160.2000000000003</v>
      </c>
      <c r="J227" s="8">
        <f>VLOOKUP($A227,[1]Avg_Miles_Mins_Speed!$AH$5:$AL$355,4,FALSE)</f>
        <v>37.238192943466956</v>
      </c>
      <c r="K227" s="8">
        <f>VLOOKUP($A227,[1]Avg_Miles_Mins_Speed!$AH$5:$AL$355,2,FALSE)</f>
        <v>11.829786950398111</v>
      </c>
      <c r="L227" s="8">
        <f>VLOOKUP($A227,[1]Avg_Miles_Mins_Speed!$AH$5:$AL$355,3,FALSE)</f>
        <v>19.060732031262845</v>
      </c>
      <c r="M227" s="4">
        <f>VLOOKUP(A227,[1]Accidents!$A$2:$H$352,8,FALSE)</f>
        <v>3</v>
      </c>
    </row>
    <row r="228" spans="1:13" x14ac:dyDescent="0.25">
      <c r="A228" s="3" t="s">
        <v>239</v>
      </c>
      <c r="B228" s="4">
        <v>12448</v>
      </c>
      <c r="C228" s="4">
        <v>5482</v>
      </c>
      <c r="D228" s="4">
        <v>5830</v>
      </c>
      <c r="E228" s="5">
        <f t="shared" si="9"/>
        <v>0.44039203084832906</v>
      </c>
      <c r="F228" s="5">
        <f t="shared" si="10"/>
        <v>0.46834832904884321</v>
      </c>
      <c r="G228" s="4">
        <v>1034</v>
      </c>
      <c r="H228" s="6">
        <f t="shared" si="11"/>
        <v>0.18861729295877416</v>
      </c>
      <c r="I228" s="7">
        <f>VLOOKUP(A228,[1]Muni_Disbursements!$A$2:$C$352,3,FALSE)</f>
        <v>548.20000000000005</v>
      </c>
      <c r="J228" s="8">
        <f>VLOOKUP($A228,[1]Avg_Miles_Mins_Speed!$AH$5:$AL$355,4,FALSE)</f>
        <v>37.469223599019614</v>
      </c>
      <c r="K228" s="8">
        <f>VLOOKUP($A228,[1]Avg_Miles_Mins_Speed!$AH$5:$AL$355,2,FALSE)</f>
        <v>15.248556511638091</v>
      </c>
      <c r="L228" s="8">
        <f>VLOOKUP($A228,[1]Avg_Miles_Mins_Speed!$AH$5:$AL$355,3,FALSE)</f>
        <v>24.417730148062752</v>
      </c>
      <c r="M228" s="4">
        <f>VLOOKUP(A228,[1]Accidents!$A$2:$H$352,8,FALSE)</f>
        <v>0</v>
      </c>
    </row>
    <row r="229" spans="1:13" x14ac:dyDescent="0.25">
      <c r="A229" s="3" t="s">
        <v>240</v>
      </c>
      <c r="B229" s="4">
        <v>5004</v>
      </c>
      <c r="C229" s="4">
        <v>4992</v>
      </c>
      <c r="D229" s="4">
        <v>6235</v>
      </c>
      <c r="E229" s="5">
        <f t="shared" si="9"/>
        <v>0.99760191846522783</v>
      </c>
      <c r="F229" s="5">
        <f t="shared" si="10"/>
        <v>1.2460031974420465</v>
      </c>
      <c r="G229" s="4">
        <v>208</v>
      </c>
      <c r="H229" s="6">
        <f t="shared" si="11"/>
        <v>4.1666666666666664E-2</v>
      </c>
      <c r="I229" s="7">
        <f>VLOOKUP(A229,[1]Muni_Disbursements!$A$2:$C$352,3,FALSE)</f>
        <v>499.20000000000005</v>
      </c>
      <c r="J229" s="8">
        <f>VLOOKUP($A229,[1]Avg_Miles_Mins_Speed!$AH$5:$AL$355,4,FALSE)</f>
        <v>30.676514764289699</v>
      </c>
      <c r="K229" s="8">
        <f>VLOOKUP($A229,[1]Avg_Miles_Mins_Speed!$AH$5:$AL$355,2,FALSE)</f>
        <v>11.514506765937499</v>
      </c>
      <c r="L229" s="8">
        <f>VLOOKUP($A229,[1]Avg_Miles_Mins_Speed!$AH$5:$AL$355,3,FALSE)</f>
        <v>22.521150504374997</v>
      </c>
      <c r="M229" s="4">
        <f>VLOOKUP(A229,[1]Accidents!$A$2:$H$352,8,FALSE)</f>
        <v>0</v>
      </c>
    </row>
    <row r="230" spans="1:13" x14ac:dyDescent="0.25">
      <c r="A230" s="3" t="s">
        <v>241</v>
      </c>
      <c r="B230" s="4">
        <v>54481</v>
      </c>
      <c r="C230" s="4">
        <v>471169</v>
      </c>
      <c r="D230" s="4">
        <v>472735</v>
      </c>
      <c r="E230" s="5">
        <f t="shared" si="9"/>
        <v>8.6483177621556138</v>
      </c>
      <c r="F230" s="5">
        <f t="shared" si="10"/>
        <v>8.6770617279418509</v>
      </c>
      <c r="G230" s="4">
        <v>129781</v>
      </c>
      <c r="H230" s="6">
        <f t="shared" si="11"/>
        <v>0.27544469181970799</v>
      </c>
      <c r="I230" s="7">
        <f>VLOOKUP(A230,[1]Muni_Disbursements!$A$2:$C$352,3,FALSE)</f>
        <v>47116.9</v>
      </c>
      <c r="J230" s="8">
        <f>VLOOKUP($A230,[1]Avg_Miles_Mins_Speed!$AH$5:$AL$355,4,FALSE)</f>
        <v>25.616764842450987</v>
      </c>
      <c r="K230" s="8">
        <f>VLOOKUP($A230,[1]Avg_Miles_Mins_Speed!$AH$5:$AL$355,2,FALSE)</f>
        <v>7.2892956922963652</v>
      </c>
      <c r="L230" s="8">
        <f>VLOOKUP($A230,[1]Avg_Miles_Mins_Speed!$AH$5:$AL$355,3,FALSE)</f>
        <v>17.073106000216377</v>
      </c>
      <c r="M230" s="4">
        <f>VLOOKUP(A230,[1]Accidents!$A$2:$H$352,8,FALSE)</f>
        <v>48</v>
      </c>
    </row>
    <row r="231" spans="1:13" x14ac:dyDescent="0.25">
      <c r="A231" s="3" t="s">
        <v>242</v>
      </c>
      <c r="B231" s="4">
        <v>1280</v>
      </c>
      <c r="C231" s="4">
        <v>302</v>
      </c>
      <c r="D231" s="4">
        <v>393</v>
      </c>
      <c r="E231" s="5">
        <f t="shared" si="9"/>
        <v>0.23593749999999999</v>
      </c>
      <c r="F231" s="5">
        <f t="shared" si="10"/>
        <v>0.30703124999999998</v>
      </c>
      <c r="G231" s="4">
        <v>5</v>
      </c>
      <c r="H231" s="6">
        <f t="shared" si="11"/>
        <v>1.6556291390728478E-2</v>
      </c>
      <c r="I231" s="7">
        <f>VLOOKUP(A231,[1]Muni_Disbursements!$A$2:$C$352,3,FALSE)</f>
        <v>30.200000000000003</v>
      </c>
      <c r="J231" s="8">
        <f>VLOOKUP($A231,[1]Avg_Miles_Mins_Speed!$AH$5:$AL$355,4,FALSE)</f>
        <v>35.271575637082364</v>
      </c>
      <c r="K231" s="8">
        <f>VLOOKUP($A231,[1]Avg_Miles_Mins_Speed!$AH$5:$AL$355,2,FALSE)</f>
        <v>12.602587180860926</v>
      </c>
      <c r="L231" s="8">
        <f>VLOOKUP($A231,[1]Avg_Miles_Mins_Speed!$AH$5:$AL$355,3,FALSE)</f>
        <v>21.438090507549671</v>
      </c>
      <c r="M231" s="4">
        <f>VLOOKUP(A231,[1]Accidents!$A$2:$H$352,8,FALSE)</f>
        <v>0</v>
      </c>
    </row>
    <row r="232" spans="1:13" x14ac:dyDescent="0.25">
      <c r="A232" s="3" t="s">
        <v>243</v>
      </c>
      <c r="B232" s="4">
        <v>18361</v>
      </c>
      <c r="C232" s="4">
        <v>31661</v>
      </c>
      <c r="D232" s="4">
        <v>34064</v>
      </c>
      <c r="E232" s="5">
        <f t="shared" si="9"/>
        <v>1.7243614182234084</v>
      </c>
      <c r="F232" s="5">
        <f t="shared" si="10"/>
        <v>1.8552366428843745</v>
      </c>
      <c r="G232" s="4">
        <v>5893</v>
      </c>
      <c r="H232" s="6">
        <f t="shared" si="11"/>
        <v>0.1861280439657623</v>
      </c>
      <c r="I232" s="7">
        <f>VLOOKUP(A232,[1]Muni_Disbursements!$A$2:$C$352,3,FALSE)</f>
        <v>3166.1000000000004</v>
      </c>
      <c r="J232" s="8">
        <f>VLOOKUP($A232,[1]Avg_Miles_Mins_Speed!$AH$5:$AL$355,4,FALSE)</f>
        <v>33.41079106865233</v>
      </c>
      <c r="K232" s="8">
        <f>VLOOKUP($A232,[1]Avg_Miles_Mins_Speed!$AH$5:$AL$355,2,FALSE)</f>
        <v>12.766696759768802</v>
      </c>
      <c r="L232" s="8">
        <f>VLOOKUP($A232,[1]Avg_Miles_Mins_Speed!$AH$5:$AL$355,3,FALSE)</f>
        <v>22.926778477413222</v>
      </c>
      <c r="M232" s="4">
        <f>VLOOKUP(A232,[1]Accidents!$A$2:$H$352,8,FALSE)</f>
        <v>3</v>
      </c>
    </row>
    <row r="233" spans="1:13" x14ac:dyDescent="0.25">
      <c r="A233" s="3" t="s">
        <v>244</v>
      </c>
      <c r="B233" s="4">
        <v>11604</v>
      </c>
      <c r="C233" s="4">
        <v>3704</v>
      </c>
      <c r="D233" s="4">
        <v>3088</v>
      </c>
      <c r="E233" s="5">
        <f t="shared" si="9"/>
        <v>0.3192002757669769</v>
      </c>
      <c r="F233" s="5">
        <f t="shared" si="10"/>
        <v>0.26611513271285764</v>
      </c>
      <c r="G233" s="4">
        <v>191</v>
      </c>
      <c r="H233" s="6">
        <f t="shared" si="11"/>
        <v>5.1565874730021596E-2</v>
      </c>
      <c r="I233" s="7">
        <f>VLOOKUP(A233,[1]Muni_Disbursements!$A$2:$C$352,3,FALSE)</f>
        <v>370.40000000000003</v>
      </c>
      <c r="J233" s="8">
        <f>VLOOKUP($A233,[1]Avg_Miles_Mins_Speed!$AH$5:$AL$355,4,FALSE)</f>
        <v>36.725802000147119</v>
      </c>
      <c r="K233" s="8">
        <f>VLOOKUP($A233,[1]Avg_Miles_Mins_Speed!$AH$5:$AL$355,2,FALSE)</f>
        <v>18.950030745053994</v>
      </c>
      <c r="L233" s="8">
        <f>VLOOKUP($A233,[1]Avg_Miles_Mins_Speed!$AH$5:$AL$355,3,FALSE)</f>
        <v>30.959210766825052</v>
      </c>
      <c r="M233" s="4">
        <f>VLOOKUP(A233,[1]Accidents!$A$2:$H$352,8,FALSE)</f>
        <v>0</v>
      </c>
    </row>
    <row r="234" spans="1:13" x14ac:dyDescent="0.25">
      <c r="A234" s="3" t="s">
        <v>245</v>
      </c>
      <c r="B234" s="4">
        <v>814</v>
      </c>
      <c r="C234" s="4">
        <v>18</v>
      </c>
      <c r="D234" s="4">
        <v>45</v>
      </c>
      <c r="E234" s="5">
        <f t="shared" si="9"/>
        <v>2.2113022113022112E-2</v>
      </c>
      <c r="F234" s="5">
        <f t="shared" si="10"/>
        <v>5.5282555282555282E-2</v>
      </c>
      <c r="G234" s="4">
        <v>0</v>
      </c>
      <c r="H234" s="6">
        <f t="shared" si="11"/>
        <v>0</v>
      </c>
      <c r="I234" s="7">
        <f>VLOOKUP(A234,[1]Muni_Disbursements!$A$2:$C$352,3,FALSE)</f>
        <v>1.8</v>
      </c>
      <c r="J234" s="8">
        <f>VLOOKUP($A234,[1]Avg_Miles_Mins_Speed!$AH$5:$AL$355,4,FALSE)</f>
        <v>33.57266831143383</v>
      </c>
      <c r="K234" s="8">
        <f>VLOOKUP($A234,[1]Avg_Miles_Mins_Speed!$AH$5:$AL$355,2,FALSE)</f>
        <v>17.921380477777777</v>
      </c>
      <c r="L234" s="8">
        <f>VLOOKUP($A234,[1]Avg_Miles_Mins_Speed!$AH$5:$AL$355,3,FALSE)</f>
        <v>32.028518516666665</v>
      </c>
      <c r="M234" s="4">
        <f>VLOOKUP(A234,[1]Accidents!$A$2:$H$352,8,FALSE)</f>
        <v>0</v>
      </c>
    </row>
    <row r="235" spans="1:13" x14ac:dyDescent="0.25">
      <c r="A235" s="3" t="s">
        <v>246</v>
      </c>
      <c r="B235" s="4">
        <v>1194</v>
      </c>
      <c r="C235" s="4">
        <v>50</v>
      </c>
      <c r="D235" s="4">
        <v>133</v>
      </c>
      <c r="E235" s="5">
        <f t="shared" si="9"/>
        <v>4.1876046901172533E-2</v>
      </c>
      <c r="F235" s="5">
        <f t="shared" si="10"/>
        <v>0.11139028475711893</v>
      </c>
      <c r="G235" s="4">
        <v>5</v>
      </c>
      <c r="H235" s="6">
        <f t="shared" si="11"/>
        <v>0.1</v>
      </c>
      <c r="I235" s="7">
        <f>VLOOKUP(A235,[1]Muni_Disbursements!$A$2:$C$352,3,FALSE)</f>
        <v>5</v>
      </c>
      <c r="J235" s="8">
        <f>VLOOKUP($A235,[1]Avg_Miles_Mins_Speed!$AH$5:$AL$355,4,FALSE)</f>
        <v>45.026925256248475</v>
      </c>
      <c r="K235" s="8">
        <f>VLOOKUP($A235,[1]Avg_Miles_Mins_Speed!$AH$5:$AL$355,2,FALSE)</f>
        <v>41.377993265000008</v>
      </c>
      <c r="L235" s="8">
        <f>VLOOKUP($A235,[1]Avg_Miles_Mins_Speed!$AH$5:$AL$355,3,FALSE)</f>
        <v>55.137666668799994</v>
      </c>
      <c r="M235" s="4">
        <f>VLOOKUP(A235,[1]Accidents!$A$2:$H$352,8,FALSE)</f>
        <v>0</v>
      </c>
    </row>
    <row r="236" spans="1:13" x14ac:dyDescent="0.25">
      <c r="A236" s="3" t="s">
        <v>247</v>
      </c>
      <c r="B236" s="4">
        <v>1726</v>
      </c>
      <c r="C236" s="4">
        <v>143</v>
      </c>
      <c r="D236" s="4">
        <v>219</v>
      </c>
      <c r="E236" s="5">
        <f t="shared" si="9"/>
        <v>8.2850521436848207E-2</v>
      </c>
      <c r="F236" s="5">
        <f t="shared" si="10"/>
        <v>0.12688296639629201</v>
      </c>
      <c r="G236" s="4">
        <v>4</v>
      </c>
      <c r="H236" s="6">
        <f t="shared" si="11"/>
        <v>2.7972027972027972E-2</v>
      </c>
      <c r="I236" s="7">
        <f>VLOOKUP(A236,[1]Muni_Disbursements!$A$2:$C$352,3,FALSE)</f>
        <v>14.3</v>
      </c>
      <c r="J236" s="8">
        <f>VLOOKUP($A236,[1]Avg_Miles_Mins_Speed!$AH$5:$AL$355,4,FALSE)</f>
        <v>40.567522716453453</v>
      </c>
      <c r="K236" s="8">
        <f>VLOOKUP($A236,[1]Avg_Miles_Mins_Speed!$AH$5:$AL$355,2,FALSE)</f>
        <v>24.068960245594408</v>
      </c>
      <c r="L236" s="8">
        <f>VLOOKUP($A236,[1]Avg_Miles_Mins_Speed!$AH$5:$AL$355,3,FALSE)</f>
        <v>35.598368301398608</v>
      </c>
      <c r="M236" s="4">
        <f>VLOOKUP(A236,[1]Accidents!$A$2:$H$352,8,FALSE)</f>
        <v>0</v>
      </c>
    </row>
    <row r="237" spans="1:13" x14ac:dyDescent="0.25">
      <c r="A237" s="3" t="s">
        <v>248</v>
      </c>
      <c r="B237" s="4">
        <v>43927</v>
      </c>
      <c r="C237" s="4">
        <v>22543</v>
      </c>
      <c r="D237" s="4">
        <v>20944</v>
      </c>
      <c r="E237" s="5">
        <f t="shared" si="9"/>
        <v>0.51319234183987072</v>
      </c>
      <c r="F237" s="5">
        <f t="shared" si="10"/>
        <v>0.47679103967946823</v>
      </c>
      <c r="G237" s="4">
        <v>17658</v>
      </c>
      <c r="H237" s="6">
        <f t="shared" si="11"/>
        <v>0.78330302089340376</v>
      </c>
      <c r="I237" s="7">
        <f>VLOOKUP(A237,[1]Muni_Disbursements!$A$2:$C$352,3,FALSE)</f>
        <v>2254.3000000000002</v>
      </c>
      <c r="J237" s="8">
        <f>VLOOKUP($A237,[1]Avg_Miles_Mins_Speed!$AH$5:$AL$355,4,FALSE)</f>
        <v>27.544654464296187</v>
      </c>
      <c r="K237" s="8">
        <f>VLOOKUP($A237,[1]Avg_Miles_Mins_Speed!$AH$5:$AL$355,2,FALSE)</f>
        <v>6.3048054640705313</v>
      </c>
      <c r="L237" s="8">
        <f>VLOOKUP($A237,[1]Avg_Miles_Mins_Speed!$AH$5:$AL$355,3,FALSE)</f>
        <v>13.733638529921482</v>
      </c>
      <c r="M237" s="4">
        <f>VLOOKUP(A237,[1]Accidents!$A$2:$H$352,8,FALSE)</f>
        <v>0</v>
      </c>
    </row>
    <row r="238" spans="1:13" x14ac:dyDescent="0.25">
      <c r="A238" s="3" t="s">
        <v>249</v>
      </c>
      <c r="B238" s="4">
        <v>633</v>
      </c>
      <c r="C238" s="4">
        <v>19</v>
      </c>
      <c r="D238" s="4">
        <v>97</v>
      </c>
      <c r="E238" s="5">
        <f t="shared" si="9"/>
        <v>3.0015797788309637E-2</v>
      </c>
      <c r="F238" s="5">
        <f t="shared" si="10"/>
        <v>0.15323854660347552</v>
      </c>
      <c r="G238" s="4">
        <v>0</v>
      </c>
      <c r="H238" s="6">
        <f t="shared" si="11"/>
        <v>0</v>
      </c>
      <c r="I238" s="7">
        <f>VLOOKUP(A238,[1]Muni_Disbursements!$A$2:$C$352,3,FALSE)</f>
        <v>1.9000000000000001</v>
      </c>
      <c r="J238" s="8">
        <f>VLOOKUP($A238,[1]Avg_Miles_Mins_Speed!$AH$5:$AL$355,4,FALSE)</f>
        <v>43.280705980941192</v>
      </c>
      <c r="K238" s="8">
        <f>VLOOKUP($A238,[1]Avg_Miles_Mins_Speed!$AH$5:$AL$355,2,FALSE)</f>
        <v>44.007113149473682</v>
      </c>
      <c r="L238" s="8">
        <f>VLOOKUP($A238,[1]Avg_Miles_Mins_Speed!$AH$5:$AL$355,3,FALSE)</f>
        <v>61.007017541052633</v>
      </c>
      <c r="M238" s="4">
        <f>VLOOKUP(A238,[1]Accidents!$A$2:$H$352,8,FALSE)</f>
        <v>0</v>
      </c>
    </row>
    <row r="239" spans="1:13" x14ac:dyDescent="0.25">
      <c r="A239" s="3" t="s">
        <v>250</v>
      </c>
      <c r="B239" s="4">
        <v>9945</v>
      </c>
      <c r="C239" s="4">
        <v>42513</v>
      </c>
      <c r="D239" s="4">
        <v>37611</v>
      </c>
      <c r="E239" s="5">
        <f t="shared" si="9"/>
        <v>4.2748114630467571</v>
      </c>
      <c r="F239" s="5">
        <f t="shared" si="10"/>
        <v>3.7819004524886877</v>
      </c>
      <c r="G239" s="4">
        <v>7827</v>
      </c>
      <c r="H239" s="6">
        <f t="shared" si="11"/>
        <v>0.18410839037470891</v>
      </c>
      <c r="I239" s="7">
        <f>VLOOKUP(A239,[1]Muni_Disbursements!$A$2:$C$352,3,FALSE)</f>
        <v>4251.3</v>
      </c>
      <c r="J239" s="8">
        <f>VLOOKUP($A239,[1]Avg_Miles_Mins_Speed!$AH$5:$AL$355,4,FALSE)</f>
        <v>35.538486797528172</v>
      </c>
      <c r="K239" s="8">
        <f>VLOOKUP($A239,[1]Avg_Miles_Mins_Speed!$AH$5:$AL$355,2,FALSE)</f>
        <v>10.959952685495024</v>
      </c>
      <c r="L239" s="8">
        <f>VLOOKUP($A239,[1]Avg_Miles_Mins_Speed!$AH$5:$AL$355,3,FALSE)</f>
        <v>18.503803070631573</v>
      </c>
      <c r="M239" s="4">
        <f>VLOOKUP(A239,[1]Accidents!$A$2:$H$352,8,FALSE)</f>
        <v>4</v>
      </c>
    </row>
    <row r="240" spans="1:13" x14ac:dyDescent="0.25">
      <c r="A240" s="3" t="s">
        <v>251</v>
      </c>
      <c r="B240" s="4">
        <v>61217</v>
      </c>
      <c r="C240" s="4">
        <v>199200</v>
      </c>
      <c r="D240" s="4">
        <v>199166</v>
      </c>
      <c r="E240" s="5">
        <f t="shared" si="9"/>
        <v>3.2539980724308606</v>
      </c>
      <c r="F240" s="5">
        <f t="shared" si="10"/>
        <v>3.2534426711534379</v>
      </c>
      <c r="G240" s="4">
        <v>129724</v>
      </c>
      <c r="H240" s="6">
        <f t="shared" si="11"/>
        <v>0.65122489959839358</v>
      </c>
      <c r="I240" s="7">
        <f>VLOOKUP(A240,[1]Muni_Disbursements!$A$2:$C$352,3,FALSE)</f>
        <v>19920</v>
      </c>
      <c r="J240" s="8">
        <f>VLOOKUP($A240,[1]Avg_Miles_Mins_Speed!$AH$5:$AL$355,4,FALSE)</f>
        <v>35.640632671713355</v>
      </c>
      <c r="K240" s="8">
        <f>VLOOKUP($A240,[1]Avg_Miles_Mins_Speed!$AH$5:$AL$355,2,FALSE)</f>
        <v>10.057202855365462</v>
      </c>
      <c r="L240" s="8">
        <f>VLOOKUP($A240,[1]Avg_Miles_Mins_Speed!$AH$5:$AL$355,3,FALSE)</f>
        <v>16.931017383449799</v>
      </c>
      <c r="M240" s="4">
        <f>VLOOKUP(A240,[1]Accidents!$A$2:$H$352,8,FALSE)</f>
        <v>8</v>
      </c>
    </row>
    <row r="241" spans="1:13" x14ac:dyDescent="0.25">
      <c r="A241" s="3" t="s">
        <v>252</v>
      </c>
      <c r="B241" s="4">
        <v>2930</v>
      </c>
      <c r="C241" s="4">
        <v>3424</v>
      </c>
      <c r="D241" s="4">
        <v>3557</v>
      </c>
      <c r="E241" s="5">
        <f t="shared" si="9"/>
        <v>1.1686006825938566</v>
      </c>
      <c r="F241" s="5">
        <f t="shared" si="10"/>
        <v>1.2139931740614334</v>
      </c>
      <c r="G241" s="4">
        <v>137</v>
      </c>
      <c r="H241" s="6">
        <f t="shared" si="11"/>
        <v>4.0011682242990655E-2</v>
      </c>
      <c r="I241" s="7">
        <f>VLOOKUP(A241,[1]Muni_Disbursements!$A$2:$C$352,3,FALSE)</f>
        <v>342.40000000000003</v>
      </c>
      <c r="J241" s="8">
        <f>VLOOKUP($A241,[1]Avg_Miles_Mins_Speed!$AH$5:$AL$355,4,FALSE)</f>
        <v>36.680960204907265</v>
      </c>
      <c r="K241" s="8">
        <f>VLOOKUP($A241,[1]Avg_Miles_Mins_Speed!$AH$5:$AL$355,2,FALSE)</f>
        <v>13.659769488154206</v>
      </c>
      <c r="L241" s="8">
        <f>VLOOKUP($A241,[1]Avg_Miles_Mins_Speed!$AH$5:$AL$355,3,FALSE)</f>
        <v>22.343639989544393</v>
      </c>
      <c r="M241" s="4">
        <f>VLOOKUP(A241,[1]Accidents!$A$2:$H$352,8,FALSE)</f>
        <v>0</v>
      </c>
    </row>
    <row r="242" spans="1:13" x14ac:dyDescent="0.25">
      <c r="A242" s="3" t="s">
        <v>253</v>
      </c>
      <c r="B242" s="4">
        <v>3495</v>
      </c>
      <c r="C242" s="4">
        <v>894</v>
      </c>
      <c r="D242" s="4">
        <v>1142</v>
      </c>
      <c r="E242" s="5">
        <f t="shared" si="9"/>
        <v>0.25579399141630899</v>
      </c>
      <c r="F242" s="5">
        <f t="shared" si="10"/>
        <v>0.3267525035765379</v>
      </c>
      <c r="G242" s="4">
        <v>31</v>
      </c>
      <c r="H242" s="6">
        <f t="shared" si="11"/>
        <v>3.4675615212527967E-2</v>
      </c>
      <c r="I242" s="7">
        <f>VLOOKUP(A242,[1]Muni_Disbursements!$A$2:$C$352,3,FALSE)</f>
        <v>89.4</v>
      </c>
      <c r="J242" s="8">
        <f>VLOOKUP($A242,[1]Avg_Miles_Mins_Speed!$AH$5:$AL$355,4,FALSE)</f>
        <v>39.333802623579246</v>
      </c>
      <c r="K242" s="8">
        <f>VLOOKUP($A242,[1]Avg_Miles_Mins_Speed!$AH$5:$AL$355,2,FALSE)</f>
        <v>21.512952624619686</v>
      </c>
      <c r="L242" s="8">
        <f>VLOOKUP($A242,[1]Avg_Miles_Mins_Speed!$AH$5:$AL$355,3,FALSE)</f>
        <v>32.815976879474277</v>
      </c>
      <c r="M242" s="4">
        <f>VLOOKUP(A242,[1]Accidents!$A$2:$H$352,8,FALSE)</f>
        <v>1</v>
      </c>
    </row>
    <row r="243" spans="1:13" x14ac:dyDescent="0.25">
      <c r="A243" s="3" t="s">
        <v>254</v>
      </c>
      <c r="B243" s="4">
        <v>3664</v>
      </c>
      <c r="C243" s="4">
        <v>29373</v>
      </c>
      <c r="D243" s="4">
        <v>28983</v>
      </c>
      <c r="E243" s="5">
        <f t="shared" si="9"/>
        <v>8.0166484716157207</v>
      </c>
      <c r="F243" s="5">
        <f t="shared" si="10"/>
        <v>7.9102074235807862</v>
      </c>
      <c r="G243" s="4">
        <v>23010</v>
      </c>
      <c r="H243" s="6">
        <f t="shared" si="11"/>
        <v>0.78337248493514455</v>
      </c>
      <c r="I243" s="7">
        <f>VLOOKUP(A243,[1]Muni_Disbursements!$A$2:$C$352,3,FALSE)</f>
        <v>2937.3</v>
      </c>
      <c r="J243" s="8">
        <f>VLOOKUP($A243,[1]Avg_Miles_Mins_Speed!$AH$5:$AL$355,4,FALSE)</f>
        <v>27.252133504797918</v>
      </c>
      <c r="K243" s="8">
        <f>VLOOKUP($A243,[1]Avg_Miles_Mins_Speed!$AH$5:$AL$355,2,FALSE)</f>
        <v>4.2642309866848809</v>
      </c>
      <c r="L243" s="8">
        <f>VLOOKUP($A243,[1]Avg_Miles_Mins_Speed!$AH$5:$AL$355,3,FALSE)</f>
        <v>9.3883973948699495</v>
      </c>
      <c r="M243" s="4">
        <f>VLOOKUP(A243,[1]Accidents!$A$2:$H$352,8,FALSE)</f>
        <v>1</v>
      </c>
    </row>
    <row r="244" spans="1:13" x14ac:dyDescent="0.25">
      <c r="A244" s="3" t="s">
        <v>255</v>
      </c>
      <c r="B244" s="4">
        <v>101636</v>
      </c>
      <c r="C244" s="4">
        <v>1505293</v>
      </c>
      <c r="D244" s="4">
        <v>1442558</v>
      </c>
      <c r="E244" s="5">
        <f t="shared" si="9"/>
        <v>14.810628123893109</v>
      </c>
      <c r="F244" s="5">
        <f t="shared" si="10"/>
        <v>14.193376362706127</v>
      </c>
      <c r="G244" s="4">
        <v>531507</v>
      </c>
      <c r="H244" s="6">
        <f t="shared" si="11"/>
        <v>0.35309205583231967</v>
      </c>
      <c r="I244" s="7">
        <f>VLOOKUP(A244,[1]Muni_Disbursements!$A$2:$C$352,3,FALSE)</f>
        <v>150529.30000000002</v>
      </c>
      <c r="J244" s="8">
        <f>VLOOKUP($A244,[1]Avg_Miles_Mins_Speed!$AH$5:$AL$355,4,FALSE)</f>
        <v>22.619945514943879</v>
      </c>
      <c r="K244" s="8">
        <f>VLOOKUP($A244,[1]Avg_Miles_Mins_Speed!$AH$5:$AL$355,2,FALSE)</f>
        <v>6.9699399151667674</v>
      </c>
      <c r="L244" s="8">
        <f>VLOOKUP($A244,[1]Avg_Miles_Mins_Speed!$AH$5:$AL$355,3,FALSE)</f>
        <v>18.487948816398536</v>
      </c>
      <c r="M244" s="4">
        <f>VLOOKUP(A244,[1]Accidents!$A$2:$H$352,8,FALSE)</f>
        <v>93</v>
      </c>
    </row>
    <row r="245" spans="1:13" x14ac:dyDescent="0.25">
      <c r="A245" s="3" t="s">
        <v>256</v>
      </c>
      <c r="B245" s="4">
        <v>34984</v>
      </c>
      <c r="C245" s="4">
        <v>489023</v>
      </c>
      <c r="D245" s="4">
        <v>455682</v>
      </c>
      <c r="E245" s="5">
        <f t="shared" si="9"/>
        <v>13.97847587468557</v>
      </c>
      <c r="F245" s="5">
        <f t="shared" si="10"/>
        <v>13.025440201234851</v>
      </c>
      <c r="G245" s="4">
        <v>129990</v>
      </c>
      <c r="H245" s="6">
        <f t="shared" si="11"/>
        <v>0.26581571827909933</v>
      </c>
      <c r="I245" s="7">
        <f>VLOOKUP(A245,[1]Muni_Disbursements!$A$2:$C$352,3,FALSE)</f>
        <v>48902.3</v>
      </c>
      <c r="J245" s="8">
        <f>VLOOKUP($A245,[1]Avg_Miles_Mins_Speed!$AH$5:$AL$355,4,FALSE)</f>
        <v>26.686806934888118</v>
      </c>
      <c r="K245" s="8">
        <f>VLOOKUP($A245,[1]Avg_Miles_Mins_Speed!$AH$5:$AL$355,2,FALSE)</f>
        <v>8.1293935603592811</v>
      </c>
      <c r="L245" s="8">
        <f>VLOOKUP($A245,[1]Avg_Miles_Mins_Speed!$AH$5:$AL$355,3,FALSE)</f>
        <v>18.277331372450377</v>
      </c>
      <c r="M245" s="4">
        <f>VLOOKUP(A245,[1]Accidents!$A$2:$H$352,8,FALSE)</f>
        <v>47</v>
      </c>
    </row>
    <row r="246" spans="1:13" x14ac:dyDescent="0.25">
      <c r="A246" s="3" t="s">
        <v>257</v>
      </c>
      <c r="B246" s="4">
        <v>15142</v>
      </c>
      <c r="C246" s="4">
        <v>89663</v>
      </c>
      <c r="D246" s="4">
        <v>97025</v>
      </c>
      <c r="E246" s="5">
        <f t="shared" si="9"/>
        <v>5.9214766873596618</v>
      </c>
      <c r="F246" s="5">
        <f t="shared" si="10"/>
        <v>6.4076740192841104</v>
      </c>
      <c r="G246" s="4">
        <v>14598</v>
      </c>
      <c r="H246" s="6">
        <f t="shared" si="11"/>
        <v>0.1628096316206239</v>
      </c>
      <c r="I246" s="7">
        <f>VLOOKUP(A246,[1]Muni_Disbursements!$A$2:$C$352,3,FALSE)</f>
        <v>8966.3000000000011</v>
      </c>
      <c r="J246" s="8">
        <f>VLOOKUP($A246,[1]Avg_Miles_Mins_Speed!$AH$5:$AL$355,4,FALSE)</f>
        <v>33.007472727051457</v>
      </c>
      <c r="K246" s="8">
        <f>VLOOKUP($A246,[1]Avg_Miles_Mins_Speed!$AH$5:$AL$355,2,FALSE)</f>
        <v>9.226425442559405</v>
      </c>
      <c r="L246" s="8">
        <f>VLOOKUP($A246,[1]Avg_Miles_Mins_Speed!$AH$5:$AL$355,3,FALSE)</f>
        <v>16.771521137995826</v>
      </c>
      <c r="M246" s="4">
        <f>VLOOKUP(A246,[1]Accidents!$A$2:$H$352,8,FALSE)</f>
        <v>14</v>
      </c>
    </row>
    <row r="247" spans="1:13" x14ac:dyDescent="0.25">
      <c r="A247" s="3" t="s">
        <v>258</v>
      </c>
      <c r="B247" s="4">
        <v>25518</v>
      </c>
      <c r="C247" s="4">
        <v>112928</v>
      </c>
      <c r="D247" s="4">
        <v>115975</v>
      </c>
      <c r="E247" s="5">
        <f t="shared" si="9"/>
        <v>4.425425190061917</v>
      </c>
      <c r="F247" s="5">
        <f t="shared" si="10"/>
        <v>4.5448310996159575</v>
      </c>
      <c r="G247" s="4">
        <v>16043</v>
      </c>
      <c r="H247" s="6">
        <f t="shared" si="11"/>
        <v>0.14206396996316237</v>
      </c>
      <c r="I247" s="7">
        <f>VLOOKUP(A247,[1]Muni_Disbursements!$A$2:$C$352,3,FALSE)</f>
        <v>11292.800000000001</v>
      </c>
      <c r="J247" s="8">
        <f>VLOOKUP($A247,[1]Avg_Miles_Mins_Speed!$AH$5:$AL$355,4,FALSE)</f>
        <v>30.172246972368299</v>
      </c>
      <c r="K247" s="8">
        <f>VLOOKUP($A247,[1]Avg_Miles_Mins_Speed!$AH$5:$AL$355,2,FALSE)</f>
        <v>10.113312650482873</v>
      </c>
      <c r="L247" s="8">
        <f>VLOOKUP($A247,[1]Avg_Miles_Mins_Speed!$AH$5:$AL$355,3,FALSE)</f>
        <v>20.111155777847035</v>
      </c>
      <c r="M247" s="4">
        <f>VLOOKUP(A247,[1]Accidents!$A$2:$H$352,8,FALSE)</f>
        <v>9</v>
      </c>
    </row>
    <row r="248" spans="1:13" x14ac:dyDescent="0.25">
      <c r="A248" s="3" t="s">
        <v>259</v>
      </c>
      <c r="B248" s="4">
        <v>12502</v>
      </c>
      <c r="C248" s="4">
        <v>11283</v>
      </c>
      <c r="D248" s="4">
        <v>6987</v>
      </c>
      <c r="E248" s="5">
        <f t="shared" si="9"/>
        <v>0.90249560070388735</v>
      </c>
      <c r="F248" s="5">
        <f t="shared" si="10"/>
        <v>0.55887058070708684</v>
      </c>
      <c r="G248" s="4">
        <v>816</v>
      </c>
      <c r="H248" s="6">
        <f t="shared" si="11"/>
        <v>7.2321191172560487E-2</v>
      </c>
      <c r="I248" s="7">
        <f>VLOOKUP(A248,[1]Muni_Disbursements!$A$2:$C$352,3,FALSE)</f>
        <v>1128.3</v>
      </c>
      <c r="J248" s="8">
        <f>VLOOKUP($A248,[1]Avg_Miles_Mins_Speed!$AH$5:$AL$355,4,FALSE)</f>
        <v>33.100527234508384</v>
      </c>
      <c r="K248" s="8">
        <f>VLOOKUP($A248,[1]Avg_Miles_Mins_Speed!$AH$5:$AL$355,2,FALSE)</f>
        <v>14.183832776674643</v>
      </c>
      <c r="L248" s="8">
        <f>VLOOKUP($A248,[1]Avg_Miles_Mins_Speed!$AH$5:$AL$355,3,FALSE)</f>
        <v>25.710465593830541</v>
      </c>
      <c r="M248" s="4">
        <f>VLOOKUP(A248,[1]Accidents!$A$2:$H$352,8,FALSE)</f>
        <v>2</v>
      </c>
    </row>
    <row r="249" spans="1:13" x14ac:dyDescent="0.25">
      <c r="A249" s="3" t="s">
        <v>260</v>
      </c>
      <c r="B249" s="4">
        <v>62186</v>
      </c>
      <c r="C249" s="4">
        <v>1410903</v>
      </c>
      <c r="D249" s="4">
        <v>1319187</v>
      </c>
      <c r="E249" s="5">
        <f t="shared" si="9"/>
        <v>22.688434695912264</v>
      </c>
      <c r="F249" s="5">
        <f t="shared" si="10"/>
        <v>21.213568970507833</v>
      </c>
      <c r="G249" s="4">
        <v>380383</v>
      </c>
      <c r="H249" s="6">
        <f t="shared" si="11"/>
        <v>0.26960251696962867</v>
      </c>
      <c r="I249" s="7">
        <f>VLOOKUP(A249,[1]Muni_Disbursements!$A$2:$C$352,3,FALSE)</f>
        <v>141090.30000000002</v>
      </c>
      <c r="J249" s="8">
        <f>VLOOKUP($A249,[1]Avg_Miles_Mins_Speed!$AH$5:$AL$355,4,FALSE)</f>
        <v>19.776121678045175</v>
      </c>
      <c r="K249" s="8">
        <f>VLOOKUP($A249,[1]Avg_Miles_Mins_Speed!$AH$5:$AL$355,2,FALSE)</f>
        <v>5.1894863870226153</v>
      </c>
      <c r="L249" s="8">
        <f>VLOOKUP($A249,[1]Avg_Miles_Mins_Speed!$AH$5:$AL$355,3,FALSE)</f>
        <v>15.744704057268677</v>
      </c>
      <c r="M249" s="4">
        <f>VLOOKUP(A249,[1]Accidents!$A$2:$H$352,8,FALSE)</f>
        <v>114</v>
      </c>
    </row>
    <row r="250" spans="1:13" x14ac:dyDescent="0.25">
      <c r="A250" s="3" t="s">
        <v>261</v>
      </c>
      <c r="B250" s="4">
        <v>1407</v>
      </c>
      <c r="C250" s="4">
        <v>101</v>
      </c>
      <c r="D250" s="4">
        <v>97</v>
      </c>
      <c r="E250" s="5">
        <f t="shared" si="9"/>
        <v>7.1783937455579247E-2</v>
      </c>
      <c r="F250" s="5">
        <f t="shared" si="10"/>
        <v>6.8941009239516696E-2</v>
      </c>
      <c r="G250" s="4">
        <v>10</v>
      </c>
      <c r="H250" s="6">
        <f t="shared" si="11"/>
        <v>9.9009900990099015E-2</v>
      </c>
      <c r="I250" s="7">
        <f>VLOOKUP(A250,[1]Muni_Disbursements!$A$2:$C$352,3,FALSE)</f>
        <v>10.100000000000001</v>
      </c>
      <c r="J250" s="8">
        <f>VLOOKUP($A250,[1]Avg_Miles_Mins_Speed!$AH$5:$AL$355,4,FALSE)</f>
        <v>41.179595470598308</v>
      </c>
      <c r="K250" s="8">
        <f>VLOOKUP($A250,[1]Avg_Miles_Mins_Speed!$AH$5:$AL$355,2,FALSE)</f>
        <v>23.721259073069309</v>
      </c>
      <c r="L250" s="8">
        <f>VLOOKUP($A250,[1]Avg_Miles_Mins_Speed!$AH$5:$AL$355,3,FALSE)</f>
        <v>34.562640261980199</v>
      </c>
      <c r="M250" s="4">
        <f>VLOOKUP(A250,[1]Accidents!$A$2:$H$352,8,FALSE)</f>
        <v>0</v>
      </c>
    </row>
    <row r="251" spans="1:13" x14ac:dyDescent="0.25">
      <c r="A251" s="3" t="s">
        <v>262</v>
      </c>
      <c r="B251" s="4">
        <v>5717</v>
      </c>
      <c r="C251" s="4">
        <v>2378</v>
      </c>
      <c r="D251" s="4">
        <v>2735</v>
      </c>
      <c r="E251" s="5">
        <f t="shared" si="9"/>
        <v>0.41595242259926535</v>
      </c>
      <c r="F251" s="5">
        <f t="shared" si="10"/>
        <v>0.47839776106349485</v>
      </c>
      <c r="G251" s="4">
        <v>215</v>
      </c>
      <c r="H251" s="6">
        <f t="shared" si="11"/>
        <v>9.0412111017661903E-2</v>
      </c>
      <c r="I251" s="7">
        <f>VLOOKUP(A251,[1]Muni_Disbursements!$A$2:$C$352,3,FALSE)</f>
        <v>237.8</v>
      </c>
      <c r="J251" s="8">
        <f>VLOOKUP($A251,[1]Avg_Miles_Mins_Speed!$AH$5:$AL$355,4,FALSE)</f>
        <v>40.717139296714237</v>
      </c>
      <c r="K251" s="8">
        <f>VLOOKUP($A251,[1]Avg_Miles_Mins_Speed!$AH$5:$AL$355,2,FALSE)</f>
        <v>17.376316006951217</v>
      </c>
      <c r="L251" s="8">
        <f>VLOOKUP($A251,[1]Avg_Miles_Mins_Speed!$AH$5:$AL$355,3,FALSE)</f>
        <v>25.605407905000003</v>
      </c>
      <c r="M251" s="4">
        <f>VLOOKUP(A251,[1]Accidents!$A$2:$H$352,8,FALSE)</f>
        <v>0</v>
      </c>
    </row>
    <row r="252" spans="1:13" x14ac:dyDescent="0.25">
      <c r="A252" s="3" t="s">
        <v>263</v>
      </c>
      <c r="B252" s="4">
        <v>17803</v>
      </c>
      <c r="C252" s="4">
        <v>100782</v>
      </c>
      <c r="D252" s="4">
        <v>100293</v>
      </c>
      <c r="E252" s="5">
        <f t="shared" si="9"/>
        <v>5.6609560186485428</v>
      </c>
      <c r="F252" s="5">
        <f t="shared" si="10"/>
        <v>5.6334887378531704</v>
      </c>
      <c r="G252" s="4">
        <v>18713</v>
      </c>
      <c r="H252" s="6">
        <f t="shared" si="11"/>
        <v>0.18567799805520827</v>
      </c>
      <c r="I252" s="7">
        <f>VLOOKUP(A252,[1]Muni_Disbursements!$A$2:$C$352,3,FALSE)</f>
        <v>10078.200000000001</v>
      </c>
      <c r="J252" s="8">
        <f>VLOOKUP($A252,[1]Avg_Miles_Mins_Speed!$AH$5:$AL$355,4,FALSE)</f>
        <v>28.814930638735564</v>
      </c>
      <c r="K252" s="8">
        <f>VLOOKUP($A252,[1]Avg_Miles_Mins_Speed!$AH$5:$AL$355,2,FALSE)</f>
        <v>8.9546806684056666</v>
      </c>
      <c r="L252" s="8">
        <f>VLOOKUP($A252,[1]Avg_Miles_Mins_Speed!$AH$5:$AL$355,3,FALSE)</f>
        <v>18.645918216512374</v>
      </c>
      <c r="M252" s="4">
        <f>VLOOKUP(A252,[1]Accidents!$A$2:$H$352,8,FALSE)</f>
        <v>9</v>
      </c>
    </row>
    <row r="253" spans="1:13" x14ac:dyDescent="0.25">
      <c r="A253" s="3" t="s">
        <v>264</v>
      </c>
      <c r="B253" s="4">
        <v>6992</v>
      </c>
      <c r="C253" s="4">
        <v>6419</v>
      </c>
      <c r="D253" s="4">
        <v>8040</v>
      </c>
      <c r="E253" s="5">
        <f t="shared" si="9"/>
        <v>0.9180491990846682</v>
      </c>
      <c r="F253" s="5">
        <f t="shared" si="10"/>
        <v>1.1498855835240274</v>
      </c>
      <c r="G253" s="4">
        <v>1466</v>
      </c>
      <c r="H253" s="6">
        <f t="shared" si="11"/>
        <v>0.22838448356441812</v>
      </c>
      <c r="I253" s="7">
        <f>VLOOKUP(A253,[1]Muni_Disbursements!$A$2:$C$352,3,FALSE)</f>
        <v>641.90000000000009</v>
      </c>
      <c r="J253" s="8">
        <f>VLOOKUP($A253,[1]Avg_Miles_Mins_Speed!$AH$5:$AL$355,4,FALSE)</f>
        <v>35.86900154547827</v>
      </c>
      <c r="K253" s="8">
        <f>VLOOKUP($A253,[1]Avg_Miles_Mins_Speed!$AH$5:$AL$355,2,FALSE)</f>
        <v>15.500988846829724</v>
      </c>
      <c r="L253" s="8">
        <f>VLOOKUP($A253,[1]Avg_Miles_Mins_Speed!$AH$5:$AL$355,3,FALSE)</f>
        <v>25.9293342645895</v>
      </c>
      <c r="M253" s="4">
        <f>VLOOKUP(A253,[1]Accidents!$A$2:$H$352,8,FALSE)</f>
        <v>1</v>
      </c>
    </row>
    <row r="254" spans="1:13" x14ac:dyDescent="0.25">
      <c r="A254" s="3" t="s">
        <v>265</v>
      </c>
      <c r="B254" s="4">
        <v>424</v>
      </c>
      <c r="C254" s="4">
        <v>0</v>
      </c>
      <c r="D254" s="4">
        <v>0</v>
      </c>
      <c r="E254" s="5">
        <f t="shared" si="9"/>
        <v>0</v>
      </c>
      <c r="F254" s="5">
        <f t="shared" si="10"/>
        <v>0</v>
      </c>
      <c r="G254" s="4">
        <v>0</v>
      </c>
      <c r="H254" s="6" t="e">
        <f t="shared" si="11"/>
        <v>#DIV/0!</v>
      </c>
      <c r="I254" s="7">
        <f>VLOOKUP(A254,[1]Muni_Disbursements!$A$2:$C$352,3,FALSE)</f>
        <v>0</v>
      </c>
      <c r="J254" s="8">
        <f>VLOOKUP($A254,[1]Avg_Miles_Mins_Speed!$AH$5:$AL$355,4,FALSE)</f>
        <v>0</v>
      </c>
      <c r="K254" s="8">
        <f>VLOOKUP($A254,[1]Avg_Miles_Mins_Speed!$AH$5:$AL$355,2,FALSE)</f>
        <v>0</v>
      </c>
      <c r="L254" s="8">
        <f>VLOOKUP($A254,[1]Avg_Miles_Mins_Speed!$AH$5:$AL$355,3,FALSE)</f>
        <v>0</v>
      </c>
      <c r="M254" s="4">
        <f>VLOOKUP(A254,[1]Accidents!$A$2:$H$352,8,FALSE)</f>
        <v>0</v>
      </c>
    </row>
    <row r="255" spans="1:13" x14ac:dyDescent="0.25">
      <c r="A255" s="3" t="s">
        <v>266</v>
      </c>
      <c r="B255" s="4">
        <v>6161</v>
      </c>
      <c r="C255" s="4">
        <v>8334</v>
      </c>
      <c r="D255" s="4">
        <v>9013</v>
      </c>
      <c r="E255" s="5">
        <f t="shared" si="9"/>
        <v>1.3527024833630905</v>
      </c>
      <c r="F255" s="5">
        <f t="shared" si="10"/>
        <v>1.4629118649569874</v>
      </c>
      <c r="G255" s="4">
        <v>1906</v>
      </c>
      <c r="H255" s="6">
        <f t="shared" si="11"/>
        <v>0.2287017038636909</v>
      </c>
      <c r="I255" s="7">
        <f>VLOOKUP(A255,[1]Muni_Disbursements!$A$2:$C$352,3,FALSE)</f>
        <v>833.40000000000009</v>
      </c>
      <c r="J255" s="8">
        <f>VLOOKUP($A255,[1]Avg_Miles_Mins_Speed!$AH$5:$AL$355,4,FALSE)</f>
        <v>34.648504540575431</v>
      </c>
      <c r="K255" s="8">
        <f>VLOOKUP($A255,[1]Avg_Miles_Mins_Speed!$AH$5:$AL$355,2,FALSE)</f>
        <v>13.847425015598752</v>
      </c>
      <c r="L255" s="8">
        <f>VLOOKUP($A255,[1]Avg_Miles_Mins_Speed!$AH$5:$AL$355,3,FALSE)</f>
        <v>23.979260056172304</v>
      </c>
      <c r="M255" s="4">
        <f>VLOOKUP(A255,[1]Accidents!$A$2:$H$352,8,FALSE)</f>
        <v>0</v>
      </c>
    </row>
    <row r="256" spans="1:13" x14ac:dyDescent="0.25">
      <c r="A256" s="3" t="s">
        <v>267</v>
      </c>
      <c r="B256" s="4">
        <v>1250</v>
      </c>
      <c r="C256" s="4">
        <v>14</v>
      </c>
      <c r="D256" s="4">
        <v>23</v>
      </c>
      <c r="E256" s="5">
        <f t="shared" si="9"/>
        <v>1.12E-2</v>
      </c>
      <c r="F256" s="5">
        <f t="shared" si="10"/>
        <v>1.84E-2</v>
      </c>
      <c r="G256" s="4">
        <v>1</v>
      </c>
      <c r="H256" s="6">
        <f t="shared" si="11"/>
        <v>7.1428571428571425E-2</v>
      </c>
      <c r="I256" s="7">
        <f>VLOOKUP(A256,[1]Muni_Disbursements!$A$2:$C$352,3,FALSE)</f>
        <v>1.4000000000000001</v>
      </c>
      <c r="J256" s="8">
        <f>VLOOKUP($A256,[1]Avg_Miles_Mins_Speed!$AH$5:$AL$355,4,FALSE)</f>
        <v>45.722295554243729</v>
      </c>
      <c r="K256" s="8">
        <f>VLOOKUP($A256,[1]Avg_Miles_Mins_Speed!$AH$5:$AL$355,2,FALSE)</f>
        <v>41.308279655</v>
      </c>
      <c r="L256" s="8">
        <f>VLOOKUP($A256,[1]Avg_Miles_Mins_Speed!$AH$5:$AL$355,3,FALSE)</f>
        <v>54.207619045714289</v>
      </c>
      <c r="M256" s="4">
        <f>VLOOKUP(A256,[1]Accidents!$A$2:$H$352,8,FALSE)</f>
        <v>0</v>
      </c>
    </row>
    <row r="257" spans="1:13" x14ac:dyDescent="0.25">
      <c r="A257" s="3" t="s">
        <v>268</v>
      </c>
      <c r="B257" s="4">
        <v>1643</v>
      </c>
      <c r="C257" s="4">
        <v>85</v>
      </c>
      <c r="D257" s="4">
        <v>187</v>
      </c>
      <c r="E257" s="5">
        <f t="shared" si="9"/>
        <v>5.1734631771150334E-2</v>
      </c>
      <c r="F257" s="5">
        <f t="shared" si="10"/>
        <v>0.11381618989653074</v>
      </c>
      <c r="G257" s="4">
        <v>9</v>
      </c>
      <c r="H257" s="6">
        <f t="shared" si="11"/>
        <v>0.10588235294117647</v>
      </c>
      <c r="I257" s="7">
        <f>VLOOKUP(A257,[1]Muni_Disbursements!$A$2:$C$352,3,FALSE)</f>
        <v>8.5</v>
      </c>
      <c r="J257" s="8">
        <f>VLOOKUP($A257,[1]Avg_Miles_Mins_Speed!$AH$5:$AL$355,4,FALSE)</f>
        <v>36.245653270489413</v>
      </c>
      <c r="K257" s="8">
        <f>VLOOKUP($A257,[1]Avg_Miles_Mins_Speed!$AH$5:$AL$355,2,FALSE)</f>
        <v>18.311564624000003</v>
      </c>
      <c r="L257" s="8">
        <f>VLOOKUP($A257,[1]Avg_Miles_Mins_Speed!$AH$5:$AL$355,3,FALSE)</f>
        <v>30.312431375999999</v>
      </c>
      <c r="M257" s="4">
        <f>VLOOKUP(A257,[1]Accidents!$A$2:$H$352,8,FALSE)</f>
        <v>0</v>
      </c>
    </row>
    <row r="258" spans="1:13" x14ac:dyDescent="0.25">
      <c r="A258" s="3" t="s">
        <v>269</v>
      </c>
      <c r="B258" s="4">
        <v>9049</v>
      </c>
      <c r="C258" s="4">
        <v>3738</v>
      </c>
      <c r="D258" s="4">
        <v>5405</v>
      </c>
      <c r="E258" s="5">
        <f t="shared" si="9"/>
        <v>0.41308431870924966</v>
      </c>
      <c r="F258" s="5">
        <f t="shared" si="10"/>
        <v>0.59730356945518837</v>
      </c>
      <c r="G258" s="4">
        <v>319</v>
      </c>
      <c r="H258" s="6">
        <f t="shared" si="11"/>
        <v>8.5339753879079716E-2</v>
      </c>
      <c r="I258" s="7">
        <f>VLOOKUP(A258,[1]Muni_Disbursements!$A$2:$C$352,3,FALSE)</f>
        <v>373.8</v>
      </c>
      <c r="J258" s="8">
        <f>VLOOKUP($A258,[1]Avg_Miles_Mins_Speed!$AH$5:$AL$355,4,FALSE)</f>
        <v>34.075956968606235</v>
      </c>
      <c r="K258" s="8">
        <f>VLOOKUP($A258,[1]Avg_Miles_Mins_Speed!$AH$5:$AL$355,2,FALSE)</f>
        <v>15.299119126206527</v>
      </c>
      <c r="L258" s="8">
        <f>VLOOKUP($A258,[1]Avg_Miles_Mins_Speed!$AH$5:$AL$355,3,FALSE)</f>
        <v>26.93826466614232</v>
      </c>
      <c r="M258" s="4">
        <f>VLOOKUP(A258,[1]Accidents!$A$2:$H$352,8,FALSE)</f>
        <v>0</v>
      </c>
    </row>
    <row r="259" spans="1:13" x14ac:dyDescent="0.25">
      <c r="A259" s="3" t="s">
        <v>270</v>
      </c>
      <c r="B259" s="4">
        <v>44480</v>
      </c>
      <c r="C259" s="4">
        <v>741335</v>
      </c>
      <c r="D259" s="4">
        <v>735575</v>
      </c>
      <c r="E259" s="5">
        <f t="shared" ref="E259:E322" si="12">C259/B259</f>
        <v>16.666704136690647</v>
      </c>
      <c r="F259" s="5">
        <f t="shared" ref="F259:F322" si="13">D259/B259</f>
        <v>16.537207733812949</v>
      </c>
      <c r="G259" s="4">
        <v>332385</v>
      </c>
      <c r="H259" s="6">
        <f t="shared" ref="H259:H322" si="14">G259/C259</f>
        <v>0.44836005314736255</v>
      </c>
      <c r="I259" s="7">
        <f>VLOOKUP(A259,[1]Muni_Disbursements!$A$2:$C$352,3,FALSE)</f>
        <v>74133.5</v>
      </c>
      <c r="J259" s="8">
        <f>VLOOKUP($A259,[1]Avg_Miles_Mins_Speed!$AH$5:$AL$355,4,FALSE)</f>
        <v>20.310479301459456</v>
      </c>
      <c r="K259" s="8">
        <f>VLOOKUP($A259,[1]Avg_Miles_Mins_Speed!$AH$5:$AL$355,2,FALSE)</f>
        <v>5.4462685563430009</v>
      </c>
      <c r="L259" s="8">
        <f>VLOOKUP($A259,[1]Avg_Miles_Mins_Speed!$AH$5:$AL$355,3,FALSE)</f>
        <v>16.089039974408621</v>
      </c>
      <c r="M259" s="4">
        <f>VLOOKUP(A259,[1]Accidents!$A$2:$H$352,8,FALSE)</f>
        <v>35</v>
      </c>
    </row>
    <row r="260" spans="1:13" x14ac:dyDescent="0.25">
      <c r="A260" s="3" t="s">
        <v>271</v>
      </c>
      <c r="B260" s="4">
        <v>9236</v>
      </c>
      <c r="C260" s="4">
        <v>27923</v>
      </c>
      <c r="D260" s="4">
        <v>23479</v>
      </c>
      <c r="E260" s="5">
        <f t="shared" si="12"/>
        <v>3.0232784755305326</v>
      </c>
      <c r="F260" s="5">
        <f t="shared" si="13"/>
        <v>2.5421177999133824</v>
      </c>
      <c r="G260" s="4">
        <v>5821</v>
      </c>
      <c r="H260" s="6">
        <f t="shared" si="14"/>
        <v>0.20846613902517638</v>
      </c>
      <c r="I260" s="7">
        <f>VLOOKUP(A260,[1]Muni_Disbursements!$A$2:$C$352,3,FALSE)</f>
        <v>2792.3</v>
      </c>
      <c r="J260" s="8">
        <f>VLOOKUP($A260,[1]Avg_Miles_Mins_Speed!$AH$5:$AL$355,4,FALSE)</f>
        <v>35.978763369535706</v>
      </c>
      <c r="K260" s="8">
        <f>VLOOKUP($A260,[1]Avg_Miles_Mins_Speed!$AH$5:$AL$355,2,FALSE)</f>
        <v>10.147749096957169</v>
      </c>
      <c r="L260" s="8">
        <f>VLOOKUP($A260,[1]Avg_Miles_Mins_Speed!$AH$5:$AL$355,3,FALSE)</f>
        <v>16.922898087513875</v>
      </c>
      <c r="M260" s="4">
        <f>VLOOKUP(A260,[1]Accidents!$A$2:$H$352,8,FALSE)</f>
        <v>4</v>
      </c>
    </row>
    <row r="261" spans="1:13" x14ac:dyDescent="0.25">
      <c r="A261" s="3" t="s">
        <v>272</v>
      </c>
      <c r="B261" s="4">
        <v>989</v>
      </c>
      <c r="C261" s="4">
        <v>0</v>
      </c>
      <c r="D261" s="4">
        <v>4</v>
      </c>
      <c r="E261" s="5">
        <f t="shared" si="12"/>
        <v>0</v>
      </c>
      <c r="F261" s="5">
        <f t="shared" si="13"/>
        <v>4.0444893832153692E-3</v>
      </c>
      <c r="G261" s="4">
        <v>0</v>
      </c>
      <c r="H261" s="6" t="e">
        <f t="shared" si="14"/>
        <v>#DIV/0!</v>
      </c>
      <c r="I261" s="7">
        <f>VLOOKUP(A261,[1]Muni_Disbursements!$A$2:$C$352,3,FALSE)</f>
        <v>0</v>
      </c>
      <c r="J261" s="8">
        <f>VLOOKUP($A261,[1]Avg_Miles_Mins_Speed!$AH$5:$AL$355,4,FALSE)</f>
        <v>0</v>
      </c>
      <c r="K261" s="8">
        <f>VLOOKUP($A261,[1]Avg_Miles_Mins_Speed!$AH$5:$AL$355,2,FALSE)</f>
        <v>0</v>
      </c>
      <c r="L261" s="8">
        <f>VLOOKUP($A261,[1]Avg_Miles_Mins_Speed!$AH$5:$AL$355,3,FALSE)</f>
        <v>0</v>
      </c>
      <c r="M261" s="4">
        <f>VLOOKUP(A261,[1]Accidents!$A$2:$H$352,8,FALSE)</f>
        <v>0</v>
      </c>
    </row>
    <row r="262" spans="1:13" x14ac:dyDescent="0.25">
      <c r="A262" s="3" t="s">
        <v>273</v>
      </c>
      <c r="B262" s="4">
        <v>20259</v>
      </c>
      <c r="C262" s="4">
        <v>20388</v>
      </c>
      <c r="D262" s="4">
        <v>22073</v>
      </c>
      <c r="E262" s="5">
        <f t="shared" si="12"/>
        <v>1.0063675403524359</v>
      </c>
      <c r="F262" s="5">
        <f t="shared" si="13"/>
        <v>1.0895404511575102</v>
      </c>
      <c r="G262" s="4">
        <v>7649</v>
      </c>
      <c r="H262" s="6">
        <f t="shared" si="14"/>
        <v>0.37517166960957427</v>
      </c>
      <c r="I262" s="7">
        <f>VLOOKUP(A262,[1]Muni_Disbursements!$A$2:$C$352,3,FALSE)</f>
        <v>2038.8000000000002</v>
      </c>
      <c r="J262" s="8">
        <f>VLOOKUP($A262,[1]Avg_Miles_Mins_Speed!$AH$5:$AL$355,4,FALSE)</f>
        <v>36.141900337878191</v>
      </c>
      <c r="K262" s="8">
        <f>VLOOKUP($A262,[1]Avg_Miles_Mins_Speed!$AH$5:$AL$355,2,FALSE)</f>
        <v>11.900825083003728</v>
      </c>
      <c r="L262" s="8">
        <f>VLOOKUP($A262,[1]Avg_Miles_Mins_Speed!$AH$5:$AL$355,3,FALSE)</f>
        <v>19.756833434457526</v>
      </c>
      <c r="M262" s="4">
        <f>VLOOKUP(A262,[1]Accidents!$A$2:$H$352,8,FALSE)</f>
        <v>3</v>
      </c>
    </row>
    <row r="263" spans="1:13" x14ac:dyDescent="0.25">
      <c r="A263" s="3" t="s">
        <v>274</v>
      </c>
      <c r="B263" s="4">
        <v>28619</v>
      </c>
      <c r="C263" s="4">
        <v>378499</v>
      </c>
      <c r="D263" s="4">
        <v>394777</v>
      </c>
      <c r="E263" s="5">
        <f t="shared" si="12"/>
        <v>13.225444634683253</v>
      </c>
      <c r="F263" s="5">
        <f t="shared" si="13"/>
        <v>13.794227611027639</v>
      </c>
      <c r="G263" s="4">
        <v>72376</v>
      </c>
      <c r="H263" s="6">
        <f t="shared" si="14"/>
        <v>0.19121847085461255</v>
      </c>
      <c r="I263" s="7">
        <f>VLOOKUP(A263,[1]Muni_Disbursements!$A$2:$C$352,3,FALSE)</f>
        <v>37849.9</v>
      </c>
      <c r="J263" s="8">
        <f>VLOOKUP($A263,[1]Avg_Miles_Mins_Speed!$AH$5:$AL$355,4,FALSE)</f>
        <v>24.226345323495014</v>
      </c>
      <c r="K263" s="8">
        <f>VLOOKUP($A263,[1]Avg_Miles_Mins_Speed!$AH$5:$AL$355,2,FALSE)</f>
        <v>6.9072534143545479</v>
      </c>
      <c r="L263" s="8">
        <f>VLOOKUP($A263,[1]Avg_Miles_Mins_Speed!$AH$5:$AL$355,3,FALSE)</f>
        <v>17.106798377027523</v>
      </c>
      <c r="M263" s="4">
        <f>VLOOKUP(A263,[1]Accidents!$A$2:$H$352,8,FALSE)</f>
        <v>53</v>
      </c>
    </row>
    <row r="264" spans="1:13" x14ac:dyDescent="0.25">
      <c r="A264" s="3" t="s">
        <v>275</v>
      </c>
      <c r="B264" s="4">
        <v>645</v>
      </c>
      <c r="C264" s="4">
        <v>13</v>
      </c>
      <c r="D264" s="4">
        <v>6</v>
      </c>
      <c r="E264" s="5">
        <f t="shared" si="12"/>
        <v>2.0155038759689922E-2</v>
      </c>
      <c r="F264" s="5">
        <f t="shared" si="13"/>
        <v>9.3023255813953487E-3</v>
      </c>
      <c r="G264" s="4">
        <v>0</v>
      </c>
      <c r="H264" s="6">
        <f t="shared" si="14"/>
        <v>0</v>
      </c>
      <c r="I264" s="7">
        <f>VLOOKUP(A264,[1]Muni_Disbursements!$A$2:$C$352,3,FALSE)</f>
        <v>1.3</v>
      </c>
      <c r="J264" s="8">
        <f>VLOOKUP($A264,[1]Avg_Miles_Mins_Speed!$AH$5:$AL$355,4,FALSE)</f>
        <v>41.174241666455693</v>
      </c>
      <c r="K264" s="8">
        <f>VLOOKUP($A264,[1]Avg_Miles_Mins_Speed!$AH$5:$AL$355,2,FALSE)</f>
        <v>24.610407310769233</v>
      </c>
      <c r="L264" s="8">
        <f>VLOOKUP($A264,[1]Avg_Miles_Mins_Speed!$AH$5:$AL$355,3,FALSE)</f>
        <v>35.862820513076926</v>
      </c>
      <c r="M264" s="4">
        <f>VLOOKUP(A264,[1]Accidents!$A$2:$H$352,8,FALSE)</f>
        <v>0</v>
      </c>
    </row>
    <row r="265" spans="1:13" x14ac:dyDescent="0.25">
      <c r="A265" s="3" t="s">
        <v>276</v>
      </c>
      <c r="B265" s="4">
        <v>19063</v>
      </c>
      <c r="C265" s="4">
        <v>21993</v>
      </c>
      <c r="D265" s="4">
        <v>26889</v>
      </c>
      <c r="E265" s="5">
        <f t="shared" si="12"/>
        <v>1.1537008865341236</v>
      </c>
      <c r="F265" s="5">
        <f t="shared" si="13"/>
        <v>1.4105334942034307</v>
      </c>
      <c r="G265" s="4">
        <v>5365</v>
      </c>
      <c r="H265" s="6">
        <f t="shared" si="14"/>
        <v>0.24394125403537489</v>
      </c>
      <c r="I265" s="7">
        <f>VLOOKUP(A265,[1]Muni_Disbursements!$A$2:$C$352,3,FALSE)</f>
        <v>2199.3000000000002</v>
      </c>
      <c r="J265" s="8">
        <f>VLOOKUP($A265,[1]Avg_Miles_Mins_Speed!$AH$5:$AL$355,4,FALSE)</f>
        <v>31.511170884046098</v>
      </c>
      <c r="K265" s="8">
        <f>VLOOKUP($A265,[1]Avg_Miles_Mins_Speed!$AH$5:$AL$355,2,FALSE)</f>
        <v>14.620485129131088</v>
      </c>
      <c r="L265" s="8">
        <f>VLOOKUP($A265,[1]Avg_Miles_Mins_Speed!$AH$5:$AL$355,3,FALSE)</f>
        <v>27.838670640829811</v>
      </c>
      <c r="M265" s="4">
        <f>VLOOKUP(A265,[1]Accidents!$A$2:$H$352,8,FALSE)</f>
        <v>2</v>
      </c>
    </row>
    <row r="266" spans="1:13" x14ac:dyDescent="0.25">
      <c r="A266" s="3" t="s">
        <v>277</v>
      </c>
      <c r="B266" s="4">
        <v>15531</v>
      </c>
      <c r="C266" s="4">
        <v>67242</v>
      </c>
      <c r="D266" s="4">
        <v>21662</v>
      </c>
      <c r="E266" s="5">
        <f t="shared" si="12"/>
        <v>4.32953447942824</v>
      </c>
      <c r="F266" s="5">
        <f t="shared" si="13"/>
        <v>1.3947588693580582</v>
      </c>
      <c r="G266" s="4">
        <v>7813</v>
      </c>
      <c r="H266" s="6">
        <f t="shared" si="14"/>
        <v>0.11619226078938759</v>
      </c>
      <c r="I266" s="7">
        <f>VLOOKUP(A266,[1]Muni_Disbursements!$A$2:$C$352,3,FALSE)</f>
        <v>6724.2000000000007</v>
      </c>
      <c r="J266" s="8">
        <f>VLOOKUP($A266,[1]Avg_Miles_Mins_Speed!$AH$5:$AL$355,4,FALSE)</f>
        <v>28.997655884423679</v>
      </c>
      <c r="K266" s="8">
        <f>VLOOKUP($A266,[1]Avg_Miles_Mins_Speed!$AH$5:$AL$355,2,FALSE)</f>
        <v>8.7593738552722868</v>
      </c>
      <c r="L266" s="8">
        <f>VLOOKUP($A266,[1]Avg_Miles_Mins_Speed!$AH$5:$AL$355,3,FALSE)</f>
        <v>18.124307475441395</v>
      </c>
      <c r="M266" s="4">
        <f>VLOOKUP(A266,[1]Accidents!$A$2:$H$352,8,FALSE)</f>
        <v>5</v>
      </c>
    </row>
    <row r="267" spans="1:13" x14ac:dyDescent="0.25">
      <c r="A267" s="3" t="s">
        <v>278</v>
      </c>
      <c r="B267" s="4">
        <v>18575</v>
      </c>
      <c r="C267" s="4">
        <v>64312</v>
      </c>
      <c r="D267" s="4">
        <v>64410</v>
      </c>
      <c r="E267" s="5">
        <f t="shared" si="12"/>
        <v>3.4622880215343201</v>
      </c>
      <c r="F267" s="5">
        <f t="shared" si="13"/>
        <v>3.4675639300134589</v>
      </c>
      <c r="G267" s="4">
        <v>9977</v>
      </c>
      <c r="H267" s="6">
        <f t="shared" si="14"/>
        <v>0.1551343450677945</v>
      </c>
      <c r="I267" s="7">
        <f>VLOOKUP(A267,[1]Muni_Disbursements!$A$2:$C$352,3,FALSE)</f>
        <v>6431.2000000000007</v>
      </c>
      <c r="J267" s="8">
        <f>VLOOKUP($A267,[1]Avg_Miles_Mins_Speed!$AH$5:$AL$355,4,FALSE)</f>
        <v>33.534126227290031</v>
      </c>
      <c r="K267" s="8">
        <f>VLOOKUP($A267,[1]Avg_Miles_Mins_Speed!$AH$5:$AL$355,2,FALSE)</f>
        <v>13.53530987117521</v>
      </c>
      <c r="L267" s="8">
        <f>VLOOKUP($A267,[1]Avg_Miles_Mins_Speed!$AH$5:$AL$355,3,FALSE)</f>
        <v>24.217675652738833</v>
      </c>
      <c r="M267" s="4">
        <f>VLOOKUP(A267,[1]Accidents!$A$2:$H$352,8,FALSE)</f>
        <v>8</v>
      </c>
    </row>
    <row r="268" spans="1:13" x14ac:dyDescent="0.25">
      <c r="A268" s="3" t="s">
        <v>279</v>
      </c>
      <c r="B268" s="4">
        <v>3327</v>
      </c>
      <c r="C268" s="4">
        <v>55</v>
      </c>
      <c r="D268" s="4">
        <v>61</v>
      </c>
      <c r="E268" s="5">
        <f t="shared" si="12"/>
        <v>1.6531409678388939E-2</v>
      </c>
      <c r="F268" s="5">
        <f t="shared" si="13"/>
        <v>1.8334836188758641E-2</v>
      </c>
      <c r="G268" s="4">
        <v>4</v>
      </c>
      <c r="H268" s="6">
        <f t="shared" si="14"/>
        <v>7.2727272727272724E-2</v>
      </c>
      <c r="I268" s="7">
        <f>VLOOKUP(A268,[1]Muni_Disbursements!$A$2:$C$352,3,FALSE)</f>
        <v>5.5</v>
      </c>
      <c r="J268" s="8">
        <f>VLOOKUP($A268,[1]Avg_Miles_Mins_Speed!$AH$5:$AL$355,4,FALSE)</f>
        <v>42.34541286678926</v>
      </c>
      <c r="K268" s="8">
        <f>VLOOKUP($A268,[1]Avg_Miles_Mins_Speed!$AH$5:$AL$355,2,FALSE)</f>
        <v>40.700400509090905</v>
      </c>
      <c r="L268" s="8">
        <f>VLOOKUP($A268,[1]Avg_Miles_Mins_Speed!$AH$5:$AL$355,3,FALSE)</f>
        <v>57.66915151418182</v>
      </c>
      <c r="M268" s="4">
        <f>VLOOKUP(A268,[1]Accidents!$A$2:$H$352,8,FALSE)</f>
        <v>0</v>
      </c>
    </row>
    <row r="269" spans="1:13" x14ac:dyDescent="0.25">
      <c r="A269" s="3" t="s">
        <v>280</v>
      </c>
      <c r="B269" s="4">
        <v>1884</v>
      </c>
      <c r="C269" s="4">
        <v>40</v>
      </c>
      <c r="D269" s="4">
        <v>136</v>
      </c>
      <c r="E269" s="5">
        <f t="shared" si="12"/>
        <v>2.1231422505307854E-2</v>
      </c>
      <c r="F269" s="5">
        <f t="shared" si="13"/>
        <v>7.2186836518046707E-2</v>
      </c>
      <c r="G269" s="4">
        <v>3</v>
      </c>
      <c r="H269" s="6">
        <f t="shared" si="14"/>
        <v>7.4999999999999997E-2</v>
      </c>
      <c r="I269" s="7">
        <f>VLOOKUP(A269,[1]Muni_Disbursements!$A$2:$C$352,3,FALSE)</f>
        <v>4</v>
      </c>
      <c r="J269" s="8">
        <f>VLOOKUP($A269,[1]Avg_Miles_Mins_Speed!$AH$5:$AL$355,4,FALSE)</f>
        <v>46.442501745794509</v>
      </c>
      <c r="K269" s="8">
        <f>VLOOKUP($A269,[1]Avg_Miles_Mins_Speed!$AH$5:$AL$355,2,FALSE)</f>
        <v>38.289391557499997</v>
      </c>
      <c r="L269" s="8">
        <f>VLOOKUP($A269,[1]Avg_Miles_Mins_Speed!$AH$5:$AL$355,3,FALSE)</f>
        <v>49.466833333499999</v>
      </c>
      <c r="M269" s="4">
        <f>VLOOKUP(A269,[1]Accidents!$A$2:$H$352,8,FALSE)</f>
        <v>0</v>
      </c>
    </row>
    <row r="270" spans="1:13" x14ac:dyDescent="0.25">
      <c r="A270" s="3" t="s">
        <v>281</v>
      </c>
      <c r="B270" s="4">
        <v>4401</v>
      </c>
      <c r="C270" s="4">
        <v>7684</v>
      </c>
      <c r="D270" s="4">
        <v>8412</v>
      </c>
      <c r="E270" s="5">
        <f t="shared" si="12"/>
        <v>1.7459668257214269</v>
      </c>
      <c r="F270" s="5">
        <f t="shared" si="13"/>
        <v>1.9113837764144512</v>
      </c>
      <c r="G270" s="4">
        <v>385</v>
      </c>
      <c r="H270" s="6">
        <f t="shared" si="14"/>
        <v>5.0104112441436754E-2</v>
      </c>
      <c r="I270" s="7">
        <f>VLOOKUP(A270,[1]Muni_Disbursements!$A$2:$C$352,3,FALSE)</f>
        <v>768.40000000000009</v>
      </c>
      <c r="J270" s="8">
        <f>VLOOKUP($A270,[1]Avg_Miles_Mins_Speed!$AH$5:$AL$355,4,FALSE)</f>
        <v>29.463067820968131</v>
      </c>
      <c r="K270" s="8">
        <f>VLOOKUP($A270,[1]Avg_Miles_Mins_Speed!$AH$5:$AL$355,2,FALSE)</f>
        <v>14.682008725226444</v>
      </c>
      <c r="L270" s="8">
        <f>VLOOKUP($A270,[1]Avg_Miles_Mins_Speed!$AH$5:$AL$355,3,FALSE)</f>
        <v>29.899144544841231</v>
      </c>
      <c r="M270" s="4">
        <f>VLOOKUP(A270,[1]Accidents!$A$2:$H$352,8,FALSE)</f>
        <v>0</v>
      </c>
    </row>
    <row r="271" spans="1:13" x14ac:dyDescent="0.25">
      <c r="A271" s="3" t="s">
        <v>282</v>
      </c>
      <c r="B271" s="4">
        <v>7431</v>
      </c>
      <c r="C271" s="4">
        <v>4357</v>
      </c>
      <c r="D271" s="4">
        <v>4781</v>
      </c>
      <c r="E271" s="5">
        <f t="shared" si="12"/>
        <v>0.58632754676355803</v>
      </c>
      <c r="F271" s="5">
        <f t="shared" si="13"/>
        <v>0.64338581617548107</v>
      </c>
      <c r="G271" s="4">
        <v>436</v>
      </c>
      <c r="H271" s="6">
        <f t="shared" si="14"/>
        <v>0.10006885471654808</v>
      </c>
      <c r="I271" s="7">
        <f>VLOOKUP(A271,[1]Muni_Disbursements!$A$2:$C$352,3,FALSE)</f>
        <v>435.70000000000005</v>
      </c>
      <c r="J271" s="8">
        <f>VLOOKUP($A271,[1]Avg_Miles_Mins_Speed!$AH$5:$AL$355,4,FALSE)</f>
        <v>37.640076330236766</v>
      </c>
      <c r="K271" s="8">
        <f>VLOOKUP($A271,[1]Avg_Miles_Mins_Speed!$AH$5:$AL$355,2,FALSE)</f>
        <v>15.986461196178563</v>
      </c>
      <c r="L271" s="8">
        <f>VLOOKUP($A271,[1]Avg_Miles_Mins_Speed!$AH$5:$AL$355,3,FALSE)</f>
        <v>25.483148954195549</v>
      </c>
      <c r="M271" s="4">
        <f>VLOOKUP(A271,[1]Accidents!$A$2:$H$352,8,FALSE)</f>
        <v>1</v>
      </c>
    </row>
    <row r="272" spans="1:13" x14ac:dyDescent="0.25">
      <c r="A272" s="3" t="s">
        <v>283</v>
      </c>
      <c r="B272" s="4">
        <v>38325</v>
      </c>
      <c r="C272" s="4">
        <v>166963</v>
      </c>
      <c r="D272" s="4">
        <v>171420</v>
      </c>
      <c r="E272" s="5">
        <f t="shared" si="12"/>
        <v>4.3565035877364648</v>
      </c>
      <c r="F272" s="5">
        <f t="shared" si="13"/>
        <v>4.4727984344422698</v>
      </c>
      <c r="G272" s="4">
        <v>32975</v>
      </c>
      <c r="H272" s="6">
        <f t="shared" si="14"/>
        <v>0.19749884704994519</v>
      </c>
      <c r="I272" s="7">
        <f>VLOOKUP(A272,[1]Muni_Disbursements!$A$2:$C$352,3,FALSE)</f>
        <v>16696.3</v>
      </c>
      <c r="J272" s="8">
        <f>VLOOKUP($A272,[1]Avg_Miles_Mins_Speed!$AH$5:$AL$355,4,FALSE)</f>
        <v>29.28752297253433</v>
      </c>
      <c r="K272" s="8">
        <f>VLOOKUP($A272,[1]Avg_Miles_Mins_Speed!$AH$5:$AL$355,2,FALSE)</f>
        <v>8.3657963612219479</v>
      </c>
      <c r="L272" s="8">
        <f>VLOOKUP($A272,[1]Avg_Miles_Mins_Speed!$AH$5:$AL$355,3,FALSE)</f>
        <v>17.138621867886901</v>
      </c>
      <c r="M272" s="4">
        <f>VLOOKUP(A272,[1]Accidents!$A$2:$H$352,8,FALSE)</f>
        <v>9</v>
      </c>
    </row>
    <row r="273" spans="1:13" x14ac:dyDescent="0.25">
      <c r="A273" s="3" t="s">
        <v>284</v>
      </c>
      <c r="B273" s="4">
        <v>1717</v>
      </c>
      <c r="C273" s="4">
        <v>159</v>
      </c>
      <c r="D273" s="4">
        <v>259</v>
      </c>
      <c r="E273" s="5">
        <f t="shared" si="12"/>
        <v>9.2603377984857307E-2</v>
      </c>
      <c r="F273" s="5">
        <f t="shared" si="13"/>
        <v>0.15084449621432733</v>
      </c>
      <c r="G273" s="4">
        <v>1</v>
      </c>
      <c r="H273" s="6">
        <f t="shared" si="14"/>
        <v>6.2893081761006293E-3</v>
      </c>
      <c r="I273" s="7">
        <f>VLOOKUP(A273,[1]Muni_Disbursements!$A$2:$C$352,3,FALSE)</f>
        <v>15.9</v>
      </c>
      <c r="J273" s="8">
        <f>VLOOKUP($A273,[1]Avg_Miles_Mins_Speed!$AH$5:$AL$355,4,FALSE)</f>
        <v>40.546234850717404</v>
      </c>
      <c r="K273" s="8">
        <f>VLOOKUP($A273,[1]Avg_Miles_Mins_Speed!$AH$5:$AL$355,2,FALSE)</f>
        <v>24.680501656100628</v>
      </c>
      <c r="L273" s="8">
        <f>VLOOKUP($A273,[1]Avg_Miles_Mins_Speed!$AH$5:$AL$355,3,FALSE)</f>
        <v>36.522012581886791</v>
      </c>
      <c r="M273" s="4">
        <f>VLOOKUP(A273,[1]Accidents!$A$2:$H$352,8,FALSE)</f>
        <v>0</v>
      </c>
    </row>
    <row r="274" spans="1:13" x14ac:dyDescent="0.25">
      <c r="A274" s="3" t="s">
        <v>285</v>
      </c>
      <c r="B274" s="4">
        <v>18303</v>
      </c>
      <c r="C274" s="4">
        <v>36021</v>
      </c>
      <c r="D274" s="4">
        <v>33847</v>
      </c>
      <c r="E274" s="5">
        <f t="shared" si="12"/>
        <v>1.9680380265530242</v>
      </c>
      <c r="F274" s="5">
        <f t="shared" si="13"/>
        <v>1.8492596842047753</v>
      </c>
      <c r="G274" s="4">
        <v>7803</v>
      </c>
      <c r="H274" s="6">
        <f t="shared" si="14"/>
        <v>0.21662363621220954</v>
      </c>
      <c r="I274" s="7">
        <f>VLOOKUP(A274,[1]Muni_Disbursements!$A$2:$C$352,3,FALSE)</f>
        <v>3602.1000000000004</v>
      </c>
      <c r="J274" s="8">
        <f>VLOOKUP($A274,[1]Avg_Miles_Mins_Speed!$AH$5:$AL$355,4,FALSE)</f>
        <v>32.898808523587114</v>
      </c>
      <c r="K274" s="8">
        <f>VLOOKUP($A274,[1]Avg_Miles_Mins_Speed!$AH$5:$AL$355,2,FALSE)</f>
        <v>8.4237499737318231</v>
      </c>
      <c r="L274" s="8">
        <f>VLOOKUP($A274,[1]Avg_Miles_Mins_Speed!$AH$5:$AL$355,3,FALSE)</f>
        <v>15.363018331242607</v>
      </c>
      <c r="M274" s="4">
        <f>VLOOKUP(A274,[1]Accidents!$A$2:$H$352,8,FALSE)</f>
        <v>2</v>
      </c>
    </row>
    <row r="275" spans="1:13" x14ac:dyDescent="0.25">
      <c r="A275" s="3" t="s">
        <v>286</v>
      </c>
      <c r="B275" s="4">
        <v>81045</v>
      </c>
      <c r="C275" s="4">
        <v>2406641</v>
      </c>
      <c r="D275" s="4">
        <v>2312778</v>
      </c>
      <c r="E275" s="5">
        <f t="shared" si="12"/>
        <v>29.69511999506447</v>
      </c>
      <c r="F275" s="5">
        <f t="shared" si="13"/>
        <v>28.53696094762169</v>
      </c>
      <c r="G275" s="4">
        <v>393331</v>
      </c>
      <c r="H275" s="6">
        <f t="shared" si="14"/>
        <v>0.16343567653006827</v>
      </c>
      <c r="I275" s="7">
        <f>VLOOKUP(A275,[1]Muni_Disbursements!$A$2:$C$352,3,FALSE)</f>
        <v>240664.1</v>
      </c>
      <c r="J275" s="8">
        <f>VLOOKUP($A275,[1]Avg_Miles_Mins_Speed!$AH$5:$AL$355,4,FALSE)</f>
        <v>16.283773306040125</v>
      </c>
      <c r="K275" s="8">
        <f>VLOOKUP($A275,[1]Avg_Miles_Mins_Speed!$AH$5:$AL$355,2,FALSE)</f>
        <v>4.64978500697584</v>
      </c>
      <c r="L275" s="8">
        <f>VLOOKUP($A275,[1]Avg_Miles_Mins_Speed!$AH$5:$AL$355,3,FALSE)</f>
        <v>17.132828809098317</v>
      </c>
      <c r="M275" s="4">
        <f>VLOOKUP(A275,[1]Accidents!$A$2:$H$352,8,FALSE)</f>
        <v>146</v>
      </c>
    </row>
    <row r="276" spans="1:13" x14ac:dyDescent="0.25">
      <c r="A276" s="3" t="s">
        <v>287</v>
      </c>
      <c r="B276" s="4">
        <v>18150</v>
      </c>
      <c r="C276" s="4">
        <v>23891</v>
      </c>
      <c r="D276" s="4">
        <v>24733</v>
      </c>
      <c r="E276" s="5">
        <f t="shared" si="12"/>
        <v>1.3163085399449035</v>
      </c>
      <c r="F276" s="5">
        <f t="shared" si="13"/>
        <v>1.3626997245179064</v>
      </c>
      <c r="G276" s="4">
        <v>4079</v>
      </c>
      <c r="H276" s="6">
        <f t="shared" si="14"/>
        <v>0.17073374911054373</v>
      </c>
      <c r="I276" s="7">
        <f>VLOOKUP(A276,[1]Muni_Disbursements!$A$2:$C$352,3,FALSE)</f>
        <v>2389.1</v>
      </c>
      <c r="J276" s="8">
        <f>VLOOKUP($A276,[1]Avg_Miles_Mins_Speed!$AH$5:$AL$355,4,FALSE)</f>
        <v>32.121254797352172</v>
      </c>
      <c r="K276" s="8">
        <f>VLOOKUP($A276,[1]Avg_Miles_Mins_Speed!$AH$5:$AL$355,2,FALSE)</f>
        <v>10.186112714081453</v>
      </c>
      <c r="L276" s="8">
        <f>VLOOKUP($A276,[1]Avg_Miles_Mins_Speed!$AH$5:$AL$355,3,FALSE)</f>
        <v>19.026864507648906</v>
      </c>
      <c r="M276" s="4">
        <f>VLOOKUP(A276,[1]Accidents!$A$2:$H$352,8,FALSE)</f>
        <v>1</v>
      </c>
    </row>
    <row r="277" spans="1:13" x14ac:dyDescent="0.25">
      <c r="A277" s="3" t="s">
        <v>288</v>
      </c>
      <c r="B277" s="4">
        <v>6224</v>
      </c>
      <c r="C277" s="4">
        <v>1476</v>
      </c>
      <c r="D277" s="4">
        <v>1734</v>
      </c>
      <c r="E277" s="5">
        <f t="shared" si="12"/>
        <v>0.23714652956298202</v>
      </c>
      <c r="F277" s="5">
        <f t="shared" si="13"/>
        <v>0.27859897172236503</v>
      </c>
      <c r="G277" s="4">
        <v>242</v>
      </c>
      <c r="H277" s="6">
        <f t="shared" si="14"/>
        <v>0.16395663956639567</v>
      </c>
      <c r="I277" s="7">
        <f>VLOOKUP(A277,[1]Muni_Disbursements!$A$2:$C$352,3,FALSE)</f>
        <v>147.6</v>
      </c>
      <c r="J277" s="8">
        <f>VLOOKUP($A277,[1]Avg_Miles_Mins_Speed!$AH$5:$AL$355,4,FALSE)</f>
        <v>33.95902948832908</v>
      </c>
      <c r="K277" s="8">
        <f>VLOOKUP($A277,[1]Avg_Miles_Mins_Speed!$AH$5:$AL$355,2,FALSE)</f>
        <v>11.999428439986451</v>
      </c>
      <c r="L277" s="8">
        <f>VLOOKUP($A277,[1]Avg_Miles_Mins_Speed!$AH$5:$AL$355,3,FALSE)</f>
        <v>21.201009488407859</v>
      </c>
      <c r="M277" s="4">
        <f>VLOOKUP(A277,[1]Accidents!$A$2:$H$352,8,FALSE)</f>
        <v>0</v>
      </c>
    </row>
    <row r="278" spans="1:13" x14ac:dyDescent="0.25">
      <c r="A278" s="3" t="s">
        <v>289</v>
      </c>
      <c r="B278" s="4">
        <v>10450</v>
      </c>
      <c r="C278" s="4">
        <v>39552</v>
      </c>
      <c r="D278" s="4">
        <v>40914</v>
      </c>
      <c r="E278" s="5">
        <f t="shared" si="12"/>
        <v>3.7848803827751194</v>
      </c>
      <c r="F278" s="5">
        <f t="shared" si="13"/>
        <v>3.9152153110047845</v>
      </c>
      <c r="G278" s="4">
        <v>4350</v>
      </c>
      <c r="H278" s="6">
        <f t="shared" si="14"/>
        <v>0.10998179611650485</v>
      </c>
      <c r="I278" s="7">
        <f>VLOOKUP(A278,[1]Muni_Disbursements!$A$2:$C$352,3,FALSE)</f>
        <v>3955.2000000000003</v>
      </c>
      <c r="J278" s="8">
        <f>VLOOKUP($A278,[1]Avg_Miles_Mins_Speed!$AH$5:$AL$355,4,FALSE)</f>
        <v>35.668109663615475</v>
      </c>
      <c r="K278" s="8">
        <f>VLOOKUP($A278,[1]Avg_Miles_Mins_Speed!$AH$5:$AL$355,2,FALSE)</f>
        <v>13.568711869934937</v>
      </c>
      <c r="L278" s="8">
        <f>VLOOKUP($A278,[1]Avg_Miles_Mins_Speed!$AH$5:$AL$355,3,FALSE)</f>
        <v>22.824946986931888</v>
      </c>
      <c r="M278" s="4">
        <f>VLOOKUP(A278,[1]Accidents!$A$2:$H$352,8,FALSE)</f>
        <v>3</v>
      </c>
    </row>
    <row r="279" spans="1:13" x14ac:dyDescent="0.25">
      <c r="A279" s="3" t="s">
        <v>290</v>
      </c>
      <c r="B279" s="4">
        <v>17740</v>
      </c>
      <c r="C279" s="4">
        <v>19382</v>
      </c>
      <c r="D279" s="4">
        <v>20082</v>
      </c>
      <c r="E279" s="5">
        <f t="shared" si="12"/>
        <v>1.0925591882750845</v>
      </c>
      <c r="F279" s="5">
        <f t="shared" si="13"/>
        <v>1.1320180383314544</v>
      </c>
      <c r="G279" s="4">
        <v>6032</v>
      </c>
      <c r="H279" s="6">
        <f t="shared" si="14"/>
        <v>0.31121659271489011</v>
      </c>
      <c r="I279" s="7">
        <f>VLOOKUP(A279,[1]Muni_Disbursements!$A$2:$C$352,3,FALSE)</f>
        <v>1938.2</v>
      </c>
      <c r="J279" s="8">
        <f>VLOOKUP($A279,[1]Avg_Miles_Mins_Speed!$AH$5:$AL$355,4,FALSE)</f>
        <v>35.416400071334259</v>
      </c>
      <c r="K279" s="8">
        <f>VLOOKUP($A279,[1]Avg_Miles_Mins_Speed!$AH$5:$AL$355,2,FALSE)</f>
        <v>13.629904052814982</v>
      </c>
      <c r="L279" s="8">
        <f>VLOOKUP($A279,[1]Avg_Miles_Mins_Speed!$AH$5:$AL$355,3,FALSE)</f>
        <v>23.090834797487361</v>
      </c>
      <c r="M279" s="4">
        <f>VLOOKUP(A279,[1]Accidents!$A$2:$H$352,8,FALSE)</f>
        <v>0</v>
      </c>
    </row>
    <row r="280" spans="1:13" x14ac:dyDescent="0.25">
      <c r="A280" s="3" t="s">
        <v>291</v>
      </c>
      <c r="B280" s="4">
        <v>9232</v>
      </c>
      <c r="C280" s="4">
        <v>1976</v>
      </c>
      <c r="D280" s="4">
        <v>2253</v>
      </c>
      <c r="E280" s="5">
        <f t="shared" si="12"/>
        <v>0.21403812824956672</v>
      </c>
      <c r="F280" s="5">
        <f t="shared" si="13"/>
        <v>0.2440424610051993</v>
      </c>
      <c r="G280" s="4">
        <v>290</v>
      </c>
      <c r="H280" s="6">
        <f t="shared" si="14"/>
        <v>0.14676113360323886</v>
      </c>
      <c r="I280" s="7">
        <f>VLOOKUP(A280,[1]Muni_Disbursements!$A$2:$C$352,3,FALSE)</f>
        <v>197.60000000000002</v>
      </c>
      <c r="J280" s="8">
        <f>VLOOKUP($A280,[1]Avg_Miles_Mins_Speed!$AH$5:$AL$355,4,FALSE)</f>
        <v>33.375393198290212</v>
      </c>
      <c r="K280" s="8">
        <f>VLOOKUP($A280,[1]Avg_Miles_Mins_Speed!$AH$5:$AL$355,2,FALSE)</f>
        <v>13.563965108097165</v>
      </c>
      <c r="L280" s="8">
        <f>VLOOKUP($A280,[1]Avg_Miles_Mins_Speed!$AH$5:$AL$355,3,FALSE)</f>
        <v>24.384369096437251</v>
      </c>
      <c r="M280" s="4">
        <f>VLOOKUP(A280,[1]Accidents!$A$2:$H$352,8,FALSE)</f>
        <v>0</v>
      </c>
    </row>
    <row r="281" spans="1:13" x14ac:dyDescent="0.25">
      <c r="A281" s="3" t="s">
        <v>292</v>
      </c>
      <c r="B281" s="4">
        <v>11992</v>
      </c>
      <c r="C281" s="4">
        <v>10863</v>
      </c>
      <c r="D281" s="4">
        <v>11753</v>
      </c>
      <c r="E281" s="5">
        <f t="shared" si="12"/>
        <v>0.90585390260173448</v>
      </c>
      <c r="F281" s="5">
        <f t="shared" si="13"/>
        <v>0.98007004669779851</v>
      </c>
      <c r="G281" s="4">
        <v>2139</v>
      </c>
      <c r="H281" s="6">
        <f t="shared" si="14"/>
        <v>0.19690693178679922</v>
      </c>
      <c r="I281" s="7">
        <f>VLOOKUP(A281,[1]Muni_Disbursements!$A$2:$C$352,3,FALSE)</f>
        <v>1086.3</v>
      </c>
      <c r="J281" s="8">
        <f>VLOOKUP($A281,[1]Avg_Miles_Mins_Speed!$AH$5:$AL$355,4,FALSE)</f>
        <v>31.261189049157348</v>
      </c>
      <c r="K281" s="8">
        <f>VLOOKUP($A281,[1]Avg_Miles_Mins_Speed!$AH$5:$AL$355,2,FALSE)</f>
        <v>12.760590539814048</v>
      </c>
      <c r="L281" s="8">
        <f>VLOOKUP($A281,[1]Avg_Miles_Mins_Speed!$AH$5:$AL$355,3,FALSE)</f>
        <v>24.491564642179878</v>
      </c>
      <c r="M281" s="4">
        <f>VLOOKUP(A281,[1]Accidents!$A$2:$H$352,8,FALSE)</f>
        <v>0</v>
      </c>
    </row>
    <row r="282" spans="1:13" x14ac:dyDescent="0.25">
      <c r="A282" s="3" t="s">
        <v>293</v>
      </c>
      <c r="B282" s="4">
        <v>155929</v>
      </c>
      <c r="C282" s="4">
        <v>1203520</v>
      </c>
      <c r="D282" s="4">
        <v>1112244</v>
      </c>
      <c r="E282" s="5">
        <f t="shared" si="12"/>
        <v>7.7183846494237764</v>
      </c>
      <c r="F282" s="5">
        <f t="shared" si="13"/>
        <v>7.1330156673870801</v>
      </c>
      <c r="G282" s="4">
        <v>804488</v>
      </c>
      <c r="H282" s="6">
        <f t="shared" si="14"/>
        <v>0.66844589204998672</v>
      </c>
      <c r="I282" s="7">
        <f>VLOOKUP(A282,[1]Muni_Disbursements!$A$2:$C$352,3,FALSE)</f>
        <v>120352</v>
      </c>
      <c r="J282" s="8">
        <f>VLOOKUP($A282,[1]Avg_Miles_Mins_Speed!$AH$5:$AL$355,4,FALSE)</f>
        <v>25.327924668231152</v>
      </c>
      <c r="K282" s="8">
        <f>VLOOKUP($A282,[1]Avg_Miles_Mins_Speed!$AH$5:$AL$355,2,FALSE)</f>
        <v>5.4162439886288238</v>
      </c>
      <c r="L282" s="8">
        <f>VLOOKUP($A282,[1]Avg_Miles_Mins_Speed!$AH$5:$AL$355,3,FALSE)</f>
        <v>12.830685639449392</v>
      </c>
      <c r="M282" s="4">
        <f>VLOOKUP(A282,[1]Accidents!$A$2:$H$352,8,FALSE)</f>
        <v>75</v>
      </c>
    </row>
    <row r="283" spans="1:13" x14ac:dyDescent="0.25">
      <c r="A283" s="3" t="s">
        <v>294</v>
      </c>
      <c r="B283" s="4">
        <v>7985</v>
      </c>
      <c r="C283" s="4">
        <v>5311</v>
      </c>
      <c r="D283" s="4">
        <v>5698</v>
      </c>
      <c r="E283" s="5">
        <f t="shared" si="12"/>
        <v>0.66512210394489668</v>
      </c>
      <c r="F283" s="5">
        <f t="shared" si="13"/>
        <v>0.71358797745773328</v>
      </c>
      <c r="G283" s="4">
        <v>474</v>
      </c>
      <c r="H283" s="6">
        <f t="shared" si="14"/>
        <v>8.9248729052909051E-2</v>
      </c>
      <c r="I283" s="7">
        <f>VLOOKUP(A283,[1]Muni_Disbursements!$A$2:$C$352,3,FALSE)</f>
        <v>531.1</v>
      </c>
      <c r="J283" s="8">
        <f>VLOOKUP($A283,[1]Avg_Miles_Mins_Speed!$AH$5:$AL$355,4,FALSE)</f>
        <v>38.613719457918712</v>
      </c>
      <c r="K283" s="8">
        <f>VLOOKUP($A283,[1]Avg_Miles_Mins_Speed!$AH$5:$AL$355,2,FALSE)</f>
        <v>14.550210373097345</v>
      </c>
      <c r="L283" s="8">
        <f>VLOOKUP($A283,[1]Avg_Miles_Mins_Speed!$AH$5:$AL$355,3,FALSE)</f>
        <v>22.608871526537378</v>
      </c>
      <c r="M283" s="4">
        <f>VLOOKUP(A283,[1]Accidents!$A$2:$H$352,8,FALSE)</f>
        <v>1</v>
      </c>
    </row>
    <row r="284" spans="1:13" x14ac:dyDescent="0.25">
      <c r="A284" s="3" t="s">
        <v>295</v>
      </c>
      <c r="B284" s="4">
        <v>2018</v>
      </c>
      <c r="C284" s="4">
        <v>448</v>
      </c>
      <c r="D284" s="4">
        <v>510</v>
      </c>
      <c r="E284" s="5">
        <f t="shared" si="12"/>
        <v>0.222001982160555</v>
      </c>
      <c r="F284" s="5">
        <f t="shared" si="13"/>
        <v>0.25272547076313179</v>
      </c>
      <c r="G284" s="4">
        <v>48</v>
      </c>
      <c r="H284" s="6">
        <f t="shared" si="14"/>
        <v>0.10714285714285714</v>
      </c>
      <c r="I284" s="7">
        <f>VLOOKUP(A284,[1]Muni_Disbursements!$A$2:$C$352,3,FALSE)</f>
        <v>44.800000000000004</v>
      </c>
      <c r="J284" s="8">
        <f>VLOOKUP($A284,[1]Avg_Miles_Mins_Speed!$AH$5:$AL$355,4,FALSE)</f>
        <v>43.178190965933098</v>
      </c>
      <c r="K284" s="8">
        <f>VLOOKUP($A284,[1]Avg_Miles_Mins_Speed!$AH$5:$AL$355,2,FALSE)</f>
        <v>24.832525106138394</v>
      </c>
      <c r="L284" s="8">
        <f>VLOOKUP($A284,[1]Avg_Miles_Mins_Speed!$AH$5:$AL$355,3,FALSE)</f>
        <v>34.507038693303564</v>
      </c>
      <c r="M284" s="4">
        <f>VLOOKUP(A284,[1]Accidents!$A$2:$H$352,8,FALSE)</f>
        <v>0</v>
      </c>
    </row>
    <row r="285" spans="1:13" x14ac:dyDescent="0.25">
      <c r="A285" s="3" t="s">
        <v>296</v>
      </c>
      <c r="B285" s="4">
        <v>23244</v>
      </c>
      <c r="C285" s="4">
        <v>171525</v>
      </c>
      <c r="D285" s="4">
        <v>172821</v>
      </c>
      <c r="E285" s="5">
        <f t="shared" si="12"/>
        <v>7.3793236964377904</v>
      </c>
      <c r="F285" s="5">
        <f t="shared" si="13"/>
        <v>7.4350800206504903</v>
      </c>
      <c r="G285" s="4">
        <v>24873</v>
      </c>
      <c r="H285" s="6">
        <f t="shared" si="14"/>
        <v>0.14501093135111501</v>
      </c>
      <c r="I285" s="7">
        <f>VLOOKUP(A285,[1]Muni_Disbursements!$A$2:$C$352,3,FALSE)</f>
        <v>17152.5</v>
      </c>
      <c r="J285" s="8">
        <f>VLOOKUP($A285,[1]Avg_Miles_Mins_Speed!$AH$5:$AL$355,4,FALSE)</f>
        <v>26.043359226984368</v>
      </c>
      <c r="K285" s="8">
        <f>VLOOKUP($A285,[1]Avg_Miles_Mins_Speed!$AH$5:$AL$355,2,FALSE)</f>
        <v>7.9118523322989072</v>
      </c>
      <c r="L285" s="8">
        <f>VLOOKUP($A285,[1]Avg_Miles_Mins_Speed!$AH$5:$AL$355,3,FALSE)</f>
        <v>18.227723075219529</v>
      </c>
      <c r="M285" s="4">
        <f>VLOOKUP(A285,[1]Accidents!$A$2:$H$352,8,FALSE)</f>
        <v>15</v>
      </c>
    </row>
    <row r="286" spans="1:13" x14ac:dyDescent="0.25">
      <c r="A286" s="3" t="s">
        <v>297</v>
      </c>
      <c r="B286" s="4">
        <v>29281</v>
      </c>
      <c r="C286" s="4">
        <v>291339</v>
      </c>
      <c r="D286" s="4">
        <v>297824</v>
      </c>
      <c r="E286" s="5">
        <f t="shared" si="12"/>
        <v>9.9497626447184189</v>
      </c>
      <c r="F286" s="5">
        <f t="shared" si="13"/>
        <v>10.171237321129743</v>
      </c>
      <c r="G286" s="4">
        <v>73227</v>
      </c>
      <c r="H286" s="6">
        <f t="shared" si="14"/>
        <v>0.25134636969303803</v>
      </c>
      <c r="I286" s="7">
        <f>VLOOKUP(A286,[1]Muni_Disbursements!$A$2:$C$352,3,FALSE)</f>
        <v>29133.9</v>
      </c>
      <c r="J286" s="8">
        <f>VLOOKUP($A286,[1]Avg_Miles_Mins_Speed!$AH$5:$AL$355,4,FALSE)</f>
        <v>28.076047988947462</v>
      </c>
      <c r="K286" s="8">
        <f>VLOOKUP($A286,[1]Avg_Miles_Mins_Speed!$AH$5:$AL$355,2,FALSE)</f>
        <v>8.3987867241280298</v>
      </c>
      <c r="L286" s="8">
        <f>VLOOKUP($A286,[1]Avg_Miles_Mins_Speed!$AH$5:$AL$355,3,FALSE)</f>
        <v>17.94865159249122</v>
      </c>
      <c r="M286" s="4">
        <f>VLOOKUP(A286,[1]Accidents!$A$2:$H$352,8,FALSE)</f>
        <v>21</v>
      </c>
    </row>
    <row r="287" spans="1:13" x14ac:dyDescent="0.25">
      <c r="A287" s="3" t="s">
        <v>298</v>
      </c>
      <c r="B287" s="4">
        <v>7174</v>
      </c>
      <c r="C287" s="4">
        <v>7070</v>
      </c>
      <c r="D287" s="4">
        <v>7703</v>
      </c>
      <c r="E287" s="5">
        <f t="shared" si="12"/>
        <v>0.98550320602174524</v>
      </c>
      <c r="F287" s="5">
        <f t="shared" si="13"/>
        <v>1.0737385001393922</v>
      </c>
      <c r="G287" s="4">
        <v>591</v>
      </c>
      <c r="H287" s="6">
        <f t="shared" si="14"/>
        <v>8.359264497878359E-2</v>
      </c>
      <c r="I287" s="7">
        <f>VLOOKUP(A287,[1]Muni_Disbursements!$A$2:$C$352,3,FALSE)</f>
        <v>707</v>
      </c>
      <c r="J287" s="8">
        <f>VLOOKUP($A287,[1]Avg_Miles_Mins_Speed!$AH$5:$AL$355,4,FALSE)</f>
        <v>31.790660966123209</v>
      </c>
      <c r="K287" s="8">
        <f>VLOOKUP($A287,[1]Avg_Miles_Mins_Speed!$AH$5:$AL$355,2,FALSE)</f>
        <v>17.196030664243281</v>
      </c>
      <c r="L287" s="8">
        <f>VLOOKUP($A287,[1]Avg_Miles_Mins_Speed!$AH$5:$AL$355,3,FALSE)</f>
        <v>32.454872232888263</v>
      </c>
      <c r="M287" s="4">
        <f>VLOOKUP(A287,[1]Accidents!$A$2:$H$352,8,FALSE)</f>
        <v>0</v>
      </c>
    </row>
    <row r="288" spans="1:13" x14ac:dyDescent="0.25">
      <c r="A288" s="3" t="s">
        <v>299</v>
      </c>
      <c r="B288" s="4">
        <v>9867</v>
      </c>
      <c r="C288" s="4">
        <v>12959</v>
      </c>
      <c r="D288" s="4">
        <v>12142</v>
      </c>
      <c r="E288" s="5">
        <f t="shared" si="12"/>
        <v>1.3133677916286612</v>
      </c>
      <c r="F288" s="5">
        <f t="shared" si="13"/>
        <v>1.2305665349143611</v>
      </c>
      <c r="G288" s="4">
        <v>3803</v>
      </c>
      <c r="H288" s="6">
        <f t="shared" si="14"/>
        <v>0.29346400185199473</v>
      </c>
      <c r="I288" s="7">
        <f>VLOOKUP(A288,[1]Muni_Disbursements!$A$2:$C$352,3,FALSE)</f>
        <v>1295.9000000000001</v>
      </c>
      <c r="J288" s="8">
        <f>VLOOKUP($A288,[1]Avg_Miles_Mins_Speed!$AH$5:$AL$355,4,FALSE)</f>
        <v>40.740050887748225</v>
      </c>
      <c r="K288" s="8">
        <f>VLOOKUP($A288,[1]Avg_Miles_Mins_Speed!$AH$5:$AL$355,2,FALSE)</f>
        <v>15.557156808812408</v>
      </c>
      <c r="L288" s="8">
        <f>VLOOKUP($A288,[1]Avg_Miles_Mins_Speed!$AH$5:$AL$355,3,FALSE)</f>
        <v>22.911837078962883</v>
      </c>
      <c r="M288" s="4">
        <f>VLOOKUP(A288,[1]Accidents!$A$2:$H$352,8,FALSE)</f>
        <v>0</v>
      </c>
    </row>
    <row r="289" spans="1:13" x14ac:dyDescent="0.25">
      <c r="A289" s="3" t="s">
        <v>300</v>
      </c>
      <c r="B289" s="4">
        <v>18934</v>
      </c>
      <c r="C289" s="4">
        <v>47481</v>
      </c>
      <c r="D289" s="4">
        <v>48930</v>
      </c>
      <c r="E289" s="5">
        <f t="shared" si="12"/>
        <v>2.5077109960916868</v>
      </c>
      <c r="F289" s="5">
        <f t="shared" si="13"/>
        <v>2.5842399915495933</v>
      </c>
      <c r="G289" s="4">
        <v>6805</v>
      </c>
      <c r="H289" s="6">
        <f t="shared" si="14"/>
        <v>0.1433204860891725</v>
      </c>
      <c r="I289" s="7">
        <f>VLOOKUP(A289,[1]Muni_Disbursements!$A$2:$C$352,3,FALSE)</f>
        <v>4748.1000000000004</v>
      </c>
      <c r="J289" s="8">
        <f>VLOOKUP($A289,[1]Avg_Miles_Mins_Speed!$AH$5:$AL$355,4,FALSE)</f>
        <v>30.281516136267591</v>
      </c>
      <c r="K289" s="8">
        <f>VLOOKUP($A289,[1]Avg_Miles_Mins_Speed!$AH$5:$AL$355,2,FALSE)</f>
        <v>14.157658266342327</v>
      </c>
      <c r="L289" s="8">
        <f>VLOOKUP($A289,[1]Avg_Miles_Mins_Speed!$AH$5:$AL$355,3,FALSE)</f>
        <v>28.052079432150965</v>
      </c>
      <c r="M289" s="4">
        <f>VLOOKUP(A289,[1]Accidents!$A$2:$H$352,8,FALSE)</f>
        <v>0</v>
      </c>
    </row>
    <row r="290" spans="1:13" x14ac:dyDescent="0.25">
      <c r="A290" s="3" t="s">
        <v>301</v>
      </c>
      <c r="B290" s="4">
        <v>3663</v>
      </c>
      <c r="C290" s="4">
        <v>11893</v>
      </c>
      <c r="D290" s="4">
        <v>13000</v>
      </c>
      <c r="E290" s="5">
        <f t="shared" si="12"/>
        <v>3.2467922467922468</v>
      </c>
      <c r="F290" s="5">
        <f t="shared" si="13"/>
        <v>3.5490035490035492</v>
      </c>
      <c r="G290" s="4">
        <v>710</v>
      </c>
      <c r="H290" s="6">
        <f t="shared" si="14"/>
        <v>5.9698982594803669E-2</v>
      </c>
      <c r="I290" s="7">
        <f>VLOOKUP(A290,[1]Muni_Disbursements!$A$2:$C$352,3,FALSE)</f>
        <v>1189.3</v>
      </c>
      <c r="J290" s="8">
        <f>VLOOKUP($A290,[1]Avg_Miles_Mins_Speed!$AH$5:$AL$355,4,FALSE)</f>
        <v>35.967849532458743</v>
      </c>
      <c r="K290" s="8">
        <f>VLOOKUP($A290,[1]Avg_Miles_Mins_Speed!$AH$5:$AL$355,2,FALSE)</f>
        <v>7.9760699840142957</v>
      </c>
      <c r="L290" s="8">
        <f>VLOOKUP($A290,[1]Avg_Miles_Mins_Speed!$AH$5:$AL$355,3,FALSE)</f>
        <v>13.30533254730682</v>
      </c>
      <c r="M290" s="4">
        <f>VLOOKUP(A290,[1]Accidents!$A$2:$H$352,8,FALSE)</f>
        <v>1</v>
      </c>
    </row>
    <row r="291" spans="1:13" x14ac:dyDescent="0.25">
      <c r="A291" s="3" t="s">
        <v>302</v>
      </c>
      <c r="B291" s="4">
        <v>9357</v>
      </c>
      <c r="C291" s="4">
        <v>11075</v>
      </c>
      <c r="D291" s="4">
        <v>12184</v>
      </c>
      <c r="E291" s="5">
        <f t="shared" si="12"/>
        <v>1.183605856577963</v>
      </c>
      <c r="F291" s="5">
        <f t="shared" si="13"/>
        <v>1.302126750026718</v>
      </c>
      <c r="G291" s="4">
        <v>1245</v>
      </c>
      <c r="H291" s="6">
        <f t="shared" si="14"/>
        <v>0.11241534988713318</v>
      </c>
      <c r="I291" s="7">
        <f>VLOOKUP(A291,[1]Muni_Disbursements!$A$2:$C$352,3,FALSE)</f>
        <v>1107.5</v>
      </c>
      <c r="J291" s="8">
        <f>VLOOKUP($A291,[1]Avg_Miles_Mins_Speed!$AH$5:$AL$355,4,FALSE)</f>
        <v>37.082069777378372</v>
      </c>
      <c r="K291" s="8">
        <f>VLOOKUP($A291,[1]Avg_Miles_Mins_Speed!$AH$5:$AL$355,2,FALSE)</f>
        <v>12.412804789269526</v>
      </c>
      <c r="L291" s="8">
        <f>VLOOKUP($A291,[1]Avg_Miles_Mins_Speed!$AH$5:$AL$355,3,FALSE)</f>
        <v>20.084323551176521</v>
      </c>
      <c r="M291" s="4">
        <f>VLOOKUP(A291,[1]Accidents!$A$2:$H$352,8,FALSE)</f>
        <v>3</v>
      </c>
    </row>
    <row r="292" spans="1:13" x14ac:dyDescent="0.25">
      <c r="A292" s="3" t="s">
        <v>303</v>
      </c>
      <c r="B292" s="4">
        <v>15111</v>
      </c>
      <c r="C292" s="4">
        <v>109294</v>
      </c>
      <c r="D292" s="4">
        <v>109225</v>
      </c>
      <c r="E292" s="5">
        <f t="shared" si="12"/>
        <v>7.2327443584143998</v>
      </c>
      <c r="F292" s="5">
        <f t="shared" si="13"/>
        <v>7.2281781483687384</v>
      </c>
      <c r="G292" s="4">
        <v>14170</v>
      </c>
      <c r="H292" s="6">
        <f t="shared" si="14"/>
        <v>0.12965030102292899</v>
      </c>
      <c r="I292" s="7">
        <f>VLOOKUP(A292,[1]Muni_Disbursements!$A$2:$C$352,3,FALSE)</f>
        <v>10929.400000000001</v>
      </c>
      <c r="J292" s="8">
        <f>VLOOKUP($A292,[1]Avg_Miles_Mins_Speed!$AH$5:$AL$355,4,FALSE)</f>
        <v>20.336108781477051</v>
      </c>
      <c r="K292" s="8">
        <f>VLOOKUP($A292,[1]Avg_Miles_Mins_Speed!$AH$5:$AL$355,2,FALSE)</f>
        <v>5.8381775285391377</v>
      </c>
      <c r="L292" s="8">
        <f>VLOOKUP($A292,[1]Avg_Miles_Mins_Speed!$AH$5:$AL$355,3,FALSE)</f>
        <v>17.225057924129867</v>
      </c>
      <c r="M292" s="4">
        <f>VLOOKUP(A292,[1]Accidents!$A$2:$H$352,8,FALSE)</f>
        <v>3</v>
      </c>
    </row>
    <row r="293" spans="1:13" x14ac:dyDescent="0.25">
      <c r="A293" s="3" t="s">
        <v>304</v>
      </c>
      <c r="B293" s="4">
        <v>17144</v>
      </c>
      <c r="C293" s="4">
        <v>27901</v>
      </c>
      <c r="D293" s="4">
        <v>24076</v>
      </c>
      <c r="E293" s="5">
        <f t="shared" si="12"/>
        <v>1.6274498366775549</v>
      </c>
      <c r="F293" s="5">
        <f t="shared" si="13"/>
        <v>1.4043397106859543</v>
      </c>
      <c r="G293" s="4">
        <v>3994</v>
      </c>
      <c r="H293" s="6">
        <f t="shared" si="14"/>
        <v>0.14314899107558868</v>
      </c>
      <c r="I293" s="7">
        <f>VLOOKUP(A293,[1]Muni_Disbursements!$A$2:$C$352,3,FALSE)</f>
        <v>2790.1000000000004</v>
      </c>
      <c r="J293" s="8">
        <f>VLOOKUP($A293,[1]Avg_Miles_Mins_Speed!$AH$5:$AL$355,4,FALSE)</f>
        <v>34.560985384029998</v>
      </c>
      <c r="K293" s="8">
        <f>VLOOKUP($A293,[1]Avg_Miles_Mins_Speed!$AH$5:$AL$355,2,FALSE)</f>
        <v>9.8707526652620334</v>
      </c>
      <c r="L293" s="8">
        <f>VLOOKUP($A293,[1]Avg_Miles_Mins_Speed!$AH$5:$AL$355,3,FALSE)</f>
        <v>17.136234784248593</v>
      </c>
      <c r="M293" s="4">
        <f>VLOOKUP(A293,[1]Accidents!$A$2:$H$352,8,FALSE)</f>
        <v>3</v>
      </c>
    </row>
    <row r="294" spans="1:13" x14ac:dyDescent="0.25">
      <c r="A294" s="3" t="s">
        <v>305</v>
      </c>
      <c r="B294" s="4">
        <v>59408</v>
      </c>
      <c r="C294" s="4">
        <v>351717</v>
      </c>
      <c r="D294" s="4">
        <v>330895</v>
      </c>
      <c r="E294" s="5">
        <f t="shared" si="12"/>
        <v>5.9203642607056288</v>
      </c>
      <c r="F294" s="5">
        <f t="shared" si="13"/>
        <v>5.5698727444115272</v>
      </c>
      <c r="G294" s="4">
        <v>176793</v>
      </c>
      <c r="H294" s="6">
        <f t="shared" si="14"/>
        <v>0.50265696568548013</v>
      </c>
      <c r="I294" s="7">
        <f>VLOOKUP(A294,[1]Muni_Disbursements!$A$2:$C$352,3,FALSE)</f>
        <v>35171.700000000004</v>
      </c>
      <c r="J294" s="8">
        <f>VLOOKUP($A294,[1]Avg_Miles_Mins_Speed!$AH$5:$AL$355,4,FALSE)</f>
        <v>31.98028005829968</v>
      </c>
      <c r="K294" s="8">
        <f>VLOOKUP($A294,[1]Avg_Miles_Mins_Speed!$AH$5:$AL$355,2,FALSE)</f>
        <v>9.1403444162308833</v>
      </c>
      <c r="L294" s="8">
        <f>VLOOKUP($A294,[1]Avg_Miles_Mins_Speed!$AH$5:$AL$355,3,FALSE)</f>
        <v>17.148713643973363</v>
      </c>
      <c r="M294" s="4">
        <f>VLOOKUP(A294,[1]Accidents!$A$2:$H$352,8,FALSE)</f>
        <v>28</v>
      </c>
    </row>
    <row r="295" spans="1:13" x14ac:dyDescent="0.25">
      <c r="A295" s="3" t="s">
        <v>306</v>
      </c>
      <c r="B295" s="4">
        <v>8149</v>
      </c>
      <c r="C295" s="4">
        <v>1080</v>
      </c>
      <c r="D295" s="4">
        <v>1177</v>
      </c>
      <c r="E295" s="5">
        <f t="shared" si="12"/>
        <v>0.13253159896919867</v>
      </c>
      <c r="F295" s="5">
        <f t="shared" si="13"/>
        <v>0.14443489998772854</v>
      </c>
      <c r="G295" s="4">
        <v>123</v>
      </c>
      <c r="H295" s="6">
        <f t="shared" si="14"/>
        <v>0.11388888888888889</v>
      </c>
      <c r="I295" s="7">
        <f>VLOOKUP(A295,[1]Muni_Disbursements!$A$2:$C$352,3,FALSE)</f>
        <v>108</v>
      </c>
      <c r="J295" s="8">
        <f>VLOOKUP($A295,[1]Avg_Miles_Mins_Speed!$AH$5:$AL$355,4,FALSE)</f>
        <v>41.525341417911498</v>
      </c>
      <c r="K295" s="8">
        <f>VLOOKUP($A295,[1]Avg_Miles_Mins_Speed!$AH$5:$AL$355,2,FALSE)</f>
        <v>18.720946140314815</v>
      </c>
      <c r="L295" s="8">
        <f>VLOOKUP($A295,[1]Avg_Miles_Mins_Speed!$AH$5:$AL$355,3,FALSE)</f>
        <v>27.049910489944445</v>
      </c>
      <c r="M295" s="4">
        <f>VLOOKUP(A295,[1]Accidents!$A$2:$H$352,8,FALSE)</f>
        <v>0</v>
      </c>
    </row>
    <row r="296" spans="1:13" x14ac:dyDescent="0.25">
      <c r="A296" s="3" t="s">
        <v>307</v>
      </c>
      <c r="B296" s="4">
        <v>31342</v>
      </c>
      <c r="C296" s="4">
        <v>178226</v>
      </c>
      <c r="D296" s="4">
        <v>184361</v>
      </c>
      <c r="E296" s="5">
        <f t="shared" si="12"/>
        <v>5.6864909705826046</v>
      </c>
      <c r="F296" s="5">
        <f t="shared" si="13"/>
        <v>5.8822347010401375</v>
      </c>
      <c r="G296" s="4">
        <v>38555</v>
      </c>
      <c r="H296" s="6">
        <f t="shared" si="14"/>
        <v>0.21632646190791466</v>
      </c>
      <c r="I296" s="7">
        <f>VLOOKUP(A296,[1]Muni_Disbursements!$A$2:$C$352,3,FALSE)</f>
        <v>17822.600000000002</v>
      </c>
      <c r="J296" s="8">
        <f>VLOOKUP($A296,[1]Avg_Miles_Mins_Speed!$AH$5:$AL$355,4,FALSE)</f>
        <v>30.105186297411166</v>
      </c>
      <c r="K296" s="8">
        <f>VLOOKUP($A296,[1]Avg_Miles_Mins_Speed!$AH$5:$AL$355,2,FALSE)</f>
        <v>8.8902711421136082</v>
      </c>
      <c r="L296" s="8">
        <f>VLOOKUP($A296,[1]Avg_Miles_Mins_Speed!$AH$5:$AL$355,3,FALSE)</f>
        <v>17.718417792109346</v>
      </c>
      <c r="M296" s="4">
        <f>VLOOKUP(A296,[1]Accidents!$A$2:$H$352,8,FALSE)</f>
        <v>11</v>
      </c>
    </row>
    <row r="297" spans="1:13" x14ac:dyDescent="0.25">
      <c r="A297" s="3" t="s">
        <v>308</v>
      </c>
      <c r="B297" s="4">
        <v>4815</v>
      </c>
      <c r="C297" s="4">
        <v>52067</v>
      </c>
      <c r="D297" s="4">
        <v>53124</v>
      </c>
      <c r="E297" s="5">
        <f t="shared" si="12"/>
        <v>10.813499480789201</v>
      </c>
      <c r="F297" s="5">
        <f t="shared" si="13"/>
        <v>11.033021806853583</v>
      </c>
      <c r="G297" s="4">
        <v>13285</v>
      </c>
      <c r="H297" s="6">
        <f t="shared" si="14"/>
        <v>0.25515201567211476</v>
      </c>
      <c r="I297" s="7">
        <f>VLOOKUP(A297,[1]Muni_Disbursements!$A$2:$C$352,3,FALSE)</f>
        <v>5206.7000000000007</v>
      </c>
      <c r="J297" s="8">
        <f>VLOOKUP($A297,[1]Avg_Miles_Mins_Speed!$AH$5:$AL$355,4,FALSE)</f>
        <v>22.23250777387258</v>
      </c>
      <c r="K297" s="8">
        <f>VLOOKUP($A297,[1]Avg_Miles_Mins_Speed!$AH$5:$AL$355,2,FALSE)</f>
        <v>4.3220152046149769</v>
      </c>
      <c r="L297" s="8">
        <f>VLOOKUP($A297,[1]Avg_Miles_Mins_Speed!$AH$5:$AL$355,3,FALSE)</f>
        <v>11.664042352507346</v>
      </c>
      <c r="M297" s="4">
        <f>VLOOKUP(A297,[1]Accidents!$A$2:$H$352,8,FALSE)</f>
        <v>1</v>
      </c>
    </row>
    <row r="298" spans="1:13" x14ac:dyDescent="0.25">
      <c r="A298" s="3" t="s">
        <v>309</v>
      </c>
      <c r="B298" s="4">
        <v>471</v>
      </c>
      <c r="C298" s="4">
        <v>4</v>
      </c>
      <c r="D298" s="4">
        <v>7</v>
      </c>
      <c r="E298" s="5">
        <f t="shared" si="12"/>
        <v>8.4925690021231421E-3</v>
      </c>
      <c r="F298" s="5">
        <f t="shared" si="13"/>
        <v>1.4861995753715499E-2</v>
      </c>
      <c r="G298" s="4">
        <v>0</v>
      </c>
      <c r="H298" s="6">
        <f t="shared" si="14"/>
        <v>0</v>
      </c>
      <c r="I298" s="7">
        <f>VLOOKUP(A298,[1]Muni_Disbursements!$A$2:$C$352,3,FALSE)</f>
        <v>0.4</v>
      </c>
      <c r="J298" s="8">
        <f>VLOOKUP($A298,[1]Avg_Miles_Mins_Speed!$AH$5:$AL$355,4,FALSE)</f>
        <v>34.903124271977823</v>
      </c>
      <c r="K298" s="8">
        <f>VLOOKUP($A298,[1]Avg_Miles_Mins_Speed!$AH$5:$AL$355,2,FALSE)</f>
        <v>30.040440389999997</v>
      </c>
      <c r="L298" s="8">
        <f>VLOOKUP($A298,[1]Avg_Miles_Mins_Speed!$AH$5:$AL$355,3,FALSE)</f>
        <v>51.640833334999996</v>
      </c>
      <c r="M298" s="4">
        <f>VLOOKUP(A298,[1]Accidents!$A$2:$H$352,8,FALSE)</f>
        <v>0</v>
      </c>
    </row>
    <row r="299" spans="1:13" x14ac:dyDescent="0.25">
      <c r="A299" s="3" t="s">
        <v>310</v>
      </c>
      <c r="B299" s="4">
        <v>6569</v>
      </c>
      <c r="C299" s="4">
        <v>8916</v>
      </c>
      <c r="D299" s="4">
        <v>10031</v>
      </c>
      <c r="E299" s="5">
        <f t="shared" si="12"/>
        <v>1.3572842137311616</v>
      </c>
      <c r="F299" s="5">
        <f t="shared" si="13"/>
        <v>1.5270208555335667</v>
      </c>
      <c r="G299" s="4">
        <v>258</v>
      </c>
      <c r="H299" s="6">
        <f t="shared" si="14"/>
        <v>2.8936742934051143E-2</v>
      </c>
      <c r="I299" s="7">
        <f>VLOOKUP(A299,[1]Muni_Disbursements!$A$2:$C$352,3,FALSE)</f>
        <v>891.6</v>
      </c>
      <c r="J299" s="8">
        <f>VLOOKUP($A299,[1]Avg_Miles_Mins_Speed!$AH$5:$AL$355,4,FALSE)</f>
        <v>34.001529135320418</v>
      </c>
      <c r="K299" s="8">
        <f>VLOOKUP($A299,[1]Avg_Miles_Mins_Speed!$AH$5:$AL$355,2,FALSE)</f>
        <v>15.247656589165546</v>
      </c>
      <c r="L299" s="8">
        <f>VLOOKUP($A299,[1]Avg_Miles_Mins_Speed!$AH$5:$AL$355,3,FALSE)</f>
        <v>26.906419170412743</v>
      </c>
      <c r="M299" s="4">
        <f>VLOOKUP(A299,[1]Accidents!$A$2:$H$352,8,FALSE)</f>
        <v>0</v>
      </c>
    </row>
    <row r="300" spans="1:13" x14ac:dyDescent="0.25">
      <c r="A300" s="3" t="s">
        <v>311</v>
      </c>
      <c r="B300" s="4">
        <v>9127</v>
      </c>
      <c r="C300" s="4">
        <v>2298</v>
      </c>
      <c r="D300" s="4">
        <v>2820</v>
      </c>
      <c r="E300" s="5">
        <f t="shared" si="12"/>
        <v>0.25178043168620579</v>
      </c>
      <c r="F300" s="5">
        <f t="shared" si="13"/>
        <v>0.30897337569847705</v>
      </c>
      <c r="G300" s="4">
        <v>615</v>
      </c>
      <c r="H300" s="6">
        <f t="shared" si="14"/>
        <v>0.26762402088772846</v>
      </c>
      <c r="I300" s="7">
        <f>VLOOKUP(A300,[1]Muni_Disbursements!$A$2:$C$352,3,FALSE)</f>
        <v>229.8</v>
      </c>
      <c r="J300" s="8">
        <f>VLOOKUP($A300,[1]Avg_Miles_Mins_Speed!$AH$5:$AL$355,4,FALSE)</f>
        <v>34.209199651489413</v>
      </c>
      <c r="K300" s="8">
        <f>VLOOKUP($A300,[1]Avg_Miles_Mins_Speed!$AH$5:$AL$355,2,FALSE)</f>
        <v>16.449568580113141</v>
      </c>
      <c r="L300" s="8">
        <f>VLOOKUP($A300,[1]Avg_Miles_Mins_Speed!$AH$5:$AL$355,3,FALSE)</f>
        <v>28.851131416745002</v>
      </c>
      <c r="M300" s="4">
        <f>VLOOKUP(A300,[1]Accidents!$A$2:$H$352,8,FALSE)</f>
        <v>0</v>
      </c>
    </row>
    <row r="301" spans="1:13" x14ac:dyDescent="0.25">
      <c r="A301" s="3" t="s">
        <v>312</v>
      </c>
      <c r="B301" s="4">
        <v>2454</v>
      </c>
      <c r="C301" s="4">
        <v>4573</v>
      </c>
      <c r="D301" s="4">
        <v>4540</v>
      </c>
      <c r="E301" s="5">
        <f t="shared" si="12"/>
        <v>1.8634881825590872</v>
      </c>
      <c r="F301" s="5">
        <f t="shared" si="13"/>
        <v>1.850040749796251</v>
      </c>
      <c r="G301" s="4">
        <v>424</v>
      </c>
      <c r="H301" s="6">
        <f t="shared" si="14"/>
        <v>9.2718128143450693E-2</v>
      </c>
      <c r="I301" s="7">
        <f>VLOOKUP(A301,[1]Muni_Disbursements!$A$2:$C$352,3,FALSE)</f>
        <v>457.3</v>
      </c>
      <c r="J301" s="8">
        <f>VLOOKUP($A301,[1]Avg_Miles_Mins_Speed!$AH$5:$AL$355,4,FALSE)</f>
        <v>33.578982772540812</v>
      </c>
      <c r="K301" s="8">
        <f>VLOOKUP($A301,[1]Avg_Miles_Mins_Speed!$AH$5:$AL$355,2,FALSE)</f>
        <v>7.7265621213767757</v>
      </c>
      <c r="L301" s="8">
        <f>VLOOKUP($A301,[1]Avg_Miles_Mins_Speed!$AH$5:$AL$355,3,FALSE)</f>
        <v>13.806068230920621</v>
      </c>
      <c r="M301" s="4">
        <f>VLOOKUP(A301,[1]Accidents!$A$2:$H$352,8,FALSE)</f>
        <v>0</v>
      </c>
    </row>
    <row r="302" spans="1:13" x14ac:dyDescent="0.25">
      <c r="A302" s="3" t="s">
        <v>313</v>
      </c>
      <c r="B302" s="4">
        <v>12380</v>
      </c>
      <c r="C302" s="4">
        <v>35749</v>
      </c>
      <c r="D302" s="4">
        <v>31378</v>
      </c>
      <c r="E302" s="5">
        <f t="shared" si="12"/>
        <v>2.8876413570274635</v>
      </c>
      <c r="F302" s="5">
        <f t="shared" si="13"/>
        <v>2.5345718901453957</v>
      </c>
      <c r="G302" s="4">
        <v>4205</v>
      </c>
      <c r="H302" s="6">
        <f t="shared" si="14"/>
        <v>0.11762566785084898</v>
      </c>
      <c r="I302" s="7">
        <f>VLOOKUP(A302,[1]Muni_Disbursements!$A$2:$C$352,3,FALSE)</f>
        <v>3574.9</v>
      </c>
      <c r="J302" s="8">
        <f>VLOOKUP($A302,[1]Avg_Miles_Mins_Speed!$AH$5:$AL$355,4,FALSE)</f>
        <v>32.695167165329501</v>
      </c>
      <c r="K302" s="8">
        <f>VLOOKUP($A302,[1]Avg_Miles_Mins_Speed!$AH$5:$AL$355,2,FALSE)</f>
        <v>10.447390581787461</v>
      </c>
      <c r="L302" s="8">
        <f>VLOOKUP($A302,[1]Avg_Miles_Mins_Speed!$AH$5:$AL$355,3,FALSE)</f>
        <v>19.172357545611906</v>
      </c>
      <c r="M302" s="4">
        <f>VLOOKUP(A302,[1]Accidents!$A$2:$H$352,8,FALSE)</f>
        <v>2</v>
      </c>
    </row>
    <row r="303" spans="1:13" x14ac:dyDescent="0.25">
      <c r="A303" s="3" t="s">
        <v>314</v>
      </c>
      <c r="B303" s="4">
        <v>427</v>
      </c>
      <c r="C303" s="4">
        <v>10</v>
      </c>
      <c r="D303" s="4">
        <v>22</v>
      </c>
      <c r="E303" s="5">
        <f t="shared" si="12"/>
        <v>2.3419203747072601E-2</v>
      </c>
      <c r="F303" s="5">
        <f t="shared" si="13"/>
        <v>5.1522248243559721E-2</v>
      </c>
      <c r="G303" s="4">
        <v>0</v>
      </c>
      <c r="H303" s="6">
        <f t="shared" si="14"/>
        <v>0</v>
      </c>
      <c r="I303" s="7">
        <f>VLOOKUP(A303,[1]Muni_Disbursements!$A$2:$C$352,3,FALSE)</f>
        <v>1</v>
      </c>
      <c r="J303" s="8">
        <f>VLOOKUP($A303,[1]Avg_Miles_Mins_Speed!$AH$5:$AL$355,4,FALSE)</f>
        <v>44.633237874557125</v>
      </c>
      <c r="K303" s="8">
        <f>VLOOKUP($A303,[1]Avg_Miles_Mins_Speed!$AH$5:$AL$355,2,FALSE)</f>
        <v>31.474863426999995</v>
      </c>
      <c r="L303" s="8">
        <f>VLOOKUP($A303,[1]Avg_Miles_Mins_Speed!$AH$5:$AL$355,3,FALSE)</f>
        <v>42.311333337000001</v>
      </c>
      <c r="M303" s="4">
        <f>VLOOKUP(A303,[1]Accidents!$A$2:$H$352,8,FALSE)</f>
        <v>0</v>
      </c>
    </row>
    <row r="304" spans="1:13" x14ac:dyDescent="0.25">
      <c r="A304" s="3" t="s">
        <v>315</v>
      </c>
      <c r="B304" s="4">
        <v>8000</v>
      </c>
      <c r="C304" s="4">
        <v>5040</v>
      </c>
      <c r="D304" s="4">
        <v>5402</v>
      </c>
      <c r="E304" s="5">
        <f t="shared" si="12"/>
        <v>0.63</v>
      </c>
      <c r="F304" s="5">
        <f t="shared" si="13"/>
        <v>0.67525000000000002</v>
      </c>
      <c r="G304" s="4">
        <v>235</v>
      </c>
      <c r="H304" s="6">
        <f t="shared" si="14"/>
        <v>4.6626984126984128E-2</v>
      </c>
      <c r="I304" s="7">
        <f>VLOOKUP(A304,[1]Muni_Disbursements!$A$2:$C$352,3,FALSE)</f>
        <v>504</v>
      </c>
      <c r="J304" s="8">
        <f>VLOOKUP($A304,[1]Avg_Miles_Mins_Speed!$AH$5:$AL$355,4,FALSE)</f>
        <v>36.375841083182145</v>
      </c>
      <c r="K304" s="8">
        <f>VLOOKUP($A304,[1]Avg_Miles_Mins_Speed!$AH$5:$AL$355,2,FALSE)</f>
        <v>17.191406943089284</v>
      </c>
      <c r="L304" s="8">
        <f>VLOOKUP($A304,[1]Avg_Miles_Mins_Speed!$AH$5:$AL$355,3,FALSE)</f>
        <v>28.356304235732143</v>
      </c>
      <c r="M304" s="4">
        <f>VLOOKUP(A304,[1]Accidents!$A$2:$H$352,8,FALSE)</f>
        <v>1</v>
      </c>
    </row>
    <row r="305" spans="1:13" x14ac:dyDescent="0.25">
      <c r="A305" s="3" t="s">
        <v>316</v>
      </c>
      <c r="B305" s="4">
        <v>14162</v>
      </c>
      <c r="C305" s="4">
        <v>10622</v>
      </c>
      <c r="D305" s="4">
        <v>8616</v>
      </c>
      <c r="E305" s="5">
        <f t="shared" si="12"/>
        <v>0.75003530574777577</v>
      </c>
      <c r="F305" s="5">
        <f t="shared" si="13"/>
        <v>0.60838864567151529</v>
      </c>
      <c r="G305" s="4">
        <v>1360</v>
      </c>
      <c r="H305" s="6">
        <f t="shared" si="14"/>
        <v>0.12803615138392016</v>
      </c>
      <c r="I305" s="7">
        <f>VLOOKUP(A305,[1]Muni_Disbursements!$A$2:$C$352,3,FALSE)</f>
        <v>1062.2</v>
      </c>
      <c r="J305" s="8">
        <f>VLOOKUP($A305,[1]Avg_Miles_Mins_Speed!$AH$5:$AL$355,4,FALSE)</f>
        <v>36.84752712857717</v>
      </c>
      <c r="K305" s="8">
        <f>VLOOKUP($A305,[1]Avg_Miles_Mins_Speed!$AH$5:$AL$355,2,FALSE)</f>
        <v>15.860599425735264</v>
      </c>
      <c r="L305" s="8">
        <f>VLOOKUP($A305,[1]Avg_Miles_Mins_Speed!$AH$5:$AL$355,3,FALSE)</f>
        <v>25.826318336735078</v>
      </c>
      <c r="M305" s="4">
        <f>VLOOKUP(A305,[1]Accidents!$A$2:$H$352,8,FALSE)</f>
        <v>2</v>
      </c>
    </row>
    <row r="306" spans="1:13" x14ac:dyDescent="0.25">
      <c r="A306" s="3" t="s">
        <v>317</v>
      </c>
      <c r="B306" s="4">
        <v>27090</v>
      </c>
      <c r="C306" s="4">
        <v>163081</v>
      </c>
      <c r="D306" s="4">
        <v>166176</v>
      </c>
      <c r="E306" s="5">
        <f t="shared" si="12"/>
        <v>6.0199704688076778</v>
      </c>
      <c r="F306" s="5">
        <f t="shared" si="13"/>
        <v>6.1342192691029904</v>
      </c>
      <c r="G306" s="4">
        <v>20862</v>
      </c>
      <c r="H306" s="6">
        <f t="shared" si="14"/>
        <v>0.12792416038655638</v>
      </c>
      <c r="I306" s="7">
        <f>VLOOKUP(A306,[1]Muni_Disbursements!$A$2:$C$352,3,FALSE)</f>
        <v>16308.1</v>
      </c>
      <c r="J306" s="8">
        <f>VLOOKUP($A306,[1]Avg_Miles_Mins_Speed!$AH$5:$AL$355,4,FALSE)</f>
        <v>26.398143965256281</v>
      </c>
      <c r="K306" s="8">
        <f>VLOOKUP($A306,[1]Avg_Miles_Mins_Speed!$AH$5:$AL$355,2,FALSE)</f>
        <v>9.0369018749517043</v>
      </c>
      <c r="L306" s="8">
        <f>VLOOKUP($A306,[1]Avg_Miles_Mins_Speed!$AH$5:$AL$355,3,FALSE)</f>
        <v>20.539857393411189</v>
      </c>
      <c r="M306" s="4">
        <f>VLOOKUP(A306,[1]Accidents!$A$2:$H$352,8,FALSE)</f>
        <v>6</v>
      </c>
    </row>
    <row r="307" spans="1:13" x14ac:dyDescent="0.25">
      <c r="A307" s="3" t="s">
        <v>318</v>
      </c>
      <c r="B307" s="4">
        <v>1832</v>
      </c>
      <c r="C307" s="4">
        <v>21</v>
      </c>
      <c r="D307" s="4">
        <v>98</v>
      </c>
      <c r="E307" s="5">
        <f t="shared" si="12"/>
        <v>1.146288209606987E-2</v>
      </c>
      <c r="F307" s="5">
        <f t="shared" si="13"/>
        <v>5.3493449781659388E-2</v>
      </c>
      <c r="G307" s="4">
        <v>0</v>
      </c>
      <c r="H307" s="6">
        <f t="shared" si="14"/>
        <v>0</v>
      </c>
      <c r="I307" s="7">
        <f>VLOOKUP(A307,[1]Muni_Disbursements!$A$2:$C$352,3,FALSE)</f>
        <v>2.1</v>
      </c>
      <c r="J307" s="8">
        <f>VLOOKUP($A307,[1]Avg_Miles_Mins_Speed!$AH$5:$AL$355,4,FALSE)</f>
        <v>42.409639869452434</v>
      </c>
      <c r="K307" s="8">
        <f>VLOOKUP($A307,[1]Avg_Miles_Mins_Speed!$AH$5:$AL$355,2,FALSE)</f>
        <v>28.793789378571425</v>
      </c>
      <c r="L307" s="8">
        <f>VLOOKUP($A307,[1]Avg_Miles_Mins_Speed!$AH$5:$AL$355,3,FALSE)</f>
        <v>40.736666664285714</v>
      </c>
      <c r="M307" s="4">
        <f>VLOOKUP(A307,[1]Accidents!$A$2:$H$352,8,FALSE)</f>
        <v>0</v>
      </c>
    </row>
    <row r="308" spans="1:13" x14ac:dyDescent="0.25">
      <c r="A308" s="3" t="s">
        <v>319</v>
      </c>
      <c r="B308" s="4">
        <v>26383</v>
      </c>
      <c r="C308" s="4">
        <v>113892</v>
      </c>
      <c r="D308" s="4">
        <v>116079</v>
      </c>
      <c r="E308" s="5">
        <f t="shared" si="12"/>
        <v>4.3168707122010384</v>
      </c>
      <c r="F308" s="5">
        <f t="shared" si="13"/>
        <v>4.3997650001895163</v>
      </c>
      <c r="G308" s="4">
        <v>25779</v>
      </c>
      <c r="H308" s="6">
        <f t="shared" si="14"/>
        <v>0.22634601201137919</v>
      </c>
      <c r="I308" s="7">
        <f>VLOOKUP(A308,[1]Muni_Disbursements!$A$2:$C$352,3,FALSE)</f>
        <v>11389.2</v>
      </c>
      <c r="J308" s="8">
        <f>VLOOKUP($A308,[1]Avg_Miles_Mins_Speed!$AH$5:$AL$355,4,FALSE)</f>
        <v>31.776166987834639</v>
      </c>
      <c r="K308" s="8">
        <f>VLOOKUP($A308,[1]Avg_Miles_Mins_Speed!$AH$5:$AL$355,2,FALSE)</f>
        <v>10.987315427898624</v>
      </c>
      <c r="L308" s="8">
        <f>VLOOKUP($A308,[1]Avg_Miles_Mins_Speed!$AH$5:$AL$355,3,FALSE)</f>
        <v>20.746332492723369</v>
      </c>
      <c r="M308" s="4">
        <f>VLOOKUP(A308,[1]Accidents!$A$2:$H$352,8,FALSE)</f>
        <v>4</v>
      </c>
    </row>
    <row r="309" spans="1:13" x14ac:dyDescent="0.25">
      <c r="A309" s="3" t="s">
        <v>320</v>
      </c>
      <c r="B309" s="4">
        <v>65218</v>
      </c>
      <c r="C309" s="4">
        <v>1067591</v>
      </c>
      <c r="D309" s="4">
        <v>1068302</v>
      </c>
      <c r="E309" s="5">
        <f t="shared" si="12"/>
        <v>16.369575883958415</v>
      </c>
      <c r="F309" s="5">
        <f t="shared" si="13"/>
        <v>16.380477782207365</v>
      </c>
      <c r="G309" s="4">
        <v>417941</v>
      </c>
      <c r="H309" s="6">
        <f t="shared" si="14"/>
        <v>0.39148044522668324</v>
      </c>
      <c r="I309" s="7">
        <f>VLOOKUP(A309,[1]Muni_Disbursements!$A$2:$C$352,3,FALSE)</f>
        <v>106759.1</v>
      </c>
      <c r="J309" s="8">
        <f>VLOOKUP($A309,[1]Avg_Miles_Mins_Speed!$AH$5:$AL$355,4,FALSE)</f>
        <v>24.688318858057137</v>
      </c>
      <c r="K309" s="8">
        <f>VLOOKUP($A309,[1]Avg_Miles_Mins_Speed!$AH$5:$AL$355,2,FALSE)</f>
        <v>7.7524524440193616</v>
      </c>
      <c r="L309" s="8">
        <f>VLOOKUP($A309,[1]Avg_Miles_Mins_Speed!$AH$5:$AL$355,3,FALSE)</f>
        <v>18.840778479712441</v>
      </c>
      <c r="M309" s="4">
        <f>VLOOKUP(A309,[1]Accidents!$A$2:$H$352,8,FALSE)</f>
        <v>55</v>
      </c>
    </row>
    <row r="310" spans="1:13" x14ac:dyDescent="0.25">
      <c r="A310" s="3" t="s">
        <v>321</v>
      </c>
      <c r="B310" s="4">
        <v>10066</v>
      </c>
      <c r="C310" s="4">
        <v>931</v>
      </c>
      <c r="D310" s="4">
        <v>1783</v>
      </c>
      <c r="E310" s="5">
        <f t="shared" si="12"/>
        <v>9.2489568845618916E-2</v>
      </c>
      <c r="F310" s="5">
        <f t="shared" si="13"/>
        <v>0.17713093582356448</v>
      </c>
      <c r="G310" s="4">
        <v>86</v>
      </c>
      <c r="H310" s="6">
        <f t="shared" si="14"/>
        <v>9.2373791621911922E-2</v>
      </c>
      <c r="I310" s="7">
        <f>VLOOKUP(A310,[1]Muni_Disbursements!$A$2:$C$352,3,FALSE)</f>
        <v>93.100000000000009</v>
      </c>
      <c r="J310" s="8">
        <f>VLOOKUP($A310,[1]Avg_Miles_Mins_Speed!$AH$5:$AL$355,4,FALSE)</f>
        <v>37.964252953200806</v>
      </c>
      <c r="K310" s="8">
        <f>VLOOKUP($A310,[1]Avg_Miles_Mins_Speed!$AH$5:$AL$355,2,FALSE)</f>
        <v>24.076320726552094</v>
      </c>
      <c r="L310" s="8">
        <f>VLOOKUP($A310,[1]Avg_Miles_Mins_Speed!$AH$5:$AL$355,3,FALSE)</f>
        <v>38.051038311589686</v>
      </c>
      <c r="M310" s="4">
        <f>VLOOKUP(A310,[1]Accidents!$A$2:$H$352,8,FALSE)</f>
        <v>0</v>
      </c>
    </row>
    <row r="311" spans="1:13" x14ac:dyDescent="0.25">
      <c r="A311" s="3" t="s">
        <v>322</v>
      </c>
      <c r="B311" s="4">
        <v>23303</v>
      </c>
      <c r="C311" s="4">
        <v>49765</v>
      </c>
      <c r="D311" s="4">
        <v>50236</v>
      </c>
      <c r="E311" s="5">
        <f t="shared" si="12"/>
        <v>2.1355619448139724</v>
      </c>
      <c r="F311" s="5">
        <f t="shared" si="13"/>
        <v>2.155773934686521</v>
      </c>
      <c r="G311" s="4">
        <v>24317</v>
      </c>
      <c r="H311" s="6">
        <f t="shared" si="14"/>
        <v>0.4886365919823169</v>
      </c>
      <c r="I311" s="7">
        <f>VLOOKUP(A311,[1]Muni_Disbursements!$A$2:$C$352,3,FALSE)</f>
        <v>4976.5</v>
      </c>
      <c r="J311" s="8">
        <f>VLOOKUP($A311,[1]Avg_Miles_Mins_Speed!$AH$5:$AL$355,4,FALSE)</f>
        <v>39.171147208012364</v>
      </c>
      <c r="K311" s="8">
        <f>VLOOKUP($A311,[1]Avg_Miles_Mins_Speed!$AH$5:$AL$355,2,FALSE)</f>
        <v>12.601414465874409</v>
      </c>
      <c r="L311" s="8">
        <f>VLOOKUP($A311,[1]Avg_Miles_Mins_Speed!$AH$5:$AL$355,3,FALSE)</f>
        <v>19.302086403989954</v>
      </c>
      <c r="M311" s="4">
        <f>VLOOKUP(A311,[1]Accidents!$A$2:$H$352,8,FALSE)</f>
        <v>9</v>
      </c>
    </row>
    <row r="312" spans="1:13" x14ac:dyDescent="0.25">
      <c r="A312" s="3" t="s">
        <v>323</v>
      </c>
      <c r="B312" s="4">
        <v>4975</v>
      </c>
      <c r="C312" s="4">
        <v>538</v>
      </c>
      <c r="D312" s="4">
        <v>827</v>
      </c>
      <c r="E312" s="5">
        <f t="shared" si="12"/>
        <v>0.10814070351758794</v>
      </c>
      <c r="F312" s="5">
        <f t="shared" si="13"/>
        <v>0.16623115577889447</v>
      </c>
      <c r="G312" s="4">
        <v>30</v>
      </c>
      <c r="H312" s="6">
        <f t="shared" si="14"/>
        <v>5.5762081784386616E-2</v>
      </c>
      <c r="I312" s="7">
        <f>VLOOKUP(A312,[1]Muni_Disbursements!$A$2:$C$352,3,FALSE)</f>
        <v>53.800000000000004</v>
      </c>
      <c r="J312" s="8">
        <f>VLOOKUP($A312,[1]Avg_Miles_Mins_Speed!$AH$5:$AL$355,4,FALSE)</f>
        <v>39.510271888986701</v>
      </c>
      <c r="K312" s="8">
        <f>VLOOKUP($A312,[1]Avg_Miles_Mins_Speed!$AH$5:$AL$355,2,FALSE)</f>
        <v>27.499549070669147</v>
      </c>
      <c r="L312" s="8">
        <f>VLOOKUP($A312,[1]Avg_Miles_Mins_Speed!$AH$5:$AL$355,3,FALSE)</f>
        <v>41.760607187825279</v>
      </c>
      <c r="M312" s="4">
        <f>VLOOKUP(A312,[1]Accidents!$A$2:$H$352,8,FALSE)</f>
        <v>0</v>
      </c>
    </row>
    <row r="313" spans="1:13" x14ac:dyDescent="0.25">
      <c r="A313" s="3" t="s">
        <v>324</v>
      </c>
      <c r="B313" s="4">
        <v>780</v>
      </c>
      <c r="C313" s="4">
        <v>4</v>
      </c>
      <c r="D313" s="4">
        <v>6</v>
      </c>
      <c r="E313" s="5">
        <f t="shared" si="12"/>
        <v>5.1282051282051282E-3</v>
      </c>
      <c r="F313" s="5">
        <f t="shared" si="13"/>
        <v>7.6923076923076927E-3</v>
      </c>
      <c r="G313" s="4">
        <v>0</v>
      </c>
      <c r="H313" s="6">
        <f t="shared" si="14"/>
        <v>0</v>
      </c>
      <c r="I313" s="7">
        <f>VLOOKUP(A313,[1]Muni_Disbursements!$A$2:$C$352,3,FALSE)</f>
        <v>0.4</v>
      </c>
      <c r="J313" s="8">
        <f>VLOOKUP($A313,[1]Avg_Miles_Mins_Speed!$AH$5:$AL$355,4,FALSE)</f>
        <v>49.630627772821761</v>
      </c>
      <c r="K313" s="8">
        <f>VLOOKUP($A313,[1]Avg_Miles_Mins_Speed!$AH$5:$AL$355,2,FALSE)</f>
        <v>53.88369685</v>
      </c>
      <c r="L313" s="8">
        <f>VLOOKUP($A313,[1]Avg_Miles_Mins_Speed!$AH$5:$AL$355,3,FALSE)</f>
        <v>65.141666670000006</v>
      </c>
      <c r="M313" s="4">
        <f>VLOOKUP(A313,[1]Accidents!$A$2:$H$352,8,FALSE)</f>
        <v>0</v>
      </c>
    </row>
    <row r="314" spans="1:13" x14ac:dyDescent="0.25">
      <c r="A314" s="3" t="s">
        <v>325</v>
      </c>
      <c r="B314" s="4">
        <v>494</v>
      </c>
      <c r="C314" s="4">
        <v>17</v>
      </c>
      <c r="D314" s="4">
        <v>9</v>
      </c>
      <c r="E314" s="5">
        <f t="shared" si="12"/>
        <v>3.4412955465587043E-2</v>
      </c>
      <c r="F314" s="5">
        <f t="shared" si="13"/>
        <v>1.8218623481781375E-2</v>
      </c>
      <c r="G314" s="4">
        <v>0</v>
      </c>
      <c r="H314" s="6">
        <f t="shared" si="14"/>
        <v>0</v>
      </c>
      <c r="I314" s="7">
        <f>VLOOKUP(A314,[1]Muni_Disbursements!$A$2:$C$352,3,FALSE)</f>
        <v>1.7000000000000002</v>
      </c>
      <c r="J314" s="8">
        <f>VLOOKUP($A314,[1]Avg_Miles_Mins_Speed!$AH$5:$AL$355,4,FALSE)</f>
        <v>35.1592281436306</v>
      </c>
      <c r="K314" s="8">
        <f>VLOOKUP($A314,[1]Avg_Miles_Mins_Speed!$AH$5:$AL$355,2,FALSE)</f>
        <v>13.139784875294117</v>
      </c>
      <c r="L314" s="8">
        <f>VLOOKUP($A314,[1]Avg_Miles_Mins_Speed!$AH$5:$AL$355,3,FALSE)</f>
        <v>22.423333336470588</v>
      </c>
      <c r="M314" s="4">
        <f>VLOOKUP(A314,[1]Accidents!$A$2:$H$352,8,FALSE)</f>
        <v>0</v>
      </c>
    </row>
    <row r="315" spans="1:13" x14ac:dyDescent="0.25">
      <c r="A315" s="3" t="s">
        <v>326</v>
      </c>
      <c r="B315" s="4">
        <v>35329</v>
      </c>
      <c r="C315" s="4">
        <v>595265</v>
      </c>
      <c r="D315" s="4">
        <v>598282</v>
      </c>
      <c r="E315" s="5">
        <f t="shared" si="12"/>
        <v>16.849189051487446</v>
      </c>
      <c r="F315" s="5">
        <f t="shared" si="13"/>
        <v>16.934586317189844</v>
      </c>
      <c r="G315" s="4">
        <v>69338</v>
      </c>
      <c r="H315" s="6">
        <f t="shared" si="14"/>
        <v>0.11648257498761055</v>
      </c>
      <c r="I315" s="7">
        <f>VLOOKUP(A315,[1]Muni_Disbursements!$A$2:$C$352,3,FALSE)</f>
        <v>59526.5</v>
      </c>
      <c r="J315" s="8">
        <f>VLOOKUP($A315,[1]Avg_Miles_Mins_Speed!$AH$5:$AL$355,4,FALSE)</f>
        <v>19.958264710639263</v>
      </c>
      <c r="K315" s="8">
        <f>VLOOKUP($A315,[1]Avg_Miles_Mins_Speed!$AH$5:$AL$355,2,FALSE)</f>
        <v>6.1735379498459197</v>
      </c>
      <c r="L315" s="8">
        <f>VLOOKUP($A315,[1]Avg_Miles_Mins_Speed!$AH$5:$AL$355,3,FALSE)</f>
        <v>18.559342826698629</v>
      </c>
      <c r="M315" s="4">
        <f>VLOOKUP(A315,[1]Accidents!$A$2:$H$352,8,FALSE)</f>
        <v>27</v>
      </c>
    </row>
    <row r="316" spans="1:13" x14ac:dyDescent="0.25">
      <c r="A316" s="3" t="s">
        <v>327</v>
      </c>
      <c r="B316" s="4">
        <v>13943</v>
      </c>
      <c r="C316" s="4">
        <v>41795</v>
      </c>
      <c r="D316" s="4">
        <v>43846</v>
      </c>
      <c r="E316" s="5">
        <f t="shared" si="12"/>
        <v>2.9975615003944633</v>
      </c>
      <c r="F316" s="5">
        <f t="shared" si="13"/>
        <v>3.1446604030696408</v>
      </c>
      <c r="G316" s="4">
        <v>3812</v>
      </c>
      <c r="H316" s="6">
        <f t="shared" si="14"/>
        <v>9.1207082186864463E-2</v>
      </c>
      <c r="I316" s="7">
        <f>VLOOKUP(A316,[1]Muni_Disbursements!$A$2:$C$352,3,FALSE)</f>
        <v>4179.5</v>
      </c>
      <c r="J316" s="8">
        <f>VLOOKUP($A316,[1]Avg_Miles_Mins_Speed!$AH$5:$AL$355,4,FALSE)</f>
        <v>30.742300878748498</v>
      </c>
      <c r="K316" s="8">
        <f>VLOOKUP($A316,[1]Avg_Miles_Mins_Speed!$AH$5:$AL$355,2,FALSE)</f>
        <v>13.002643743490848</v>
      </c>
      <c r="L316" s="8">
        <f>VLOOKUP($A316,[1]Avg_Miles_Mins_Speed!$AH$5:$AL$355,3,FALSE)</f>
        <v>25.377366114738603</v>
      </c>
      <c r="M316" s="4">
        <f>VLOOKUP(A316,[1]Accidents!$A$2:$H$352,8,FALSE)</f>
        <v>5</v>
      </c>
    </row>
    <row r="317" spans="1:13" x14ac:dyDescent="0.25">
      <c r="A317" s="3" t="s">
        <v>328</v>
      </c>
      <c r="B317" s="4">
        <v>17776</v>
      </c>
      <c r="C317" s="4">
        <v>33187</v>
      </c>
      <c r="D317" s="4">
        <v>32861</v>
      </c>
      <c r="E317" s="5">
        <f t="shared" si="12"/>
        <v>1.8669554455445545</v>
      </c>
      <c r="F317" s="5">
        <f t="shared" si="13"/>
        <v>1.848616111611161</v>
      </c>
      <c r="G317" s="4">
        <v>10156</v>
      </c>
      <c r="H317" s="6">
        <f t="shared" si="14"/>
        <v>0.30602344291439421</v>
      </c>
      <c r="I317" s="7">
        <f>VLOOKUP(A317,[1]Muni_Disbursements!$A$2:$C$352,3,FALSE)</f>
        <v>3318.7000000000003</v>
      </c>
      <c r="J317" s="8">
        <f>VLOOKUP($A317,[1]Avg_Miles_Mins_Speed!$AH$5:$AL$355,4,FALSE)</f>
        <v>39.336417167059423</v>
      </c>
      <c r="K317" s="8">
        <f>VLOOKUP($A317,[1]Avg_Miles_Mins_Speed!$AH$5:$AL$355,2,FALSE)</f>
        <v>13.242173597926294</v>
      </c>
      <c r="L317" s="8">
        <f>VLOOKUP($A317,[1]Avg_Miles_Mins_Speed!$AH$5:$AL$355,3,FALSE)</f>
        <v>20.198342225761291</v>
      </c>
      <c r="M317" s="4">
        <f>VLOOKUP(A317,[1]Accidents!$A$2:$H$352,8,FALSE)</f>
        <v>3</v>
      </c>
    </row>
    <row r="318" spans="1:13" x14ac:dyDescent="0.25">
      <c r="A318" s="3" t="s">
        <v>329</v>
      </c>
      <c r="B318" s="4">
        <v>29550</v>
      </c>
      <c r="C318" s="4">
        <v>299411</v>
      </c>
      <c r="D318" s="4">
        <v>317894</v>
      </c>
      <c r="E318" s="5">
        <f t="shared" si="12"/>
        <v>10.132351945854484</v>
      </c>
      <c r="F318" s="5">
        <f t="shared" si="13"/>
        <v>10.757834179357022</v>
      </c>
      <c r="G318" s="4">
        <v>56314</v>
      </c>
      <c r="H318" s="6">
        <f t="shared" si="14"/>
        <v>0.18808260217560477</v>
      </c>
      <c r="I318" s="7">
        <f>VLOOKUP(A318,[1]Muni_Disbursements!$A$2:$C$352,3,FALSE)</f>
        <v>29941.100000000002</v>
      </c>
      <c r="J318" s="8">
        <f>VLOOKUP($A318,[1]Avg_Miles_Mins_Speed!$AH$5:$AL$355,4,FALSE)</f>
        <v>26.720434395788459</v>
      </c>
      <c r="K318" s="8">
        <f>VLOOKUP($A318,[1]Avg_Miles_Mins_Speed!$AH$5:$AL$355,2,FALSE)</f>
        <v>9.8864405205558583</v>
      </c>
      <c r="L318" s="8">
        <f>VLOOKUP($A318,[1]Avg_Miles_Mins_Speed!$AH$5:$AL$355,3,FALSE)</f>
        <v>22.199730080991745</v>
      </c>
      <c r="M318" s="4">
        <f>VLOOKUP(A318,[1]Accidents!$A$2:$H$352,8,FALSE)</f>
        <v>12</v>
      </c>
    </row>
    <row r="319" spans="1:13" x14ac:dyDescent="0.25">
      <c r="A319" s="3" t="s">
        <v>330</v>
      </c>
      <c r="B319" s="4">
        <v>3566</v>
      </c>
      <c r="C319" s="4">
        <v>5287</v>
      </c>
      <c r="D319" s="4">
        <v>5701</v>
      </c>
      <c r="E319" s="5">
        <f t="shared" si="12"/>
        <v>1.4826135726303982</v>
      </c>
      <c r="F319" s="5">
        <f t="shared" si="13"/>
        <v>1.5987100392596747</v>
      </c>
      <c r="G319" s="4">
        <v>2431</v>
      </c>
      <c r="H319" s="6">
        <f t="shared" si="14"/>
        <v>0.45980707395498394</v>
      </c>
      <c r="I319" s="7">
        <f>VLOOKUP(A319,[1]Muni_Disbursements!$A$2:$C$352,3,FALSE)</f>
        <v>528.70000000000005</v>
      </c>
      <c r="J319" s="8">
        <f>VLOOKUP($A319,[1]Avg_Miles_Mins_Speed!$AH$5:$AL$355,4,FALSE)</f>
        <v>34.200071709378683</v>
      </c>
      <c r="K319" s="8">
        <f>VLOOKUP($A319,[1]Avg_Miles_Mins_Speed!$AH$5:$AL$355,2,FALSE)</f>
        <v>10.457144678065067</v>
      </c>
      <c r="L319" s="8">
        <f>VLOOKUP($A319,[1]Avg_Miles_Mins_Speed!$AH$5:$AL$355,3,FALSE)</f>
        <v>18.345829389353131</v>
      </c>
      <c r="M319" s="4">
        <f>VLOOKUP(A319,[1]Accidents!$A$2:$H$352,8,FALSE)</f>
        <v>1</v>
      </c>
    </row>
    <row r="320" spans="1:13" x14ac:dyDescent="0.25">
      <c r="A320" s="3" t="s">
        <v>331</v>
      </c>
      <c r="B320" s="4">
        <v>924</v>
      </c>
      <c r="C320" s="4">
        <v>38</v>
      </c>
      <c r="D320" s="4">
        <v>43</v>
      </c>
      <c r="E320" s="5">
        <f t="shared" si="12"/>
        <v>4.1125541125541128E-2</v>
      </c>
      <c r="F320" s="5">
        <f t="shared" si="13"/>
        <v>4.6536796536796536E-2</v>
      </c>
      <c r="G320" s="4">
        <v>17</v>
      </c>
      <c r="H320" s="6">
        <f t="shared" si="14"/>
        <v>0.44736842105263158</v>
      </c>
      <c r="I320" s="7">
        <f>VLOOKUP(A320,[1]Muni_Disbursements!$A$2:$C$352,3,FALSE)</f>
        <v>3.8000000000000003</v>
      </c>
      <c r="J320" s="8">
        <f>VLOOKUP($A320,[1]Avg_Miles_Mins_Speed!$AH$5:$AL$355,4,FALSE)</f>
        <v>26.482894003085793</v>
      </c>
      <c r="K320" s="8">
        <f>VLOOKUP($A320,[1]Avg_Miles_Mins_Speed!$AH$5:$AL$355,2,FALSE)</f>
        <v>12.753062168421051</v>
      </c>
      <c r="L320" s="8">
        <f>VLOOKUP($A320,[1]Avg_Miles_Mins_Speed!$AH$5:$AL$355,3,FALSE)</f>
        <v>28.893508768947367</v>
      </c>
      <c r="M320" s="4">
        <f>VLOOKUP(A320,[1]Accidents!$A$2:$H$352,8,FALSE)</f>
        <v>0</v>
      </c>
    </row>
    <row r="321" spans="1:13" x14ac:dyDescent="0.25">
      <c r="A321" s="3" t="s">
        <v>332</v>
      </c>
      <c r="B321" s="4">
        <v>4979</v>
      </c>
      <c r="C321" s="4">
        <v>10796</v>
      </c>
      <c r="D321" s="4">
        <v>11478</v>
      </c>
      <c r="E321" s="5">
        <f t="shared" si="12"/>
        <v>2.1683068889335209</v>
      </c>
      <c r="F321" s="5">
        <f t="shared" si="13"/>
        <v>2.3052821851777465</v>
      </c>
      <c r="G321" s="4">
        <v>328</v>
      </c>
      <c r="H321" s="6">
        <f t="shared" si="14"/>
        <v>3.0381622823267878E-2</v>
      </c>
      <c r="I321" s="7">
        <f>VLOOKUP(A321,[1]Muni_Disbursements!$A$2:$C$352,3,FALSE)</f>
        <v>1079.6000000000001</v>
      </c>
      <c r="J321" s="8">
        <f>VLOOKUP($A321,[1]Avg_Miles_Mins_Speed!$AH$5:$AL$355,4,FALSE)</f>
        <v>33.110853341391305</v>
      </c>
      <c r="K321" s="8">
        <f>VLOOKUP($A321,[1]Avg_Miles_Mins_Speed!$AH$5:$AL$355,2,FALSE)</f>
        <v>13.582379828195631</v>
      </c>
      <c r="L321" s="8">
        <f>VLOOKUP($A321,[1]Avg_Miles_Mins_Speed!$AH$5:$AL$355,3,FALSE)</f>
        <v>24.612557740183398</v>
      </c>
      <c r="M321" s="4">
        <f>VLOOKUP(A321,[1]Accidents!$A$2:$H$352,8,FALSE)</f>
        <v>0</v>
      </c>
    </row>
    <row r="322" spans="1:13" x14ac:dyDescent="0.25">
      <c r="A322" s="3" t="s">
        <v>333</v>
      </c>
      <c r="B322" s="4">
        <v>7877</v>
      </c>
      <c r="C322" s="4">
        <v>24673</v>
      </c>
      <c r="D322" s="4">
        <v>28552</v>
      </c>
      <c r="E322" s="5">
        <f t="shared" si="12"/>
        <v>3.1322838644153865</v>
      </c>
      <c r="F322" s="5">
        <f t="shared" si="13"/>
        <v>3.6247302272438744</v>
      </c>
      <c r="G322" s="4">
        <v>1977</v>
      </c>
      <c r="H322" s="6">
        <f t="shared" si="14"/>
        <v>8.0128075223928993E-2</v>
      </c>
      <c r="I322" s="7">
        <f>VLOOKUP(A322,[1]Muni_Disbursements!$A$2:$C$352,3,FALSE)</f>
        <v>2467.3000000000002</v>
      </c>
      <c r="J322" s="8">
        <f>VLOOKUP($A322,[1]Avg_Miles_Mins_Speed!$AH$5:$AL$355,4,FALSE)</f>
        <v>33.650173651264851</v>
      </c>
      <c r="K322" s="8">
        <f>VLOOKUP($A322,[1]Avg_Miles_Mins_Speed!$AH$5:$AL$355,2,FALSE)</f>
        <v>9.9704386177676021</v>
      </c>
      <c r="L322" s="8">
        <f>VLOOKUP($A322,[1]Avg_Miles_Mins_Speed!$AH$5:$AL$355,3,FALSE)</f>
        <v>17.777807724435618</v>
      </c>
      <c r="M322" s="4">
        <f>VLOOKUP(A322,[1]Accidents!$A$2:$H$352,8,FALSE)</f>
        <v>0</v>
      </c>
    </row>
    <row r="323" spans="1:13" x14ac:dyDescent="0.25">
      <c r="A323" s="3" t="s">
        <v>334</v>
      </c>
      <c r="B323" s="4">
        <v>7707</v>
      </c>
      <c r="C323" s="4">
        <v>44381</v>
      </c>
      <c r="D323" s="4">
        <v>50607</v>
      </c>
      <c r="E323" s="5">
        <f t="shared" ref="E323:E351" si="15">C323/B323</f>
        <v>5.7585312053976905</v>
      </c>
      <c r="F323" s="5">
        <f t="shared" ref="F323:F351" si="16">D323/B323</f>
        <v>6.5663682366679641</v>
      </c>
      <c r="G323" s="4">
        <v>4950</v>
      </c>
      <c r="H323" s="6">
        <f t="shared" ref="H323:H352" si="17">G323/C323</f>
        <v>0.11153421509204389</v>
      </c>
      <c r="I323" s="7">
        <f>VLOOKUP(A323,[1]Muni_Disbursements!$A$2:$C$352,3,FALSE)</f>
        <v>4438.1000000000004</v>
      </c>
      <c r="J323" s="8">
        <f>VLOOKUP($A323,[1]Avg_Miles_Mins_Speed!$AH$5:$AL$355,4,FALSE)</f>
        <v>32.348984610669802</v>
      </c>
      <c r="K323" s="8">
        <f>VLOOKUP($A323,[1]Avg_Miles_Mins_Speed!$AH$5:$AL$355,2,FALSE)</f>
        <v>9.5452776506322525</v>
      </c>
      <c r="L323" s="8">
        <f>VLOOKUP($A323,[1]Avg_Miles_Mins_Speed!$AH$5:$AL$355,3,FALSE)</f>
        <v>17.704316408405401</v>
      </c>
      <c r="M323" s="4">
        <f>VLOOKUP(A323,[1]Accidents!$A$2:$H$352,8,FALSE)</f>
        <v>2</v>
      </c>
    </row>
    <row r="324" spans="1:13" x14ac:dyDescent="0.25">
      <c r="A324" s="3" t="s">
        <v>335</v>
      </c>
      <c r="B324" s="4">
        <v>3833</v>
      </c>
      <c r="C324" s="4">
        <v>378</v>
      </c>
      <c r="D324" s="4">
        <v>645</v>
      </c>
      <c r="E324" s="5">
        <f t="shared" si="15"/>
        <v>9.8617271067049303E-2</v>
      </c>
      <c r="F324" s="5">
        <f t="shared" si="16"/>
        <v>0.16827550221758414</v>
      </c>
      <c r="G324" s="4">
        <v>29</v>
      </c>
      <c r="H324" s="6">
        <f t="shared" si="17"/>
        <v>7.6719576719576715E-2</v>
      </c>
      <c r="I324" s="7">
        <f>VLOOKUP(A324,[1]Muni_Disbursements!$A$2:$C$352,3,FALSE)</f>
        <v>37.800000000000004</v>
      </c>
      <c r="J324" s="8">
        <f>VLOOKUP($A324,[1]Avg_Miles_Mins_Speed!$AH$5:$AL$355,4,FALSE)</f>
        <v>33.977461104888604</v>
      </c>
      <c r="K324" s="8">
        <f>VLOOKUP($A324,[1]Avg_Miles_Mins_Speed!$AH$5:$AL$355,2,FALSE)</f>
        <v>19.142184484761906</v>
      </c>
      <c r="L324" s="8">
        <f>VLOOKUP($A324,[1]Avg_Miles_Mins_Speed!$AH$5:$AL$355,3,FALSE)</f>
        <v>33.802733686904766</v>
      </c>
      <c r="M324" s="4">
        <f>VLOOKUP(A324,[1]Accidents!$A$2:$H$352,8,FALSE)</f>
        <v>0</v>
      </c>
    </row>
    <row r="325" spans="1:13" x14ac:dyDescent="0.25">
      <c r="A325" s="3" t="s">
        <v>336</v>
      </c>
      <c r="B325" s="4">
        <v>4500</v>
      </c>
      <c r="C325" s="4">
        <v>3271</v>
      </c>
      <c r="D325" s="4">
        <v>3192</v>
      </c>
      <c r="E325" s="5">
        <f t="shared" si="15"/>
        <v>0.72688888888888892</v>
      </c>
      <c r="F325" s="5">
        <f t="shared" si="16"/>
        <v>0.70933333333333337</v>
      </c>
      <c r="G325" s="4">
        <v>102</v>
      </c>
      <c r="H325" s="6">
        <f t="shared" si="17"/>
        <v>3.1183124426780801E-2</v>
      </c>
      <c r="I325" s="7">
        <f>VLOOKUP(A325,[1]Muni_Disbursements!$A$2:$C$352,3,FALSE)</f>
        <v>327.10000000000002</v>
      </c>
      <c r="J325" s="8">
        <f>VLOOKUP($A325,[1]Avg_Miles_Mins_Speed!$AH$5:$AL$355,4,FALSE)</f>
        <v>39.232525746766065</v>
      </c>
      <c r="K325" s="8">
        <f>VLOOKUP($A325,[1]Avg_Miles_Mins_Speed!$AH$5:$AL$355,2,FALSE)</f>
        <v>19.306270746242742</v>
      </c>
      <c r="L325" s="8">
        <f>VLOOKUP($A325,[1]Avg_Miles_Mins_Speed!$AH$5:$AL$355,3,FALSE)</f>
        <v>29.525915620409663</v>
      </c>
      <c r="M325" s="4">
        <f>VLOOKUP(A325,[1]Accidents!$A$2:$H$352,8,FALSE)</f>
        <v>0</v>
      </c>
    </row>
    <row r="326" spans="1:13" x14ac:dyDescent="0.25">
      <c r="A326" s="3" t="s">
        <v>337</v>
      </c>
      <c r="B326" s="4">
        <v>28835</v>
      </c>
      <c r="C326" s="4">
        <v>151577</v>
      </c>
      <c r="D326" s="4">
        <v>151022</v>
      </c>
      <c r="E326" s="5">
        <f t="shared" si="15"/>
        <v>5.2567019247442346</v>
      </c>
      <c r="F326" s="5">
        <f t="shared" si="16"/>
        <v>5.237454482399861</v>
      </c>
      <c r="G326" s="4">
        <v>31186</v>
      </c>
      <c r="H326" s="6">
        <f t="shared" si="17"/>
        <v>0.20574361545617079</v>
      </c>
      <c r="I326" s="7">
        <f>VLOOKUP(A326,[1]Muni_Disbursements!$A$2:$C$352,3,FALSE)</f>
        <v>15157.7</v>
      </c>
      <c r="J326" s="8">
        <f>VLOOKUP($A326,[1]Avg_Miles_Mins_Speed!$AH$5:$AL$355,4,FALSE)</f>
        <v>28.192370501870933</v>
      </c>
      <c r="K326" s="8">
        <f>VLOOKUP($A326,[1]Avg_Miles_Mins_Speed!$AH$5:$AL$355,2,FALSE)</f>
        <v>6.3844828637828623</v>
      </c>
      <c r="L326" s="8">
        <f>VLOOKUP($A326,[1]Avg_Miles_Mins_Speed!$AH$5:$AL$355,3,FALSE)</f>
        <v>13.587682234863864</v>
      </c>
      <c r="M326" s="4">
        <f>VLOOKUP(A326,[1]Accidents!$A$2:$H$352,8,FALSE)</f>
        <v>2</v>
      </c>
    </row>
    <row r="327" spans="1:13" x14ac:dyDescent="0.25">
      <c r="A327" s="3" t="s">
        <v>338</v>
      </c>
      <c r="B327" s="4">
        <v>1343</v>
      </c>
      <c r="C327" s="4">
        <v>81</v>
      </c>
      <c r="D327" s="4">
        <v>109</v>
      </c>
      <c r="E327" s="5">
        <f t="shared" si="15"/>
        <v>6.0312732688011912E-2</v>
      </c>
      <c r="F327" s="5">
        <f t="shared" si="16"/>
        <v>8.1161578555472819E-2</v>
      </c>
      <c r="G327" s="4">
        <v>3</v>
      </c>
      <c r="H327" s="6">
        <f t="shared" si="17"/>
        <v>3.7037037037037035E-2</v>
      </c>
      <c r="I327" s="7">
        <f>VLOOKUP(A327,[1]Muni_Disbursements!$A$2:$C$352,3,FALSE)</f>
        <v>8.1</v>
      </c>
      <c r="J327" s="8">
        <f>VLOOKUP($A327,[1]Avg_Miles_Mins_Speed!$AH$5:$AL$355,4,FALSE)</f>
        <v>42.624027738755878</v>
      </c>
      <c r="K327" s="8">
        <f>VLOOKUP($A327,[1]Avg_Miles_Mins_Speed!$AH$5:$AL$355,2,FALSE)</f>
        <v>25.20082785925926</v>
      </c>
      <c r="L327" s="8">
        <f>VLOOKUP($A327,[1]Avg_Miles_Mins_Speed!$AH$5:$AL$355,3,FALSE)</f>
        <v>35.474115229629625</v>
      </c>
      <c r="M327" s="4">
        <f>VLOOKUP(A327,[1]Accidents!$A$2:$H$352,8,FALSE)</f>
        <v>0</v>
      </c>
    </row>
    <row r="328" spans="1:13" x14ac:dyDescent="0.25">
      <c r="A328" s="3" t="s">
        <v>339</v>
      </c>
      <c r="B328" s="4">
        <v>3555</v>
      </c>
      <c r="C328" s="4">
        <v>18161</v>
      </c>
      <c r="D328" s="4">
        <v>20438</v>
      </c>
      <c r="E328" s="5">
        <f t="shared" si="15"/>
        <v>5.1085794655414904</v>
      </c>
      <c r="F328" s="5">
        <f t="shared" si="16"/>
        <v>5.7490857946554152</v>
      </c>
      <c r="G328" s="4">
        <v>1632</v>
      </c>
      <c r="H328" s="6">
        <f t="shared" si="17"/>
        <v>8.9862893012499306E-2</v>
      </c>
      <c r="I328" s="7">
        <f>VLOOKUP(A328,[1]Muni_Disbursements!$A$2:$C$352,3,FALSE)</f>
        <v>1816.1000000000001</v>
      </c>
      <c r="J328" s="8">
        <f>VLOOKUP($A328,[1]Avg_Miles_Mins_Speed!$AH$5:$AL$355,4,FALSE)</f>
        <v>24.342794339269407</v>
      </c>
      <c r="K328" s="8">
        <f>VLOOKUP($A328,[1]Avg_Miles_Mins_Speed!$AH$5:$AL$355,2,FALSE)</f>
        <v>6.7124846961166789</v>
      </c>
      <c r="L328" s="8">
        <f>VLOOKUP($A328,[1]Avg_Miles_Mins_Speed!$AH$5:$AL$355,3,FALSE)</f>
        <v>16.544899330529706</v>
      </c>
      <c r="M328" s="4">
        <f>VLOOKUP(A328,[1]Accidents!$A$2:$H$352,8,FALSE)</f>
        <v>0</v>
      </c>
    </row>
    <row r="329" spans="1:13" x14ac:dyDescent="0.25">
      <c r="A329" s="3" t="s">
        <v>340</v>
      </c>
      <c r="B329" s="4">
        <v>21567</v>
      </c>
      <c r="C329" s="4">
        <v>143186</v>
      </c>
      <c r="D329" s="4">
        <v>148265</v>
      </c>
      <c r="E329" s="5">
        <f t="shared" si="15"/>
        <v>6.6391245884916774</v>
      </c>
      <c r="F329" s="5">
        <f t="shared" si="16"/>
        <v>6.8746232670283307</v>
      </c>
      <c r="G329" s="4">
        <v>49007</v>
      </c>
      <c r="H329" s="6">
        <f t="shared" si="17"/>
        <v>0.34226111491346917</v>
      </c>
      <c r="I329" s="7">
        <f>VLOOKUP(A329,[1]Muni_Disbursements!$A$2:$C$352,3,FALSE)</f>
        <v>14318.6</v>
      </c>
      <c r="J329" s="8">
        <f>VLOOKUP($A329,[1]Avg_Miles_Mins_Speed!$AH$5:$AL$355,4,FALSE)</f>
        <v>32.43675400707788</v>
      </c>
      <c r="K329" s="8">
        <f>VLOOKUP($A329,[1]Avg_Miles_Mins_Speed!$AH$5:$AL$355,2,FALSE)</f>
        <v>10.723446865448727</v>
      </c>
      <c r="L329" s="8">
        <f>VLOOKUP($A329,[1]Avg_Miles_Mins_Speed!$AH$5:$AL$355,3,FALSE)</f>
        <v>19.835733618306218</v>
      </c>
      <c r="M329" s="4">
        <f>VLOOKUP(A329,[1]Accidents!$A$2:$H$352,8,FALSE)</f>
        <v>7</v>
      </c>
    </row>
    <row r="330" spans="1:13" x14ac:dyDescent="0.25">
      <c r="A330" s="3" t="s">
        <v>341</v>
      </c>
      <c r="B330" s="4">
        <v>40834</v>
      </c>
      <c r="C330" s="4">
        <v>38638</v>
      </c>
      <c r="D330" s="4">
        <v>41377</v>
      </c>
      <c r="E330" s="5">
        <f t="shared" si="15"/>
        <v>0.94622128618308277</v>
      </c>
      <c r="F330" s="5">
        <f t="shared" si="16"/>
        <v>1.0132977420776803</v>
      </c>
      <c r="G330" s="4">
        <v>15245</v>
      </c>
      <c r="H330" s="6">
        <f t="shared" si="17"/>
        <v>0.39455975982193697</v>
      </c>
      <c r="I330" s="7">
        <f>VLOOKUP(A330,[1]Muni_Disbursements!$A$2:$C$352,3,FALSE)</f>
        <v>3863.8</v>
      </c>
      <c r="J330" s="8">
        <f>VLOOKUP($A330,[1]Avg_Miles_Mins_Speed!$AH$5:$AL$355,4,FALSE)</f>
        <v>30.881440996676783</v>
      </c>
      <c r="K330" s="8">
        <f>VLOOKUP($A330,[1]Avg_Miles_Mins_Speed!$AH$5:$AL$355,2,FALSE)</f>
        <v>9.7095172310572515</v>
      </c>
      <c r="L330" s="8">
        <f>VLOOKUP($A330,[1]Avg_Miles_Mins_Speed!$AH$5:$AL$355,3,FALSE)</f>
        <v>18.864761975522022</v>
      </c>
      <c r="M330" s="4">
        <f>VLOOKUP(A330,[1]Accidents!$A$2:$H$352,8,FALSE)</f>
        <v>5</v>
      </c>
    </row>
    <row r="331" spans="1:13" x14ac:dyDescent="0.25">
      <c r="A331" s="3" t="s">
        <v>342</v>
      </c>
      <c r="B331" s="4">
        <v>24643</v>
      </c>
      <c r="C331" s="4">
        <v>55693</v>
      </c>
      <c r="D331" s="4">
        <v>57567</v>
      </c>
      <c r="E331" s="5">
        <f t="shared" si="15"/>
        <v>2.2599926956945176</v>
      </c>
      <c r="F331" s="5">
        <f t="shared" si="16"/>
        <v>2.3360386316601063</v>
      </c>
      <c r="G331" s="4">
        <v>9922</v>
      </c>
      <c r="H331" s="6">
        <f t="shared" si="17"/>
        <v>0.17815524392652576</v>
      </c>
      <c r="I331" s="7">
        <f>VLOOKUP(A331,[1]Muni_Disbursements!$A$2:$C$352,3,FALSE)</f>
        <v>5569.3</v>
      </c>
      <c r="J331" s="8">
        <f>VLOOKUP($A331,[1]Avg_Miles_Mins_Speed!$AH$5:$AL$355,4,FALSE)</f>
        <v>37.06104319682688</v>
      </c>
      <c r="K331" s="8">
        <f>VLOOKUP($A331,[1]Avg_Miles_Mins_Speed!$AH$5:$AL$355,2,FALSE)</f>
        <v>15.144823055901462</v>
      </c>
      <c r="L331" s="8">
        <f>VLOOKUP($A331,[1]Avg_Miles_Mins_Speed!$AH$5:$AL$355,3,FALSE)</f>
        <v>24.518721141446136</v>
      </c>
      <c r="M331" s="4">
        <f>VLOOKUP(A331,[1]Accidents!$A$2:$H$352,8,FALSE)</f>
        <v>1</v>
      </c>
    </row>
    <row r="332" spans="1:13" x14ac:dyDescent="0.25">
      <c r="A332" s="3" t="s">
        <v>343</v>
      </c>
      <c r="B332" s="4">
        <v>1622</v>
      </c>
      <c r="C332" s="4">
        <v>199</v>
      </c>
      <c r="D332" s="4">
        <v>232</v>
      </c>
      <c r="E332" s="5">
        <f t="shared" si="15"/>
        <v>0.12268803945745993</v>
      </c>
      <c r="F332" s="5">
        <f t="shared" si="16"/>
        <v>0.14303329223181258</v>
      </c>
      <c r="G332" s="4">
        <v>13</v>
      </c>
      <c r="H332" s="6">
        <f t="shared" si="17"/>
        <v>6.5326633165829151E-2</v>
      </c>
      <c r="I332" s="7">
        <f>VLOOKUP(A332,[1]Muni_Disbursements!$A$2:$C$352,3,FALSE)</f>
        <v>19.900000000000002</v>
      </c>
      <c r="J332" s="8">
        <f>VLOOKUP($A332,[1]Avg_Miles_Mins_Speed!$AH$5:$AL$355,4,FALSE)</f>
        <v>35.078431320574261</v>
      </c>
      <c r="K332" s="8">
        <f>VLOOKUP($A332,[1]Avg_Miles_Mins_Speed!$AH$5:$AL$355,2,FALSE)</f>
        <v>15.288947021105527</v>
      </c>
      <c r="L332" s="8">
        <f>VLOOKUP($A332,[1]Avg_Miles_Mins_Speed!$AH$5:$AL$355,3,FALSE)</f>
        <v>26.151021774120601</v>
      </c>
      <c r="M332" s="4">
        <f>VLOOKUP(A332,[1]Accidents!$A$2:$H$352,8,FALSE)</f>
        <v>0</v>
      </c>
    </row>
    <row r="333" spans="1:13" x14ac:dyDescent="0.25">
      <c r="A333" s="3" t="s">
        <v>344</v>
      </c>
      <c r="B333" s="4">
        <v>8213</v>
      </c>
      <c r="C333" s="4">
        <v>5397</v>
      </c>
      <c r="D333" s="4">
        <v>7126</v>
      </c>
      <c r="E333" s="5">
        <f t="shared" si="15"/>
        <v>0.65712894192134419</v>
      </c>
      <c r="F333" s="5">
        <f t="shared" si="16"/>
        <v>0.8676488493851211</v>
      </c>
      <c r="G333" s="4">
        <v>593</v>
      </c>
      <c r="H333" s="6">
        <f t="shared" si="17"/>
        <v>0.10987585695756902</v>
      </c>
      <c r="I333" s="7">
        <f>VLOOKUP(A333,[1]Muni_Disbursements!$A$2:$C$352,3,FALSE)</f>
        <v>539.70000000000005</v>
      </c>
      <c r="J333" s="8">
        <f>VLOOKUP($A333,[1]Avg_Miles_Mins_Speed!$AH$5:$AL$355,4,FALSE)</f>
        <v>39.798470793024421</v>
      </c>
      <c r="K333" s="8">
        <f>VLOOKUP($A333,[1]Avg_Miles_Mins_Speed!$AH$5:$AL$355,2,FALSE)</f>
        <v>16.670030672762646</v>
      </c>
      <c r="L333" s="8">
        <f>VLOOKUP($A333,[1]Avg_Miles_Mins_Speed!$AH$5:$AL$355,3,FALSE)</f>
        <v>25.131665122697797</v>
      </c>
      <c r="M333" s="4">
        <f>VLOOKUP(A333,[1]Accidents!$A$2:$H$352,8,FALSE)</f>
        <v>1</v>
      </c>
    </row>
    <row r="334" spans="1:13" x14ac:dyDescent="0.25">
      <c r="A334" s="3" t="s">
        <v>345</v>
      </c>
      <c r="B334" s="4">
        <v>11851</v>
      </c>
      <c r="C334" s="4">
        <v>71547</v>
      </c>
      <c r="D334" s="4">
        <v>74966</v>
      </c>
      <c r="E334" s="5">
        <f t="shared" si="15"/>
        <v>6.0372120496160662</v>
      </c>
      <c r="F334" s="5">
        <f t="shared" si="16"/>
        <v>6.32571091047169</v>
      </c>
      <c r="G334" s="4">
        <v>4875</v>
      </c>
      <c r="H334" s="6">
        <f t="shared" si="17"/>
        <v>6.8137028806239258E-2</v>
      </c>
      <c r="I334" s="7">
        <f>VLOOKUP(A334,[1]Muni_Disbursements!$A$2:$C$352,3,FALSE)</f>
        <v>7154.7000000000007</v>
      </c>
      <c r="J334" s="8">
        <f>VLOOKUP($A334,[1]Avg_Miles_Mins_Speed!$AH$5:$AL$355,4,FALSE)</f>
        <v>30.93485322753331</v>
      </c>
      <c r="K334" s="8">
        <f>VLOOKUP($A334,[1]Avg_Miles_Mins_Speed!$AH$5:$AL$355,2,FALSE)</f>
        <v>12.346402522121682</v>
      </c>
      <c r="L334" s="8">
        <f>VLOOKUP($A334,[1]Avg_Miles_Mins_Speed!$AH$5:$AL$355,3,FALSE)</f>
        <v>23.946586908903519</v>
      </c>
      <c r="M334" s="4">
        <f>VLOOKUP(A334,[1]Accidents!$A$2:$H$352,8,FALSE)</f>
        <v>14</v>
      </c>
    </row>
    <row r="335" spans="1:13" x14ac:dyDescent="0.25">
      <c r="A335" s="3" t="s">
        <v>346</v>
      </c>
      <c r="B335" s="4">
        <v>16339</v>
      </c>
      <c r="C335" s="4">
        <v>17692</v>
      </c>
      <c r="D335" s="4">
        <v>17201</v>
      </c>
      <c r="E335" s="5">
        <f t="shared" si="15"/>
        <v>1.0828080053858866</v>
      </c>
      <c r="F335" s="5">
        <f t="shared" si="16"/>
        <v>1.0527572066833955</v>
      </c>
      <c r="G335" s="4">
        <v>2586</v>
      </c>
      <c r="H335" s="6">
        <f t="shared" si="17"/>
        <v>0.14616775943929461</v>
      </c>
      <c r="I335" s="7">
        <f>VLOOKUP(A335,[1]Muni_Disbursements!$A$2:$C$352,3,FALSE)</f>
        <v>1769.2</v>
      </c>
      <c r="J335" s="8">
        <f>VLOOKUP($A335,[1]Avg_Miles_Mins_Speed!$AH$5:$AL$355,4,FALSE)</f>
        <v>38.075834295942499</v>
      </c>
      <c r="K335" s="8">
        <f>VLOOKUP($A335,[1]Avg_Miles_Mins_Speed!$AH$5:$AL$355,2,FALSE)</f>
        <v>12.440179108986547</v>
      </c>
      <c r="L335" s="8">
        <f>VLOOKUP($A335,[1]Avg_Miles_Mins_Speed!$AH$5:$AL$355,3,FALSE)</f>
        <v>19.603267015444835</v>
      </c>
      <c r="M335" s="4">
        <f>VLOOKUP(A335,[1]Accidents!$A$2:$H$352,8,FALSE)</f>
        <v>0</v>
      </c>
    </row>
    <row r="336" spans="1:13" x14ac:dyDescent="0.25">
      <c r="A336" s="3" t="s">
        <v>347</v>
      </c>
      <c r="B336" s="4">
        <v>16266</v>
      </c>
      <c r="C336" s="4">
        <v>152171</v>
      </c>
      <c r="D336" s="4">
        <v>154554</v>
      </c>
      <c r="E336" s="5">
        <f t="shared" si="15"/>
        <v>9.3551579982786173</v>
      </c>
      <c r="F336" s="5">
        <f t="shared" si="16"/>
        <v>9.5016599040944296</v>
      </c>
      <c r="G336" s="4">
        <v>13595</v>
      </c>
      <c r="H336" s="6">
        <f t="shared" si="17"/>
        <v>8.9340281656820286E-2</v>
      </c>
      <c r="I336" s="7">
        <f>VLOOKUP(A336,[1]Muni_Disbursements!$A$2:$C$352,3,FALSE)</f>
        <v>15217.1</v>
      </c>
      <c r="J336" s="8">
        <f>VLOOKUP($A336,[1]Avg_Miles_Mins_Speed!$AH$5:$AL$355,4,FALSE)</f>
        <v>32.212334428871522</v>
      </c>
      <c r="K336" s="8">
        <f>VLOOKUP($A336,[1]Avg_Miles_Mins_Speed!$AH$5:$AL$355,2,FALSE)</f>
        <v>11.569136519982125</v>
      </c>
      <c r="L336" s="8">
        <f>VLOOKUP($A336,[1]Avg_Miles_Mins_Speed!$AH$5:$AL$355,3,FALSE)</f>
        <v>21.549142696617821</v>
      </c>
      <c r="M336" s="4">
        <f>VLOOKUP(A336,[1]Accidents!$A$2:$H$352,8,FALSE)</f>
        <v>15</v>
      </c>
    </row>
    <row r="337" spans="1:13" x14ac:dyDescent="0.25">
      <c r="A337" s="3" t="s">
        <v>348</v>
      </c>
      <c r="B337" s="4">
        <v>57437</v>
      </c>
      <c r="C337" s="4">
        <v>455802</v>
      </c>
      <c r="D337" s="4">
        <v>453516</v>
      </c>
      <c r="E337" s="5">
        <f t="shared" si="15"/>
        <v>7.9356860560266034</v>
      </c>
      <c r="F337" s="5">
        <f t="shared" si="16"/>
        <v>7.8958859271897905</v>
      </c>
      <c r="G337" s="4">
        <v>151215</v>
      </c>
      <c r="H337" s="6">
        <f t="shared" si="17"/>
        <v>0.33175589400660815</v>
      </c>
      <c r="I337" s="7">
        <f>VLOOKUP(A337,[1]Muni_Disbursements!$A$2:$C$352,3,FALSE)</f>
        <v>45580.200000000004</v>
      </c>
      <c r="J337" s="8">
        <f>VLOOKUP($A337,[1]Avg_Miles_Mins_Speed!$AH$5:$AL$355,4,FALSE)</f>
        <v>26.689260985232934</v>
      </c>
      <c r="K337" s="8">
        <f>VLOOKUP($A337,[1]Avg_Miles_Mins_Speed!$AH$5:$AL$355,2,FALSE)</f>
        <v>7.9903534623396881</v>
      </c>
      <c r="L337" s="8">
        <f>VLOOKUP($A337,[1]Avg_Miles_Mins_Speed!$AH$5:$AL$355,3,FALSE)</f>
        <v>17.96307541095436</v>
      </c>
      <c r="M337" s="4">
        <f>VLOOKUP(A337,[1]Accidents!$A$2:$H$352,8,FALSE)</f>
        <v>32</v>
      </c>
    </row>
    <row r="338" spans="1:13" x14ac:dyDescent="0.25">
      <c r="A338" s="3" t="s">
        <v>349</v>
      </c>
      <c r="B338" s="4">
        <v>1607</v>
      </c>
      <c r="C338" s="4">
        <v>423</v>
      </c>
      <c r="D338" s="4">
        <v>595</v>
      </c>
      <c r="E338" s="5">
        <f t="shared" si="15"/>
        <v>0.26322339763534536</v>
      </c>
      <c r="F338" s="5">
        <f t="shared" si="16"/>
        <v>0.37025513378967018</v>
      </c>
      <c r="G338" s="4">
        <v>20</v>
      </c>
      <c r="H338" s="6">
        <f t="shared" si="17"/>
        <v>4.7281323877068557E-2</v>
      </c>
      <c r="I338" s="7">
        <f>VLOOKUP(A338,[1]Muni_Disbursements!$A$2:$C$352,3,FALSE)</f>
        <v>42.300000000000004</v>
      </c>
      <c r="J338" s="8">
        <f>VLOOKUP($A338,[1]Avg_Miles_Mins_Speed!$AH$5:$AL$355,4,FALSE)</f>
        <v>45.299072865552731</v>
      </c>
      <c r="K338" s="8">
        <f>VLOOKUP($A338,[1]Avg_Miles_Mins_Speed!$AH$5:$AL$355,2,FALSE)</f>
        <v>19.410266006524822</v>
      </c>
      <c r="L338" s="8">
        <f>VLOOKUP($A338,[1]Avg_Miles_Mins_Speed!$AH$5:$AL$355,3,FALSE)</f>
        <v>25.709487782411351</v>
      </c>
      <c r="M338" s="4">
        <f>VLOOKUP(A338,[1]Accidents!$A$2:$H$352,8,FALSE)</f>
        <v>0</v>
      </c>
    </row>
    <row r="339" spans="1:13" x14ac:dyDescent="0.25">
      <c r="A339" s="3" t="s">
        <v>350</v>
      </c>
      <c r="B339" s="4">
        <v>15121</v>
      </c>
      <c r="C339" s="4">
        <v>63599</v>
      </c>
      <c r="D339" s="4">
        <v>64508</v>
      </c>
      <c r="E339" s="5">
        <f t="shared" si="15"/>
        <v>4.2060048938562264</v>
      </c>
      <c r="F339" s="5">
        <f t="shared" si="16"/>
        <v>4.2661199656107405</v>
      </c>
      <c r="G339" s="4">
        <v>11662</v>
      </c>
      <c r="H339" s="6">
        <f t="shared" si="17"/>
        <v>0.18336766301356938</v>
      </c>
      <c r="I339" s="7">
        <f>VLOOKUP(A339,[1]Muni_Disbursements!$A$2:$C$352,3,FALSE)</f>
        <v>6359.9000000000005</v>
      </c>
      <c r="J339" s="8">
        <f>VLOOKUP($A339,[1]Avg_Miles_Mins_Speed!$AH$5:$AL$355,4,FALSE)</f>
        <v>27.045148604945094</v>
      </c>
      <c r="K339" s="8">
        <f>VLOOKUP($A339,[1]Avg_Miles_Mins_Speed!$AH$5:$AL$355,2,FALSE)</f>
        <v>7.9685042593462159</v>
      </c>
      <c r="L339" s="8">
        <f>VLOOKUP($A339,[1]Avg_Miles_Mins_Speed!$AH$5:$AL$355,3,FALSE)</f>
        <v>17.678226233645187</v>
      </c>
      <c r="M339" s="4">
        <f>VLOOKUP(A339,[1]Accidents!$A$2:$H$352,8,FALSE)</f>
        <v>3</v>
      </c>
    </row>
    <row r="340" spans="1:13" x14ac:dyDescent="0.25">
      <c r="A340" s="3" t="s">
        <v>351</v>
      </c>
      <c r="B340" s="4">
        <v>14613</v>
      </c>
      <c r="C340" s="4">
        <v>17008</v>
      </c>
      <c r="D340" s="4">
        <v>18696</v>
      </c>
      <c r="E340" s="5">
        <f t="shared" si="15"/>
        <v>1.1638951618421953</v>
      </c>
      <c r="F340" s="5">
        <f t="shared" si="16"/>
        <v>1.2794087456374461</v>
      </c>
      <c r="G340" s="4">
        <v>2621</v>
      </c>
      <c r="H340" s="6">
        <f t="shared" si="17"/>
        <v>0.15410395108184383</v>
      </c>
      <c r="I340" s="7">
        <f>VLOOKUP(A340,[1]Muni_Disbursements!$A$2:$C$352,3,FALSE)</f>
        <v>1700.8000000000002</v>
      </c>
      <c r="J340" s="8">
        <f>VLOOKUP($A340,[1]Avg_Miles_Mins_Speed!$AH$5:$AL$355,4,FALSE)</f>
        <v>29.529328063401273</v>
      </c>
      <c r="K340" s="8">
        <f>VLOOKUP($A340,[1]Avg_Miles_Mins_Speed!$AH$5:$AL$355,2,FALSE)</f>
        <v>8.9959347667568199</v>
      </c>
      <c r="L340" s="8">
        <f>VLOOKUP($A340,[1]Avg_Miles_Mins_Speed!$AH$5:$AL$355,3,FALSE)</f>
        <v>18.278644364901222</v>
      </c>
      <c r="M340" s="4">
        <f>VLOOKUP(A340,[1]Accidents!$A$2:$H$352,8,FALSE)</f>
        <v>0</v>
      </c>
    </row>
    <row r="341" spans="1:13" x14ac:dyDescent="0.25">
      <c r="A341" s="3" t="s">
        <v>352</v>
      </c>
      <c r="B341" s="4">
        <v>2504</v>
      </c>
      <c r="C341" s="4">
        <v>423</v>
      </c>
      <c r="D341" s="4">
        <v>751</v>
      </c>
      <c r="E341" s="5">
        <f t="shared" si="15"/>
        <v>0.16892971246006389</v>
      </c>
      <c r="F341" s="5">
        <f t="shared" si="16"/>
        <v>0.29992012779552718</v>
      </c>
      <c r="G341" s="4">
        <v>102</v>
      </c>
      <c r="H341" s="6">
        <f t="shared" si="17"/>
        <v>0.24113475177304963</v>
      </c>
      <c r="I341" s="7">
        <f>VLOOKUP(A341,[1]Muni_Disbursements!$A$2:$C$352,3,FALSE)</f>
        <v>42.300000000000004</v>
      </c>
      <c r="J341" s="8">
        <f>VLOOKUP($A341,[1]Avg_Miles_Mins_Speed!$AH$5:$AL$355,4,FALSE)</f>
        <v>35.572120120396825</v>
      </c>
      <c r="K341" s="8">
        <f>VLOOKUP($A341,[1]Avg_Miles_Mins_Speed!$AH$5:$AL$355,2,FALSE)</f>
        <v>15.611030949172578</v>
      </c>
      <c r="L341" s="8">
        <f>VLOOKUP($A341,[1]Avg_Miles_Mins_Speed!$AH$5:$AL$355,3,FALSE)</f>
        <v>26.33134752104019</v>
      </c>
      <c r="M341" s="4">
        <f>VLOOKUP(A341,[1]Accidents!$A$2:$H$352,8,FALSE)</f>
        <v>0</v>
      </c>
    </row>
    <row r="342" spans="1:13" x14ac:dyDescent="0.25">
      <c r="A342" s="3" t="s">
        <v>353</v>
      </c>
      <c r="B342" s="4">
        <v>7513</v>
      </c>
      <c r="C342" s="4">
        <v>456</v>
      </c>
      <c r="D342" s="4">
        <v>426</v>
      </c>
      <c r="E342" s="5">
        <f t="shared" si="15"/>
        <v>6.0694795687475045E-2</v>
      </c>
      <c r="F342" s="5">
        <f t="shared" si="16"/>
        <v>5.6701717023825371E-2</v>
      </c>
      <c r="G342" s="4">
        <v>120</v>
      </c>
      <c r="H342" s="6">
        <f t="shared" si="17"/>
        <v>0.26315789473684209</v>
      </c>
      <c r="I342" s="7">
        <f>VLOOKUP(A342,[1]Muni_Disbursements!$A$2:$C$352,3,FALSE)</f>
        <v>45.6</v>
      </c>
      <c r="J342" s="8">
        <f>VLOOKUP($A342,[1]Avg_Miles_Mins_Speed!$AH$5:$AL$355,4,FALSE)</f>
        <v>40.218638587733537</v>
      </c>
      <c r="K342" s="8">
        <f>VLOOKUP($A342,[1]Avg_Miles_Mins_Speed!$AH$5:$AL$355,2,FALSE)</f>
        <v>24.782962256842104</v>
      </c>
      <c r="L342" s="8">
        <f>VLOOKUP($A342,[1]Avg_Miles_Mins_Speed!$AH$5:$AL$355,3,FALSE)</f>
        <v>36.972353804736848</v>
      </c>
      <c r="M342" s="4">
        <f>VLOOKUP(A342,[1]Accidents!$A$2:$H$352,8,FALSE)</f>
        <v>0</v>
      </c>
    </row>
    <row r="343" spans="1:13" x14ac:dyDescent="0.25">
      <c r="A343" s="3" t="s">
        <v>354</v>
      </c>
      <c r="B343" s="4">
        <v>23349</v>
      </c>
      <c r="C343" s="4">
        <v>134873</v>
      </c>
      <c r="D343" s="4">
        <v>143306</v>
      </c>
      <c r="E343" s="5">
        <f t="shared" si="15"/>
        <v>5.7763929932759437</v>
      </c>
      <c r="F343" s="5">
        <f t="shared" si="16"/>
        <v>6.1375647779348155</v>
      </c>
      <c r="G343" s="4">
        <v>24664</v>
      </c>
      <c r="H343" s="6">
        <f t="shared" si="17"/>
        <v>0.18286832798262068</v>
      </c>
      <c r="I343" s="7">
        <f>VLOOKUP(A343,[1]Muni_Disbursements!$A$2:$C$352,3,FALSE)</f>
        <v>13487.300000000001</v>
      </c>
      <c r="J343" s="8">
        <f>VLOOKUP($A343,[1]Avg_Miles_Mins_Speed!$AH$5:$AL$355,4,FALSE)</f>
        <v>31.599406907493801</v>
      </c>
      <c r="K343" s="8">
        <f>VLOOKUP($A343,[1]Avg_Miles_Mins_Speed!$AH$5:$AL$355,2,FALSE)</f>
        <v>11.143694117515588</v>
      </c>
      <c r="L343" s="8">
        <f>VLOOKUP($A343,[1]Avg_Miles_Mins_Speed!$AH$5:$AL$355,3,FALSE)</f>
        <v>21.15931001516271</v>
      </c>
      <c r="M343" s="4">
        <f>VLOOKUP(A343,[1]Accidents!$A$2:$H$352,8,FALSE)</f>
        <v>13</v>
      </c>
    </row>
    <row r="344" spans="1:13" x14ac:dyDescent="0.25">
      <c r="A344" s="3" t="s">
        <v>355</v>
      </c>
      <c r="B344" s="4">
        <v>10364</v>
      </c>
      <c r="C344" s="4">
        <v>1342</v>
      </c>
      <c r="D344" s="4">
        <v>1772</v>
      </c>
      <c r="E344" s="5">
        <f t="shared" si="15"/>
        <v>0.12948668467773061</v>
      </c>
      <c r="F344" s="5">
        <f t="shared" si="16"/>
        <v>0.17097645696642222</v>
      </c>
      <c r="G344" s="4">
        <v>152</v>
      </c>
      <c r="H344" s="6">
        <f t="shared" si="17"/>
        <v>0.11326378539493294</v>
      </c>
      <c r="I344" s="7">
        <f>VLOOKUP(A344,[1]Muni_Disbursements!$A$2:$C$352,3,FALSE)</f>
        <v>134.20000000000002</v>
      </c>
      <c r="J344" s="8">
        <f>VLOOKUP($A344,[1]Avg_Miles_Mins_Speed!$AH$5:$AL$355,4,FALSE)</f>
        <v>41.279838606616352</v>
      </c>
      <c r="K344" s="8">
        <f>VLOOKUP($A344,[1]Avg_Miles_Mins_Speed!$AH$5:$AL$355,2,FALSE)</f>
        <v>23.272953022555885</v>
      </c>
      <c r="L344" s="8">
        <f>VLOOKUP($A344,[1]Avg_Miles_Mins_Speed!$AH$5:$AL$355,3,FALSE)</f>
        <v>33.827098857153501</v>
      </c>
      <c r="M344" s="4">
        <f>VLOOKUP(A344,[1]Accidents!$A$2:$H$352,8,FALSE)</f>
        <v>0</v>
      </c>
    </row>
    <row r="345" spans="1:13" x14ac:dyDescent="0.25">
      <c r="A345" s="3" t="s">
        <v>356</v>
      </c>
      <c r="B345" s="4">
        <v>22970</v>
      </c>
      <c r="C345" s="4">
        <v>140353</v>
      </c>
      <c r="D345" s="4">
        <v>141006</v>
      </c>
      <c r="E345" s="5">
        <f t="shared" si="15"/>
        <v>6.1102742707879845</v>
      </c>
      <c r="F345" s="5">
        <f t="shared" si="16"/>
        <v>6.1387026556377888</v>
      </c>
      <c r="G345" s="4">
        <v>11393</v>
      </c>
      <c r="H345" s="6">
        <f t="shared" si="17"/>
        <v>8.1173897244804172E-2</v>
      </c>
      <c r="I345" s="7">
        <f>VLOOKUP(A345,[1]Muni_Disbursements!$A$2:$C$352,3,FALSE)</f>
        <v>14035.300000000001</v>
      </c>
      <c r="J345" s="8">
        <f>VLOOKUP($A345,[1]Avg_Miles_Mins_Speed!$AH$5:$AL$355,4,FALSE)</f>
        <v>23.708985906351955</v>
      </c>
      <c r="K345" s="8">
        <f>VLOOKUP($A345,[1]Avg_Miles_Mins_Speed!$AH$5:$AL$355,2,FALSE)</f>
        <v>8.5351262810687061</v>
      </c>
      <c r="L345" s="8">
        <f>VLOOKUP($A345,[1]Avg_Miles_Mins_Speed!$AH$5:$AL$355,3,FALSE)</f>
        <v>21.599725053061924</v>
      </c>
      <c r="M345" s="4">
        <f>VLOOKUP(A345,[1]Accidents!$A$2:$H$352,8,FALSE)</f>
        <v>8</v>
      </c>
    </row>
    <row r="346" spans="1:13" x14ac:dyDescent="0.25">
      <c r="A346" s="3" t="s">
        <v>357</v>
      </c>
      <c r="B346" s="4">
        <v>831</v>
      </c>
      <c r="C346" s="4">
        <v>3</v>
      </c>
      <c r="D346" s="4">
        <v>6</v>
      </c>
      <c r="E346" s="5">
        <f t="shared" si="15"/>
        <v>3.6101083032490976E-3</v>
      </c>
      <c r="F346" s="5">
        <f t="shared" si="16"/>
        <v>7.2202166064981952E-3</v>
      </c>
      <c r="G346" s="4">
        <v>0</v>
      </c>
      <c r="H346" s="6">
        <f t="shared" si="17"/>
        <v>0</v>
      </c>
      <c r="I346" s="7">
        <f>VLOOKUP(A346,[1]Muni_Disbursements!$A$2:$C$352,3,FALSE)</f>
        <v>0.30000000000000004</v>
      </c>
      <c r="J346" s="8">
        <f>VLOOKUP($A346,[1]Avg_Miles_Mins_Speed!$AH$5:$AL$355,4,FALSE)</f>
        <v>38.869733658181822</v>
      </c>
      <c r="K346" s="8">
        <f>VLOOKUP($A346,[1]Avg_Miles_Mins_Speed!$AH$5:$AL$355,2,FALSE)</f>
        <v>53.445883780000003</v>
      </c>
      <c r="L346" s="8">
        <f>VLOOKUP($A346,[1]Avg_Miles_Mins_Speed!$AH$5:$AL$355,3,FALSE)</f>
        <v>82.5</v>
      </c>
      <c r="M346" s="4">
        <f>VLOOKUP(A346,[1]Accidents!$A$2:$H$352,8,FALSE)</f>
        <v>0</v>
      </c>
    </row>
    <row r="347" spans="1:13" x14ac:dyDescent="0.25">
      <c r="A347" s="3" t="s">
        <v>358</v>
      </c>
      <c r="B347" s="4">
        <v>19316</v>
      </c>
      <c r="C347" s="4">
        <v>181444</v>
      </c>
      <c r="D347" s="4">
        <v>172510</v>
      </c>
      <c r="E347" s="5">
        <f t="shared" si="15"/>
        <v>9.3934562021122385</v>
      </c>
      <c r="F347" s="5">
        <f t="shared" si="16"/>
        <v>8.9309380824187201</v>
      </c>
      <c r="G347" s="4">
        <v>17145</v>
      </c>
      <c r="H347" s="6">
        <f t="shared" si="17"/>
        <v>9.4491964462864578E-2</v>
      </c>
      <c r="I347" s="7">
        <f>VLOOKUP(A347,[1]Muni_Disbursements!$A$2:$C$352,3,FALSE)</f>
        <v>18144.400000000001</v>
      </c>
      <c r="J347" s="8">
        <f>VLOOKUP($A347,[1]Avg_Miles_Mins_Speed!$AH$5:$AL$355,4,FALSE)</f>
        <v>18.945553562182791</v>
      </c>
      <c r="K347" s="8">
        <f>VLOOKUP($A347,[1]Avg_Miles_Mins_Speed!$AH$5:$AL$355,2,FALSE)</f>
        <v>5.8603014476682613</v>
      </c>
      <c r="L347" s="8">
        <f>VLOOKUP($A347,[1]Avg_Miles_Mins_Speed!$AH$5:$AL$355,3,FALSE)</f>
        <v>18.559398948466743</v>
      </c>
      <c r="M347" s="4">
        <f>VLOOKUP(A347,[1]Accidents!$A$2:$H$352,8,FALSE)</f>
        <v>13</v>
      </c>
    </row>
    <row r="348" spans="1:13" x14ac:dyDescent="0.25">
      <c r="A348" s="3" t="s">
        <v>359</v>
      </c>
      <c r="B348" s="4">
        <v>40876</v>
      </c>
      <c r="C348" s="4">
        <v>568416</v>
      </c>
      <c r="D348" s="4">
        <v>560998</v>
      </c>
      <c r="E348" s="5">
        <f t="shared" si="15"/>
        <v>13.905861630296506</v>
      </c>
      <c r="F348" s="5">
        <f t="shared" si="16"/>
        <v>13.724385947744398</v>
      </c>
      <c r="G348" s="4">
        <v>164803</v>
      </c>
      <c r="H348" s="6">
        <f t="shared" si="17"/>
        <v>0.2899337808928672</v>
      </c>
      <c r="I348" s="7">
        <f>VLOOKUP(A348,[1]Muni_Disbursements!$A$2:$C$352,3,FALSE)</f>
        <v>56841.600000000006</v>
      </c>
      <c r="J348" s="8">
        <f>VLOOKUP($A348,[1]Avg_Miles_Mins_Speed!$AH$5:$AL$355,4,FALSE)</f>
        <v>27.521206923122524</v>
      </c>
      <c r="K348" s="8">
        <f>VLOOKUP($A348,[1]Avg_Miles_Mins_Speed!$AH$5:$AL$355,2,FALSE)</f>
        <v>8.5026244478020949</v>
      </c>
      <c r="L348" s="8">
        <f>VLOOKUP($A348,[1]Avg_Miles_Mins_Speed!$AH$5:$AL$355,3,FALSE)</f>
        <v>18.536885693029188</v>
      </c>
      <c r="M348" s="4">
        <f>VLOOKUP(A348,[1]Accidents!$A$2:$H$352,8,FALSE)</f>
        <v>41</v>
      </c>
    </row>
    <row r="349" spans="1:13" x14ac:dyDescent="0.25">
      <c r="A349" s="3" t="s">
        <v>360</v>
      </c>
      <c r="B349" s="4">
        <v>206518</v>
      </c>
      <c r="C349" s="4">
        <v>2275069</v>
      </c>
      <c r="D349" s="4">
        <v>2205382</v>
      </c>
      <c r="E349" s="5">
        <f t="shared" si="15"/>
        <v>11.016323032374903</v>
      </c>
      <c r="F349" s="5">
        <f t="shared" si="16"/>
        <v>10.678885133499259</v>
      </c>
      <c r="G349" s="4">
        <v>1784984</v>
      </c>
      <c r="H349" s="6">
        <f t="shared" si="17"/>
        <v>0.78458455545743888</v>
      </c>
      <c r="I349" s="7">
        <f>VLOOKUP(A349,[1]Muni_Disbursements!$A$2:$C$352,3,FALSE)</f>
        <v>227506.90000000002</v>
      </c>
      <c r="J349" s="8">
        <f>VLOOKUP($A349,[1]Avg_Miles_Mins_Speed!$AH$5:$AL$355,4,FALSE)</f>
        <v>26.302925666634771</v>
      </c>
      <c r="K349" s="8">
        <f>VLOOKUP($A349,[1]Avg_Miles_Mins_Speed!$AH$5:$AL$355,2,FALSE)</f>
        <v>5.7065484539372413</v>
      </c>
      <c r="L349" s="8">
        <f>VLOOKUP($A349,[1]Avg_Miles_Mins_Speed!$AH$5:$AL$355,3,FALSE)</f>
        <v>13.017293649221671</v>
      </c>
      <c r="M349" s="4">
        <f>VLOOKUP(A349,[1]Accidents!$A$2:$H$352,8,FALSE)</f>
        <v>159</v>
      </c>
    </row>
    <row r="350" spans="1:13" x14ac:dyDescent="0.25">
      <c r="A350" s="3" t="s">
        <v>361</v>
      </c>
      <c r="B350" s="4">
        <v>1193</v>
      </c>
      <c r="C350" s="4">
        <v>2</v>
      </c>
      <c r="D350" s="4">
        <v>29</v>
      </c>
      <c r="E350" s="5">
        <f t="shared" si="15"/>
        <v>1.6764459346186086E-3</v>
      </c>
      <c r="F350" s="5">
        <f t="shared" si="16"/>
        <v>2.4308466051969825E-2</v>
      </c>
      <c r="G350" s="4">
        <v>0</v>
      </c>
      <c r="H350" s="6">
        <f t="shared" si="17"/>
        <v>0</v>
      </c>
      <c r="I350" s="7">
        <f>VLOOKUP(A350,[1]Muni_Disbursements!$A$2:$C$352,3,FALSE)</f>
        <v>0.2</v>
      </c>
      <c r="J350" s="8">
        <f>VLOOKUP($A350,[1]Avg_Miles_Mins_Speed!$AH$5:$AL$355,4,FALSE)</f>
        <v>39.635199928934007</v>
      </c>
      <c r="K350" s="8">
        <f>VLOOKUP($A350,[1]Avg_Miles_Mins_Speed!$AH$5:$AL$355,2,FALSE)</f>
        <v>32.533893274999997</v>
      </c>
      <c r="L350" s="8">
        <f>VLOOKUP($A350,[1]Avg_Miles_Mins_Speed!$AH$5:$AL$355,3,FALSE)</f>
        <v>49.25</v>
      </c>
      <c r="M350" s="4">
        <f>VLOOKUP(A350,[1]Accidents!$A$2:$H$352,8,FALSE)</f>
        <v>0</v>
      </c>
    </row>
    <row r="351" spans="1:13" x14ac:dyDescent="0.25">
      <c r="A351" s="3" t="s">
        <v>362</v>
      </c>
      <c r="B351" s="4">
        <v>12178</v>
      </c>
      <c r="C351" s="4">
        <v>47167</v>
      </c>
      <c r="D351" s="4">
        <v>44082</v>
      </c>
      <c r="E351" s="5">
        <f t="shared" si="15"/>
        <v>3.8731318771555263</v>
      </c>
      <c r="F351" s="5">
        <f t="shared" si="16"/>
        <v>3.6198062079159139</v>
      </c>
      <c r="G351" s="4">
        <v>5266</v>
      </c>
      <c r="H351" s="6">
        <f t="shared" si="17"/>
        <v>0.11164585409290394</v>
      </c>
      <c r="I351" s="7">
        <f>VLOOKUP(A351,[1]Muni_Disbursements!$A$2:$C$352,3,FALSE)</f>
        <v>4716.7</v>
      </c>
      <c r="J351" s="8">
        <f>VLOOKUP($A351,[1]Avg_Miles_Mins_Speed!$AH$5:$AL$355,4,FALSE)</f>
        <v>38.093774250150105</v>
      </c>
      <c r="K351" s="8">
        <f>VLOOKUP($A351,[1]Avg_Miles_Mins_Speed!$AH$5:$AL$355,2,FALSE)</f>
        <v>16.719855409353151</v>
      </c>
      <c r="L351" s="8">
        <f>VLOOKUP($A351,[1]Avg_Miles_Mins_Speed!$AH$5:$AL$355,3,FALSE)</f>
        <v>26.334784208399515</v>
      </c>
      <c r="M351" s="4">
        <f>VLOOKUP(A351,[1]Accidents!$A$2:$H$352,8,FALSE)</f>
        <v>8</v>
      </c>
    </row>
    <row r="352" spans="1:13" x14ac:dyDescent="0.25">
      <c r="A352" s="3" t="s">
        <v>363</v>
      </c>
      <c r="B352" s="4">
        <v>25023</v>
      </c>
      <c r="C352" s="4">
        <v>112126</v>
      </c>
      <c r="D352" s="4">
        <v>111656</v>
      </c>
      <c r="E352" s="5">
        <f>C352/B352</f>
        <v>4.4809175558486194</v>
      </c>
      <c r="F352" s="5">
        <f>D352/B352</f>
        <v>4.4621348359509252</v>
      </c>
      <c r="G352" s="4">
        <v>45545</v>
      </c>
      <c r="H352" s="6">
        <f t="shared" si="17"/>
        <v>0.40619481654567186</v>
      </c>
      <c r="I352" s="7">
        <f>VLOOKUP(A352,[1]Muni_Disbursements!$A$2:$C$352,3,FALSE)</f>
        <v>11212.6</v>
      </c>
      <c r="J352" s="8">
        <f>VLOOKUP($A352,[1]Avg_Miles_Mins_Speed!$AH$5:$AL$355,4,FALSE)</f>
        <v>26.639077397292844</v>
      </c>
      <c r="K352" s="8">
        <f>VLOOKUP($A352,[1]Avg_Miles_Mins_Speed!$AH$5:$AL$355,2,FALSE)</f>
        <v>5.4266895876961634</v>
      </c>
      <c r="L352" s="8">
        <f>VLOOKUP($A352,[1]Avg_Miles_Mins_Speed!$AH$5:$AL$355,3,FALSE)</f>
        <v>12.222697145467153</v>
      </c>
      <c r="M352" s="4">
        <f>VLOOKUP(A352,[1]Accidents!$A$2:$H$352,8,FALSE)</f>
        <v>8</v>
      </c>
    </row>
    <row r="353" spans="1:13" x14ac:dyDescent="0.25">
      <c r="A353" s="9" t="s">
        <v>364</v>
      </c>
      <c r="B353" s="10" t="s">
        <v>365</v>
      </c>
      <c r="C353" s="10" t="s">
        <v>365</v>
      </c>
      <c r="D353" s="11">
        <v>863342</v>
      </c>
      <c r="E353" s="12" t="s">
        <v>365</v>
      </c>
      <c r="F353" s="12" t="s">
        <v>365</v>
      </c>
      <c r="G353" s="12" t="s">
        <v>365</v>
      </c>
      <c r="H353" s="12" t="s">
        <v>365</v>
      </c>
      <c r="I353" s="12" t="s">
        <v>365</v>
      </c>
      <c r="J353" s="12" t="s">
        <v>365</v>
      </c>
      <c r="K353" s="12" t="s">
        <v>365</v>
      </c>
      <c r="L353" s="12" t="s">
        <v>365</v>
      </c>
      <c r="M353" s="11" t="s">
        <v>365</v>
      </c>
    </row>
    <row r="354" spans="1:13" x14ac:dyDescent="0.25">
      <c r="A354" s="1" t="s">
        <v>366</v>
      </c>
      <c r="B354" s="13">
        <f>SUM(B2:B353)</f>
        <v>7029917</v>
      </c>
      <c r="C354" s="13">
        <f>SUM(C2:C353)</f>
        <v>90858204</v>
      </c>
      <c r="D354" s="13">
        <f>SUM(D2:D353)</f>
        <v>90858204</v>
      </c>
      <c r="E354" s="14">
        <f>C354/$B354</f>
        <v>12.924505936556576</v>
      </c>
      <c r="F354" s="14">
        <f>D354/$B354</f>
        <v>12.924505936556576</v>
      </c>
      <c r="G354" s="13">
        <f>SUM(G2:G353)</f>
        <v>45021993</v>
      </c>
      <c r="H354" s="15">
        <f>G354/C354</f>
        <v>0.49551929289731506</v>
      </c>
      <c r="I354" s="16">
        <f>SUM(I2:I353)</f>
        <v>9085820.3999999929</v>
      </c>
      <c r="J354" s="17">
        <f>[1]Avg_Miles_Mins_Speed!AK356</f>
        <v>21.532957282126898</v>
      </c>
      <c r="K354" s="17">
        <f>[1]Avg_Miles_Mins_Speed!AI356</f>
        <v>6.1390247991920575</v>
      </c>
      <c r="L354" s="17">
        <f>[1]Avg_Miles_Mins_Speed!AJ356</f>
        <v>17.025702985753895</v>
      </c>
      <c r="M354" s="13">
        <f>SUM(M2:M353)</f>
        <v>6169</v>
      </c>
    </row>
    <row r="356" spans="1:13" x14ac:dyDescent="0.25">
      <c r="I356" s="18"/>
    </row>
    <row r="360" spans="1:13" x14ac:dyDescent="0.25">
      <c r="I360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C2CEA-A30F-4000-974B-CD1F25BD9D80}">
  <dimension ref="A1:B14"/>
  <sheetViews>
    <sheetView tabSelected="1" workbookViewId="0">
      <selection activeCell="B20" sqref="B20"/>
    </sheetView>
  </sheetViews>
  <sheetFormatPr defaultRowHeight="15" x14ac:dyDescent="0.25"/>
  <cols>
    <col min="1" max="1" width="30.28515625" customWidth="1"/>
    <col min="2" max="2" width="161.42578125" customWidth="1"/>
  </cols>
  <sheetData>
    <row r="1" spans="1:2" x14ac:dyDescent="0.25">
      <c r="A1" s="20" t="s">
        <v>381</v>
      </c>
      <c r="B1" s="20"/>
    </row>
    <row r="2" spans="1:2" x14ac:dyDescent="0.25">
      <c r="A2" s="21" t="s">
        <v>367</v>
      </c>
      <c r="B2" s="22" t="s">
        <v>368</v>
      </c>
    </row>
    <row r="3" spans="1:2" x14ac:dyDescent="0.25">
      <c r="A3" s="23" t="s">
        <v>1</v>
      </c>
      <c r="B3" s="22" t="s">
        <v>369</v>
      </c>
    </row>
    <row r="4" spans="1:2" x14ac:dyDescent="0.25">
      <c r="A4" s="24" t="s">
        <v>2</v>
      </c>
      <c r="B4" s="22" t="s">
        <v>370</v>
      </c>
    </row>
    <row r="5" spans="1:2" x14ac:dyDescent="0.25">
      <c r="A5" s="24" t="s">
        <v>3</v>
      </c>
      <c r="B5" s="22" t="s">
        <v>371</v>
      </c>
    </row>
    <row r="6" spans="1:2" x14ac:dyDescent="0.25">
      <c r="A6" s="25" t="s">
        <v>4</v>
      </c>
      <c r="B6" s="22" t="s">
        <v>372</v>
      </c>
    </row>
    <row r="7" spans="1:2" x14ac:dyDescent="0.25">
      <c r="A7" s="25" t="s">
        <v>5</v>
      </c>
      <c r="B7" s="22" t="s">
        <v>373</v>
      </c>
    </row>
    <row r="8" spans="1:2" x14ac:dyDescent="0.25">
      <c r="A8" s="24" t="s">
        <v>6</v>
      </c>
      <c r="B8" s="22" t="s">
        <v>374</v>
      </c>
    </row>
    <row r="9" spans="1:2" x14ac:dyDescent="0.25">
      <c r="A9" s="25" t="s">
        <v>7</v>
      </c>
      <c r="B9" s="22" t="s">
        <v>375</v>
      </c>
    </row>
    <row r="10" spans="1:2" x14ac:dyDescent="0.25">
      <c r="A10" s="26" t="s">
        <v>8</v>
      </c>
      <c r="B10" s="22" t="s">
        <v>376</v>
      </c>
    </row>
    <row r="11" spans="1:2" x14ac:dyDescent="0.25">
      <c r="A11" s="27" t="s">
        <v>9</v>
      </c>
      <c r="B11" s="22" t="s">
        <v>377</v>
      </c>
    </row>
    <row r="12" spans="1:2" x14ac:dyDescent="0.25">
      <c r="A12" s="27" t="s">
        <v>10</v>
      </c>
      <c r="B12" s="22" t="s">
        <v>378</v>
      </c>
    </row>
    <row r="13" spans="1:2" x14ac:dyDescent="0.25">
      <c r="A13" s="27" t="s">
        <v>11</v>
      </c>
      <c r="B13" s="22" t="s">
        <v>379</v>
      </c>
    </row>
    <row r="14" spans="1:2" x14ac:dyDescent="0.25">
      <c r="A14" s="27" t="s">
        <v>12</v>
      </c>
      <c r="B14" s="22" t="s">
        <v>380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Ride Data</vt:lpstr>
      <vt:lpstr>Data Dictionary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Brown, Shereen (DPU)</dc:creator>
  <cp:lastModifiedBy>Brown, Shereen (DPU)</cp:lastModifiedBy>
  <dcterms:created xsi:type="dcterms:W3CDTF">2025-06-05T15:56:47Z</dcterms:created>
  <dcterms:modified xsi:type="dcterms:W3CDTF">2025-06-05T16:00:02Z</dcterms:modified>
</cp:coreProperties>
</file>