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hosford\Downloads\"/>
    </mc:Choice>
  </mc:AlternateContent>
  <xr:revisionPtr revIDLastSave="0" documentId="13_ncr:1_{114A0556-DDD2-4C6B-8597-04AA2717E5BE}" xr6:coauthVersionLast="47" xr6:coauthVersionMax="47" xr10:uidLastSave="{00000000-0000-0000-0000-000000000000}"/>
  <bookViews>
    <workbookView xWindow="-110" yWindow="-110" windowWidth="19420" windowHeight="10300" xr2:uid="{79874C71-B2DC-4E55-96C3-12CDC1D9929E}"/>
  </bookViews>
  <sheets>
    <sheet name="Rate Filing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8" i="1" s="1"/>
  <c r="D22" i="1"/>
  <c r="L7" i="1" l="1"/>
  <c r="L10" i="1" s="1"/>
  <c r="L6" i="1" l="1"/>
  <c r="L15" i="1"/>
  <c r="L12" i="1"/>
  <c r="L11" i="1"/>
  <c r="I26" i="1" l="1"/>
  <c r="B26" i="1"/>
  <c r="F26" i="1"/>
  <c r="L17" i="1" l="1"/>
  <c r="L16" i="1"/>
  <c r="L18" i="1"/>
  <c r="E26" i="1"/>
  <c r="H26" i="1"/>
  <c r="G26" i="1"/>
  <c r="J26" i="1"/>
  <c r="D26" i="1"/>
  <c r="C26" i="1" l="1"/>
  <c r="L26" i="1" s="1"/>
  <c r="L25" i="1"/>
  <c r="L24" i="1"/>
  <c r="L22" i="1"/>
  <c r="L23" i="1"/>
  <c r="L21" i="1"/>
</calcChain>
</file>

<file path=xl/sharedStrings.xml><?xml version="1.0" encoding="utf-8"?>
<sst xmlns="http://schemas.openxmlformats.org/spreadsheetml/2006/main" count="32" uniqueCount="29">
  <si>
    <t>Average / Total</t>
  </si>
  <si>
    <t>Annual Weighted Average Base Rate Change</t>
  </si>
  <si>
    <t>Medical</t>
  </si>
  <si>
    <t>Pharmacy</t>
  </si>
  <si>
    <t>Total</t>
  </si>
  <si>
    <t>Administrative Charge</t>
  </si>
  <si>
    <t>Taxes and Fees</t>
  </si>
  <si>
    <t>Contribution to Surplus/Profit/Reserve</t>
  </si>
  <si>
    <t>Renewing Enrollees - 2025 Total</t>
  </si>
  <si>
    <t>Medical and Pharmacy Claims</t>
  </si>
  <si>
    <t>Administrative/Tax/Fees</t>
  </si>
  <si>
    <t>Benefit/Cost Sharing</t>
  </si>
  <si>
    <t>Other</t>
  </si>
  <si>
    <t>Blue Cross and Blue Shield of Massachusetts HMO Blue, Inc.</t>
  </si>
  <si>
    <t>Tufts Health Public Plans, Inc.</t>
  </si>
  <si>
    <t>Annualized CY 2025 Trend Assumptions</t>
  </si>
  <si>
    <t>CY 2025 Non-Medical Portion of Premium</t>
  </si>
  <si>
    <t>CY 2025 Average Rate Change</t>
  </si>
  <si>
    <t>CY 2025 Drivers of Rate Change Summarized</t>
  </si>
  <si>
    <t>Boston Medical Center Health Plan, Inc.</t>
  </si>
  <si>
    <t>Fallon Community Health Plan, Inc.</t>
  </si>
  <si>
    <t>Health New England, Inc.</t>
  </si>
  <si>
    <t>Mass General Brigham Health Plan, Inc.</t>
  </si>
  <si>
    <t>United Healthcare Insurance Company</t>
  </si>
  <si>
    <t>HPHC Insurance Company, Inc.</t>
  </si>
  <si>
    <t>Harvard Pilgrim Health Care, Inc.</t>
  </si>
  <si>
    <t>Merged Market Summary of  2025 Rates</t>
  </si>
  <si>
    <t>Final Rate Changes &amp; Key Assumptions</t>
  </si>
  <si>
    <t>*Averages are weighted based on 2024 enrollment by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</si>
</sst>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164" fontId="1" fillId="0" borderId="0" xfId="1" applyNumberFormat="1" applyFont="1"/>
    <xf numFmtId="164" fontId="1" fillId="4" borderId="1" xfId="1" applyNumberFormat="1" applyFont="1" applyFill="1" applyBorder="1"/>
    <xf numFmtId="164" fontId="1" fillId="5" borderId="1" xfId="1" applyNumberFormat="1" applyFont="1" applyFill="1" applyBorder="1"/>
    <xf numFmtId="164" fontId="1" fillId="7" borderId="0" xfId="1" applyNumberFormat="1" applyFont="1" applyFill="1" applyBorder="1"/>
    <xf numFmtId="0" fontId="6" fillId="0" borderId="0" xfId="0" applyFont="1"/>
    <xf numFmtId="5" fontId="6" fillId="0" borderId="0" xfId="0" applyNumberFormat="1" applyFont="1"/>
    <xf numFmtId="10" fontId="6" fillId="0" borderId="0" xfId="2" applyNumberFormat="1" applyFont="1" applyFill="1"/>
    <xf numFmtId="0" fontId="7" fillId="0" borderId="0" xfId="0" applyFont="1"/>
    <xf numFmtId="0" fontId="0" fillId="0" borderId="0" xfId="0" applyBorder="1"/>
    <xf numFmtId="164" fontId="1" fillId="7" borderId="0" xfId="1" applyNumberFormat="1" applyFont="1" applyFill="1" applyBorder="1" applyAlignment="1">
      <alignment horizontal="center"/>
    </xf>
    <xf numFmtId="164" fontId="1" fillId="4" borderId="1" xfId="1" applyNumberFormat="1" applyFont="1" applyFill="1" applyBorder="1" applyAlignment="1">
      <alignment horizontal="center"/>
    </xf>
    <xf numFmtId="164" fontId="1" fillId="5" borderId="1" xfId="1" applyNumberFormat="1" applyFont="1" applyFill="1" applyBorder="1" applyAlignment="1">
      <alignment horizontal="center"/>
    </xf>
    <xf numFmtId="164" fontId="1" fillId="6" borderId="1" xfId="1" applyNumberFormat="1" applyFont="1" applyFill="1" applyBorder="1" applyAlignment="1">
      <alignment horizontal="center"/>
    </xf>
    <xf numFmtId="0" fontId="0" fillId="0" borderId="2" xfId="0" applyBorder="1"/>
    <xf numFmtId="0" fontId="5" fillId="3" borderId="3" xfId="0" applyFont="1" applyFill="1" applyBorder="1"/>
    <xf numFmtId="164" fontId="1" fillId="3" borderId="0" xfId="1" applyNumberFormat="1" applyFont="1" applyFill="1" applyBorder="1"/>
    <xf numFmtId="0" fontId="0" fillId="3" borderId="0" xfId="0" applyFill="1" applyBorder="1"/>
    <xf numFmtId="0" fontId="0" fillId="7" borderId="0" xfId="0" applyFill="1" applyBorder="1"/>
    <xf numFmtId="0" fontId="5" fillId="4" borderId="0" xfId="0" applyFont="1" applyFill="1" applyBorder="1"/>
    <xf numFmtId="164" fontId="1" fillId="4" borderId="0" xfId="1" applyNumberFormat="1" applyFont="1" applyFill="1" applyBorder="1"/>
    <xf numFmtId="164" fontId="5" fillId="5" borderId="0" xfId="1" applyNumberFormat="1" applyFont="1" applyFill="1" applyBorder="1"/>
    <xf numFmtId="164" fontId="1" fillId="5" borderId="0" xfId="1" applyNumberFormat="1" applyFont="1" applyFill="1" applyBorder="1"/>
    <xf numFmtId="164" fontId="1" fillId="5" borderId="4" xfId="1" applyNumberFormat="1" applyFont="1" applyFill="1" applyBorder="1"/>
    <xf numFmtId="0" fontId="5" fillId="6" borderId="0" xfId="0" applyFont="1" applyFill="1" applyBorder="1"/>
    <xf numFmtId="0" fontId="0" fillId="6" borderId="0" xfId="0" applyFill="1" applyBorder="1"/>
    <xf numFmtId="0" fontId="0" fillId="6" borderId="1" xfId="0" applyFill="1" applyBorder="1"/>
    <xf numFmtId="0" fontId="0" fillId="6" borderId="4" xfId="0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 applyAlignment="1">
      <alignment horizontal="left"/>
    </xf>
    <xf numFmtId="0" fontId="0" fillId="0" borderId="10" xfId="0" applyBorder="1"/>
    <xf numFmtId="164" fontId="1" fillId="3" borderId="9" xfId="1" applyNumberFormat="1" applyFont="1" applyFill="1" applyBorder="1" applyAlignment="1">
      <alignment horizontal="center"/>
    </xf>
    <xf numFmtId="164" fontId="1" fillId="3" borderId="0" xfId="1" applyNumberFormat="1" applyFont="1" applyFill="1" applyBorder="1" applyAlignment="1">
      <alignment horizontal="center"/>
    </xf>
    <xf numFmtId="164" fontId="1" fillId="3" borderId="10" xfId="1" applyNumberFormat="1" applyFont="1" applyFill="1" applyBorder="1" applyAlignment="1">
      <alignment horizontal="center"/>
    </xf>
    <xf numFmtId="37" fontId="0" fillId="3" borderId="9" xfId="0" applyNumberFormat="1" applyFill="1" applyBorder="1" applyAlignment="1">
      <alignment horizontal="center"/>
    </xf>
    <xf numFmtId="37" fontId="0" fillId="3" borderId="0" xfId="0" applyNumberFormat="1" applyFill="1" applyBorder="1" applyAlignment="1">
      <alignment horizontal="center"/>
    </xf>
    <xf numFmtId="37" fontId="0" fillId="7" borderId="0" xfId="0" applyNumberFormat="1" applyFill="1" applyBorder="1" applyAlignment="1">
      <alignment horizontal="center"/>
    </xf>
    <xf numFmtId="37" fontId="0" fillId="3" borderId="10" xfId="0" applyNumberForma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164" fontId="1" fillId="4" borderId="9" xfId="1" applyNumberFormat="1" applyFont="1" applyFill="1" applyBorder="1" applyAlignment="1">
      <alignment horizontal="center"/>
    </xf>
    <xf numFmtId="164" fontId="1" fillId="4" borderId="0" xfId="1" applyNumberFormat="1" applyFont="1" applyFill="1" applyBorder="1" applyAlignment="1">
      <alignment horizontal="center"/>
    </xf>
    <xf numFmtId="164" fontId="1" fillId="4" borderId="10" xfId="1" applyNumberFormat="1" applyFont="1" applyFill="1" applyBorder="1" applyAlignment="1">
      <alignment horizontal="center"/>
    </xf>
    <xf numFmtId="164" fontId="1" fillId="4" borderId="11" xfId="1" applyNumberFormat="1" applyFont="1" applyFill="1" applyBorder="1" applyAlignment="1">
      <alignment horizontal="center"/>
    </xf>
    <xf numFmtId="164" fontId="1" fillId="4" borderId="12" xfId="1" applyNumberFormat="1" applyFont="1" applyFill="1" applyBorder="1" applyAlignment="1">
      <alignment horizontal="center"/>
    </xf>
    <xf numFmtId="164" fontId="4" fillId="7" borderId="0" xfId="1" applyNumberFormat="1" applyFont="1" applyFill="1" applyBorder="1" applyAlignment="1">
      <alignment horizontal="center"/>
    </xf>
    <xf numFmtId="164" fontId="1" fillId="7" borderId="9" xfId="1" applyNumberFormat="1" applyFont="1" applyFill="1" applyBorder="1" applyAlignment="1">
      <alignment horizontal="center"/>
    </xf>
    <xf numFmtId="164" fontId="1" fillId="7" borderId="10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164" fontId="1" fillId="5" borderId="9" xfId="1" applyNumberFormat="1" applyFont="1" applyFill="1" applyBorder="1" applyAlignment="1">
      <alignment horizontal="center"/>
    </xf>
    <xf numFmtId="164" fontId="1" fillId="5" borderId="0" xfId="1" applyNumberFormat="1" applyFont="1" applyFill="1" applyBorder="1" applyAlignment="1">
      <alignment horizontal="center"/>
    </xf>
    <xf numFmtId="164" fontId="1" fillId="5" borderId="10" xfId="1" applyNumberFormat="1" applyFont="1" applyFill="1" applyBorder="1" applyAlignment="1">
      <alignment horizontal="center"/>
    </xf>
    <xf numFmtId="164" fontId="1" fillId="5" borderId="11" xfId="1" applyNumberFormat="1" applyFont="1" applyFill="1" applyBorder="1" applyAlignment="1">
      <alignment horizontal="center"/>
    </xf>
    <xf numFmtId="164" fontId="1" fillId="5" borderId="12" xfId="1" applyNumberFormat="1" applyFont="1" applyFill="1" applyBorder="1" applyAlignment="1">
      <alignment horizontal="center"/>
    </xf>
    <xf numFmtId="164" fontId="1" fillId="6" borderId="9" xfId="1" applyNumberFormat="1" applyFont="1" applyFill="1" applyBorder="1" applyAlignment="1">
      <alignment horizontal="center"/>
    </xf>
    <xf numFmtId="164" fontId="1" fillId="6" borderId="0" xfId="1" applyNumberFormat="1" applyFont="1" applyFill="1" applyBorder="1" applyAlignment="1">
      <alignment horizontal="center"/>
    </xf>
    <xf numFmtId="164" fontId="1" fillId="6" borderId="10" xfId="1" applyNumberFormat="1" applyFont="1" applyFill="1" applyBorder="1" applyAlignment="1">
      <alignment horizontal="center"/>
    </xf>
    <xf numFmtId="164" fontId="1" fillId="6" borderId="11" xfId="1" applyNumberFormat="1" applyFont="1" applyFill="1" applyBorder="1" applyAlignment="1">
      <alignment horizontal="center"/>
    </xf>
    <xf numFmtId="164" fontId="1" fillId="6" borderId="12" xfId="1" applyNumberFormat="1" applyFont="1" applyFill="1" applyBorder="1" applyAlignment="1">
      <alignment horizontal="center"/>
    </xf>
    <xf numFmtId="164" fontId="4" fillId="7" borderId="1" xfId="1" applyNumberFormat="1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F581-1183-491E-BDA2-49F7EA31FEAD}">
  <sheetPr codeName="Sheet1"/>
  <dimension ref="A1:L28"/>
  <sheetViews>
    <sheetView showGridLines="0" tabSelected="1" zoomScaleNormal="100" workbookViewId="0">
      <pane ySplit="4" topLeftCell="A5" activePane="bottomLeft" state="frozen"/>
      <selection pane="bottomLeft" activeCell="E6" sqref="E6"/>
    </sheetView>
  </sheetViews>
  <sheetFormatPr defaultRowHeight="14.5" x14ac:dyDescent="0.35"/>
  <cols>
    <col min="1" max="1" width="38.453125" customWidth="1"/>
    <col min="2" max="2" width="16.1796875" customWidth="1"/>
    <col min="3" max="3" width="13.08984375" customWidth="1"/>
    <col min="4" max="4" width="12.453125" customWidth="1"/>
    <col min="5" max="5" width="12" customWidth="1"/>
    <col min="6" max="6" width="13.08984375" customWidth="1"/>
    <col min="7" max="7" width="11" customWidth="1"/>
    <col min="8" max="8" width="12.26953125" customWidth="1"/>
    <col min="9" max="9" width="11" customWidth="1"/>
    <col min="10" max="10" width="11.26953125" customWidth="1"/>
    <col min="11" max="11" width="1.6328125" customWidth="1"/>
    <col min="12" max="12" width="10.08984375" customWidth="1"/>
    <col min="255" max="255" width="43.6328125" customWidth="1"/>
    <col min="256" max="265" width="12.6328125" customWidth="1"/>
    <col min="266" max="266" width="2.6328125" customWidth="1"/>
    <col min="267" max="267" width="12.6328125" customWidth="1"/>
    <col min="511" max="511" width="43.6328125" customWidth="1"/>
    <col min="512" max="521" width="12.6328125" customWidth="1"/>
    <col min="522" max="522" width="2.6328125" customWidth="1"/>
    <col min="523" max="523" width="12.6328125" customWidth="1"/>
    <col min="767" max="767" width="43.6328125" customWidth="1"/>
    <col min="768" max="777" width="12.6328125" customWidth="1"/>
    <col min="778" max="778" width="2.6328125" customWidth="1"/>
    <col min="779" max="779" width="12.6328125" customWidth="1"/>
    <col min="1023" max="1023" width="43.6328125" customWidth="1"/>
    <col min="1024" max="1033" width="12.6328125" customWidth="1"/>
    <col min="1034" max="1034" width="2.6328125" customWidth="1"/>
    <col min="1035" max="1035" width="12.6328125" customWidth="1"/>
    <col min="1279" max="1279" width="43.6328125" customWidth="1"/>
    <col min="1280" max="1289" width="12.6328125" customWidth="1"/>
    <col min="1290" max="1290" width="2.6328125" customWidth="1"/>
    <col min="1291" max="1291" width="12.6328125" customWidth="1"/>
    <col min="1535" max="1535" width="43.6328125" customWidth="1"/>
    <col min="1536" max="1545" width="12.6328125" customWidth="1"/>
    <col min="1546" max="1546" width="2.6328125" customWidth="1"/>
    <col min="1547" max="1547" width="12.6328125" customWidth="1"/>
    <col min="1791" max="1791" width="43.6328125" customWidth="1"/>
    <col min="1792" max="1801" width="12.6328125" customWidth="1"/>
    <col min="1802" max="1802" width="2.6328125" customWidth="1"/>
    <col min="1803" max="1803" width="12.6328125" customWidth="1"/>
    <col min="2047" max="2047" width="43.6328125" customWidth="1"/>
    <col min="2048" max="2057" width="12.6328125" customWidth="1"/>
    <col min="2058" max="2058" width="2.6328125" customWidth="1"/>
    <col min="2059" max="2059" width="12.6328125" customWidth="1"/>
    <col min="2303" max="2303" width="43.6328125" customWidth="1"/>
    <col min="2304" max="2313" width="12.6328125" customWidth="1"/>
    <col min="2314" max="2314" width="2.6328125" customWidth="1"/>
    <col min="2315" max="2315" width="12.6328125" customWidth="1"/>
    <col min="2559" max="2559" width="43.6328125" customWidth="1"/>
    <col min="2560" max="2569" width="12.6328125" customWidth="1"/>
    <col min="2570" max="2570" width="2.6328125" customWidth="1"/>
    <col min="2571" max="2571" width="12.6328125" customWidth="1"/>
    <col min="2815" max="2815" width="43.6328125" customWidth="1"/>
    <col min="2816" max="2825" width="12.6328125" customWidth="1"/>
    <col min="2826" max="2826" width="2.6328125" customWidth="1"/>
    <col min="2827" max="2827" width="12.6328125" customWidth="1"/>
    <col min="3071" max="3071" width="43.6328125" customWidth="1"/>
    <col min="3072" max="3081" width="12.6328125" customWidth="1"/>
    <col min="3082" max="3082" width="2.6328125" customWidth="1"/>
    <col min="3083" max="3083" width="12.6328125" customWidth="1"/>
    <col min="3327" max="3327" width="43.6328125" customWidth="1"/>
    <col min="3328" max="3337" width="12.6328125" customWidth="1"/>
    <col min="3338" max="3338" width="2.6328125" customWidth="1"/>
    <col min="3339" max="3339" width="12.6328125" customWidth="1"/>
    <col min="3583" max="3583" width="43.6328125" customWidth="1"/>
    <col min="3584" max="3593" width="12.6328125" customWidth="1"/>
    <col min="3594" max="3594" width="2.6328125" customWidth="1"/>
    <col min="3595" max="3595" width="12.6328125" customWidth="1"/>
    <col min="3839" max="3839" width="43.6328125" customWidth="1"/>
    <col min="3840" max="3849" width="12.6328125" customWidth="1"/>
    <col min="3850" max="3850" width="2.6328125" customWidth="1"/>
    <col min="3851" max="3851" width="12.6328125" customWidth="1"/>
    <col min="4095" max="4095" width="43.6328125" customWidth="1"/>
    <col min="4096" max="4105" width="12.6328125" customWidth="1"/>
    <col min="4106" max="4106" width="2.6328125" customWidth="1"/>
    <col min="4107" max="4107" width="12.6328125" customWidth="1"/>
    <col min="4351" max="4351" width="43.6328125" customWidth="1"/>
    <col min="4352" max="4361" width="12.6328125" customWidth="1"/>
    <col min="4362" max="4362" width="2.6328125" customWidth="1"/>
    <col min="4363" max="4363" width="12.6328125" customWidth="1"/>
    <col min="4607" max="4607" width="43.6328125" customWidth="1"/>
    <col min="4608" max="4617" width="12.6328125" customWidth="1"/>
    <col min="4618" max="4618" width="2.6328125" customWidth="1"/>
    <col min="4619" max="4619" width="12.6328125" customWidth="1"/>
    <col min="4863" max="4863" width="43.6328125" customWidth="1"/>
    <col min="4864" max="4873" width="12.6328125" customWidth="1"/>
    <col min="4874" max="4874" width="2.6328125" customWidth="1"/>
    <col min="4875" max="4875" width="12.6328125" customWidth="1"/>
    <col min="5119" max="5119" width="43.6328125" customWidth="1"/>
    <col min="5120" max="5129" width="12.6328125" customWidth="1"/>
    <col min="5130" max="5130" width="2.6328125" customWidth="1"/>
    <col min="5131" max="5131" width="12.6328125" customWidth="1"/>
    <col min="5375" max="5375" width="43.6328125" customWidth="1"/>
    <col min="5376" max="5385" width="12.6328125" customWidth="1"/>
    <col min="5386" max="5386" width="2.6328125" customWidth="1"/>
    <col min="5387" max="5387" width="12.6328125" customWidth="1"/>
    <col min="5631" max="5631" width="43.6328125" customWidth="1"/>
    <col min="5632" max="5641" width="12.6328125" customWidth="1"/>
    <col min="5642" max="5642" width="2.6328125" customWidth="1"/>
    <col min="5643" max="5643" width="12.6328125" customWidth="1"/>
    <col min="5887" max="5887" width="43.6328125" customWidth="1"/>
    <col min="5888" max="5897" width="12.6328125" customWidth="1"/>
    <col min="5898" max="5898" width="2.6328125" customWidth="1"/>
    <col min="5899" max="5899" width="12.6328125" customWidth="1"/>
    <col min="6143" max="6143" width="43.6328125" customWidth="1"/>
    <col min="6144" max="6153" width="12.6328125" customWidth="1"/>
    <col min="6154" max="6154" width="2.6328125" customWidth="1"/>
    <col min="6155" max="6155" width="12.6328125" customWidth="1"/>
    <col min="6399" max="6399" width="43.6328125" customWidth="1"/>
    <col min="6400" max="6409" width="12.6328125" customWidth="1"/>
    <col min="6410" max="6410" width="2.6328125" customWidth="1"/>
    <col min="6411" max="6411" width="12.6328125" customWidth="1"/>
    <col min="6655" max="6655" width="43.6328125" customWidth="1"/>
    <col min="6656" max="6665" width="12.6328125" customWidth="1"/>
    <col min="6666" max="6666" width="2.6328125" customWidth="1"/>
    <col min="6667" max="6667" width="12.6328125" customWidth="1"/>
    <col min="6911" max="6911" width="43.6328125" customWidth="1"/>
    <col min="6912" max="6921" width="12.6328125" customWidth="1"/>
    <col min="6922" max="6922" width="2.6328125" customWidth="1"/>
    <col min="6923" max="6923" width="12.6328125" customWidth="1"/>
    <col min="7167" max="7167" width="43.6328125" customWidth="1"/>
    <col min="7168" max="7177" width="12.6328125" customWidth="1"/>
    <col min="7178" max="7178" width="2.6328125" customWidth="1"/>
    <col min="7179" max="7179" width="12.6328125" customWidth="1"/>
    <col min="7423" max="7423" width="43.6328125" customWidth="1"/>
    <col min="7424" max="7433" width="12.6328125" customWidth="1"/>
    <col min="7434" max="7434" width="2.6328125" customWidth="1"/>
    <col min="7435" max="7435" width="12.6328125" customWidth="1"/>
    <col min="7679" max="7679" width="43.6328125" customWidth="1"/>
    <col min="7680" max="7689" width="12.6328125" customWidth="1"/>
    <col min="7690" max="7690" width="2.6328125" customWidth="1"/>
    <col min="7691" max="7691" width="12.6328125" customWidth="1"/>
    <col min="7935" max="7935" width="43.6328125" customWidth="1"/>
    <col min="7936" max="7945" width="12.6328125" customWidth="1"/>
    <col min="7946" max="7946" width="2.6328125" customWidth="1"/>
    <col min="7947" max="7947" width="12.6328125" customWidth="1"/>
    <col min="8191" max="8191" width="43.6328125" customWidth="1"/>
    <col min="8192" max="8201" width="12.6328125" customWidth="1"/>
    <col min="8202" max="8202" width="2.6328125" customWidth="1"/>
    <col min="8203" max="8203" width="12.6328125" customWidth="1"/>
    <col min="8447" max="8447" width="43.6328125" customWidth="1"/>
    <col min="8448" max="8457" width="12.6328125" customWidth="1"/>
    <col min="8458" max="8458" width="2.6328125" customWidth="1"/>
    <col min="8459" max="8459" width="12.6328125" customWidth="1"/>
    <col min="8703" max="8703" width="43.6328125" customWidth="1"/>
    <col min="8704" max="8713" width="12.6328125" customWidth="1"/>
    <col min="8714" max="8714" width="2.6328125" customWidth="1"/>
    <col min="8715" max="8715" width="12.6328125" customWidth="1"/>
    <col min="8959" max="8959" width="43.6328125" customWidth="1"/>
    <col min="8960" max="8969" width="12.6328125" customWidth="1"/>
    <col min="8970" max="8970" width="2.6328125" customWidth="1"/>
    <col min="8971" max="8971" width="12.6328125" customWidth="1"/>
    <col min="9215" max="9215" width="43.6328125" customWidth="1"/>
    <col min="9216" max="9225" width="12.6328125" customWidth="1"/>
    <col min="9226" max="9226" width="2.6328125" customWidth="1"/>
    <col min="9227" max="9227" width="12.6328125" customWidth="1"/>
    <col min="9471" max="9471" width="43.6328125" customWidth="1"/>
    <col min="9472" max="9481" width="12.6328125" customWidth="1"/>
    <col min="9482" max="9482" width="2.6328125" customWidth="1"/>
    <col min="9483" max="9483" width="12.6328125" customWidth="1"/>
    <col min="9727" max="9727" width="43.6328125" customWidth="1"/>
    <col min="9728" max="9737" width="12.6328125" customWidth="1"/>
    <col min="9738" max="9738" width="2.6328125" customWidth="1"/>
    <col min="9739" max="9739" width="12.6328125" customWidth="1"/>
    <col min="9983" max="9983" width="43.6328125" customWidth="1"/>
    <col min="9984" max="9993" width="12.6328125" customWidth="1"/>
    <col min="9994" max="9994" width="2.6328125" customWidth="1"/>
    <col min="9995" max="9995" width="12.6328125" customWidth="1"/>
    <col min="10239" max="10239" width="43.6328125" customWidth="1"/>
    <col min="10240" max="10249" width="12.6328125" customWidth="1"/>
    <col min="10250" max="10250" width="2.6328125" customWidth="1"/>
    <col min="10251" max="10251" width="12.6328125" customWidth="1"/>
    <col min="10495" max="10495" width="43.6328125" customWidth="1"/>
    <col min="10496" max="10505" width="12.6328125" customWidth="1"/>
    <col min="10506" max="10506" width="2.6328125" customWidth="1"/>
    <col min="10507" max="10507" width="12.6328125" customWidth="1"/>
    <col min="10751" max="10751" width="43.6328125" customWidth="1"/>
    <col min="10752" max="10761" width="12.6328125" customWidth="1"/>
    <col min="10762" max="10762" width="2.6328125" customWidth="1"/>
    <col min="10763" max="10763" width="12.6328125" customWidth="1"/>
    <col min="11007" max="11007" width="43.6328125" customWidth="1"/>
    <col min="11008" max="11017" width="12.6328125" customWidth="1"/>
    <col min="11018" max="11018" width="2.6328125" customWidth="1"/>
    <col min="11019" max="11019" width="12.6328125" customWidth="1"/>
    <col min="11263" max="11263" width="43.6328125" customWidth="1"/>
    <col min="11264" max="11273" width="12.6328125" customWidth="1"/>
    <col min="11274" max="11274" width="2.6328125" customWidth="1"/>
    <col min="11275" max="11275" width="12.6328125" customWidth="1"/>
    <col min="11519" max="11519" width="43.6328125" customWidth="1"/>
    <col min="11520" max="11529" width="12.6328125" customWidth="1"/>
    <col min="11530" max="11530" width="2.6328125" customWidth="1"/>
    <col min="11531" max="11531" width="12.6328125" customWidth="1"/>
    <col min="11775" max="11775" width="43.6328125" customWidth="1"/>
    <col min="11776" max="11785" width="12.6328125" customWidth="1"/>
    <col min="11786" max="11786" width="2.6328125" customWidth="1"/>
    <col min="11787" max="11787" width="12.6328125" customWidth="1"/>
    <col min="12031" max="12031" width="43.6328125" customWidth="1"/>
    <col min="12032" max="12041" width="12.6328125" customWidth="1"/>
    <col min="12042" max="12042" width="2.6328125" customWidth="1"/>
    <col min="12043" max="12043" width="12.6328125" customWidth="1"/>
    <col min="12287" max="12287" width="43.6328125" customWidth="1"/>
    <col min="12288" max="12297" width="12.6328125" customWidth="1"/>
    <col min="12298" max="12298" width="2.6328125" customWidth="1"/>
    <col min="12299" max="12299" width="12.6328125" customWidth="1"/>
    <col min="12543" max="12543" width="43.6328125" customWidth="1"/>
    <col min="12544" max="12553" width="12.6328125" customWidth="1"/>
    <col min="12554" max="12554" width="2.6328125" customWidth="1"/>
    <col min="12555" max="12555" width="12.6328125" customWidth="1"/>
    <col min="12799" max="12799" width="43.6328125" customWidth="1"/>
    <col min="12800" max="12809" width="12.6328125" customWidth="1"/>
    <col min="12810" max="12810" width="2.6328125" customWidth="1"/>
    <col min="12811" max="12811" width="12.6328125" customWidth="1"/>
    <col min="13055" max="13055" width="43.6328125" customWidth="1"/>
    <col min="13056" max="13065" width="12.6328125" customWidth="1"/>
    <col min="13066" max="13066" width="2.6328125" customWidth="1"/>
    <col min="13067" max="13067" width="12.6328125" customWidth="1"/>
    <col min="13311" max="13311" width="43.6328125" customWidth="1"/>
    <col min="13312" max="13321" width="12.6328125" customWidth="1"/>
    <col min="13322" max="13322" width="2.6328125" customWidth="1"/>
    <col min="13323" max="13323" width="12.6328125" customWidth="1"/>
    <col min="13567" max="13567" width="43.6328125" customWidth="1"/>
    <col min="13568" max="13577" width="12.6328125" customWidth="1"/>
    <col min="13578" max="13578" width="2.6328125" customWidth="1"/>
    <col min="13579" max="13579" width="12.6328125" customWidth="1"/>
    <col min="13823" max="13823" width="43.6328125" customWidth="1"/>
    <col min="13824" max="13833" width="12.6328125" customWidth="1"/>
    <col min="13834" max="13834" width="2.6328125" customWidth="1"/>
    <col min="13835" max="13835" width="12.6328125" customWidth="1"/>
    <col min="14079" max="14079" width="43.6328125" customWidth="1"/>
    <col min="14080" max="14089" width="12.6328125" customWidth="1"/>
    <col min="14090" max="14090" width="2.6328125" customWidth="1"/>
    <col min="14091" max="14091" width="12.6328125" customWidth="1"/>
    <col min="14335" max="14335" width="43.6328125" customWidth="1"/>
    <col min="14336" max="14345" width="12.6328125" customWidth="1"/>
    <col min="14346" max="14346" width="2.6328125" customWidth="1"/>
    <col min="14347" max="14347" width="12.6328125" customWidth="1"/>
    <col min="14591" max="14591" width="43.6328125" customWidth="1"/>
    <col min="14592" max="14601" width="12.6328125" customWidth="1"/>
    <col min="14602" max="14602" width="2.6328125" customWidth="1"/>
    <col min="14603" max="14603" width="12.6328125" customWidth="1"/>
    <col min="14847" max="14847" width="43.6328125" customWidth="1"/>
    <col min="14848" max="14857" width="12.6328125" customWidth="1"/>
    <col min="14858" max="14858" width="2.6328125" customWidth="1"/>
    <col min="14859" max="14859" width="12.6328125" customWidth="1"/>
    <col min="15103" max="15103" width="43.6328125" customWidth="1"/>
    <col min="15104" max="15113" width="12.6328125" customWidth="1"/>
    <col min="15114" max="15114" width="2.6328125" customWidth="1"/>
    <col min="15115" max="15115" width="12.6328125" customWidth="1"/>
    <col min="15359" max="15359" width="43.6328125" customWidth="1"/>
    <col min="15360" max="15369" width="12.6328125" customWidth="1"/>
    <col min="15370" max="15370" width="2.6328125" customWidth="1"/>
    <col min="15371" max="15371" width="12.6328125" customWidth="1"/>
    <col min="15615" max="15615" width="43.6328125" customWidth="1"/>
    <col min="15616" max="15625" width="12.6328125" customWidth="1"/>
    <col min="15626" max="15626" width="2.6328125" customWidth="1"/>
    <col min="15627" max="15627" width="12.6328125" customWidth="1"/>
    <col min="15871" max="15871" width="43.6328125" customWidth="1"/>
    <col min="15872" max="15881" width="12.6328125" customWidth="1"/>
    <col min="15882" max="15882" width="2.6328125" customWidth="1"/>
    <col min="15883" max="15883" width="12.6328125" customWidth="1"/>
    <col min="16127" max="16127" width="43.6328125" customWidth="1"/>
    <col min="16128" max="16137" width="12.6328125" customWidth="1"/>
    <col min="16138" max="16138" width="2.6328125" customWidth="1"/>
    <col min="16139" max="16139" width="12.6328125" customWidth="1"/>
  </cols>
  <sheetData>
    <row r="1" spans="1:12" ht="18.5" x14ac:dyDescent="0.45">
      <c r="A1" s="9"/>
      <c r="B1" s="9"/>
      <c r="E1" s="8" t="s">
        <v>26</v>
      </c>
    </row>
    <row r="2" spans="1:12" ht="18.5" x14ac:dyDescent="0.45">
      <c r="A2" s="9"/>
      <c r="B2" s="9"/>
      <c r="E2" s="8" t="s">
        <v>27</v>
      </c>
    </row>
    <row r="3" spans="1:12" x14ac:dyDescent="0.35">
      <c r="I3" s="5"/>
    </row>
    <row r="4" spans="1:12" ht="58.5" thickBot="1" x14ac:dyDescent="0.4">
      <c r="A4" s="14"/>
      <c r="B4" s="28" t="s">
        <v>13</v>
      </c>
      <c r="C4" s="29" t="s">
        <v>19</v>
      </c>
      <c r="D4" s="29" t="s">
        <v>20</v>
      </c>
      <c r="E4" s="29" t="s">
        <v>25</v>
      </c>
      <c r="F4" s="29" t="s">
        <v>24</v>
      </c>
      <c r="G4" s="29" t="s">
        <v>21</v>
      </c>
      <c r="H4" s="29" t="s">
        <v>22</v>
      </c>
      <c r="I4" s="29" t="s">
        <v>14</v>
      </c>
      <c r="J4" s="30" t="s">
        <v>23</v>
      </c>
      <c r="K4" s="31"/>
      <c r="L4" s="32" t="s">
        <v>0</v>
      </c>
    </row>
    <row r="5" spans="1:12" ht="15" thickTop="1" x14ac:dyDescent="0.35">
      <c r="A5" s="15" t="s">
        <v>17</v>
      </c>
      <c r="B5" s="33"/>
      <c r="C5" s="34"/>
      <c r="D5" s="9"/>
      <c r="E5" s="9"/>
      <c r="F5" s="9"/>
      <c r="G5" s="9"/>
      <c r="H5" s="9"/>
      <c r="I5" s="9"/>
      <c r="J5" s="9"/>
      <c r="K5" s="18"/>
      <c r="L5" s="35"/>
    </row>
    <row r="6" spans="1:12" s="1" customFormat="1" x14ac:dyDescent="0.35">
      <c r="A6" s="16" t="s">
        <v>1</v>
      </c>
      <c r="B6" s="36">
        <v>6.6847441304615174E-2</v>
      </c>
      <c r="C6" s="37">
        <v>5.7000000000000002E-2</v>
      </c>
      <c r="D6" s="37">
        <v>1.29E-2</v>
      </c>
      <c r="E6" s="37">
        <v>9.2999999999999999E-2</v>
      </c>
      <c r="F6" s="37">
        <v>9.1556455532966874E-2</v>
      </c>
      <c r="G6" s="37">
        <v>6.6493328982492717E-2</v>
      </c>
      <c r="H6" s="37">
        <v>7.2400000000000006E-2</v>
      </c>
      <c r="I6" s="37">
        <v>9.9000000000000005E-2</v>
      </c>
      <c r="J6" s="37">
        <v>7.4999999999999997E-2</v>
      </c>
      <c r="K6" s="10"/>
      <c r="L6" s="38">
        <f>SUMPRODUCT(B6:J6,$B$7:$J$7)/$L$7</f>
        <v>7.8805374031654718E-2</v>
      </c>
    </row>
    <row r="7" spans="1:12" x14ac:dyDescent="0.35">
      <c r="A7" s="17" t="s">
        <v>8</v>
      </c>
      <c r="B7" s="39">
        <v>171648</v>
      </c>
      <c r="C7" s="40">
        <v>83261</v>
      </c>
      <c r="D7" s="40">
        <v>10258</v>
      </c>
      <c r="E7" s="40">
        <v>91806</v>
      </c>
      <c r="F7" s="40">
        <v>1036</v>
      </c>
      <c r="G7" s="40">
        <v>25764</v>
      </c>
      <c r="H7" s="40">
        <v>64997</v>
      </c>
      <c r="I7" s="40">
        <v>201290</v>
      </c>
      <c r="J7" s="40">
        <v>27238</v>
      </c>
      <c r="K7" s="41"/>
      <c r="L7" s="42">
        <f>SUM(B7:J7)</f>
        <v>677298</v>
      </c>
    </row>
    <row r="8" spans="1:12" x14ac:dyDescent="0.35">
      <c r="A8" s="18"/>
      <c r="B8" s="43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12" x14ac:dyDescent="0.35">
      <c r="A9" s="19" t="s">
        <v>15</v>
      </c>
      <c r="B9" s="46"/>
      <c r="C9" s="47"/>
      <c r="D9" s="47"/>
      <c r="E9" s="47"/>
      <c r="F9" s="47"/>
      <c r="G9" s="47"/>
      <c r="H9" s="47"/>
      <c r="I9" s="47"/>
      <c r="J9" s="47"/>
      <c r="K9" s="44"/>
      <c r="L9" s="48"/>
    </row>
    <row r="10" spans="1:12" s="1" customFormat="1" x14ac:dyDescent="0.35">
      <c r="A10" s="20" t="s">
        <v>2</v>
      </c>
      <c r="B10" s="49">
        <v>8.0635352672969243E-2</v>
      </c>
      <c r="C10" s="50">
        <v>5.7150134475184133E-2</v>
      </c>
      <c r="D10" s="50">
        <v>5.279195445919193E-2</v>
      </c>
      <c r="E10" s="50">
        <v>5.839298472375748E-2</v>
      </c>
      <c r="F10" s="50">
        <v>5.8357391249989107E-2</v>
      </c>
      <c r="G10" s="50">
        <v>5.7877133967002337E-2</v>
      </c>
      <c r="H10" s="50">
        <v>8.211192964799921E-2</v>
      </c>
      <c r="I10" s="50">
        <v>5.4175588513497921E-2</v>
      </c>
      <c r="J10" s="50">
        <v>7.8981628714923383E-2</v>
      </c>
      <c r="K10" s="10"/>
      <c r="L10" s="51">
        <f>SUMPRODUCT(B10:J10,$B$7:$J$7)/$L$7</f>
        <v>6.562337439288278E-2</v>
      </c>
    </row>
    <row r="11" spans="1:12" s="1" customFormat="1" x14ac:dyDescent="0.35">
      <c r="A11" s="2" t="s">
        <v>3</v>
      </c>
      <c r="B11" s="52">
        <v>0.1195940473294695</v>
      </c>
      <c r="C11" s="11">
        <v>0.1263171896541255</v>
      </c>
      <c r="D11" s="11">
        <v>0.18036337984270623</v>
      </c>
      <c r="E11" s="11">
        <v>0.14165173461394967</v>
      </c>
      <c r="F11" s="11">
        <v>0.14140094748948911</v>
      </c>
      <c r="G11" s="11">
        <v>0.12985749999999996</v>
      </c>
      <c r="H11" s="11">
        <v>6.6908598722682427E-2</v>
      </c>
      <c r="I11" s="11">
        <v>0.1153210009533438</v>
      </c>
      <c r="J11" s="11">
        <v>0.10428172288332627</v>
      </c>
      <c r="K11" s="10"/>
      <c r="L11" s="53">
        <f t="shared" ref="L11:L26" si="0">SUMPRODUCT(B11:J11,$B$7:$J$7)/$L$7</f>
        <v>0.11781285241469423</v>
      </c>
    </row>
    <row r="12" spans="1:12" s="1" customFormat="1" x14ac:dyDescent="0.35">
      <c r="A12" s="20" t="s">
        <v>4</v>
      </c>
      <c r="B12" s="49">
        <v>8.9208958619244758E-2</v>
      </c>
      <c r="C12" s="50">
        <v>8.2739619308536141E-2</v>
      </c>
      <c r="D12" s="50">
        <v>8.616422323530748E-2</v>
      </c>
      <c r="E12" s="50">
        <v>8.039260573779787E-2</v>
      </c>
      <c r="F12" s="50">
        <v>8.0299925044498399E-2</v>
      </c>
      <c r="G12" s="50">
        <v>7.7800000000001215E-2</v>
      </c>
      <c r="H12" s="50">
        <v>7.8421231992476595E-2</v>
      </c>
      <c r="I12" s="50">
        <v>6.9162451549426171E-2</v>
      </c>
      <c r="J12" s="50">
        <v>8.4412401323613356E-2</v>
      </c>
      <c r="K12" s="54"/>
      <c r="L12" s="51">
        <f t="shared" si="0"/>
        <v>7.9539033829176986E-2</v>
      </c>
    </row>
    <row r="13" spans="1:12" s="1" customFormat="1" x14ac:dyDescent="0.35">
      <c r="A13" s="4"/>
      <c r="B13" s="55"/>
      <c r="C13" s="10"/>
      <c r="D13" s="10"/>
      <c r="E13" s="10"/>
      <c r="F13" s="10"/>
      <c r="G13" s="10"/>
      <c r="H13" s="10"/>
      <c r="I13" s="10"/>
      <c r="J13" s="10"/>
      <c r="K13" s="10"/>
      <c r="L13" s="56"/>
    </row>
    <row r="14" spans="1:12" s="1" customFormat="1" x14ac:dyDescent="0.35">
      <c r="A14" s="21" t="s">
        <v>16</v>
      </c>
      <c r="B14" s="57"/>
      <c r="C14" s="58"/>
      <c r="D14" s="58"/>
      <c r="E14" s="58"/>
      <c r="F14" s="58"/>
      <c r="G14" s="58"/>
      <c r="H14" s="58"/>
      <c r="I14" s="58"/>
      <c r="J14" s="58"/>
      <c r="K14" s="10"/>
      <c r="L14" s="59"/>
    </row>
    <row r="15" spans="1:12" s="1" customFormat="1" x14ac:dyDescent="0.35">
      <c r="A15" s="22" t="s">
        <v>5</v>
      </c>
      <c r="B15" s="60">
        <v>0.10489650300093722</v>
      </c>
      <c r="C15" s="61">
        <v>5.7702090099499823E-2</v>
      </c>
      <c r="D15" s="61">
        <v>8.1799653803779723E-2</v>
      </c>
      <c r="E15" s="61">
        <v>8.4770971479534968E-2</v>
      </c>
      <c r="F15" s="61">
        <v>8.4770971479534968E-2</v>
      </c>
      <c r="G15" s="61">
        <v>7.8047276417746586E-2</v>
      </c>
      <c r="H15" s="61">
        <v>6.6822167198545446E-2</v>
      </c>
      <c r="I15" s="61">
        <v>7.882574596173697E-2</v>
      </c>
      <c r="J15" s="61">
        <v>8.7750711239990328E-2</v>
      </c>
      <c r="K15" s="10"/>
      <c r="L15" s="62">
        <f t="shared" si="0"/>
        <v>8.2873498463195028E-2</v>
      </c>
    </row>
    <row r="16" spans="1:12" s="1" customFormat="1" x14ac:dyDescent="0.35">
      <c r="A16" s="22" t="s">
        <v>6</v>
      </c>
      <c r="B16" s="60">
        <v>9.6472947623321738E-3</v>
      </c>
      <c r="C16" s="61">
        <v>4.1000000000000002E-2</v>
      </c>
      <c r="D16" s="61">
        <f>-0.001+4.78246783119363%</f>
        <v>4.6824678311936298E-2</v>
      </c>
      <c r="E16" s="61">
        <v>7.4122810536040289E-3</v>
      </c>
      <c r="F16" s="61">
        <v>7.4122810536040289E-3</v>
      </c>
      <c r="G16" s="61">
        <v>6.6772393049598896E-3</v>
      </c>
      <c r="H16" s="61">
        <v>1.052753311009148E-2</v>
      </c>
      <c r="I16" s="61">
        <v>2.5508631533660581E-2</v>
      </c>
      <c r="J16" s="61">
        <v>2.3042180518112149E-2</v>
      </c>
      <c r="K16" s="10"/>
      <c r="L16" s="62">
        <f t="shared" si="0"/>
        <v>1.8982315341902409E-2</v>
      </c>
    </row>
    <row r="17" spans="1:12" s="1" customFormat="1" x14ac:dyDescent="0.35">
      <c r="A17" s="3" t="s">
        <v>7</v>
      </c>
      <c r="B17" s="63">
        <v>1.9E-2</v>
      </c>
      <c r="C17" s="12">
        <v>1.7999999999999999E-2</v>
      </c>
      <c r="D17" s="12">
        <v>1.7693533168386812E-2</v>
      </c>
      <c r="E17" s="12">
        <v>1.9E-2</v>
      </c>
      <c r="F17" s="12">
        <v>1.9E-2</v>
      </c>
      <c r="G17" s="12">
        <v>2.5000000000000001E-2</v>
      </c>
      <c r="H17" s="12">
        <v>1.9E-2</v>
      </c>
      <c r="I17" s="12">
        <v>1.9E-2</v>
      </c>
      <c r="J17" s="12">
        <v>1.9E-2</v>
      </c>
      <c r="K17" s="10"/>
      <c r="L17" s="64">
        <f t="shared" si="0"/>
        <v>1.9085518137129168E-2</v>
      </c>
    </row>
    <row r="18" spans="1:12" s="1" customFormat="1" x14ac:dyDescent="0.35">
      <c r="A18" s="23" t="s">
        <v>4</v>
      </c>
      <c r="B18" s="60">
        <v>0.13354379776326938</v>
      </c>
      <c r="C18" s="61">
        <v>0.11700000000000001</v>
      </c>
      <c r="D18" s="61">
        <f>SUM(D15:D17)</f>
        <v>0.14631786528410284</v>
      </c>
      <c r="E18" s="61">
        <v>0.111183252533139</v>
      </c>
      <c r="F18" s="61">
        <v>0.111183252533139</v>
      </c>
      <c r="G18" s="61">
        <v>0.11</v>
      </c>
      <c r="H18" s="61">
        <v>9.6349700308636932E-2</v>
      </c>
      <c r="I18" s="61">
        <v>0.12333437749539755</v>
      </c>
      <c r="J18" s="61">
        <v>0.12979289175810246</v>
      </c>
      <c r="K18" s="54"/>
      <c r="L18" s="62">
        <f t="shared" si="0"/>
        <v>0.12098843359193726</v>
      </c>
    </row>
    <row r="19" spans="1:12" x14ac:dyDescent="0.35">
      <c r="A19" s="18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5"/>
    </row>
    <row r="20" spans="1:12" x14ac:dyDescent="0.35">
      <c r="A20" s="24" t="s">
        <v>18</v>
      </c>
      <c r="B20" s="57"/>
      <c r="C20" s="47"/>
      <c r="D20" s="47"/>
      <c r="E20" s="47"/>
      <c r="F20" s="47"/>
      <c r="G20" s="47"/>
      <c r="H20" s="47"/>
      <c r="I20" s="47"/>
      <c r="J20" s="47"/>
      <c r="K20" s="44"/>
      <c r="L20" s="48"/>
    </row>
    <row r="21" spans="1:12" x14ac:dyDescent="0.35">
      <c r="A21" s="25" t="s">
        <v>9</v>
      </c>
      <c r="B21" s="65">
        <v>4.140885674357872E-2</v>
      </c>
      <c r="C21" s="66">
        <v>7.9753727896992102E-2</v>
      </c>
      <c r="D21" s="66">
        <v>1.5142779206718068E-2</v>
      </c>
      <c r="E21" s="66">
        <v>8.160829363698538E-2</v>
      </c>
      <c r="F21" s="66">
        <v>8.1609441170531816E-2</v>
      </c>
      <c r="G21" s="66">
        <v>7.1669063537538477E-2</v>
      </c>
      <c r="H21" s="66">
        <v>6.3E-2</v>
      </c>
      <c r="I21" s="66">
        <v>9.4028439917840517E-2</v>
      </c>
      <c r="J21" s="66">
        <v>8.108791573167809E-2</v>
      </c>
      <c r="K21" s="10"/>
      <c r="L21" s="67">
        <f t="shared" si="0"/>
        <v>7.1692350589088141E-2</v>
      </c>
    </row>
    <row r="22" spans="1:12" x14ac:dyDescent="0.35">
      <c r="A22" s="25" t="s">
        <v>10</v>
      </c>
      <c r="B22" s="65">
        <v>1.3121924099714249E-2</v>
      </c>
      <c r="C22" s="66">
        <v>-3.2855305023415243E-3</v>
      </c>
      <c r="D22" s="66">
        <f>-0.001+0.131836941478971%</f>
        <v>3.1836941478970994E-4</v>
      </c>
      <c r="E22" s="66">
        <v>5.8908142349134119E-3</v>
      </c>
      <c r="F22" s="66">
        <v>5.6949767842014287E-3</v>
      </c>
      <c r="G22" s="66">
        <v>-9.5269633869530142E-3</v>
      </c>
      <c r="H22" s="66">
        <v>-1.4E-2</v>
      </c>
      <c r="I22" s="66">
        <v>1.6158114760612498E-2</v>
      </c>
      <c r="J22" s="66">
        <v>-8.6242189033011694E-3</v>
      </c>
      <c r="K22" s="10"/>
      <c r="L22" s="67">
        <f t="shared" si="0"/>
        <v>6.483000325915941E-3</v>
      </c>
    </row>
    <row r="23" spans="1:12" x14ac:dyDescent="0.35">
      <c r="A23" s="25" t="s">
        <v>7</v>
      </c>
      <c r="B23" s="65">
        <v>1.2841086982964328E-3</v>
      </c>
      <c r="C23" s="66">
        <v>1.2036476537126031E-3</v>
      </c>
      <c r="D23" s="66">
        <v>-9.0208572670401332E-4</v>
      </c>
      <c r="E23" s="66">
        <v>6.8194708322944376E-3</v>
      </c>
      <c r="F23" s="66">
        <v>6.779106542021753E-3</v>
      </c>
      <c r="G23" s="66">
        <v>7.7359070242263876E-3</v>
      </c>
      <c r="H23" s="66">
        <v>1E-3</v>
      </c>
      <c r="I23" s="66">
        <v>1.5552874093830086E-3</v>
      </c>
      <c r="J23" s="66">
        <v>1.4531831249178047E-3</v>
      </c>
      <c r="K23" s="10"/>
      <c r="L23" s="67">
        <f t="shared" si="0"/>
        <v>2.3053663358329193E-3</v>
      </c>
    </row>
    <row r="24" spans="1:12" x14ac:dyDescent="0.35">
      <c r="A24" s="25" t="s">
        <v>11</v>
      </c>
      <c r="B24" s="65">
        <v>8.4230615764989865E-3</v>
      </c>
      <c r="C24" s="66">
        <v>-1.8207104026001928E-2</v>
      </c>
      <c r="D24" s="66">
        <v>-1.8165331898259182E-3</v>
      </c>
      <c r="E24" s="66">
        <v>3.3041437278493428E-4</v>
      </c>
      <c r="F24" s="66">
        <v>3.9292730844797674E-4</v>
      </c>
      <c r="G24" s="66">
        <v>-2.8525629782164027E-3</v>
      </c>
      <c r="H24" s="66">
        <v>2.3711687302573101E-2</v>
      </c>
      <c r="I24" s="66">
        <v>-1.3004033599774546E-2</v>
      </c>
      <c r="J24" s="66">
        <v>4.7467259932087473E-3</v>
      </c>
      <c r="K24" s="10"/>
      <c r="L24" s="67">
        <f t="shared" si="0"/>
        <v>-1.5925462814726445E-3</v>
      </c>
    </row>
    <row r="25" spans="1:12" x14ac:dyDescent="0.35">
      <c r="A25" s="26" t="s">
        <v>12</v>
      </c>
      <c r="B25" s="68">
        <v>2.6094901865267722E-3</v>
      </c>
      <c r="C25" s="13">
        <v>-2.4468275694804892E-3</v>
      </c>
      <c r="D25" s="13">
        <v>0</v>
      </c>
      <c r="E25" s="13">
        <v>-1.5002512811909199E-3</v>
      </c>
      <c r="F25" s="13">
        <v>-2.9199962722361028E-3</v>
      </c>
      <c r="G25" s="13">
        <v>-5.3211521410273521E-4</v>
      </c>
      <c r="H25" s="13">
        <v>-1.5819749096430968E-3</v>
      </c>
      <c r="I25" s="13">
        <v>-5.4791401787684935E-5</v>
      </c>
      <c r="J25" s="13">
        <v>-3.6135881514359897E-3</v>
      </c>
      <c r="K25" s="10"/>
      <c r="L25" s="69">
        <f t="shared" si="0"/>
        <v>-1.8095083537451702E-4</v>
      </c>
    </row>
    <row r="26" spans="1:12" x14ac:dyDescent="0.35">
      <c r="A26" s="27" t="s">
        <v>4</v>
      </c>
      <c r="B26" s="68">
        <f t="shared" ref="B26:J26" si="1">SUM(B21:B25)</f>
        <v>6.684744130461516E-2</v>
      </c>
      <c r="C26" s="13">
        <f t="shared" si="1"/>
        <v>5.7017913452880764E-2</v>
      </c>
      <c r="D26" s="13">
        <f t="shared" si="1"/>
        <v>1.2742529704977848E-2</v>
      </c>
      <c r="E26" s="13">
        <f t="shared" si="1"/>
        <v>9.3148741795787235E-2</v>
      </c>
      <c r="F26" s="13">
        <f t="shared" si="1"/>
        <v>9.1556455532966874E-2</v>
      </c>
      <c r="G26" s="13">
        <f t="shared" si="1"/>
        <v>6.6493328982492717E-2</v>
      </c>
      <c r="H26" s="13">
        <f t="shared" si="1"/>
        <v>7.2129712392930007E-2</v>
      </c>
      <c r="I26" s="13">
        <f t="shared" si="1"/>
        <v>9.8683017086273778E-2</v>
      </c>
      <c r="J26" s="13">
        <f t="shared" si="1"/>
        <v>7.5050017795067481E-2</v>
      </c>
      <c r="K26" s="70"/>
      <c r="L26" s="69">
        <f t="shared" si="0"/>
        <v>7.8707220133989841E-2</v>
      </c>
    </row>
    <row r="27" spans="1:12" x14ac:dyDescent="0.35"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35">
      <c r="A28" t="s">
        <v>28</v>
      </c>
      <c r="C28" s="6"/>
      <c r="D28" s="6"/>
      <c r="E28" s="6"/>
      <c r="F28" s="6"/>
      <c r="G28" s="6"/>
      <c r="H28" s="6"/>
      <c r="I28" s="6"/>
      <c r="J28" s="6"/>
      <c r="K28" s="5"/>
      <c r="L28" s="6"/>
    </row>
  </sheetData>
  <sortState xmlns:xlrd2="http://schemas.microsoft.com/office/spreadsheetml/2017/richdata2" columnSort="1" ref="B2:J46">
    <sortCondition ref="B4:J4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3F186D082EA468EA7E4F1F092FC47" ma:contentTypeVersion="14" ma:contentTypeDescription="Create a new document." ma:contentTypeScope="" ma:versionID="56a4c8ba13cdfd7a57b0f51d0d1b806a">
  <xsd:schema xmlns:xsd="http://www.w3.org/2001/XMLSchema" xmlns:xs="http://www.w3.org/2001/XMLSchema" xmlns:p="http://schemas.microsoft.com/office/2006/metadata/properties" xmlns:ns2="e86af516-08af-420e-ad5c-d162defa213f" xmlns:ns3="85471739-20a3-405f-8957-71a2abecc360" targetNamespace="http://schemas.microsoft.com/office/2006/metadata/properties" ma:root="true" ma:fieldsID="049354c995394fe9346fefd3d197f94e" ns2:_="" ns3:_="">
    <xsd:import namespace="e86af516-08af-420e-ad5c-d162defa213f"/>
    <xsd:import namespace="85471739-20a3-405f-8957-71a2abecc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af516-08af-420e-ad5c-d162defa2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1739-20a3-405f-8957-71a2abecc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ea883f-a43d-4557-89a5-87954ab456b0}" ma:internalName="TaxCatchAll" ma:showField="CatchAllData" ma:web="85471739-20a3-405f-8957-71a2abecc3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4B0E9-EE8C-4501-8F92-177FA47A16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E368A-D0E3-4080-BCC5-CEB8A35FE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af516-08af-420e-ad5c-d162defa213f"/>
    <ds:schemaRef ds:uri="85471739-20a3-405f-8957-71a2abecc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Filing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Hosford, Mary (DOI)</cp:lastModifiedBy>
  <dcterms:created xsi:type="dcterms:W3CDTF">2023-05-29T22:30:06Z</dcterms:created>
  <dcterms:modified xsi:type="dcterms:W3CDTF">2024-09-11T18:30:18Z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2024-02-16T16:43:10Z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2f979fbb-6128-467d-8218-865c656afb8e</vt:lpwstr>
  </property>
  <property fmtid="{D5CDD505-2E9C-101B-9397-08002B2CF9AE}" pid="8" name="MSIP_Label_38f1469a-2c2a-4aee-b92b-090d4c5468ff_ContentBits">
    <vt:lpwstr>0</vt:lpwstr>
  </property>
</Properties>
</file>