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AR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43" i="1"/>
  <c r="D43"/>
  <c r="C43"/>
  <c r="G43" s="1"/>
  <c r="B43"/>
  <c r="F43" s="1"/>
  <c r="E42"/>
  <c r="D42"/>
  <c r="C42"/>
  <c r="G42" s="1"/>
  <c r="B42"/>
  <c r="F42" s="1"/>
  <c r="E41"/>
  <c r="D41"/>
  <c r="C41"/>
  <c r="G41" s="1"/>
  <c r="B41"/>
  <c r="F41" s="1"/>
  <c r="E40"/>
  <c r="D40"/>
  <c r="C40"/>
  <c r="G40" s="1"/>
  <c r="B40"/>
  <c r="F40" s="1"/>
  <c r="E39"/>
  <c r="D39"/>
  <c r="C39"/>
  <c r="G39" s="1"/>
  <c r="B39"/>
  <c r="F39" s="1"/>
  <c r="E38"/>
  <c r="D38"/>
  <c r="C38"/>
  <c r="G38" s="1"/>
  <c r="B38"/>
  <c r="F38" s="1"/>
  <c r="E37"/>
  <c r="D37"/>
  <c r="C37"/>
  <c r="G37" s="1"/>
  <c r="B37"/>
  <c r="F37" s="1"/>
  <c r="E36"/>
  <c r="D36"/>
  <c r="C36"/>
  <c r="G36" s="1"/>
  <c r="B36"/>
  <c r="F36" s="1"/>
  <c r="E35"/>
  <c r="D35"/>
  <c r="C35"/>
  <c r="G35" s="1"/>
  <c r="B35"/>
  <c r="F35" s="1"/>
  <c r="E34"/>
  <c r="D34"/>
  <c r="C34"/>
  <c r="G34" s="1"/>
  <c r="B34"/>
  <c r="F34" s="1"/>
  <c r="E33"/>
  <c r="D33"/>
  <c r="C33"/>
  <c r="G33" s="1"/>
  <c r="B33"/>
  <c r="F33" s="1"/>
  <c r="E32"/>
  <c r="D32"/>
  <c r="C32"/>
  <c r="G32" s="1"/>
  <c r="B32"/>
  <c r="F32" s="1"/>
  <c r="E31"/>
  <c r="D31"/>
  <c r="C31"/>
  <c r="G31" s="1"/>
  <c r="B31"/>
  <c r="F31" s="1"/>
  <c r="E30"/>
  <c r="D30"/>
  <c r="C30"/>
  <c r="G30" s="1"/>
  <c r="B30"/>
  <c r="F30" s="1"/>
  <c r="E29"/>
  <c r="D29"/>
  <c r="C29"/>
  <c r="G29" s="1"/>
  <c r="B29"/>
  <c r="F29" s="1"/>
  <c r="E28"/>
  <c r="D28"/>
  <c r="C28"/>
  <c r="G28" s="1"/>
  <c r="B28"/>
  <c r="F28" s="1"/>
  <c r="E27"/>
  <c r="D27"/>
  <c r="C27"/>
  <c r="G27" s="1"/>
  <c r="B27"/>
  <c r="F27" s="1"/>
  <c r="E26"/>
  <c r="D26"/>
  <c r="C26"/>
  <c r="G26" s="1"/>
  <c r="B26"/>
  <c r="F26" s="1"/>
  <c r="E25"/>
  <c r="D25"/>
  <c r="C25"/>
  <c r="G25" s="1"/>
  <c r="B25"/>
  <c r="F25" s="1"/>
  <c r="E24"/>
  <c r="D24"/>
  <c r="C24"/>
  <c r="G24" s="1"/>
  <c r="B24"/>
  <c r="F24" s="1"/>
  <c r="E23"/>
  <c r="D23"/>
  <c r="C23"/>
  <c r="G23" s="1"/>
  <c r="B23"/>
  <c r="F23" s="1"/>
  <c r="E22"/>
  <c r="D22"/>
  <c r="C22"/>
  <c r="G22" s="1"/>
  <c r="B22"/>
  <c r="F22" s="1"/>
  <c r="E21"/>
  <c r="D21"/>
  <c r="C21"/>
  <c r="G21" s="1"/>
  <c r="B21"/>
  <c r="F21" s="1"/>
  <c r="E20"/>
  <c r="D20"/>
  <c r="C20"/>
  <c r="G20" s="1"/>
  <c r="B20"/>
  <c r="F20" s="1"/>
  <c r="E19"/>
  <c r="D19"/>
  <c r="C19"/>
  <c r="G19" s="1"/>
  <c r="B19"/>
  <c r="F19" s="1"/>
  <c r="E18"/>
  <c r="D18"/>
  <c r="C18"/>
  <c r="G18" s="1"/>
  <c r="B18"/>
  <c r="F18" s="1"/>
  <c r="E17"/>
  <c r="D17"/>
  <c r="C17"/>
  <c r="G17" s="1"/>
  <c r="B17"/>
  <c r="F17" s="1"/>
  <c r="E16"/>
  <c r="D16"/>
  <c r="C16"/>
  <c r="G16" s="1"/>
  <c r="B16"/>
  <c r="F16" s="1"/>
  <c r="E15"/>
  <c r="D15"/>
  <c r="C15"/>
  <c r="G15" s="1"/>
  <c r="B15"/>
  <c r="F15" s="1"/>
  <c r="E14"/>
  <c r="D14"/>
  <c r="C14"/>
  <c r="G14" s="1"/>
  <c r="B14"/>
  <c r="F14" s="1"/>
  <c r="E13"/>
  <c r="D13"/>
  <c r="C13"/>
  <c r="G13" s="1"/>
  <c r="B13"/>
  <c r="F13" s="1"/>
  <c r="E12"/>
  <c r="D12"/>
  <c r="C12"/>
  <c r="G12" s="1"/>
  <c r="B12"/>
  <c r="F12" s="1"/>
  <c r="E11"/>
  <c r="D11"/>
  <c r="C11"/>
  <c r="G11" s="1"/>
  <c r="B11"/>
  <c r="F11" s="1"/>
  <c r="E10"/>
  <c r="D10"/>
  <c r="C10"/>
  <c r="G10" s="1"/>
  <c r="B10"/>
  <c r="F10" s="1"/>
  <c r="E9"/>
  <c r="D9"/>
  <c r="C9"/>
  <c r="G9" s="1"/>
  <c r="B9"/>
  <c r="F9" s="1"/>
  <c r="E8"/>
  <c r="D8"/>
  <c r="C8"/>
  <c r="G8" s="1"/>
  <c r="B8"/>
  <c r="F8" s="1"/>
  <c r="E7"/>
  <c r="D7"/>
  <c r="C7"/>
  <c r="G7" s="1"/>
  <c r="B7"/>
  <c r="F7" s="1"/>
  <c r="E6"/>
  <c r="D6"/>
  <c r="C6"/>
  <c r="G6" s="1"/>
  <c r="B6"/>
  <c r="F6" s="1"/>
  <c r="E5"/>
  <c r="D5"/>
  <c r="C5"/>
  <c r="G5" s="1"/>
  <c r="B5"/>
  <c r="F5" s="1"/>
  <c r="E4"/>
  <c r="D4"/>
  <c r="C4"/>
  <c r="G4" s="1"/>
  <c r="B4"/>
  <c r="F4" s="1"/>
  <c r="E3"/>
  <c r="D3"/>
  <c r="C3"/>
  <c r="G3" s="1"/>
  <c r="B3"/>
  <c r="F3" s="1"/>
  <c r="E2"/>
  <c r="D2"/>
  <c r="C2"/>
  <c r="G2" s="1"/>
  <c r="B2"/>
  <c r="F2" s="1"/>
  <c r="I3" l="1"/>
  <c r="I11"/>
  <c r="J2"/>
  <c r="J11"/>
  <c r="J19"/>
  <c r="J41"/>
  <c r="J3"/>
  <c r="H3"/>
  <c r="J27"/>
  <c r="H27"/>
  <c r="H34"/>
  <c r="J34"/>
  <c r="H11"/>
  <c r="H19"/>
  <c r="H41"/>
  <c r="I19"/>
  <c r="I27"/>
  <c r="I34"/>
  <c r="I41"/>
  <c r="I2" l="1"/>
  <c r="H2"/>
</calcChain>
</file>

<file path=xl/sharedStrings.xml><?xml version="1.0" encoding="utf-8"?>
<sst xmlns="http://schemas.openxmlformats.org/spreadsheetml/2006/main" count="51" uniqueCount="23">
  <si>
    <t>LDC # Sales Customers</t>
  </si>
  <si>
    <t>LDC  THERMS (Volume)</t>
  </si>
  <si>
    <t>CG  # Sales Customer</t>
  </si>
  <si>
    <t>CG THERMS (Volume)</t>
  </si>
  <si>
    <t>Total  Gas Customer Counts</t>
  </si>
  <si>
    <t>Total Therms</t>
  </si>
  <si>
    <t>% of classs Therms</t>
  </si>
  <si>
    <t>% of Customers</t>
  </si>
  <si>
    <t>Rate Class Load ( in %) Therms</t>
  </si>
  <si>
    <t>March</t>
  </si>
  <si>
    <t>R</t>
  </si>
  <si>
    <t>Bay State</t>
  </si>
  <si>
    <t>Berkshire</t>
  </si>
  <si>
    <t>Blackstone</t>
  </si>
  <si>
    <t>Keyspan</t>
  </si>
  <si>
    <t>NE Gas</t>
  </si>
  <si>
    <t>NSTAR</t>
  </si>
  <si>
    <t>Unitil</t>
  </si>
  <si>
    <t>R-LI</t>
  </si>
  <si>
    <t>Small C&amp;I</t>
  </si>
  <si>
    <t>Medium C&amp;I</t>
  </si>
  <si>
    <t>Large C&amp;I</t>
  </si>
  <si>
    <t>St-Light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</si>
</sst>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/>
    </xf>
    <xf numFmtId="3" fontId="1" fillId="4" borderId="8" xfId="0" applyNumberFormat="1" applyFont="1" applyFill="1" applyBorder="1"/>
    <xf numFmtId="3" fontId="1" fillId="4" borderId="1" xfId="0" applyNumberFormat="1" applyFon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/>
    <xf numFmtId="3" fontId="1" fillId="6" borderId="1" xfId="0" applyNumberFormat="1" applyFont="1" applyFill="1" applyBorder="1"/>
    <xf numFmtId="9" fontId="1" fillId="6" borderId="6" xfId="0" applyNumberFormat="1" applyFont="1" applyFill="1" applyBorder="1" applyAlignment="1">
      <alignment horizontal="center" vertical="top"/>
    </xf>
    <xf numFmtId="9" fontId="0" fillId="6" borderId="1" xfId="0" applyNumberFormat="1" applyFill="1" applyBorder="1" applyAlignment="1">
      <alignment horizontal="center" vertical="top"/>
    </xf>
    <xf numFmtId="0" fontId="0" fillId="5" borderId="0" xfId="0" applyFill="1" applyAlignment="1">
      <alignment horizontal="left" indent="2"/>
    </xf>
    <xf numFmtId="3" fontId="0" fillId="6" borderId="1" xfId="0" applyNumberFormat="1" applyFill="1" applyBorder="1"/>
    <xf numFmtId="0" fontId="1" fillId="7" borderId="0" xfId="0" applyFont="1" applyFill="1" applyAlignment="1">
      <alignment horizontal="left" indent="1"/>
    </xf>
    <xf numFmtId="3" fontId="1" fillId="7" borderId="0" xfId="0" applyNumberFormat="1" applyFont="1" applyFill="1"/>
    <xf numFmtId="3" fontId="1" fillId="8" borderId="1" xfId="0" applyNumberFormat="1" applyFont="1" applyFill="1" applyBorder="1" applyAlignment="1">
      <alignment horizontal="center"/>
    </xf>
    <xf numFmtId="9" fontId="1" fillId="8" borderId="6" xfId="0" applyNumberFormat="1" applyFont="1" applyFill="1" applyBorder="1" applyAlignment="1">
      <alignment horizontal="center" vertical="top"/>
    </xf>
    <xf numFmtId="9" fontId="1" fillId="8" borderId="1" xfId="0" applyNumberFormat="1" applyFont="1" applyFill="1" applyBorder="1" applyAlignment="1">
      <alignment horizontal="center" vertical="top"/>
    </xf>
    <xf numFmtId="0" fontId="0" fillId="7" borderId="0" xfId="0" applyFill="1" applyAlignment="1">
      <alignment horizontal="left" indent="2"/>
    </xf>
    <xf numFmtId="3" fontId="0" fillId="8" borderId="1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left" indent="1"/>
    </xf>
    <xf numFmtId="3" fontId="1" fillId="9" borderId="0" xfId="0" applyNumberFormat="1" applyFont="1" applyFill="1"/>
    <xf numFmtId="3" fontId="1" fillId="10" borderId="1" xfId="0" applyNumberFormat="1" applyFont="1" applyFill="1" applyBorder="1" applyAlignment="1">
      <alignment horizontal="center"/>
    </xf>
    <xf numFmtId="9" fontId="1" fillId="10" borderId="6" xfId="0" applyNumberFormat="1" applyFont="1" applyFill="1" applyBorder="1" applyAlignment="1">
      <alignment horizontal="center" vertical="top"/>
    </xf>
    <xf numFmtId="9" fontId="1" fillId="10" borderId="1" xfId="0" applyNumberFormat="1" applyFont="1" applyFill="1" applyBorder="1" applyAlignment="1">
      <alignment horizontal="center" vertical="top"/>
    </xf>
    <xf numFmtId="0" fontId="0" fillId="9" borderId="0" xfId="0" applyFill="1" applyAlignment="1">
      <alignment horizontal="left" indent="2"/>
    </xf>
    <xf numFmtId="3" fontId="0" fillId="10" borderId="1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left" indent="1"/>
    </xf>
    <xf numFmtId="3" fontId="1" fillId="11" borderId="0" xfId="0" applyNumberFormat="1" applyFont="1" applyFill="1"/>
    <xf numFmtId="3" fontId="1" fillId="11" borderId="1" xfId="0" applyNumberFormat="1" applyFont="1" applyFill="1" applyBorder="1" applyAlignment="1">
      <alignment horizontal="center"/>
    </xf>
    <xf numFmtId="9" fontId="1" fillId="11" borderId="6" xfId="0" applyNumberFormat="1" applyFont="1" applyFill="1" applyBorder="1" applyAlignment="1">
      <alignment horizontal="center" vertical="top"/>
    </xf>
    <xf numFmtId="9" fontId="1" fillId="11" borderId="1" xfId="0" applyNumberFormat="1" applyFont="1" applyFill="1" applyBorder="1" applyAlignment="1">
      <alignment horizontal="center" vertical="top"/>
    </xf>
    <xf numFmtId="0" fontId="0" fillId="11" borderId="0" xfId="0" applyFill="1" applyAlignment="1">
      <alignment horizontal="left" indent="2"/>
    </xf>
    <xf numFmtId="3" fontId="0" fillId="11" borderId="1" xfId="0" applyNumberFormat="1" applyFont="1" applyFill="1" applyBorder="1" applyAlignment="1">
      <alignment horizontal="center"/>
    </xf>
    <xf numFmtId="0" fontId="1" fillId="12" borderId="0" xfId="0" applyFont="1" applyFill="1" applyAlignment="1">
      <alignment horizontal="left" indent="1"/>
    </xf>
    <xf numFmtId="3" fontId="1" fillId="12" borderId="0" xfId="0" applyNumberFormat="1" applyFont="1" applyFill="1"/>
    <xf numFmtId="3" fontId="1" fillId="13" borderId="1" xfId="0" applyNumberFormat="1" applyFont="1" applyFill="1" applyBorder="1" applyAlignment="1">
      <alignment horizontal="center"/>
    </xf>
    <xf numFmtId="9" fontId="1" fillId="13" borderId="6" xfId="0" applyNumberFormat="1" applyFont="1" applyFill="1" applyBorder="1" applyAlignment="1">
      <alignment horizontal="center" vertical="top"/>
    </xf>
    <xf numFmtId="164" fontId="1" fillId="13" borderId="1" xfId="0" applyNumberFormat="1" applyFont="1" applyFill="1" applyBorder="1" applyAlignment="1">
      <alignment horizontal="center" vertical="top"/>
    </xf>
    <xf numFmtId="0" fontId="0" fillId="12" borderId="0" xfId="0" applyFill="1" applyAlignment="1">
      <alignment horizontal="left" indent="2"/>
    </xf>
    <xf numFmtId="3" fontId="0" fillId="13" borderId="1" xfId="0" applyNumberFormat="1" applyFont="1" applyFill="1" applyBorder="1" applyAlignment="1">
      <alignment horizontal="center"/>
    </xf>
    <xf numFmtId="0" fontId="1" fillId="14" borderId="0" xfId="0" applyFont="1" applyFill="1" applyAlignment="1">
      <alignment horizontal="left" indent="1"/>
    </xf>
    <xf numFmtId="3" fontId="1" fillId="14" borderId="0" xfId="0" applyNumberFormat="1" applyFont="1" applyFill="1"/>
    <xf numFmtId="3" fontId="1" fillId="15" borderId="1" xfId="0" applyNumberFormat="1" applyFont="1" applyFill="1" applyBorder="1" applyAlignment="1">
      <alignment horizontal="center"/>
    </xf>
    <xf numFmtId="164" fontId="1" fillId="15" borderId="6" xfId="0" applyNumberFormat="1" applyFont="1" applyFill="1" applyBorder="1" applyAlignment="1">
      <alignment horizontal="center" vertical="top"/>
    </xf>
    <xf numFmtId="164" fontId="1" fillId="15" borderId="1" xfId="0" applyNumberFormat="1" applyFont="1" applyFill="1" applyBorder="1" applyAlignment="1">
      <alignment horizontal="center" vertical="top"/>
    </xf>
    <xf numFmtId="0" fontId="0" fillId="14" borderId="0" xfId="0" applyFill="1" applyAlignment="1">
      <alignment horizontal="left" indent="2"/>
    </xf>
    <xf numFmtId="3" fontId="0" fillId="15" borderId="1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Migration/Reports/6.G-%20Annual%20Gas%20Monthly%20%20Migration%20Report-WEB%20version.xlsx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yout"/>
      <sheetName val="2013 H-NH-LLF-HLF"/>
      <sheetName val="2013 LDC"/>
      <sheetName val="JAN"/>
      <sheetName val="FEB"/>
      <sheetName val="MAR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2012"/>
      <sheetName val="2012 LDC-"/>
    </sheetNames>
    <sheetDataSet>
      <sheetData sheetId="0"/>
      <sheetData sheetId="1"/>
      <sheetData sheetId="2">
        <row r="95">
          <cell r="B95">
            <v>1715589</v>
          </cell>
          <cell r="C95">
            <v>190710288.94</v>
          </cell>
          <cell r="D95">
            <v>25172</v>
          </cell>
          <cell r="E95">
            <v>97756248.159999996</v>
          </cell>
        </row>
        <row r="97">
          <cell r="B97">
            <v>1448089</v>
          </cell>
          <cell r="C97">
            <v>125110673.45</v>
          </cell>
          <cell r="D97">
            <v>2823</v>
          </cell>
          <cell r="E97">
            <v>648802.95000000007</v>
          </cell>
        </row>
        <row r="98">
          <cell r="B98">
            <v>436342</v>
          </cell>
          <cell r="C98">
            <v>3025151</v>
          </cell>
          <cell r="D98">
            <v>354</v>
          </cell>
          <cell r="E98">
            <v>7046.8</v>
          </cell>
        </row>
        <row r="99">
          <cell r="B99">
            <v>28057</v>
          </cell>
          <cell r="C99">
            <v>3393529</v>
          </cell>
          <cell r="D99">
            <v>46</v>
          </cell>
          <cell r="E99">
            <v>11773</v>
          </cell>
        </row>
        <row r="100">
          <cell r="B100">
            <v>156</v>
          </cell>
          <cell r="C100">
            <v>2988</v>
          </cell>
        </row>
        <row r="101">
          <cell r="B101">
            <v>714442</v>
          </cell>
          <cell r="C101">
            <v>87590238</v>
          </cell>
          <cell r="D101">
            <v>1861</v>
          </cell>
          <cell r="E101">
            <v>542132</v>
          </cell>
        </row>
        <row r="102">
          <cell r="B102">
            <v>37716</v>
          </cell>
          <cell r="C102">
            <v>451762</v>
          </cell>
          <cell r="D102">
            <v>245</v>
          </cell>
          <cell r="E102">
            <v>3522</v>
          </cell>
        </row>
        <row r="103">
          <cell r="B103">
            <v>220457</v>
          </cell>
          <cell r="C103">
            <v>29566366</v>
          </cell>
          <cell r="D103">
            <v>310</v>
          </cell>
          <cell r="E103">
            <v>82232</v>
          </cell>
        </row>
        <row r="104">
          <cell r="B104">
            <v>10919</v>
          </cell>
          <cell r="C104">
            <v>1080639.45</v>
          </cell>
          <cell r="D104">
            <v>7</v>
          </cell>
          <cell r="E104">
            <v>2097.15</v>
          </cell>
        </row>
        <row r="105">
          <cell r="B105">
            <v>147598</v>
          </cell>
          <cell r="C105">
            <v>14131479.120000001</v>
          </cell>
          <cell r="D105">
            <v>136</v>
          </cell>
          <cell r="E105">
            <v>40417</v>
          </cell>
        </row>
        <row r="106">
          <cell r="B106">
            <v>36741</v>
          </cell>
          <cell r="C106">
            <v>518276.3</v>
          </cell>
          <cell r="D106">
            <v>0</v>
          </cell>
          <cell r="E106">
            <v>0</v>
          </cell>
        </row>
        <row r="107">
          <cell r="B107">
            <v>4510</v>
          </cell>
          <cell r="C107">
            <v>522602</v>
          </cell>
          <cell r="D107">
            <v>0</v>
          </cell>
          <cell r="E107">
            <v>0</v>
          </cell>
        </row>
        <row r="108">
          <cell r="B108">
            <v>1339</v>
          </cell>
          <cell r="C108">
            <v>146929</v>
          </cell>
        </row>
        <row r="109">
          <cell r="B109">
            <v>62211</v>
          </cell>
          <cell r="C109">
            <v>8843777</v>
          </cell>
          <cell r="D109">
            <v>136</v>
          </cell>
          <cell r="E109">
            <v>40417</v>
          </cell>
        </row>
        <row r="110">
          <cell r="B110">
            <v>11827</v>
          </cell>
          <cell r="C110">
            <v>135493</v>
          </cell>
          <cell r="D110">
            <v>0</v>
          </cell>
          <cell r="E110">
            <v>0</v>
          </cell>
        </row>
        <row r="111">
          <cell r="B111">
            <v>27996</v>
          </cell>
          <cell r="C111">
            <v>3648410</v>
          </cell>
          <cell r="D111">
            <v>0</v>
          </cell>
          <cell r="E111">
            <v>0</v>
          </cell>
        </row>
        <row r="112">
          <cell r="B112">
            <v>2974</v>
          </cell>
          <cell r="C112">
            <v>315991.81999999995</v>
          </cell>
          <cell r="D112">
            <v>0</v>
          </cell>
          <cell r="E112">
            <v>0</v>
          </cell>
        </row>
        <row r="114">
          <cell r="B114">
            <v>104063</v>
          </cell>
          <cell r="C114">
            <v>22481054.359999999</v>
          </cell>
          <cell r="D114">
            <v>11847</v>
          </cell>
          <cell r="E114">
            <v>5480746.2400000002</v>
          </cell>
        </row>
        <row r="115">
          <cell r="B115">
            <v>24781</v>
          </cell>
          <cell r="C115">
            <v>1089254.3</v>
          </cell>
          <cell r="D115">
            <v>4329</v>
          </cell>
          <cell r="E115">
            <v>616910.39999999991</v>
          </cell>
        </row>
        <row r="116">
          <cell r="B116">
            <v>4071</v>
          </cell>
          <cell r="C116">
            <v>1230387</v>
          </cell>
          <cell r="D116">
            <v>416</v>
          </cell>
          <cell r="E116">
            <v>212875</v>
          </cell>
        </row>
        <row r="117">
          <cell r="B117">
            <v>158</v>
          </cell>
          <cell r="C117">
            <v>69232</v>
          </cell>
        </row>
        <row r="118">
          <cell r="B118">
            <v>48422</v>
          </cell>
          <cell r="C118">
            <v>12235756</v>
          </cell>
          <cell r="D118">
            <v>4719</v>
          </cell>
          <cell r="E118">
            <v>3231866</v>
          </cell>
        </row>
        <row r="119">
          <cell r="B119">
            <v>3427</v>
          </cell>
          <cell r="C119">
            <v>92116</v>
          </cell>
          <cell r="D119">
            <v>163</v>
          </cell>
          <cell r="E119">
            <v>9493</v>
          </cell>
        </row>
        <row r="120">
          <cell r="B120">
            <v>21901</v>
          </cell>
          <cell r="C120">
            <v>7372939</v>
          </cell>
          <cell r="D120">
            <v>2132</v>
          </cell>
          <cell r="E120">
            <v>1360519</v>
          </cell>
        </row>
        <row r="121">
          <cell r="B121">
            <v>1303</v>
          </cell>
          <cell r="C121">
            <v>391370.06</v>
          </cell>
          <cell r="D121">
            <v>88</v>
          </cell>
          <cell r="E121">
            <v>49082.84</v>
          </cell>
        </row>
        <row r="122">
          <cell r="B122">
            <v>11581</v>
          </cell>
          <cell r="C122">
            <v>15413977.26</v>
          </cell>
          <cell r="D122">
            <v>5947</v>
          </cell>
          <cell r="E122">
            <v>15628163.32</v>
          </cell>
        </row>
        <row r="123">
          <cell r="B123">
            <v>166</v>
          </cell>
          <cell r="C123">
            <v>165995.70000000001</v>
          </cell>
          <cell r="D123">
            <v>639</v>
          </cell>
          <cell r="E123">
            <v>621888</v>
          </cell>
        </row>
        <row r="124">
          <cell r="B124">
            <v>324</v>
          </cell>
          <cell r="C124">
            <v>723853</v>
          </cell>
          <cell r="D124">
            <v>239</v>
          </cell>
          <cell r="E124">
            <v>827488</v>
          </cell>
        </row>
        <row r="125">
          <cell r="B125">
            <v>8936</v>
          </cell>
          <cell r="C125">
            <v>8090789</v>
          </cell>
          <cell r="D125">
            <v>3172</v>
          </cell>
          <cell r="E125">
            <v>6325757</v>
          </cell>
        </row>
        <row r="126">
          <cell r="B126">
            <v>271</v>
          </cell>
          <cell r="C126">
            <v>71447</v>
          </cell>
          <cell r="D126">
            <v>241</v>
          </cell>
          <cell r="E126">
            <v>92055</v>
          </cell>
        </row>
        <row r="127">
          <cell r="B127">
            <v>1740</v>
          </cell>
          <cell r="C127">
            <v>5968361</v>
          </cell>
          <cell r="D127">
            <v>1586</v>
          </cell>
          <cell r="E127">
            <v>7459989</v>
          </cell>
        </row>
        <row r="128">
          <cell r="B128">
            <v>144</v>
          </cell>
          <cell r="C128">
            <v>393531.56</v>
          </cell>
          <cell r="D128">
            <v>70</v>
          </cell>
          <cell r="E128">
            <v>300986.31999999995</v>
          </cell>
        </row>
        <row r="129">
          <cell r="B129">
            <v>4257</v>
          </cell>
          <cell r="C129">
            <v>13563724.75</v>
          </cell>
          <cell r="D129">
            <v>4408</v>
          </cell>
          <cell r="E129">
            <v>74416425.650000006</v>
          </cell>
        </row>
        <row r="130">
          <cell r="B130">
            <v>8</v>
          </cell>
          <cell r="C130">
            <v>53886.700000000004</v>
          </cell>
          <cell r="D130">
            <v>87</v>
          </cell>
          <cell r="E130">
            <v>645837.19999999995</v>
          </cell>
        </row>
        <row r="131">
          <cell r="B131">
            <v>22</v>
          </cell>
          <cell r="C131">
            <v>271543</v>
          </cell>
          <cell r="D131">
            <v>86</v>
          </cell>
          <cell r="E131">
            <v>4636753</v>
          </cell>
        </row>
        <row r="132">
          <cell r="B132">
            <v>4181</v>
          </cell>
          <cell r="C132">
            <v>12471288</v>
          </cell>
          <cell r="D132">
            <v>3961</v>
          </cell>
          <cell r="E132">
            <v>57846534</v>
          </cell>
        </row>
        <row r="133">
          <cell r="B133">
            <v>0</v>
          </cell>
          <cell r="C133">
            <v>0</v>
          </cell>
          <cell r="D133">
            <v>20</v>
          </cell>
          <cell r="E133">
            <v>87009</v>
          </cell>
        </row>
        <row r="134">
          <cell r="B134">
            <v>41</v>
          </cell>
          <cell r="C134">
            <v>692011</v>
          </cell>
          <cell r="D134">
            <v>238</v>
          </cell>
          <cell r="E134">
            <v>10734595</v>
          </cell>
        </row>
        <row r="135">
          <cell r="B135">
            <v>5</v>
          </cell>
          <cell r="C135">
            <v>74996.05</v>
          </cell>
          <cell r="D135">
            <v>16</v>
          </cell>
          <cell r="E135">
            <v>465697.45</v>
          </cell>
        </row>
        <row r="136">
          <cell r="B136">
            <v>1</v>
          </cell>
          <cell r="C136">
            <v>9380</v>
          </cell>
          <cell r="D136">
            <v>0</v>
          </cell>
          <cell r="E136">
            <v>0</v>
          </cell>
        </row>
        <row r="137">
          <cell r="B137">
            <v>1</v>
          </cell>
          <cell r="C137">
            <v>9380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A2" sqref="A2"/>
    </sheetView>
  </sheetViews>
  <sheetFormatPr defaultRowHeight="15"/>
  <cols>
    <col min="1" max="1" width="17.42578125" customWidth="1"/>
    <col min="2" max="2" width="13.140625" style="57" customWidth="1"/>
    <col min="3" max="3" width="14.42578125" style="57" customWidth="1"/>
    <col min="4" max="4" width="13.140625" style="57" customWidth="1"/>
    <col min="5" max="5" width="14.140625" style="57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45.75" thickBot="1">
      <c r="A1" s="1">
        <v>2013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0">
      <c r="A2" s="10" t="s">
        <v>9</v>
      </c>
      <c r="B2" s="11">
        <f>'[1]2013 LDC'!B95</f>
        <v>1715589</v>
      </c>
      <c r="C2" s="11">
        <f>'[1]2013 LDC'!C95</f>
        <v>190710288.94</v>
      </c>
      <c r="D2" s="11">
        <f>'[1]2013 LDC'!D95</f>
        <v>25172</v>
      </c>
      <c r="E2" s="11">
        <f>'[1]2013 LDC'!E95</f>
        <v>97756248.159999996</v>
      </c>
      <c r="F2" s="12">
        <f>B2+D2</f>
        <v>1740761</v>
      </c>
      <c r="G2" s="12">
        <f>C2+E2</f>
        <v>288466537.10000002</v>
      </c>
      <c r="H2" s="13">
        <f>SUM(H3:H43)</f>
        <v>0.99465555687845508</v>
      </c>
      <c r="I2" s="14">
        <f>SUM(I3:I43)</f>
        <v>0.99999368092460705</v>
      </c>
      <c r="J2" s="14">
        <f>E2/G2</f>
        <v>0.33888245459164557</v>
      </c>
    </row>
    <row r="3" spans="1:10">
      <c r="A3" s="15" t="s">
        <v>10</v>
      </c>
      <c r="B3" s="16">
        <f>'[1]2013 LDC'!B97</f>
        <v>1448089</v>
      </c>
      <c r="C3" s="16">
        <f>'[1]2013 LDC'!C97</f>
        <v>125110673.45</v>
      </c>
      <c r="D3" s="16">
        <f>'[1]2013 LDC'!D97</f>
        <v>2823</v>
      </c>
      <c r="E3" s="16">
        <f>'[1]2013 LDC'!E97</f>
        <v>648802.95000000007</v>
      </c>
      <c r="F3" s="17">
        <f>B3+D3</f>
        <v>1450912</v>
      </c>
      <c r="G3" s="17">
        <f>C3+E3</f>
        <v>125759476.40000001</v>
      </c>
      <c r="H3" s="18">
        <f>G3/G$2</f>
        <v>0.43595863029479959</v>
      </c>
      <c r="I3" s="19">
        <f>F3/F2</f>
        <v>0.83349293785878709</v>
      </c>
      <c r="J3" s="19">
        <f>E3/G3</f>
        <v>5.1590780160086615E-3</v>
      </c>
    </row>
    <row r="4" spans="1:10">
      <c r="A4" s="20" t="s">
        <v>11</v>
      </c>
      <c r="B4" s="16">
        <f>'[1]2013 LDC'!B98</f>
        <v>436342</v>
      </c>
      <c r="C4" s="16">
        <f>'[1]2013 LDC'!C98</f>
        <v>3025151</v>
      </c>
      <c r="D4" s="16">
        <f>'[1]2013 LDC'!D98</f>
        <v>354</v>
      </c>
      <c r="E4" s="16">
        <f>'[1]2013 LDC'!E98</f>
        <v>7046.8</v>
      </c>
      <c r="F4" s="21">
        <f>B4+D4</f>
        <v>436696</v>
      </c>
      <c r="G4" s="21">
        <f t="shared" ref="F4:G33" si="0">C4+E4</f>
        <v>3032197.8</v>
      </c>
      <c r="H4" s="18"/>
      <c r="I4" s="19"/>
      <c r="J4" s="19"/>
    </row>
    <row r="5" spans="1:10">
      <c r="A5" s="20" t="s">
        <v>12</v>
      </c>
      <c r="B5" s="16">
        <f>'[1]2013 LDC'!B99</f>
        <v>28057</v>
      </c>
      <c r="C5" s="16">
        <f>'[1]2013 LDC'!C99</f>
        <v>3393529</v>
      </c>
      <c r="D5" s="16">
        <f>'[1]2013 LDC'!D99</f>
        <v>46</v>
      </c>
      <c r="E5" s="16">
        <f>'[1]2013 LDC'!E99</f>
        <v>11773</v>
      </c>
      <c r="F5" s="21">
        <f t="shared" si="0"/>
        <v>28103</v>
      </c>
      <c r="G5" s="21">
        <f t="shared" si="0"/>
        <v>3405302</v>
      </c>
      <c r="H5" s="18"/>
      <c r="I5" s="19"/>
      <c r="J5" s="19"/>
    </row>
    <row r="6" spans="1:10">
      <c r="A6" s="20" t="s">
        <v>13</v>
      </c>
      <c r="B6" s="16">
        <f>'[1]2013 LDC'!B100</f>
        <v>156</v>
      </c>
      <c r="C6" s="16">
        <f>'[1]2013 LDC'!C100</f>
        <v>2988</v>
      </c>
      <c r="D6" s="16">
        <f>'[1]2013 LDC'!D100</f>
        <v>0</v>
      </c>
      <c r="E6" s="16">
        <f>'[1]2013 LDC'!E100</f>
        <v>0</v>
      </c>
      <c r="F6" s="21">
        <f t="shared" si="0"/>
        <v>156</v>
      </c>
      <c r="G6" s="21">
        <f t="shared" si="0"/>
        <v>2988</v>
      </c>
      <c r="H6" s="18"/>
      <c r="I6" s="19"/>
      <c r="J6" s="19"/>
    </row>
    <row r="7" spans="1:10">
      <c r="A7" s="20" t="s">
        <v>14</v>
      </c>
      <c r="B7" s="16">
        <f>'[1]2013 LDC'!B101</f>
        <v>714442</v>
      </c>
      <c r="C7" s="16">
        <f>'[1]2013 LDC'!C101</f>
        <v>87590238</v>
      </c>
      <c r="D7" s="16">
        <f>'[1]2013 LDC'!D101</f>
        <v>1861</v>
      </c>
      <c r="E7" s="16">
        <f>'[1]2013 LDC'!E101</f>
        <v>542132</v>
      </c>
      <c r="F7" s="21">
        <f t="shared" si="0"/>
        <v>716303</v>
      </c>
      <c r="G7" s="21">
        <f t="shared" si="0"/>
        <v>88132370</v>
      </c>
      <c r="H7" s="18"/>
      <c r="I7" s="19"/>
      <c r="J7" s="19"/>
    </row>
    <row r="8" spans="1:10">
      <c r="A8" s="20" t="s">
        <v>15</v>
      </c>
      <c r="B8" s="16">
        <f>'[1]2013 LDC'!B102</f>
        <v>37716</v>
      </c>
      <c r="C8" s="16">
        <f>'[1]2013 LDC'!C102</f>
        <v>451762</v>
      </c>
      <c r="D8" s="16">
        <f>'[1]2013 LDC'!D102</f>
        <v>245</v>
      </c>
      <c r="E8" s="16">
        <f>'[1]2013 LDC'!E102</f>
        <v>3522</v>
      </c>
      <c r="F8" s="21">
        <f t="shared" si="0"/>
        <v>37961</v>
      </c>
      <c r="G8" s="21">
        <f t="shared" si="0"/>
        <v>455284</v>
      </c>
      <c r="H8" s="18"/>
      <c r="I8" s="19"/>
      <c r="J8" s="19"/>
    </row>
    <row r="9" spans="1:10">
      <c r="A9" s="20" t="s">
        <v>16</v>
      </c>
      <c r="B9" s="16">
        <f>'[1]2013 LDC'!B103</f>
        <v>220457</v>
      </c>
      <c r="C9" s="16">
        <f>'[1]2013 LDC'!C103</f>
        <v>29566366</v>
      </c>
      <c r="D9" s="16">
        <f>'[1]2013 LDC'!D103</f>
        <v>310</v>
      </c>
      <c r="E9" s="16">
        <f>'[1]2013 LDC'!E103</f>
        <v>82232</v>
      </c>
      <c r="F9" s="21">
        <f t="shared" si="0"/>
        <v>220767</v>
      </c>
      <c r="G9" s="21">
        <f t="shared" si="0"/>
        <v>29648598</v>
      </c>
      <c r="H9" s="18"/>
      <c r="I9" s="19"/>
      <c r="J9" s="19"/>
    </row>
    <row r="10" spans="1:10">
      <c r="A10" s="20" t="s">
        <v>17</v>
      </c>
      <c r="B10" s="16">
        <f>'[1]2013 LDC'!B104</f>
        <v>10919</v>
      </c>
      <c r="C10" s="16">
        <f>'[1]2013 LDC'!C104</f>
        <v>1080639.45</v>
      </c>
      <c r="D10" s="16">
        <f>'[1]2013 LDC'!D104</f>
        <v>7</v>
      </c>
      <c r="E10" s="16">
        <f>'[1]2013 LDC'!E104</f>
        <v>2097.15</v>
      </c>
      <c r="F10" s="21">
        <f t="shared" si="0"/>
        <v>10926</v>
      </c>
      <c r="G10" s="21">
        <f t="shared" si="0"/>
        <v>1082736.5999999999</v>
      </c>
      <c r="H10" s="18"/>
      <c r="I10" s="19"/>
      <c r="J10" s="19"/>
    </row>
    <row r="11" spans="1:10">
      <c r="A11" s="22" t="s">
        <v>18</v>
      </c>
      <c r="B11" s="23">
        <f>'[1]2013 LDC'!B105</f>
        <v>147598</v>
      </c>
      <c r="C11" s="23">
        <f>'[1]2013 LDC'!C105</f>
        <v>14131479.120000001</v>
      </c>
      <c r="D11" s="23">
        <f>'[1]2013 LDC'!D105</f>
        <v>136</v>
      </c>
      <c r="E11" s="23">
        <f>'[1]2013 LDC'!E105</f>
        <v>40417</v>
      </c>
      <c r="F11" s="24">
        <f t="shared" si="0"/>
        <v>147734</v>
      </c>
      <c r="G11" s="24">
        <f t="shared" si="0"/>
        <v>14171896.120000001</v>
      </c>
      <c r="H11" s="25">
        <f>G11/G2</f>
        <v>4.9128388555817692E-2</v>
      </c>
      <c r="I11" s="26">
        <f>F11/F2</f>
        <v>8.4867480372090132E-2</v>
      </c>
      <c r="J11" s="26">
        <f>E11/G11</f>
        <v>2.8519119571418362E-3</v>
      </c>
    </row>
    <row r="12" spans="1:10">
      <c r="A12" s="27" t="s">
        <v>11</v>
      </c>
      <c r="B12" s="23">
        <f>'[1]2013 LDC'!B106</f>
        <v>36741</v>
      </c>
      <c r="C12" s="23">
        <f>'[1]2013 LDC'!C106</f>
        <v>518276.3</v>
      </c>
      <c r="D12" s="23">
        <f>'[1]2013 LDC'!D106</f>
        <v>0</v>
      </c>
      <c r="E12" s="23">
        <f>'[1]2013 LDC'!E106</f>
        <v>0</v>
      </c>
      <c r="F12" s="28">
        <f t="shared" si="0"/>
        <v>36741</v>
      </c>
      <c r="G12" s="28">
        <f t="shared" si="0"/>
        <v>518276.3</v>
      </c>
      <c r="H12" s="25"/>
      <c r="I12" s="26"/>
      <c r="J12" s="26"/>
    </row>
    <row r="13" spans="1:10">
      <c r="A13" s="27" t="s">
        <v>12</v>
      </c>
      <c r="B13" s="23">
        <f>'[1]2013 LDC'!B107</f>
        <v>4510</v>
      </c>
      <c r="C13" s="23">
        <f>'[1]2013 LDC'!C107</f>
        <v>522602</v>
      </c>
      <c r="D13" s="23">
        <f>'[1]2013 LDC'!D107</f>
        <v>0</v>
      </c>
      <c r="E13" s="23">
        <f>'[1]2013 LDC'!E107</f>
        <v>0</v>
      </c>
      <c r="F13" s="28">
        <f t="shared" si="0"/>
        <v>4510</v>
      </c>
      <c r="G13" s="28">
        <f t="shared" si="0"/>
        <v>522602</v>
      </c>
      <c r="H13" s="25"/>
      <c r="I13" s="26"/>
      <c r="J13" s="26"/>
    </row>
    <row r="14" spans="1:10">
      <c r="A14" s="27" t="s">
        <v>13</v>
      </c>
      <c r="B14" s="23">
        <f>'[1]2013 LDC'!B108</f>
        <v>1339</v>
      </c>
      <c r="C14" s="23">
        <f>'[1]2013 LDC'!C108</f>
        <v>146929</v>
      </c>
      <c r="D14" s="23">
        <f>'[1]2013 LDC'!D108</f>
        <v>0</v>
      </c>
      <c r="E14" s="23">
        <f>'[1]2013 LDC'!E108</f>
        <v>0</v>
      </c>
      <c r="F14" s="28">
        <f t="shared" si="0"/>
        <v>1339</v>
      </c>
      <c r="G14" s="28">
        <f t="shared" si="0"/>
        <v>146929</v>
      </c>
      <c r="H14" s="25"/>
      <c r="I14" s="26"/>
      <c r="J14" s="26"/>
    </row>
    <row r="15" spans="1:10">
      <c r="A15" s="27" t="s">
        <v>14</v>
      </c>
      <c r="B15" s="23">
        <f>'[1]2013 LDC'!B109</f>
        <v>62211</v>
      </c>
      <c r="C15" s="23">
        <f>'[1]2013 LDC'!C109</f>
        <v>8843777</v>
      </c>
      <c r="D15" s="23">
        <f>'[1]2013 LDC'!D109</f>
        <v>136</v>
      </c>
      <c r="E15" s="23">
        <f>'[1]2013 LDC'!E109</f>
        <v>40417</v>
      </c>
      <c r="F15" s="28">
        <f t="shared" si="0"/>
        <v>62347</v>
      </c>
      <c r="G15" s="28">
        <f t="shared" si="0"/>
        <v>8884194</v>
      </c>
      <c r="H15" s="25"/>
      <c r="I15" s="26"/>
      <c r="J15" s="26"/>
    </row>
    <row r="16" spans="1:10">
      <c r="A16" s="27" t="s">
        <v>15</v>
      </c>
      <c r="B16" s="23">
        <f>'[1]2013 LDC'!B110</f>
        <v>11827</v>
      </c>
      <c r="C16" s="23">
        <f>'[1]2013 LDC'!C110</f>
        <v>135493</v>
      </c>
      <c r="D16" s="23">
        <f>'[1]2013 LDC'!D110</f>
        <v>0</v>
      </c>
      <c r="E16" s="23">
        <f>'[1]2013 LDC'!E110</f>
        <v>0</v>
      </c>
      <c r="F16" s="28">
        <f t="shared" si="0"/>
        <v>11827</v>
      </c>
      <c r="G16" s="28">
        <f t="shared" si="0"/>
        <v>135493</v>
      </c>
      <c r="H16" s="25"/>
      <c r="I16" s="26"/>
      <c r="J16" s="26"/>
    </row>
    <row r="17" spans="1:10">
      <c r="A17" s="27" t="s">
        <v>16</v>
      </c>
      <c r="B17" s="23">
        <f>'[1]2013 LDC'!B111</f>
        <v>27996</v>
      </c>
      <c r="C17" s="23">
        <f>'[1]2013 LDC'!C111</f>
        <v>3648410</v>
      </c>
      <c r="D17" s="23">
        <f>'[1]2013 LDC'!D111</f>
        <v>0</v>
      </c>
      <c r="E17" s="23">
        <f>'[1]2013 LDC'!E111</f>
        <v>0</v>
      </c>
      <c r="F17" s="28">
        <f t="shared" si="0"/>
        <v>27996</v>
      </c>
      <c r="G17" s="28">
        <f t="shared" si="0"/>
        <v>3648410</v>
      </c>
      <c r="H17" s="25"/>
      <c r="I17" s="26"/>
      <c r="J17" s="26"/>
    </row>
    <row r="18" spans="1:10">
      <c r="A18" s="27" t="s">
        <v>17</v>
      </c>
      <c r="B18" s="23">
        <f>'[1]2013 LDC'!B112</f>
        <v>2974</v>
      </c>
      <c r="C18" s="23">
        <f>'[1]2013 LDC'!C112</f>
        <v>315991.81999999995</v>
      </c>
      <c r="D18" s="23">
        <f>'[1]2013 LDC'!D112</f>
        <v>0</v>
      </c>
      <c r="E18" s="23">
        <f>'[1]2013 LDC'!E112</f>
        <v>0</v>
      </c>
      <c r="F18" s="28">
        <f t="shared" si="0"/>
        <v>2974</v>
      </c>
      <c r="G18" s="28">
        <f t="shared" si="0"/>
        <v>315991.81999999995</v>
      </c>
      <c r="H18" s="25"/>
      <c r="I18" s="26"/>
      <c r="J18" s="26"/>
    </row>
    <row r="19" spans="1:10">
      <c r="A19" s="29" t="s">
        <v>19</v>
      </c>
      <c r="B19" s="30">
        <f>'[1]2013 LDC'!B114</f>
        <v>104063</v>
      </c>
      <c r="C19" s="30">
        <f>'[1]2013 LDC'!C114</f>
        <v>22481054.359999999</v>
      </c>
      <c r="D19" s="30">
        <f>'[1]2013 LDC'!D114</f>
        <v>11847</v>
      </c>
      <c r="E19" s="30">
        <f>'[1]2013 LDC'!E114</f>
        <v>5480746.2400000002</v>
      </c>
      <c r="F19" s="31">
        <f t="shared" si="0"/>
        <v>115910</v>
      </c>
      <c r="G19" s="31">
        <f t="shared" si="0"/>
        <v>27961800.600000001</v>
      </c>
      <c r="H19" s="32">
        <f>G19/G2</f>
        <v>9.6932562373107226E-2</v>
      </c>
      <c r="I19" s="33">
        <f>F19/F2</f>
        <v>6.6585820799064319E-2</v>
      </c>
      <c r="J19" s="33">
        <f>E19/G19</f>
        <v>0.19600834432672407</v>
      </c>
    </row>
    <row r="20" spans="1:10">
      <c r="A20" s="34" t="s">
        <v>11</v>
      </c>
      <c r="B20" s="30">
        <f>'[1]2013 LDC'!B115</f>
        <v>24781</v>
      </c>
      <c r="C20" s="30">
        <f>'[1]2013 LDC'!C115</f>
        <v>1089254.3</v>
      </c>
      <c r="D20" s="30">
        <f>'[1]2013 LDC'!D115</f>
        <v>4329</v>
      </c>
      <c r="E20" s="30">
        <f>'[1]2013 LDC'!E115</f>
        <v>616910.39999999991</v>
      </c>
      <c r="F20" s="35">
        <f t="shared" si="0"/>
        <v>29110</v>
      </c>
      <c r="G20" s="35">
        <f t="shared" si="0"/>
        <v>1706164.7</v>
      </c>
      <c r="H20" s="32"/>
      <c r="I20" s="33"/>
      <c r="J20" s="33"/>
    </row>
    <row r="21" spans="1:10">
      <c r="A21" s="34" t="s">
        <v>12</v>
      </c>
      <c r="B21" s="30">
        <f>'[1]2013 LDC'!B116</f>
        <v>4071</v>
      </c>
      <c r="C21" s="30">
        <f>'[1]2013 LDC'!C116</f>
        <v>1230387</v>
      </c>
      <c r="D21" s="30">
        <f>'[1]2013 LDC'!D116</f>
        <v>416</v>
      </c>
      <c r="E21" s="30">
        <f>'[1]2013 LDC'!E116</f>
        <v>212875</v>
      </c>
      <c r="F21" s="35">
        <f t="shared" si="0"/>
        <v>4487</v>
      </c>
      <c r="G21" s="35">
        <f t="shared" si="0"/>
        <v>1443262</v>
      </c>
      <c r="H21" s="32"/>
      <c r="I21" s="33"/>
      <c r="J21" s="33"/>
    </row>
    <row r="22" spans="1:10">
      <c r="A22" s="34" t="s">
        <v>13</v>
      </c>
      <c r="B22" s="30">
        <f>'[1]2013 LDC'!B117</f>
        <v>158</v>
      </c>
      <c r="C22" s="30">
        <f>'[1]2013 LDC'!C117</f>
        <v>69232</v>
      </c>
      <c r="D22" s="30">
        <f>'[1]2013 LDC'!D117</f>
        <v>0</v>
      </c>
      <c r="E22" s="30">
        <f>'[1]2013 LDC'!E117</f>
        <v>0</v>
      </c>
      <c r="F22" s="35">
        <f t="shared" si="0"/>
        <v>158</v>
      </c>
      <c r="G22" s="35">
        <f t="shared" si="0"/>
        <v>69232</v>
      </c>
      <c r="H22" s="32"/>
      <c r="I22" s="33"/>
      <c r="J22" s="33"/>
    </row>
    <row r="23" spans="1:10">
      <c r="A23" s="34" t="s">
        <v>14</v>
      </c>
      <c r="B23" s="30">
        <f>'[1]2013 LDC'!B118</f>
        <v>48422</v>
      </c>
      <c r="C23" s="30">
        <f>'[1]2013 LDC'!C118</f>
        <v>12235756</v>
      </c>
      <c r="D23" s="30">
        <f>'[1]2013 LDC'!D118</f>
        <v>4719</v>
      </c>
      <c r="E23" s="30">
        <f>'[1]2013 LDC'!E118</f>
        <v>3231866</v>
      </c>
      <c r="F23" s="35">
        <f t="shared" si="0"/>
        <v>53141</v>
      </c>
      <c r="G23" s="35">
        <f t="shared" si="0"/>
        <v>15467622</v>
      </c>
      <c r="H23" s="32"/>
      <c r="I23" s="33"/>
      <c r="J23" s="33"/>
    </row>
    <row r="24" spans="1:10">
      <c r="A24" s="34" t="s">
        <v>15</v>
      </c>
      <c r="B24" s="30">
        <f>'[1]2013 LDC'!B119</f>
        <v>3427</v>
      </c>
      <c r="C24" s="30">
        <f>'[1]2013 LDC'!C119</f>
        <v>92116</v>
      </c>
      <c r="D24" s="30">
        <f>'[1]2013 LDC'!D119</f>
        <v>163</v>
      </c>
      <c r="E24" s="30">
        <f>'[1]2013 LDC'!E119</f>
        <v>9493</v>
      </c>
      <c r="F24" s="35">
        <f t="shared" si="0"/>
        <v>3590</v>
      </c>
      <c r="G24" s="35">
        <f t="shared" si="0"/>
        <v>101609</v>
      </c>
      <c r="H24" s="32"/>
      <c r="I24" s="33"/>
      <c r="J24" s="33"/>
    </row>
    <row r="25" spans="1:10">
      <c r="A25" s="34" t="s">
        <v>16</v>
      </c>
      <c r="B25" s="30">
        <f>'[1]2013 LDC'!B120</f>
        <v>21901</v>
      </c>
      <c r="C25" s="30">
        <f>'[1]2013 LDC'!C120</f>
        <v>7372939</v>
      </c>
      <c r="D25" s="30">
        <f>'[1]2013 LDC'!D120</f>
        <v>2132</v>
      </c>
      <c r="E25" s="30">
        <f>'[1]2013 LDC'!E120</f>
        <v>1360519</v>
      </c>
      <c r="F25" s="35">
        <f t="shared" si="0"/>
        <v>24033</v>
      </c>
      <c r="G25" s="35">
        <f t="shared" si="0"/>
        <v>8733458</v>
      </c>
      <c r="H25" s="32"/>
      <c r="I25" s="33"/>
      <c r="J25" s="33"/>
    </row>
    <row r="26" spans="1:10">
      <c r="A26" s="34" t="s">
        <v>17</v>
      </c>
      <c r="B26" s="30">
        <f>'[1]2013 LDC'!B121</f>
        <v>1303</v>
      </c>
      <c r="C26" s="30">
        <f>'[1]2013 LDC'!C121</f>
        <v>391370.06</v>
      </c>
      <c r="D26" s="30">
        <f>'[1]2013 LDC'!D121</f>
        <v>88</v>
      </c>
      <c r="E26" s="30">
        <f>'[1]2013 LDC'!E121</f>
        <v>49082.84</v>
      </c>
      <c r="F26" s="35">
        <f t="shared" si="0"/>
        <v>1391</v>
      </c>
      <c r="G26" s="35">
        <f t="shared" si="0"/>
        <v>440452.9</v>
      </c>
      <c r="H26" s="32"/>
      <c r="I26" s="33"/>
      <c r="J26" s="33"/>
    </row>
    <row r="27" spans="1:10">
      <c r="A27" s="36" t="s">
        <v>20</v>
      </c>
      <c r="B27" s="37">
        <f>'[1]2013 LDC'!B122</f>
        <v>11581</v>
      </c>
      <c r="C27" s="37">
        <f>'[1]2013 LDC'!C122</f>
        <v>15413977.26</v>
      </c>
      <c r="D27" s="37">
        <f>'[1]2013 LDC'!D122</f>
        <v>5947</v>
      </c>
      <c r="E27" s="37">
        <f>'[1]2013 LDC'!E122</f>
        <v>15628163.32</v>
      </c>
      <c r="F27" s="38">
        <f t="shared" si="0"/>
        <v>17528</v>
      </c>
      <c r="G27" s="38">
        <f t="shared" si="0"/>
        <v>31042140.579999998</v>
      </c>
      <c r="H27" s="39">
        <f>G27/G2</f>
        <v>0.10761088926317615</v>
      </c>
      <c r="I27" s="40">
        <f>F27/F2</f>
        <v>1.0069159407868167E-2</v>
      </c>
      <c r="J27" s="40">
        <f>E27/G27</f>
        <v>0.50344992413535428</v>
      </c>
    </row>
    <row r="28" spans="1:10">
      <c r="A28" s="41" t="s">
        <v>11</v>
      </c>
      <c r="B28" s="37">
        <f>'[1]2013 LDC'!B123</f>
        <v>166</v>
      </c>
      <c r="C28" s="37">
        <f>'[1]2013 LDC'!C123</f>
        <v>165995.70000000001</v>
      </c>
      <c r="D28" s="37">
        <f>'[1]2013 LDC'!D123</f>
        <v>639</v>
      </c>
      <c r="E28" s="37">
        <f>'[1]2013 LDC'!E123</f>
        <v>621888</v>
      </c>
      <c r="F28" s="42">
        <f t="shared" si="0"/>
        <v>805</v>
      </c>
      <c r="G28" s="42">
        <f t="shared" si="0"/>
        <v>787883.7</v>
      </c>
      <c r="H28" s="39"/>
      <c r="I28" s="40"/>
      <c r="J28" s="40"/>
    </row>
    <row r="29" spans="1:10">
      <c r="A29" s="41" t="s">
        <v>12</v>
      </c>
      <c r="B29" s="37">
        <f>'[1]2013 LDC'!B124</f>
        <v>324</v>
      </c>
      <c r="C29" s="37">
        <f>'[1]2013 LDC'!C124</f>
        <v>723853</v>
      </c>
      <c r="D29" s="37">
        <f>'[1]2013 LDC'!D124</f>
        <v>239</v>
      </c>
      <c r="E29" s="37">
        <f>'[1]2013 LDC'!E124</f>
        <v>827488</v>
      </c>
      <c r="F29" s="42">
        <f t="shared" si="0"/>
        <v>563</v>
      </c>
      <c r="G29" s="42">
        <f t="shared" si="0"/>
        <v>1551341</v>
      </c>
      <c r="H29" s="39"/>
      <c r="I29" s="40"/>
      <c r="J29" s="40"/>
    </row>
    <row r="30" spans="1:10">
      <c r="A30" s="41" t="s">
        <v>14</v>
      </c>
      <c r="B30" s="37">
        <f>'[1]2013 LDC'!B125</f>
        <v>8936</v>
      </c>
      <c r="C30" s="37">
        <f>'[1]2013 LDC'!C125</f>
        <v>8090789</v>
      </c>
      <c r="D30" s="37">
        <f>'[1]2013 LDC'!D125</f>
        <v>3172</v>
      </c>
      <c r="E30" s="37">
        <f>'[1]2013 LDC'!E125</f>
        <v>6325757</v>
      </c>
      <c r="F30" s="42">
        <f t="shared" si="0"/>
        <v>12108</v>
      </c>
      <c r="G30" s="42">
        <f t="shared" si="0"/>
        <v>14416546</v>
      </c>
      <c r="H30" s="39"/>
      <c r="I30" s="40"/>
      <c r="J30" s="40"/>
    </row>
    <row r="31" spans="1:10">
      <c r="A31" s="41" t="s">
        <v>15</v>
      </c>
      <c r="B31" s="37">
        <f>'[1]2013 LDC'!B126</f>
        <v>271</v>
      </c>
      <c r="C31" s="37">
        <f>'[1]2013 LDC'!C126</f>
        <v>71447</v>
      </c>
      <c r="D31" s="37">
        <f>'[1]2013 LDC'!D126</f>
        <v>241</v>
      </c>
      <c r="E31" s="37">
        <f>'[1]2013 LDC'!E126</f>
        <v>92055</v>
      </c>
      <c r="F31" s="42">
        <f t="shared" si="0"/>
        <v>512</v>
      </c>
      <c r="G31" s="42">
        <f t="shared" si="0"/>
        <v>163502</v>
      </c>
      <c r="H31" s="39"/>
      <c r="I31" s="40"/>
      <c r="J31" s="40"/>
    </row>
    <row r="32" spans="1:10">
      <c r="A32" s="41" t="s">
        <v>16</v>
      </c>
      <c r="B32" s="37">
        <f>'[1]2013 LDC'!B127</f>
        <v>1740</v>
      </c>
      <c r="C32" s="37">
        <f>'[1]2013 LDC'!C127</f>
        <v>5968361</v>
      </c>
      <c r="D32" s="37">
        <f>'[1]2013 LDC'!D127</f>
        <v>1586</v>
      </c>
      <c r="E32" s="37">
        <f>'[1]2013 LDC'!E127</f>
        <v>7459989</v>
      </c>
      <c r="F32" s="42">
        <f t="shared" si="0"/>
        <v>3326</v>
      </c>
      <c r="G32" s="42">
        <f t="shared" si="0"/>
        <v>13428350</v>
      </c>
      <c r="H32" s="39"/>
      <c r="I32" s="40"/>
      <c r="J32" s="40"/>
    </row>
    <row r="33" spans="1:10">
      <c r="A33" s="41" t="s">
        <v>17</v>
      </c>
      <c r="B33" s="37">
        <f>'[1]2013 LDC'!B128</f>
        <v>144</v>
      </c>
      <c r="C33" s="37">
        <f>'[1]2013 LDC'!C128</f>
        <v>393531.56</v>
      </c>
      <c r="D33" s="37">
        <f>'[1]2013 LDC'!D128</f>
        <v>70</v>
      </c>
      <c r="E33" s="37">
        <f>'[1]2013 LDC'!E128</f>
        <v>300986.31999999995</v>
      </c>
      <c r="F33" s="42">
        <f t="shared" si="0"/>
        <v>214</v>
      </c>
      <c r="G33" s="42">
        <f t="shared" si="0"/>
        <v>694517.87999999989</v>
      </c>
      <c r="H33" s="39"/>
      <c r="I33" s="40"/>
      <c r="J33" s="40"/>
    </row>
    <row r="34" spans="1:10">
      <c r="A34" s="43" t="s">
        <v>21</v>
      </c>
      <c r="B34" s="44">
        <f>'[1]2013 LDC'!B129</f>
        <v>4257</v>
      </c>
      <c r="C34" s="44">
        <f>'[1]2013 LDC'!C129</f>
        <v>13563724.75</v>
      </c>
      <c r="D34" s="44">
        <f>'[1]2013 LDC'!D129</f>
        <v>4408</v>
      </c>
      <c r="E34" s="44">
        <f>'[1]2013 LDC'!E129</f>
        <v>74416425.650000006</v>
      </c>
      <c r="F34" s="45">
        <f>B34+D34</f>
        <v>8665</v>
      </c>
      <c r="G34" s="45">
        <f>C34+E34</f>
        <v>87980150.400000006</v>
      </c>
      <c r="H34" s="46">
        <f>G34/G2</f>
        <v>0.30499256962169147</v>
      </c>
      <c r="I34" s="47">
        <f>F34/F2</f>
        <v>4.9777080253980872E-3</v>
      </c>
      <c r="J34" s="47">
        <f>E34/G34</f>
        <v>0.84583198950748784</v>
      </c>
    </row>
    <row r="35" spans="1:10">
      <c r="A35" s="48" t="s">
        <v>11</v>
      </c>
      <c r="B35" s="44">
        <f>'[1]2013 LDC'!B130</f>
        <v>8</v>
      </c>
      <c r="C35" s="44">
        <f>'[1]2013 LDC'!C130</f>
        <v>53886.700000000004</v>
      </c>
      <c r="D35" s="44">
        <f>'[1]2013 LDC'!D130</f>
        <v>87</v>
      </c>
      <c r="E35" s="44">
        <f>'[1]2013 LDC'!E130</f>
        <v>645837.19999999995</v>
      </c>
      <c r="F35" s="49">
        <f>B35+D35</f>
        <v>95</v>
      </c>
      <c r="G35" s="49">
        <f>C35+E35</f>
        <v>699723.89999999991</v>
      </c>
      <c r="H35" s="46"/>
      <c r="I35" s="47"/>
      <c r="J35" s="47"/>
    </row>
    <row r="36" spans="1:10">
      <c r="A36" s="48" t="s">
        <v>12</v>
      </c>
      <c r="B36" s="44">
        <f>'[1]2013 LDC'!B131</f>
        <v>22</v>
      </c>
      <c r="C36" s="44">
        <f>'[1]2013 LDC'!C131</f>
        <v>271543</v>
      </c>
      <c r="D36" s="44">
        <f>'[1]2013 LDC'!D131</f>
        <v>86</v>
      </c>
      <c r="E36" s="44">
        <f>'[1]2013 LDC'!E131</f>
        <v>4636753</v>
      </c>
      <c r="F36" s="49">
        <f t="shared" ref="F36:G40" si="1">B36+D36</f>
        <v>108</v>
      </c>
      <c r="G36" s="49">
        <f t="shared" si="1"/>
        <v>4908296</v>
      </c>
      <c r="H36" s="46"/>
      <c r="I36" s="47"/>
      <c r="J36" s="47"/>
    </row>
    <row r="37" spans="1:10">
      <c r="A37" s="48" t="s">
        <v>14</v>
      </c>
      <c r="B37" s="44">
        <f>'[1]2013 LDC'!B132</f>
        <v>4181</v>
      </c>
      <c r="C37" s="44">
        <f>'[1]2013 LDC'!C132</f>
        <v>12471288</v>
      </c>
      <c r="D37" s="44">
        <f>'[1]2013 LDC'!D132</f>
        <v>3961</v>
      </c>
      <c r="E37" s="44">
        <f>'[1]2013 LDC'!E132</f>
        <v>57846534</v>
      </c>
      <c r="F37" s="49">
        <f t="shared" si="1"/>
        <v>8142</v>
      </c>
      <c r="G37" s="49">
        <f t="shared" si="1"/>
        <v>70317822</v>
      </c>
      <c r="H37" s="46"/>
      <c r="I37" s="47"/>
      <c r="J37" s="47"/>
    </row>
    <row r="38" spans="1:10">
      <c r="A38" s="48" t="s">
        <v>15</v>
      </c>
      <c r="B38" s="44">
        <f>'[1]2013 LDC'!B133</f>
        <v>0</v>
      </c>
      <c r="C38" s="44">
        <f>'[1]2013 LDC'!C133</f>
        <v>0</v>
      </c>
      <c r="D38" s="44">
        <f>'[1]2013 LDC'!D133</f>
        <v>20</v>
      </c>
      <c r="E38" s="44">
        <f>'[1]2013 LDC'!E133</f>
        <v>87009</v>
      </c>
      <c r="F38" s="49">
        <f t="shared" si="1"/>
        <v>20</v>
      </c>
      <c r="G38" s="49">
        <f t="shared" si="1"/>
        <v>87009</v>
      </c>
      <c r="H38" s="46"/>
      <c r="I38" s="47"/>
      <c r="J38" s="47"/>
    </row>
    <row r="39" spans="1:10">
      <c r="A39" s="48" t="s">
        <v>16</v>
      </c>
      <c r="B39" s="44">
        <f>'[1]2013 LDC'!B134</f>
        <v>41</v>
      </c>
      <c r="C39" s="44">
        <f>'[1]2013 LDC'!C134</f>
        <v>692011</v>
      </c>
      <c r="D39" s="44">
        <f>'[1]2013 LDC'!D134</f>
        <v>238</v>
      </c>
      <c r="E39" s="44">
        <f>'[1]2013 LDC'!E134</f>
        <v>10734595</v>
      </c>
      <c r="F39" s="49">
        <f t="shared" si="1"/>
        <v>279</v>
      </c>
      <c r="G39" s="49">
        <f t="shared" si="1"/>
        <v>11426606</v>
      </c>
      <c r="H39" s="46"/>
      <c r="I39" s="47"/>
      <c r="J39" s="47"/>
    </row>
    <row r="40" spans="1:10">
      <c r="A40" s="48" t="s">
        <v>17</v>
      </c>
      <c r="B40" s="44">
        <f>'[1]2013 LDC'!B135</f>
        <v>5</v>
      </c>
      <c r="C40" s="44">
        <f>'[1]2013 LDC'!C135</f>
        <v>74996.05</v>
      </c>
      <c r="D40" s="44">
        <f>'[1]2013 LDC'!D135</f>
        <v>16</v>
      </c>
      <c r="E40" s="44">
        <f>'[1]2013 LDC'!E135</f>
        <v>465697.45</v>
      </c>
      <c r="F40" s="49">
        <f t="shared" si="1"/>
        <v>21</v>
      </c>
      <c r="G40" s="49">
        <f t="shared" si="1"/>
        <v>540693.5</v>
      </c>
      <c r="H40" s="46"/>
      <c r="I40" s="47"/>
      <c r="J40" s="47"/>
    </row>
    <row r="41" spans="1:10">
      <c r="A41" s="50" t="s">
        <v>22</v>
      </c>
      <c r="B41" s="51">
        <f>'[1]2013 LDC'!B136</f>
        <v>1</v>
      </c>
      <c r="C41" s="51">
        <f>'[1]2013 LDC'!C136</f>
        <v>9380</v>
      </c>
      <c r="D41" s="51">
        <f>'[1]2013 LDC'!D136</f>
        <v>0</v>
      </c>
      <c r="E41" s="51">
        <f>'[1]2013 LDC'!E136</f>
        <v>0</v>
      </c>
      <c r="F41" s="52">
        <f>B41+D41</f>
        <v>1</v>
      </c>
      <c r="G41" s="52">
        <f>C41+E41</f>
        <v>9380</v>
      </c>
      <c r="H41" s="53">
        <f>G41/G2</f>
        <v>3.2516769862801531E-5</v>
      </c>
      <c r="I41" s="54">
        <f>F41/F2</f>
        <v>5.7446139935350117E-7</v>
      </c>
      <c r="J41" s="54">
        <f>E43/G41</f>
        <v>0</v>
      </c>
    </row>
    <row r="42" spans="1:10">
      <c r="A42" s="55" t="s">
        <v>13</v>
      </c>
      <c r="B42" s="51">
        <f>'[1]2013 LDC'!B137</f>
        <v>1</v>
      </c>
      <c r="C42" s="51">
        <f>'[1]2013 LDC'!C137</f>
        <v>9380</v>
      </c>
      <c r="D42" s="51">
        <f>'[1]2013 LDC'!D137</f>
        <v>0</v>
      </c>
      <c r="E42" s="51">
        <f>'[1]2013 LDC'!E137</f>
        <v>0</v>
      </c>
      <c r="F42" s="56">
        <f t="shared" ref="F42:G43" si="2">B42+D42</f>
        <v>1</v>
      </c>
      <c r="G42" s="56">
        <f t="shared" si="2"/>
        <v>9380</v>
      </c>
      <c r="H42" s="53"/>
      <c r="I42" s="54"/>
      <c r="J42" s="54"/>
    </row>
    <row r="43" spans="1:10">
      <c r="A43" s="55" t="s">
        <v>16</v>
      </c>
      <c r="B43" s="51">
        <f>'[1]2013 LDC'!B138</f>
        <v>0</v>
      </c>
      <c r="C43" s="51">
        <f>'[1]2013 LDC'!C138</f>
        <v>0</v>
      </c>
      <c r="D43" s="51">
        <f>'[1]2013 LDC'!D138</f>
        <v>0</v>
      </c>
      <c r="E43" s="51">
        <f>'[1]2013 LDC'!E138</f>
        <v>0</v>
      </c>
      <c r="F43" s="56">
        <f t="shared" si="2"/>
        <v>0</v>
      </c>
      <c r="G43" s="56">
        <f t="shared" si="2"/>
        <v>0</v>
      </c>
      <c r="H43" s="53"/>
      <c r="I43" s="54"/>
      <c r="J43" s="54"/>
    </row>
  </sheetData>
  <mergeCells count="18">
    <mergeCell ref="H34:H40"/>
    <mergeCell ref="I34:I40"/>
    <mergeCell ref="J34:J40"/>
    <mergeCell ref="H41:H43"/>
    <mergeCell ref="I41:I43"/>
    <mergeCell ref="J41:J43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</vt:lpstr>
    </vt:vector>
  </TitlesOfParts>
  <Company>Commonwealth of Massachusetts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2013-08-27T13:32:18Z</dcterms:created>
  <dc:creator>zatala</dc:creator>
  <lastModifiedBy>zatala</lastModifiedBy>
  <dcterms:modified xsi:type="dcterms:W3CDTF">2013-08-27T13:32:35Z</dcterms:modified>
</coreProperties>
</file>