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MAY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3" i="1"/>
  <c r="D43"/>
  <c r="C43"/>
  <c r="G43" s="1"/>
  <c r="B43"/>
  <c r="F43" s="1"/>
  <c r="E42"/>
  <c r="D42"/>
  <c r="C42"/>
  <c r="G42" s="1"/>
  <c r="B42"/>
  <c r="F42" s="1"/>
  <c r="E41"/>
  <c r="D41"/>
  <c r="C41"/>
  <c r="G41" s="1"/>
  <c r="B41"/>
  <c r="F41" s="1"/>
  <c r="E40"/>
  <c r="D40"/>
  <c r="C40"/>
  <c r="G40" s="1"/>
  <c r="B40"/>
  <c r="F40" s="1"/>
  <c r="E39"/>
  <c r="D39"/>
  <c r="C39"/>
  <c r="G39" s="1"/>
  <c r="B39"/>
  <c r="F39" s="1"/>
  <c r="E38"/>
  <c r="D38"/>
  <c r="C38"/>
  <c r="G38" s="1"/>
  <c r="B38"/>
  <c r="F38" s="1"/>
  <c r="E37"/>
  <c r="D37"/>
  <c r="C37"/>
  <c r="G37" s="1"/>
  <c r="B37"/>
  <c r="F37" s="1"/>
  <c r="E36"/>
  <c r="D36"/>
  <c r="C36"/>
  <c r="G36" s="1"/>
  <c r="B36"/>
  <c r="F36" s="1"/>
  <c r="E35"/>
  <c r="D35"/>
  <c r="C35"/>
  <c r="G35" s="1"/>
  <c r="B35"/>
  <c r="F35" s="1"/>
  <c r="E34"/>
  <c r="D34"/>
  <c r="C34"/>
  <c r="G34" s="1"/>
  <c r="B34"/>
  <c r="F34" s="1"/>
  <c r="E33"/>
  <c r="D33"/>
  <c r="C33"/>
  <c r="G33" s="1"/>
  <c r="B33"/>
  <c r="F33" s="1"/>
  <c r="E32"/>
  <c r="D32"/>
  <c r="C32"/>
  <c r="G32" s="1"/>
  <c r="B32"/>
  <c r="F32" s="1"/>
  <c r="E31"/>
  <c r="D31"/>
  <c r="C31"/>
  <c r="G31" s="1"/>
  <c r="B31"/>
  <c r="F31" s="1"/>
  <c r="E30"/>
  <c r="D30"/>
  <c r="C30"/>
  <c r="G30" s="1"/>
  <c r="B30"/>
  <c r="F30" s="1"/>
  <c r="E29"/>
  <c r="D29"/>
  <c r="C29"/>
  <c r="G29" s="1"/>
  <c r="B29"/>
  <c r="F29" s="1"/>
  <c r="E28"/>
  <c r="D28"/>
  <c r="C28"/>
  <c r="G28" s="1"/>
  <c r="B28"/>
  <c r="F28" s="1"/>
  <c r="E27"/>
  <c r="D27"/>
  <c r="C27"/>
  <c r="G27" s="1"/>
  <c r="B27"/>
  <c r="F27" s="1"/>
  <c r="E26"/>
  <c r="D26"/>
  <c r="C26"/>
  <c r="G26" s="1"/>
  <c r="B26"/>
  <c r="F26" s="1"/>
  <c r="E25"/>
  <c r="D25"/>
  <c r="C25"/>
  <c r="G25" s="1"/>
  <c r="B25"/>
  <c r="F25" s="1"/>
  <c r="E24"/>
  <c r="D24"/>
  <c r="C24"/>
  <c r="G24" s="1"/>
  <c r="B24"/>
  <c r="F24" s="1"/>
  <c r="E23"/>
  <c r="D23"/>
  <c r="C23"/>
  <c r="G23" s="1"/>
  <c r="B23"/>
  <c r="F23" s="1"/>
  <c r="E22"/>
  <c r="D22"/>
  <c r="C22"/>
  <c r="G22" s="1"/>
  <c r="B22"/>
  <c r="F22" s="1"/>
  <c r="E21"/>
  <c r="D21"/>
  <c r="C21"/>
  <c r="G21" s="1"/>
  <c r="B21"/>
  <c r="F21" s="1"/>
  <c r="E20"/>
  <c r="D20"/>
  <c r="C20"/>
  <c r="G20" s="1"/>
  <c r="B20"/>
  <c r="F20" s="1"/>
  <c r="E19"/>
  <c r="D19"/>
  <c r="C19"/>
  <c r="G19" s="1"/>
  <c r="B19"/>
  <c r="F19" s="1"/>
  <c r="E18"/>
  <c r="D18"/>
  <c r="C18"/>
  <c r="G18" s="1"/>
  <c r="B18"/>
  <c r="F18" s="1"/>
  <c r="E17"/>
  <c r="D17"/>
  <c r="C17"/>
  <c r="G17" s="1"/>
  <c r="B17"/>
  <c r="F17" s="1"/>
  <c r="E16"/>
  <c r="D16"/>
  <c r="C16"/>
  <c r="G16" s="1"/>
  <c r="B16"/>
  <c r="F16" s="1"/>
  <c r="E15"/>
  <c r="D15"/>
  <c r="C15"/>
  <c r="G15" s="1"/>
  <c r="B15"/>
  <c r="F15" s="1"/>
  <c r="E14"/>
  <c r="D14"/>
  <c r="C14"/>
  <c r="G14" s="1"/>
  <c r="B14"/>
  <c r="F14" s="1"/>
  <c r="E13"/>
  <c r="D13"/>
  <c r="C13"/>
  <c r="G13" s="1"/>
  <c r="B13"/>
  <c r="F13" s="1"/>
  <c r="E12"/>
  <c r="D12"/>
  <c r="C12"/>
  <c r="G12" s="1"/>
  <c r="B12"/>
  <c r="F12" s="1"/>
  <c r="E11"/>
  <c r="D11"/>
  <c r="C11"/>
  <c r="G11" s="1"/>
  <c r="B11"/>
  <c r="F11" s="1"/>
  <c r="E10"/>
  <c r="D10"/>
  <c r="C10"/>
  <c r="G10" s="1"/>
  <c r="B10"/>
  <c r="F10" s="1"/>
  <c r="E9"/>
  <c r="D9"/>
  <c r="C9"/>
  <c r="G9" s="1"/>
  <c r="B9"/>
  <c r="F9" s="1"/>
  <c r="E8"/>
  <c r="D8"/>
  <c r="C8"/>
  <c r="G8" s="1"/>
  <c r="B8"/>
  <c r="F8" s="1"/>
  <c r="E7"/>
  <c r="D7"/>
  <c r="C7"/>
  <c r="G7" s="1"/>
  <c r="B7"/>
  <c r="F7" s="1"/>
  <c r="E6"/>
  <c r="D6"/>
  <c r="C6"/>
  <c r="G6" s="1"/>
  <c r="B6"/>
  <c r="F6" s="1"/>
  <c r="E5"/>
  <c r="D5"/>
  <c r="C5"/>
  <c r="G5" s="1"/>
  <c r="B5"/>
  <c r="F5" s="1"/>
  <c r="E4"/>
  <c r="D4"/>
  <c r="C4"/>
  <c r="G4" s="1"/>
  <c r="B4"/>
  <c r="F4" s="1"/>
  <c r="E3"/>
  <c r="D3"/>
  <c r="C3"/>
  <c r="G3" s="1"/>
  <c r="B3"/>
  <c r="F3" s="1"/>
  <c r="E2"/>
  <c r="D2"/>
  <c r="C2"/>
  <c r="G2" s="1"/>
  <c r="B2"/>
  <c r="F2" s="1"/>
  <c r="J3" l="1"/>
  <c r="H3"/>
  <c r="H2" s="1"/>
  <c r="J27"/>
  <c r="H27"/>
  <c r="H34"/>
  <c r="J34"/>
  <c r="H41"/>
  <c r="J2"/>
  <c r="J11"/>
  <c r="J41"/>
  <c r="H19"/>
  <c r="J19"/>
  <c r="H11"/>
  <c r="I3"/>
  <c r="I11"/>
  <c r="I19"/>
  <c r="I27"/>
  <c r="I34"/>
  <c r="I41"/>
  <c r="I2" l="1"/>
</calcChain>
</file>

<file path=xl/sharedStrings.xml><?xml version="1.0" encoding="utf-8"?>
<sst xmlns="http://schemas.openxmlformats.org/spreadsheetml/2006/main" count="51" uniqueCount="23">
  <si>
    <t>LDC # Sales Customers</t>
  </si>
  <si>
    <t>LDC  THERMS (Volume)</t>
  </si>
  <si>
    <t>CG  # Sales Customer</t>
  </si>
  <si>
    <t>CG THERMS (Volume)</t>
  </si>
  <si>
    <t>Total  Gas Customer Counts</t>
  </si>
  <si>
    <t>Total Therms</t>
  </si>
  <si>
    <t>% of classs Therms</t>
  </si>
  <si>
    <t>% of Customers</t>
  </si>
  <si>
    <t>Rate Class Load ( in %) Therms</t>
  </si>
  <si>
    <t>May</t>
  </si>
  <si>
    <t>R</t>
  </si>
  <si>
    <t>Bay State</t>
  </si>
  <si>
    <t>Berkshire</t>
  </si>
  <si>
    <t>Blackstone</t>
  </si>
  <si>
    <t>Keyspan</t>
  </si>
  <si>
    <t>NE Gas</t>
  </si>
  <si>
    <t>NSTAR</t>
  </si>
  <si>
    <t>Unitil</t>
  </si>
  <si>
    <t>R-LI</t>
  </si>
  <si>
    <t>Small C&amp;I</t>
  </si>
  <si>
    <t>Medium C&amp;I</t>
  </si>
  <si>
    <t>Large C&amp;I</t>
  </si>
  <si>
    <t>St-Light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</si>
</sst>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3" fontId="1" fillId="4" borderId="8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 indent="1"/>
    </xf>
    <xf numFmtId="3" fontId="1" fillId="5" borderId="0" xfId="0" applyNumberFormat="1" applyFont="1" applyFill="1"/>
    <xf numFmtId="3" fontId="1" fillId="6" borderId="1" xfId="0" applyNumberFormat="1" applyFont="1" applyFill="1" applyBorder="1"/>
    <xf numFmtId="9" fontId="1" fillId="6" borderId="6" xfId="0" applyNumberFormat="1" applyFont="1" applyFill="1" applyBorder="1" applyAlignment="1">
      <alignment horizontal="center" vertical="top"/>
    </xf>
    <xf numFmtId="9" fontId="0" fillId="6" borderId="1" xfId="0" applyNumberFormat="1" applyFill="1" applyBorder="1" applyAlignment="1">
      <alignment horizontal="center" vertical="top"/>
    </xf>
    <xf numFmtId="0" fontId="0" fillId="5" borderId="0" xfId="0" applyFill="1" applyAlignment="1">
      <alignment horizontal="left" indent="2"/>
    </xf>
    <xf numFmtId="3" fontId="0" fillId="6" borderId="1" xfId="0" applyNumberFormat="1" applyFill="1" applyBorder="1"/>
    <xf numFmtId="0" fontId="1" fillId="7" borderId="0" xfId="0" applyFont="1" applyFill="1" applyAlignment="1">
      <alignment horizontal="left" indent="1"/>
    </xf>
    <xf numFmtId="3" fontId="1" fillId="7" borderId="0" xfId="0" applyNumberFormat="1" applyFont="1" applyFill="1"/>
    <xf numFmtId="3" fontId="1" fillId="8" borderId="1" xfId="0" applyNumberFormat="1" applyFont="1" applyFill="1" applyBorder="1" applyAlignment="1">
      <alignment horizontal="center"/>
    </xf>
    <xf numFmtId="9" fontId="1" fillId="8" borderId="6" xfId="0" applyNumberFormat="1" applyFont="1" applyFill="1" applyBorder="1" applyAlignment="1">
      <alignment horizontal="center" vertical="top"/>
    </xf>
    <xf numFmtId="9" fontId="1" fillId="8" borderId="1" xfId="0" applyNumberFormat="1" applyFont="1" applyFill="1" applyBorder="1" applyAlignment="1">
      <alignment horizontal="center" vertical="top"/>
    </xf>
    <xf numFmtId="0" fontId="0" fillId="7" borderId="0" xfId="0" applyFill="1" applyAlignment="1">
      <alignment horizontal="left" indent="2"/>
    </xf>
    <xf numFmtId="3" fontId="0" fillId="8" borderId="1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 indent="1"/>
    </xf>
    <xf numFmtId="3" fontId="1" fillId="9" borderId="0" xfId="0" applyNumberFormat="1" applyFont="1" applyFill="1"/>
    <xf numFmtId="3" fontId="1" fillId="10" borderId="1" xfId="0" applyNumberFormat="1" applyFont="1" applyFill="1" applyBorder="1" applyAlignment="1">
      <alignment horizontal="center"/>
    </xf>
    <xf numFmtId="9" fontId="1" fillId="10" borderId="6" xfId="0" applyNumberFormat="1" applyFont="1" applyFill="1" applyBorder="1" applyAlignment="1">
      <alignment horizontal="center" vertical="top"/>
    </xf>
    <xf numFmtId="9" fontId="1" fillId="10" borderId="1" xfId="0" applyNumberFormat="1" applyFont="1" applyFill="1" applyBorder="1" applyAlignment="1">
      <alignment horizontal="center" vertical="top"/>
    </xf>
    <xf numFmtId="0" fontId="0" fillId="9" borderId="0" xfId="0" applyFill="1" applyAlignment="1">
      <alignment horizontal="left" indent="2"/>
    </xf>
    <xf numFmtId="3" fontId="0" fillId="10" borderId="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left" indent="1"/>
    </xf>
    <xf numFmtId="3" fontId="1" fillId="11" borderId="0" xfId="0" applyNumberFormat="1" applyFont="1" applyFill="1"/>
    <xf numFmtId="3" fontId="1" fillId="11" borderId="1" xfId="0" applyNumberFormat="1" applyFont="1" applyFill="1" applyBorder="1" applyAlignment="1">
      <alignment horizontal="center"/>
    </xf>
    <xf numFmtId="9" fontId="1" fillId="11" borderId="6" xfId="0" applyNumberFormat="1" applyFont="1" applyFill="1" applyBorder="1" applyAlignment="1">
      <alignment horizontal="center" vertical="top"/>
    </xf>
    <xf numFmtId="9" fontId="1" fillId="11" borderId="1" xfId="0" applyNumberFormat="1" applyFont="1" applyFill="1" applyBorder="1" applyAlignment="1">
      <alignment horizontal="center" vertical="top"/>
    </xf>
    <xf numFmtId="0" fontId="0" fillId="11" borderId="0" xfId="0" applyFill="1" applyAlignment="1">
      <alignment horizontal="left" indent="2"/>
    </xf>
    <xf numFmtId="3" fontId="0" fillId="11" borderId="1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left" indent="1"/>
    </xf>
    <xf numFmtId="3" fontId="1" fillId="12" borderId="0" xfId="0" applyNumberFormat="1" applyFont="1" applyFill="1"/>
    <xf numFmtId="3" fontId="1" fillId="13" borderId="1" xfId="0" applyNumberFormat="1" applyFont="1" applyFill="1" applyBorder="1" applyAlignment="1">
      <alignment horizontal="center"/>
    </xf>
    <xf numFmtId="9" fontId="1" fillId="13" borderId="6" xfId="0" applyNumberFormat="1" applyFont="1" applyFill="1" applyBorder="1" applyAlignment="1">
      <alignment horizontal="center" vertical="top"/>
    </xf>
    <xf numFmtId="164" fontId="1" fillId="13" borderId="1" xfId="0" applyNumberFormat="1" applyFont="1" applyFill="1" applyBorder="1" applyAlignment="1">
      <alignment horizontal="center" vertical="top"/>
    </xf>
    <xf numFmtId="0" fontId="0" fillId="12" borderId="0" xfId="0" applyFill="1" applyAlignment="1">
      <alignment horizontal="left" indent="2"/>
    </xf>
    <xf numFmtId="3" fontId="0" fillId="13" borderId="1" xfId="0" applyNumberFormat="1" applyFont="1" applyFill="1" applyBorder="1" applyAlignment="1">
      <alignment horizontal="center"/>
    </xf>
    <xf numFmtId="0" fontId="1" fillId="14" borderId="0" xfId="0" applyFont="1" applyFill="1" applyAlignment="1">
      <alignment horizontal="left" indent="1"/>
    </xf>
    <xf numFmtId="3" fontId="1" fillId="14" borderId="0" xfId="0" applyNumberFormat="1" applyFont="1" applyFill="1"/>
    <xf numFmtId="3" fontId="1" fillId="15" borderId="1" xfId="0" applyNumberFormat="1" applyFont="1" applyFill="1" applyBorder="1" applyAlignment="1">
      <alignment horizontal="center"/>
    </xf>
    <xf numFmtId="164" fontId="1" fillId="15" borderId="6" xfId="0" applyNumberFormat="1" applyFont="1" applyFill="1" applyBorder="1" applyAlignment="1">
      <alignment horizontal="center" vertical="top"/>
    </xf>
    <xf numFmtId="164" fontId="1" fillId="15" borderId="1" xfId="0" applyNumberFormat="1" applyFont="1" applyFill="1" applyBorder="1" applyAlignment="1">
      <alignment horizontal="center" vertical="top"/>
    </xf>
    <xf numFmtId="0" fontId="0" fillId="14" borderId="0" xfId="0" applyFill="1" applyAlignment="1">
      <alignment horizontal="left" indent="2"/>
    </xf>
    <xf numFmtId="3" fontId="0" fillId="15" borderId="1" xfId="0" applyNumberFormat="1" applyFont="1" applyFill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Migration/Reports/6.G-%20Annual%20Gas%20Monthly%20%20Migration%20Report-WEB%20version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yout"/>
      <sheetName val="2013 H-NH-LLF-HLF"/>
      <sheetName val="2013 LDC"/>
      <sheetName val="JAN"/>
      <sheetName val="FEB"/>
      <sheetName val="MAR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2012"/>
      <sheetName val="2012 LDC-"/>
    </sheetNames>
    <sheetDataSet>
      <sheetData sheetId="0"/>
      <sheetData sheetId="1"/>
      <sheetData sheetId="2">
        <row r="187">
          <cell r="B187">
            <v>1519607</v>
          </cell>
          <cell r="C187">
            <v>75933711.150000006</v>
          </cell>
          <cell r="D187">
            <v>25345</v>
          </cell>
          <cell r="E187">
            <v>55805524.989999995</v>
          </cell>
        </row>
        <row r="189">
          <cell r="B189">
            <v>1249063</v>
          </cell>
          <cell r="C189">
            <v>47548698.520000003</v>
          </cell>
          <cell r="D189">
            <v>3037</v>
          </cell>
          <cell r="E189">
            <v>318756.34000000003</v>
          </cell>
        </row>
        <row r="190">
          <cell r="B190">
            <v>237758</v>
          </cell>
          <cell r="C190">
            <v>590755</v>
          </cell>
          <cell r="D190">
            <v>351</v>
          </cell>
          <cell r="E190">
            <v>2211</v>
          </cell>
        </row>
        <row r="191">
          <cell r="B191">
            <v>27527</v>
          </cell>
          <cell r="C191">
            <v>1313461</v>
          </cell>
          <cell r="D191">
            <v>46</v>
          </cell>
          <cell r="E191">
            <v>5377</v>
          </cell>
        </row>
        <row r="192">
          <cell r="B192">
            <v>1358</v>
          </cell>
          <cell r="C192">
            <v>46097</v>
          </cell>
        </row>
        <row r="193">
          <cell r="B193">
            <v>715134</v>
          </cell>
          <cell r="C193">
            <v>35119322</v>
          </cell>
          <cell r="D193">
            <v>2081</v>
          </cell>
          <cell r="E193">
            <v>274980</v>
          </cell>
        </row>
        <row r="194">
          <cell r="B194">
            <v>37153</v>
          </cell>
          <cell r="C194">
            <v>173948</v>
          </cell>
          <cell r="D194">
            <v>245</v>
          </cell>
          <cell r="E194">
            <v>1329</v>
          </cell>
        </row>
        <row r="195">
          <cell r="B195">
            <v>219415</v>
          </cell>
          <cell r="C195">
            <v>9896721</v>
          </cell>
          <cell r="D195">
            <v>307</v>
          </cell>
          <cell r="E195">
            <v>33649</v>
          </cell>
        </row>
        <row r="196">
          <cell r="B196">
            <v>10718</v>
          </cell>
          <cell r="C196">
            <v>408394.51999999996</v>
          </cell>
          <cell r="D196">
            <v>7</v>
          </cell>
          <cell r="E196">
            <v>1210.3399999999999</v>
          </cell>
        </row>
        <row r="197">
          <cell r="B197">
            <v>150894</v>
          </cell>
          <cell r="C197">
            <v>6972328.0199999996</v>
          </cell>
          <cell r="D197">
            <v>168</v>
          </cell>
          <cell r="E197">
            <v>13004</v>
          </cell>
        </row>
        <row r="198">
          <cell r="B198">
            <v>34332</v>
          </cell>
          <cell r="C198">
            <v>165900</v>
          </cell>
          <cell r="D198">
            <v>0</v>
          </cell>
          <cell r="E198">
            <v>0</v>
          </cell>
        </row>
        <row r="199">
          <cell r="B199">
            <v>5000</v>
          </cell>
          <cell r="C199">
            <v>246416</v>
          </cell>
          <cell r="D199">
            <v>0</v>
          </cell>
          <cell r="E199">
            <v>0</v>
          </cell>
        </row>
        <row r="200">
          <cell r="B200">
            <v>123</v>
          </cell>
          <cell r="C200">
            <v>3817</v>
          </cell>
        </row>
        <row r="201">
          <cell r="B201">
            <v>67651</v>
          </cell>
          <cell r="C201">
            <v>4994413</v>
          </cell>
          <cell r="D201">
            <v>168</v>
          </cell>
          <cell r="E201">
            <v>13004</v>
          </cell>
        </row>
        <row r="202">
          <cell r="B202">
            <v>11795</v>
          </cell>
          <cell r="C202">
            <v>49451</v>
          </cell>
          <cell r="D202">
            <v>0</v>
          </cell>
          <cell r="E202">
            <v>0</v>
          </cell>
        </row>
        <row r="203">
          <cell r="B203">
            <v>28949</v>
          </cell>
          <cell r="C203">
            <v>1330987</v>
          </cell>
          <cell r="D203">
            <v>0</v>
          </cell>
          <cell r="E203">
            <v>0</v>
          </cell>
        </row>
        <row r="204">
          <cell r="B204">
            <v>3044</v>
          </cell>
          <cell r="C204">
            <v>181344.02000000002</v>
          </cell>
          <cell r="D204">
            <v>0</v>
          </cell>
          <cell r="E204">
            <v>0</v>
          </cell>
        </row>
        <row r="206">
          <cell r="B206">
            <v>103476</v>
          </cell>
          <cell r="C206">
            <v>7899424.8399999999</v>
          </cell>
          <cell r="D206">
            <v>11804</v>
          </cell>
          <cell r="E206">
            <v>3000194.7</v>
          </cell>
        </row>
        <row r="207">
          <cell r="B207">
            <v>24271</v>
          </cell>
          <cell r="C207">
            <v>244971</v>
          </cell>
          <cell r="D207">
            <v>4283</v>
          </cell>
          <cell r="E207">
            <v>773474</v>
          </cell>
        </row>
        <row r="208">
          <cell r="B208">
            <v>4057</v>
          </cell>
          <cell r="C208">
            <v>449430</v>
          </cell>
          <cell r="D208">
            <v>422</v>
          </cell>
          <cell r="E208">
            <v>88360</v>
          </cell>
        </row>
        <row r="209">
          <cell r="B209">
            <v>157</v>
          </cell>
          <cell r="C209">
            <v>23861</v>
          </cell>
        </row>
        <row r="210">
          <cell r="B210">
            <v>48584</v>
          </cell>
          <cell r="C210">
            <v>4839463</v>
          </cell>
          <cell r="D210">
            <v>4737</v>
          </cell>
          <cell r="E210">
            <v>1570635</v>
          </cell>
        </row>
        <row r="211">
          <cell r="B211">
            <v>3347</v>
          </cell>
          <cell r="C211">
            <v>29083</v>
          </cell>
          <cell r="D211">
            <v>155</v>
          </cell>
          <cell r="E211">
            <v>4577</v>
          </cell>
        </row>
        <row r="212">
          <cell r="B212">
            <v>21790</v>
          </cell>
          <cell r="C212">
            <v>2184343</v>
          </cell>
          <cell r="D212">
            <v>2119</v>
          </cell>
          <cell r="E212">
            <v>541421</v>
          </cell>
        </row>
        <row r="213">
          <cell r="B213">
            <v>1270</v>
          </cell>
          <cell r="C213">
            <v>128273.84</v>
          </cell>
          <cell r="D213">
            <v>88</v>
          </cell>
          <cell r="E213">
            <v>21727.699999999997</v>
          </cell>
        </row>
        <row r="214">
          <cell r="B214">
            <v>11785</v>
          </cell>
          <cell r="C214">
            <v>6670601.5599999996</v>
          </cell>
          <cell r="D214">
            <v>5844</v>
          </cell>
          <cell r="E214">
            <v>7344317.0099999998</v>
          </cell>
        </row>
        <row r="215">
          <cell r="B215">
            <v>168</v>
          </cell>
          <cell r="C215">
            <v>50482</v>
          </cell>
          <cell r="D215">
            <v>502</v>
          </cell>
          <cell r="E215">
            <v>255852</v>
          </cell>
        </row>
        <row r="216">
          <cell r="B216">
            <v>310</v>
          </cell>
          <cell r="C216">
            <v>328630</v>
          </cell>
          <cell r="D216">
            <v>233</v>
          </cell>
          <cell r="E216">
            <v>325957</v>
          </cell>
        </row>
        <row r="217">
          <cell r="B217">
            <v>9155</v>
          </cell>
          <cell r="C217">
            <v>3852515</v>
          </cell>
          <cell r="D217">
            <v>3226</v>
          </cell>
          <cell r="E217">
            <v>3413971</v>
          </cell>
        </row>
        <row r="218">
          <cell r="B218">
            <v>273</v>
          </cell>
          <cell r="C218">
            <v>29478</v>
          </cell>
          <cell r="D218">
            <v>242</v>
          </cell>
          <cell r="E218">
            <v>37540</v>
          </cell>
        </row>
        <row r="219">
          <cell r="B219">
            <v>1735</v>
          </cell>
          <cell r="C219">
            <v>2261804</v>
          </cell>
          <cell r="D219">
            <v>1572</v>
          </cell>
          <cell r="E219">
            <v>3205794</v>
          </cell>
        </row>
        <row r="220">
          <cell r="B220">
            <v>144</v>
          </cell>
          <cell r="C220">
            <v>147692.56</v>
          </cell>
          <cell r="D220">
            <v>69</v>
          </cell>
          <cell r="E220">
            <v>105203.01</v>
          </cell>
        </row>
        <row r="221">
          <cell r="B221">
            <v>4388</v>
          </cell>
          <cell r="C221">
            <v>6841403.21</v>
          </cell>
          <cell r="D221">
            <v>4481</v>
          </cell>
          <cell r="E221">
            <v>45067572.939999998</v>
          </cell>
        </row>
        <row r="222">
          <cell r="B222">
            <v>8</v>
          </cell>
          <cell r="C222">
            <v>71876</v>
          </cell>
          <cell r="D222">
            <v>88</v>
          </cell>
          <cell r="E222">
            <v>440089</v>
          </cell>
        </row>
        <row r="223">
          <cell r="B223">
            <v>23</v>
          </cell>
          <cell r="C223">
            <v>155027</v>
          </cell>
          <cell r="D223">
            <v>84</v>
          </cell>
          <cell r="E223">
            <v>2794147</v>
          </cell>
        </row>
        <row r="224">
          <cell r="B224">
            <v>4310</v>
          </cell>
          <cell r="C224">
            <v>5919350</v>
          </cell>
          <cell r="D224">
            <v>4039</v>
          </cell>
          <cell r="E224">
            <v>35241833</v>
          </cell>
        </row>
        <row r="225">
          <cell r="B225">
            <v>0</v>
          </cell>
          <cell r="C225">
            <v>0</v>
          </cell>
          <cell r="D225">
            <v>20</v>
          </cell>
          <cell r="E225">
            <v>67277</v>
          </cell>
        </row>
        <row r="226">
          <cell r="B226">
            <v>41</v>
          </cell>
          <cell r="C226">
            <v>593393</v>
          </cell>
          <cell r="D226">
            <v>235</v>
          </cell>
          <cell r="E226">
            <v>6282295</v>
          </cell>
        </row>
        <row r="227">
          <cell r="B227">
            <v>6</v>
          </cell>
          <cell r="C227">
            <v>101757.20999999999</v>
          </cell>
          <cell r="D227">
            <v>15</v>
          </cell>
          <cell r="E227">
            <v>241931.93999999997</v>
          </cell>
        </row>
        <row r="228">
          <cell r="B228">
            <v>1</v>
          </cell>
          <cell r="C228">
            <v>1255</v>
          </cell>
          <cell r="D228">
            <v>0</v>
          </cell>
          <cell r="E228">
            <v>0</v>
          </cell>
        </row>
        <row r="229">
          <cell r="B229">
            <v>1</v>
          </cell>
          <cell r="C229">
            <v>1255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2" sqref="A2"/>
    </sheetView>
  </sheetViews>
  <sheetFormatPr defaultRowHeight="15"/>
  <cols>
    <col min="1" max="1" width="17.42578125" customWidth="1"/>
    <col min="2" max="2" width="13.140625" style="57" customWidth="1"/>
    <col min="3" max="3" width="14.42578125" style="57" customWidth="1"/>
    <col min="4" max="4" width="13.140625" style="57" customWidth="1"/>
    <col min="5" max="5" width="14.140625" style="57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45.75" thickBot="1">
      <c r="A1" s="1">
        <v>2013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0">
      <c r="A2" s="10" t="s">
        <v>9</v>
      </c>
      <c r="B2" s="11">
        <f>'[1]2013 LDC'!B187</f>
        <v>1519607</v>
      </c>
      <c r="C2" s="11">
        <f>'[1]2013 LDC'!C187</f>
        <v>75933711.150000006</v>
      </c>
      <c r="D2" s="11">
        <f>'[1]2013 LDC'!D187</f>
        <v>25345</v>
      </c>
      <c r="E2" s="11">
        <f>'[1]2013 LDC'!E187</f>
        <v>55805524.989999995</v>
      </c>
      <c r="F2" s="12">
        <f>B2+D2</f>
        <v>1544952</v>
      </c>
      <c r="G2" s="12">
        <f>C2+E2</f>
        <v>131739236.14</v>
      </c>
      <c r="H2" s="13">
        <f>SUM(H3:H43)</f>
        <v>0.99953180235587191</v>
      </c>
      <c r="I2" s="14">
        <f>SUM(I3:I43)</f>
        <v>0.99999288003769704</v>
      </c>
      <c r="J2" s="14">
        <f>E2/G2</f>
        <v>0.42360595540948148</v>
      </c>
    </row>
    <row r="3" spans="1:10">
      <c r="A3" s="15" t="s">
        <v>10</v>
      </c>
      <c r="B3" s="16">
        <f>'[1]2013 LDC'!B189</f>
        <v>1249063</v>
      </c>
      <c r="C3" s="16">
        <f>'[1]2013 LDC'!C189</f>
        <v>47548698.520000003</v>
      </c>
      <c r="D3" s="16">
        <f>'[1]2013 LDC'!D189</f>
        <v>3037</v>
      </c>
      <c r="E3" s="16">
        <f>'[1]2013 LDC'!E189</f>
        <v>318756.34000000003</v>
      </c>
      <c r="F3" s="17">
        <f>B3+D3</f>
        <v>1252100</v>
      </c>
      <c r="G3" s="17">
        <f>C3+E3</f>
        <v>47867454.860000007</v>
      </c>
      <c r="H3" s="18">
        <f>G3/G$2</f>
        <v>0.36335002587331694</v>
      </c>
      <c r="I3" s="19">
        <f>F3/F2</f>
        <v>0.81044589087557417</v>
      </c>
      <c r="J3" s="19">
        <f>E3/G3</f>
        <v>6.6591453615463857E-3</v>
      </c>
    </row>
    <row r="4" spans="1:10">
      <c r="A4" s="20" t="s">
        <v>11</v>
      </c>
      <c r="B4" s="16">
        <f>'[1]2013 LDC'!B190</f>
        <v>237758</v>
      </c>
      <c r="C4" s="16">
        <f>'[1]2013 LDC'!C190</f>
        <v>590755</v>
      </c>
      <c r="D4" s="16">
        <f>'[1]2013 LDC'!D190</f>
        <v>351</v>
      </c>
      <c r="E4" s="16">
        <f>'[1]2013 LDC'!E190</f>
        <v>2211</v>
      </c>
      <c r="F4" s="21">
        <f>B4+D4</f>
        <v>238109</v>
      </c>
      <c r="G4" s="21">
        <f t="shared" ref="F4:G33" si="0">C4+E4</f>
        <v>592966</v>
      </c>
      <c r="H4" s="18"/>
      <c r="I4" s="19"/>
      <c r="J4" s="19"/>
    </row>
    <row r="5" spans="1:10">
      <c r="A5" s="20" t="s">
        <v>12</v>
      </c>
      <c r="B5" s="16">
        <f>'[1]2013 LDC'!B191</f>
        <v>27527</v>
      </c>
      <c r="C5" s="16">
        <f>'[1]2013 LDC'!C191</f>
        <v>1313461</v>
      </c>
      <c r="D5" s="16">
        <f>'[1]2013 LDC'!D191</f>
        <v>46</v>
      </c>
      <c r="E5" s="16">
        <f>'[1]2013 LDC'!E191</f>
        <v>5377</v>
      </c>
      <c r="F5" s="21">
        <f t="shared" si="0"/>
        <v>27573</v>
      </c>
      <c r="G5" s="21">
        <f t="shared" si="0"/>
        <v>1318838</v>
      </c>
      <c r="H5" s="18"/>
      <c r="I5" s="19"/>
      <c r="J5" s="19"/>
    </row>
    <row r="6" spans="1:10">
      <c r="A6" s="20" t="s">
        <v>13</v>
      </c>
      <c r="B6" s="16">
        <f>'[1]2013 LDC'!B192</f>
        <v>1358</v>
      </c>
      <c r="C6" s="16">
        <f>'[1]2013 LDC'!C192</f>
        <v>46097</v>
      </c>
      <c r="D6" s="16">
        <f>'[1]2013 LDC'!D192</f>
        <v>0</v>
      </c>
      <c r="E6" s="16">
        <f>'[1]2013 LDC'!E192</f>
        <v>0</v>
      </c>
      <c r="F6" s="21">
        <f t="shared" si="0"/>
        <v>1358</v>
      </c>
      <c r="G6" s="21">
        <f t="shared" si="0"/>
        <v>46097</v>
      </c>
      <c r="H6" s="18"/>
      <c r="I6" s="19"/>
      <c r="J6" s="19"/>
    </row>
    <row r="7" spans="1:10">
      <c r="A7" s="20" t="s">
        <v>14</v>
      </c>
      <c r="B7" s="16">
        <f>'[1]2013 LDC'!B193</f>
        <v>715134</v>
      </c>
      <c r="C7" s="16">
        <f>'[1]2013 LDC'!C193</f>
        <v>35119322</v>
      </c>
      <c r="D7" s="16">
        <f>'[1]2013 LDC'!D193</f>
        <v>2081</v>
      </c>
      <c r="E7" s="16">
        <f>'[1]2013 LDC'!E193</f>
        <v>274980</v>
      </c>
      <c r="F7" s="21">
        <f t="shared" si="0"/>
        <v>717215</v>
      </c>
      <c r="G7" s="21">
        <f t="shared" si="0"/>
        <v>35394302</v>
      </c>
      <c r="H7" s="18"/>
      <c r="I7" s="19"/>
      <c r="J7" s="19"/>
    </row>
    <row r="8" spans="1:10">
      <c r="A8" s="20" t="s">
        <v>15</v>
      </c>
      <c r="B8" s="16">
        <f>'[1]2013 LDC'!B194</f>
        <v>37153</v>
      </c>
      <c r="C8" s="16">
        <f>'[1]2013 LDC'!C194</f>
        <v>173948</v>
      </c>
      <c r="D8" s="16">
        <f>'[1]2013 LDC'!D194</f>
        <v>245</v>
      </c>
      <c r="E8" s="16">
        <f>'[1]2013 LDC'!E194</f>
        <v>1329</v>
      </c>
      <c r="F8" s="21">
        <f t="shared" si="0"/>
        <v>37398</v>
      </c>
      <c r="G8" s="21">
        <f t="shared" si="0"/>
        <v>175277</v>
      </c>
      <c r="H8" s="18"/>
      <c r="I8" s="19"/>
      <c r="J8" s="19"/>
    </row>
    <row r="9" spans="1:10">
      <c r="A9" s="20" t="s">
        <v>16</v>
      </c>
      <c r="B9" s="16">
        <f>'[1]2013 LDC'!B195</f>
        <v>219415</v>
      </c>
      <c r="C9" s="16">
        <f>'[1]2013 LDC'!C195</f>
        <v>9896721</v>
      </c>
      <c r="D9" s="16">
        <f>'[1]2013 LDC'!D195</f>
        <v>307</v>
      </c>
      <c r="E9" s="16">
        <f>'[1]2013 LDC'!E195</f>
        <v>33649</v>
      </c>
      <c r="F9" s="21">
        <f t="shared" si="0"/>
        <v>219722</v>
      </c>
      <c r="G9" s="21">
        <f t="shared" si="0"/>
        <v>9930370</v>
      </c>
      <c r="H9" s="18"/>
      <c r="I9" s="19"/>
      <c r="J9" s="19"/>
    </row>
    <row r="10" spans="1:10">
      <c r="A10" s="20" t="s">
        <v>17</v>
      </c>
      <c r="B10" s="16">
        <f>'[1]2013 LDC'!B196</f>
        <v>10718</v>
      </c>
      <c r="C10" s="16">
        <f>'[1]2013 LDC'!C196</f>
        <v>408394.51999999996</v>
      </c>
      <c r="D10" s="16">
        <f>'[1]2013 LDC'!D196</f>
        <v>7</v>
      </c>
      <c r="E10" s="16">
        <f>'[1]2013 LDC'!E196</f>
        <v>1210.3399999999999</v>
      </c>
      <c r="F10" s="21">
        <f t="shared" si="0"/>
        <v>10725</v>
      </c>
      <c r="G10" s="21">
        <f t="shared" si="0"/>
        <v>409604.86</v>
      </c>
      <c r="H10" s="18"/>
      <c r="I10" s="19"/>
      <c r="J10" s="19"/>
    </row>
    <row r="11" spans="1:10">
      <c r="A11" s="22" t="s">
        <v>18</v>
      </c>
      <c r="B11" s="23">
        <f>'[1]2013 LDC'!B197</f>
        <v>150894</v>
      </c>
      <c r="C11" s="23">
        <f>'[1]2013 LDC'!C197</f>
        <v>6972328.0199999996</v>
      </c>
      <c r="D11" s="23">
        <f>'[1]2013 LDC'!D197</f>
        <v>168</v>
      </c>
      <c r="E11" s="23">
        <f>'[1]2013 LDC'!E197</f>
        <v>13004</v>
      </c>
      <c r="F11" s="24">
        <f t="shared" si="0"/>
        <v>151062</v>
      </c>
      <c r="G11" s="24">
        <f t="shared" si="0"/>
        <v>6985332.0199999996</v>
      </c>
      <c r="H11" s="25">
        <f>G11/G2</f>
        <v>5.3023929883551542E-2</v>
      </c>
      <c r="I11" s="26">
        <f>F11/F2</f>
        <v>9.7777795038292453E-2</v>
      </c>
      <c r="J11" s="26">
        <f>E11/G11</f>
        <v>1.8616151619948341E-3</v>
      </c>
    </row>
    <row r="12" spans="1:10">
      <c r="A12" s="27" t="s">
        <v>11</v>
      </c>
      <c r="B12" s="23">
        <f>'[1]2013 LDC'!B198</f>
        <v>34332</v>
      </c>
      <c r="C12" s="23">
        <f>'[1]2013 LDC'!C198</f>
        <v>165900</v>
      </c>
      <c r="D12" s="23">
        <f>'[1]2013 LDC'!D198</f>
        <v>0</v>
      </c>
      <c r="E12" s="23">
        <f>'[1]2013 LDC'!E198</f>
        <v>0</v>
      </c>
      <c r="F12" s="28">
        <f t="shared" si="0"/>
        <v>34332</v>
      </c>
      <c r="G12" s="28">
        <f t="shared" si="0"/>
        <v>165900</v>
      </c>
      <c r="H12" s="25"/>
      <c r="I12" s="26"/>
      <c r="J12" s="26"/>
    </row>
    <row r="13" spans="1:10">
      <c r="A13" s="27" t="s">
        <v>12</v>
      </c>
      <c r="B13" s="23">
        <f>'[1]2013 LDC'!B199</f>
        <v>5000</v>
      </c>
      <c r="C13" s="23">
        <f>'[1]2013 LDC'!C199</f>
        <v>246416</v>
      </c>
      <c r="D13" s="23">
        <f>'[1]2013 LDC'!D199</f>
        <v>0</v>
      </c>
      <c r="E13" s="23">
        <f>'[1]2013 LDC'!E199</f>
        <v>0</v>
      </c>
      <c r="F13" s="28">
        <f t="shared" si="0"/>
        <v>5000</v>
      </c>
      <c r="G13" s="28">
        <f t="shared" si="0"/>
        <v>246416</v>
      </c>
      <c r="H13" s="25"/>
      <c r="I13" s="26"/>
      <c r="J13" s="26"/>
    </row>
    <row r="14" spans="1:10">
      <c r="A14" s="27" t="s">
        <v>13</v>
      </c>
      <c r="B14" s="23">
        <f>'[1]2013 LDC'!B200</f>
        <v>123</v>
      </c>
      <c r="C14" s="23">
        <f>'[1]2013 LDC'!C200</f>
        <v>3817</v>
      </c>
      <c r="D14" s="23">
        <f>'[1]2013 LDC'!D200</f>
        <v>0</v>
      </c>
      <c r="E14" s="23">
        <f>'[1]2013 LDC'!E200</f>
        <v>0</v>
      </c>
      <c r="F14" s="28">
        <f t="shared" si="0"/>
        <v>123</v>
      </c>
      <c r="G14" s="28">
        <f t="shared" si="0"/>
        <v>3817</v>
      </c>
      <c r="H14" s="25"/>
      <c r="I14" s="26"/>
      <c r="J14" s="26"/>
    </row>
    <row r="15" spans="1:10">
      <c r="A15" s="27" t="s">
        <v>14</v>
      </c>
      <c r="B15" s="23">
        <f>'[1]2013 LDC'!B201</f>
        <v>67651</v>
      </c>
      <c r="C15" s="23">
        <f>'[1]2013 LDC'!C201</f>
        <v>4994413</v>
      </c>
      <c r="D15" s="23">
        <f>'[1]2013 LDC'!D201</f>
        <v>168</v>
      </c>
      <c r="E15" s="23">
        <f>'[1]2013 LDC'!E201</f>
        <v>13004</v>
      </c>
      <c r="F15" s="28">
        <f t="shared" si="0"/>
        <v>67819</v>
      </c>
      <c r="G15" s="28">
        <f t="shared" si="0"/>
        <v>5007417</v>
      </c>
      <c r="H15" s="25"/>
      <c r="I15" s="26"/>
      <c r="J15" s="26"/>
    </row>
    <row r="16" spans="1:10">
      <c r="A16" s="27" t="s">
        <v>15</v>
      </c>
      <c r="B16" s="23">
        <f>'[1]2013 LDC'!B202</f>
        <v>11795</v>
      </c>
      <c r="C16" s="23">
        <f>'[1]2013 LDC'!C202</f>
        <v>49451</v>
      </c>
      <c r="D16" s="23">
        <f>'[1]2013 LDC'!D202</f>
        <v>0</v>
      </c>
      <c r="E16" s="23">
        <f>'[1]2013 LDC'!E202</f>
        <v>0</v>
      </c>
      <c r="F16" s="28">
        <f t="shared" si="0"/>
        <v>11795</v>
      </c>
      <c r="G16" s="28">
        <f t="shared" si="0"/>
        <v>49451</v>
      </c>
      <c r="H16" s="25"/>
      <c r="I16" s="26"/>
      <c r="J16" s="26"/>
    </row>
    <row r="17" spans="1:10">
      <c r="A17" s="27" t="s">
        <v>16</v>
      </c>
      <c r="B17" s="23">
        <f>'[1]2013 LDC'!B203</f>
        <v>28949</v>
      </c>
      <c r="C17" s="23">
        <f>'[1]2013 LDC'!C203</f>
        <v>1330987</v>
      </c>
      <c r="D17" s="23">
        <f>'[1]2013 LDC'!D203</f>
        <v>0</v>
      </c>
      <c r="E17" s="23">
        <f>'[1]2013 LDC'!E203</f>
        <v>0</v>
      </c>
      <c r="F17" s="28">
        <f t="shared" si="0"/>
        <v>28949</v>
      </c>
      <c r="G17" s="28">
        <f t="shared" si="0"/>
        <v>1330987</v>
      </c>
      <c r="H17" s="25"/>
      <c r="I17" s="26"/>
      <c r="J17" s="26"/>
    </row>
    <row r="18" spans="1:10">
      <c r="A18" s="27" t="s">
        <v>17</v>
      </c>
      <c r="B18" s="23">
        <f>'[1]2013 LDC'!B204</f>
        <v>3044</v>
      </c>
      <c r="C18" s="23">
        <f>'[1]2013 LDC'!C204</f>
        <v>181344.02000000002</v>
      </c>
      <c r="D18" s="23">
        <f>'[1]2013 LDC'!D204</f>
        <v>0</v>
      </c>
      <c r="E18" s="23">
        <f>'[1]2013 LDC'!E204</f>
        <v>0</v>
      </c>
      <c r="F18" s="28">
        <f t="shared" si="0"/>
        <v>3044</v>
      </c>
      <c r="G18" s="28">
        <f t="shared" si="0"/>
        <v>181344.02000000002</v>
      </c>
      <c r="H18" s="25"/>
      <c r="I18" s="26"/>
      <c r="J18" s="26"/>
    </row>
    <row r="19" spans="1:10">
      <c r="A19" s="29" t="s">
        <v>19</v>
      </c>
      <c r="B19" s="30">
        <f>'[1]2013 LDC'!B206</f>
        <v>103476</v>
      </c>
      <c r="C19" s="30">
        <f>'[1]2013 LDC'!C206</f>
        <v>7899424.8399999999</v>
      </c>
      <c r="D19" s="30">
        <f>'[1]2013 LDC'!D206</f>
        <v>11804</v>
      </c>
      <c r="E19" s="30">
        <f>'[1]2013 LDC'!E206</f>
        <v>3000194.7</v>
      </c>
      <c r="F19" s="31">
        <f t="shared" si="0"/>
        <v>115280</v>
      </c>
      <c r="G19" s="31">
        <f t="shared" si="0"/>
        <v>10899619.539999999</v>
      </c>
      <c r="H19" s="32">
        <f>G19/G2</f>
        <v>8.2736319560991797E-2</v>
      </c>
      <c r="I19" s="33">
        <f>F19/F2</f>
        <v>7.4617204935816778E-2</v>
      </c>
      <c r="J19" s="33">
        <f>E19/G19</f>
        <v>0.27525682790942629</v>
      </c>
    </row>
    <row r="20" spans="1:10">
      <c r="A20" s="34" t="s">
        <v>11</v>
      </c>
      <c r="B20" s="30">
        <f>'[1]2013 LDC'!B207</f>
        <v>24271</v>
      </c>
      <c r="C20" s="30">
        <f>'[1]2013 LDC'!C207</f>
        <v>244971</v>
      </c>
      <c r="D20" s="30">
        <f>'[1]2013 LDC'!D207</f>
        <v>4283</v>
      </c>
      <c r="E20" s="30">
        <f>'[1]2013 LDC'!E207</f>
        <v>773474</v>
      </c>
      <c r="F20" s="35">
        <f t="shared" si="0"/>
        <v>28554</v>
      </c>
      <c r="G20" s="35">
        <f t="shared" si="0"/>
        <v>1018445</v>
      </c>
      <c r="H20" s="32"/>
      <c r="I20" s="33"/>
      <c r="J20" s="33"/>
    </row>
    <row r="21" spans="1:10">
      <c r="A21" s="34" t="s">
        <v>12</v>
      </c>
      <c r="B21" s="30">
        <f>'[1]2013 LDC'!B208</f>
        <v>4057</v>
      </c>
      <c r="C21" s="30">
        <f>'[1]2013 LDC'!C208</f>
        <v>449430</v>
      </c>
      <c r="D21" s="30">
        <f>'[1]2013 LDC'!D208</f>
        <v>422</v>
      </c>
      <c r="E21" s="30">
        <f>'[1]2013 LDC'!E208</f>
        <v>88360</v>
      </c>
      <c r="F21" s="35">
        <f t="shared" si="0"/>
        <v>4479</v>
      </c>
      <c r="G21" s="35">
        <f t="shared" si="0"/>
        <v>537790</v>
      </c>
      <c r="H21" s="32"/>
      <c r="I21" s="33"/>
      <c r="J21" s="33"/>
    </row>
    <row r="22" spans="1:10">
      <c r="A22" s="34" t="s">
        <v>13</v>
      </c>
      <c r="B22" s="30">
        <f>'[1]2013 LDC'!B209</f>
        <v>157</v>
      </c>
      <c r="C22" s="30">
        <f>'[1]2013 LDC'!C209</f>
        <v>23861</v>
      </c>
      <c r="D22" s="30">
        <f>'[1]2013 LDC'!D209</f>
        <v>0</v>
      </c>
      <c r="E22" s="30">
        <f>'[1]2013 LDC'!E209</f>
        <v>0</v>
      </c>
      <c r="F22" s="35">
        <f t="shared" si="0"/>
        <v>157</v>
      </c>
      <c r="G22" s="35">
        <f t="shared" si="0"/>
        <v>23861</v>
      </c>
      <c r="H22" s="32"/>
      <c r="I22" s="33"/>
      <c r="J22" s="33"/>
    </row>
    <row r="23" spans="1:10">
      <c r="A23" s="34" t="s">
        <v>14</v>
      </c>
      <c r="B23" s="30">
        <f>'[1]2013 LDC'!B210</f>
        <v>48584</v>
      </c>
      <c r="C23" s="30">
        <f>'[1]2013 LDC'!C210</f>
        <v>4839463</v>
      </c>
      <c r="D23" s="30">
        <f>'[1]2013 LDC'!D210</f>
        <v>4737</v>
      </c>
      <c r="E23" s="30">
        <f>'[1]2013 LDC'!E210</f>
        <v>1570635</v>
      </c>
      <c r="F23" s="35">
        <f t="shared" si="0"/>
        <v>53321</v>
      </c>
      <c r="G23" s="35">
        <f t="shared" si="0"/>
        <v>6410098</v>
      </c>
      <c r="H23" s="32"/>
      <c r="I23" s="33"/>
      <c r="J23" s="33"/>
    </row>
    <row r="24" spans="1:10">
      <c r="A24" s="34" t="s">
        <v>15</v>
      </c>
      <c r="B24" s="30">
        <f>'[1]2013 LDC'!B211</f>
        <v>3347</v>
      </c>
      <c r="C24" s="30">
        <f>'[1]2013 LDC'!C211</f>
        <v>29083</v>
      </c>
      <c r="D24" s="30">
        <f>'[1]2013 LDC'!D211</f>
        <v>155</v>
      </c>
      <c r="E24" s="30">
        <f>'[1]2013 LDC'!E211</f>
        <v>4577</v>
      </c>
      <c r="F24" s="35">
        <f t="shared" si="0"/>
        <v>3502</v>
      </c>
      <c r="G24" s="35">
        <f t="shared" si="0"/>
        <v>33660</v>
      </c>
      <c r="H24" s="32"/>
      <c r="I24" s="33"/>
      <c r="J24" s="33"/>
    </row>
    <row r="25" spans="1:10">
      <c r="A25" s="34" t="s">
        <v>16</v>
      </c>
      <c r="B25" s="30">
        <f>'[1]2013 LDC'!B212</f>
        <v>21790</v>
      </c>
      <c r="C25" s="30">
        <f>'[1]2013 LDC'!C212</f>
        <v>2184343</v>
      </c>
      <c r="D25" s="30">
        <f>'[1]2013 LDC'!D212</f>
        <v>2119</v>
      </c>
      <c r="E25" s="30">
        <f>'[1]2013 LDC'!E212</f>
        <v>541421</v>
      </c>
      <c r="F25" s="35">
        <f t="shared" si="0"/>
        <v>23909</v>
      </c>
      <c r="G25" s="35">
        <f t="shared" si="0"/>
        <v>2725764</v>
      </c>
      <c r="H25" s="32"/>
      <c r="I25" s="33"/>
      <c r="J25" s="33"/>
    </row>
    <row r="26" spans="1:10">
      <c r="A26" s="34" t="s">
        <v>17</v>
      </c>
      <c r="B26" s="30">
        <f>'[1]2013 LDC'!B213</f>
        <v>1270</v>
      </c>
      <c r="C26" s="30">
        <f>'[1]2013 LDC'!C213</f>
        <v>128273.84</v>
      </c>
      <c r="D26" s="30">
        <f>'[1]2013 LDC'!D213</f>
        <v>88</v>
      </c>
      <c r="E26" s="30">
        <f>'[1]2013 LDC'!E213</f>
        <v>21727.699999999997</v>
      </c>
      <c r="F26" s="35">
        <f t="shared" si="0"/>
        <v>1358</v>
      </c>
      <c r="G26" s="35">
        <f t="shared" si="0"/>
        <v>150001.53999999998</v>
      </c>
      <c r="H26" s="32"/>
      <c r="I26" s="33"/>
      <c r="J26" s="33"/>
    </row>
    <row r="27" spans="1:10">
      <c r="A27" s="36" t="s">
        <v>20</v>
      </c>
      <c r="B27" s="37">
        <f>'[1]2013 LDC'!B214</f>
        <v>11785</v>
      </c>
      <c r="C27" s="37">
        <f>'[1]2013 LDC'!C214</f>
        <v>6670601.5599999996</v>
      </c>
      <c r="D27" s="37">
        <f>'[1]2013 LDC'!D214</f>
        <v>5844</v>
      </c>
      <c r="E27" s="37">
        <f>'[1]2013 LDC'!E214</f>
        <v>7344317.0099999998</v>
      </c>
      <c r="F27" s="38">
        <f t="shared" si="0"/>
        <v>17629</v>
      </c>
      <c r="G27" s="38">
        <f t="shared" si="0"/>
        <v>14014918.57</v>
      </c>
      <c r="H27" s="39">
        <f>G27/G2</f>
        <v>0.10638378497280999</v>
      </c>
      <c r="I27" s="40">
        <f>F27/F2</f>
        <v>1.1410710494565527E-2</v>
      </c>
      <c r="J27" s="40">
        <f>E27/G27</f>
        <v>0.5240356533873175</v>
      </c>
    </row>
    <row r="28" spans="1:10">
      <c r="A28" s="41" t="s">
        <v>11</v>
      </c>
      <c r="B28" s="37">
        <f>'[1]2013 LDC'!B215</f>
        <v>168</v>
      </c>
      <c r="C28" s="37">
        <f>'[1]2013 LDC'!C215</f>
        <v>50482</v>
      </c>
      <c r="D28" s="37">
        <f>'[1]2013 LDC'!D215</f>
        <v>502</v>
      </c>
      <c r="E28" s="37">
        <f>'[1]2013 LDC'!E215</f>
        <v>255852</v>
      </c>
      <c r="F28" s="42">
        <f t="shared" si="0"/>
        <v>670</v>
      </c>
      <c r="G28" s="42">
        <f t="shared" si="0"/>
        <v>306334</v>
      </c>
      <c r="H28" s="39"/>
      <c r="I28" s="40"/>
      <c r="J28" s="40"/>
    </row>
    <row r="29" spans="1:10">
      <c r="A29" s="41" t="s">
        <v>12</v>
      </c>
      <c r="B29" s="37">
        <f>'[1]2013 LDC'!B216</f>
        <v>310</v>
      </c>
      <c r="C29" s="37">
        <f>'[1]2013 LDC'!C216</f>
        <v>328630</v>
      </c>
      <c r="D29" s="37">
        <f>'[1]2013 LDC'!D216</f>
        <v>233</v>
      </c>
      <c r="E29" s="37">
        <f>'[1]2013 LDC'!E216</f>
        <v>325957</v>
      </c>
      <c r="F29" s="42">
        <f t="shared" si="0"/>
        <v>543</v>
      </c>
      <c r="G29" s="42">
        <f t="shared" si="0"/>
        <v>654587</v>
      </c>
      <c r="H29" s="39"/>
      <c r="I29" s="40"/>
      <c r="J29" s="40"/>
    </row>
    <row r="30" spans="1:10">
      <c r="A30" s="41" t="s">
        <v>14</v>
      </c>
      <c r="B30" s="37">
        <f>'[1]2013 LDC'!B217</f>
        <v>9155</v>
      </c>
      <c r="C30" s="37">
        <f>'[1]2013 LDC'!C217</f>
        <v>3852515</v>
      </c>
      <c r="D30" s="37">
        <f>'[1]2013 LDC'!D217</f>
        <v>3226</v>
      </c>
      <c r="E30" s="37">
        <f>'[1]2013 LDC'!E217</f>
        <v>3413971</v>
      </c>
      <c r="F30" s="42">
        <f t="shared" si="0"/>
        <v>12381</v>
      </c>
      <c r="G30" s="42">
        <f t="shared" si="0"/>
        <v>7266486</v>
      </c>
      <c r="H30" s="39"/>
      <c r="I30" s="40"/>
      <c r="J30" s="40"/>
    </row>
    <row r="31" spans="1:10">
      <c r="A31" s="41" t="s">
        <v>15</v>
      </c>
      <c r="B31" s="37">
        <f>'[1]2013 LDC'!B218</f>
        <v>273</v>
      </c>
      <c r="C31" s="37">
        <f>'[1]2013 LDC'!C218</f>
        <v>29478</v>
      </c>
      <c r="D31" s="37">
        <f>'[1]2013 LDC'!D218</f>
        <v>242</v>
      </c>
      <c r="E31" s="37">
        <f>'[1]2013 LDC'!E218</f>
        <v>37540</v>
      </c>
      <c r="F31" s="42">
        <f t="shared" si="0"/>
        <v>515</v>
      </c>
      <c r="G31" s="42">
        <f t="shared" si="0"/>
        <v>67018</v>
      </c>
      <c r="H31" s="39"/>
      <c r="I31" s="40"/>
      <c r="J31" s="40"/>
    </row>
    <row r="32" spans="1:10">
      <c r="A32" s="41" t="s">
        <v>16</v>
      </c>
      <c r="B32" s="37">
        <f>'[1]2013 LDC'!B219</f>
        <v>1735</v>
      </c>
      <c r="C32" s="37">
        <f>'[1]2013 LDC'!C219</f>
        <v>2261804</v>
      </c>
      <c r="D32" s="37">
        <f>'[1]2013 LDC'!D219</f>
        <v>1572</v>
      </c>
      <c r="E32" s="37">
        <f>'[1]2013 LDC'!E219</f>
        <v>3205794</v>
      </c>
      <c r="F32" s="42">
        <f t="shared" si="0"/>
        <v>3307</v>
      </c>
      <c r="G32" s="42">
        <f t="shared" si="0"/>
        <v>5467598</v>
      </c>
      <c r="H32" s="39"/>
      <c r="I32" s="40"/>
      <c r="J32" s="40"/>
    </row>
    <row r="33" spans="1:10">
      <c r="A33" s="41" t="s">
        <v>17</v>
      </c>
      <c r="B33" s="37">
        <f>'[1]2013 LDC'!B220</f>
        <v>144</v>
      </c>
      <c r="C33" s="37">
        <f>'[1]2013 LDC'!C220</f>
        <v>147692.56</v>
      </c>
      <c r="D33" s="37">
        <f>'[1]2013 LDC'!D220</f>
        <v>69</v>
      </c>
      <c r="E33" s="37">
        <f>'[1]2013 LDC'!E220</f>
        <v>105203.01</v>
      </c>
      <c r="F33" s="42">
        <f t="shared" si="0"/>
        <v>213</v>
      </c>
      <c r="G33" s="42">
        <f t="shared" si="0"/>
        <v>252895.57</v>
      </c>
      <c r="H33" s="39"/>
      <c r="I33" s="40"/>
      <c r="J33" s="40"/>
    </row>
    <row r="34" spans="1:10">
      <c r="A34" s="43" t="s">
        <v>21</v>
      </c>
      <c r="B34" s="44">
        <f>'[1]2013 LDC'!B221</f>
        <v>4388</v>
      </c>
      <c r="C34" s="44">
        <f>'[1]2013 LDC'!C221</f>
        <v>6841403.21</v>
      </c>
      <c r="D34" s="44">
        <f>'[1]2013 LDC'!D221</f>
        <v>4481</v>
      </c>
      <c r="E34" s="44">
        <f>'[1]2013 LDC'!E221</f>
        <v>45067572.939999998</v>
      </c>
      <c r="F34" s="45">
        <f>B34+D34</f>
        <v>8869</v>
      </c>
      <c r="G34" s="45">
        <f>C34+E34</f>
        <v>51908976.149999999</v>
      </c>
      <c r="H34" s="46">
        <f>G34/G2</f>
        <v>0.39402821567020513</v>
      </c>
      <c r="I34" s="47">
        <f>F34/F2</f>
        <v>5.7406314241478049E-3</v>
      </c>
      <c r="J34" s="47">
        <f>E34/G34</f>
        <v>0.86820384994243427</v>
      </c>
    </row>
    <row r="35" spans="1:10">
      <c r="A35" s="48" t="s">
        <v>11</v>
      </c>
      <c r="B35" s="44">
        <f>'[1]2013 LDC'!B222</f>
        <v>8</v>
      </c>
      <c r="C35" s="44">
        <f>'[1]2013 LDC'!C222</f>
        <v>71876</v>
      </c>
      <c r="D35" s="44">
        <f>'[1]2013 LDC'!D222</f>
        <v>88</v>
      </c>
      <c r="E35" s="44">
        <f>'[1]2013 LDC'!E222</f>
        <v>440089</v>
      </c>
      <c r="F35" s="49">
        <f>B35+D35</f>
        <v>96</v>
      </c>
      <c r="G35" s="49">
        <f>C35+E35</f>
        <v>511965</v>
      </c>
      <c r="H35" s="46"/>
      <c r="I35" s="47"/>
      <c r="J35" s="47"/>
    </row>
    <row r="36" spans="1:10">
      <c r="A36" s="48" t="s">
        <v>12</v>
      </c>
      <c r="B36" s="44">
        <f>'[1]2013 LDC'!B223</f>
        <v>23</v>
      </c>
      <c r="C36" s="44">
        <f>'[1]2013 LDC'!C223</f>
        <v>155027</v>
      </c>
      <c r="D36" s="44">
        <f>'[1]2013 LDC'!D223</f>
        <v>84</v>
      </c>
      <c r="E36" s="44">
        <f>'[1]2013 LDC'!E223</f>
        <v>2794147</v>
      </c>
      <c r="F36" s="49">
        <f t="shared" ref="F36:G40" si="1">B36+D36</f>
        <v>107</v>
      </c>
      <c r="G36" s="49">
        <f t="shared" si="1"/>
        <v>2949174</v>
      </c>
      <c r="H36" s="46"/>
      <c r="I36" s="47"/>
      <c r="J36" s="47"/>
    </row>
    <row r="37" spans="1:10">
      <c r="A37" s="48" t="s">
        <v>14</v>
      </c>
      <c r="B37" s="44">
        <f>'[1]2013 LDC'!B224</f>
        <v>4310</v>
      </c>
      <c r="C37" s="44">
        <f>'[1]2013 LDC'!C224</f>
        <v>5919350</v>
      </c>
      <c r="D37" s="44">
        <f>'[1]2013 LDC'!D224</f>
        <v>4039</v>
      </c>
      <c r="E37" s="44">
        <f>'[1]2013 LDC'!E224</f>
        <v>35241833</v>
      </c>
      <c r="F37" s="49">
        <f t="shared" si="1"/>
        <v>8349</v>
      </c>
      <c r="G37" s="49">
        <f t="shared" si="1"/>
        <v>41161183</v>
      </c>
      <c r="H37" s="46"/>
      <c r="I37" s="47"/>
      <c r="J37" s="47"/>
    </row>
    <row r="38" spans="1:10">
      <c r="A38" s="48" t="s">
        <v>15</v>
      </c>
      <c r="B38" s="44">
        <f>'[1]2013 LDC'!B225</f>
        <v>0</v>
      </c>
      <c r="C38" s="44">
        <f>'[1]2013 LDC'!C225</f>
        <v>0</v>
      </c>
      <c r="D38" s="44">
        <f>'[1]2013 LDC'!D225</f>
        <v>20</v>
      </c>
      <c r="E38" s="44">
        <f>'[1]2013 LDC'!E225</f>
        <v>67277</v>
      </c>
      <c r="F38" s="49">
        <f t="shared" si="1"/>
        <v>20</v>
      </c>
      <c r="G38" s="49">
        <f t="shared" si="1"/>
        <v>67277</v>
      </c>
      <c r="H38" s="46"/>
      <c r="I38" s="47"/>
      <c r="J38" s="47"/>
    </row>
    <row r="39" spans="1:10">
      <c r="A39" s="48" t="s">
        <v>16</v>
      </c>
      <c r="B39" s="44">
        <f>'[1]2013 LDC'!B226</f>
        <v>41</v>
      </c>
      <c r="C39" s="44">
        <f>'[1]2013 LDC'!C226</f>
        <v>593393</v>
      </c>
      <c r="D39" s="44">
        <f>'[1]2013 LDC'!D226</f>
        <v>235</v>
      </c>
      <c r="E39" s="44">
        <f>'[1]2013 LDC'!E226</f>
        <v>6282295</v>
      </c>
      <c r="F39" s="49">
        <f t="shared" si="1"/>
        <v>276</v>
      </c>
      <c r="G39" s="49">
        <f t="shared" si="1"/>
        <v>6875688</v>
      </c>
      <c r="H39" s="46"/>
      <c r="I39" s="47"/>
      <c r="J39" s="47"/>
    </row>
    <row r="40" spans="1:10">
      <c r="A40" s="48" t="s">
        <v>17</v>
      </c>
      <c r="B40" s="44">
        <f>'[1]2013 LDC'!B227</f>
        <v>6</v>
      </c>
      <c r="C40" s="44">
        <f>'[1]2013 LDC'!C227</f>
        <v>101757.20999999999</v>
      </c>
      <c r="D40" s="44">
        <f>'[1]2013 LDC'!D227</f>
        <v>15</v>
      </c>
      <c r="E40" s="44">
        <f>'[1]2013 LDC'!E227</f>
        <v>241931.93999999997</v>
      </c>
      <c r="F40" s="49">
        <f t="shared" si="1"/>
        <v>21</v>
      </c>
      <c r="G40" s="49">
        <f t="shared" si="1"/>
        <v>343689.14999999997</v>
      </c>
      <c r="H40" s="46"/>
      <c r="I40" s="47"/>
      <c r="J40" s="47"/>
    </row>
    <row r="41" spans="1:10">
      <c r="A41" s="50" t="s">
        <v>22</v>
      </c>
      <c r="B41" s="51">
        <f>'[1]2013 LDC'!B228</f>
        <v>1</v>
      </c>
      <c r="C41" s="51">
        <f>'[1]2013 LDC'!C228</f>
        <v>1255</v>
      </c>
      <c r="D41" s="51">
        <f>'[1]2013 LDC'!D228</f>
        <v>0</v>
      </c>
      <c r="E41" s="51">
        <f>'[1]2013 LDC'!E228</f>
        <v>0</v>
      </c>
      <c r="F41" s="52">
        <f>B41+D41</f>
        <v>1</v>
      </c>
      <c r="G41" s="52">
        <f>C41+E41</f>
        <v>1255</v>
      </c>
      <c r="H41" s="53">
        <f>G41/G2</f>
        <v>9.5263949964481711E-6</v>
      </c>
      <c r="I41" s="54">
        <f>F41/F2</f>
        <v>6.4726930027599568E-7</v>
      </c>
      <c r="J41" s="54">
        <f>E43/G41</f>
        <v>0</v>
      </c>
    </row>
    <row r="42" spans="1:10">
      <c r="A42" s="55" t="s">
        <v>13</v>
      </c>
      <c r="B42" s="51">
        <f>'[1]2013 LDC'!B229</f>
        <v>1</v>
      </c>
      <c r="C42" s="51">
        <f>'[1]2013 LDC'!C229</f>
        <v>1255</v>
      </c>
      <c r="D42" s="51">
        <f>'[1]2013 LDC'!D229</f>
        <v>0</v>
      </c>
      <c r="E42" s="51">
        <f>'[1]2013 LDC'!E229</f>
        <v>0</v>
      </c>
      <c r="F42" s="56">
        <f t="shared" ref="F42:G43" si="2">B42+D42</f>
        <v>1</v>
      </c>
      <c r="G42" s="56">
        <f t="shared" si="2"/>
        <v>1255</v>
      </c>
      <c r="H42" s="53"/>
      <c r="I42" s="54"/>
      <c r="J42" s="54"/>
    </row>
    <row r="43" spans="1:10">
      <c r="A43" s="55" t="s">
        <v>16</v>
      </c>
      <c r="B43" s="51">
        <f>'[1]2013 LDC'!B230</f>
        <v>0</v>
      </c>
      <c r="C43" s="51">
        <f>'[1]2013 LDC'!C230</f>
        <v>0</v>
      </c>
      <c r="D43" s="51">
        <f>'[1]2013 LDC'!D230</f>
        <v>0</v>
      </c>
      <c r="E43" s="51">
        <f>'[1]2013 LDC'!E230</f>
        <v>0</v>
      </c>
      <c r="F43" s="56">
        <f t="shared" si="2"/>
        <v>0</v>
      </c>
      <c r="G43" s="56">
        <f t="shared" si="2"/>
        <v>0</v>
      </c>
      <c r="H43" s="53"/>
      <c r="I43" s="54"/>
      <c r="J43" s="54"/>
    </row>
  </sheetData>
  <mergeCells count="18">
    <mergeCell ref="H34:H40"/>
    <mergeCell ref="I34:I40"/>
    <mergeCell ref="J34:J40"/>
    <mergeCell ref="H41:H43"/>
    <mergeCell ref="I41:I43"/>
    <mergeCell ref="J41:J43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>Commonwealth of Massachusetts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2013-08-27T13:34:05Z</dcterms:created>
  <dc:creator>zatala</dc:creator>
  <lastModifiedBy>zatala</lastModifiedBy>
  <dcterms:modified xsi:type="dcterms:W3CDTF">2013-08-27T13:34:16Z</dcterms:modified>
</coreProperties>
</file>