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melehov\Desktop\HPC\"/>
    </mc:Choice>
  </mc:AlternateContent>
  <bookViews>
    <workbookView xWindow="0" yWindow="0" windowWidth="28800" windowHeight="12000" activeTab="4"/>
  </bookViews>
  <sheets>
    <sheet name="Notes" sheetId="1" r:id="rId1"/>
    <sheet name="2015" sheetId="2" r:id="rId2"/>
    <sheet name="2016" sheetId="3" r:id="rId3"/>
    <sheet name="2017" sheetId="4" r:id="rId4"/>
    <sheet name="2018"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4" i="5" l="1"/>
  <c r="Q40" i="5" s="1"/>
  <c r="P34" i="5"/>
  <c r="P40" i="5" s="1"/>
  <c r="N34" i="5"/>
  <c r="M34" i="5"/>
  <c r="M40" i="5" s="1"/>
  <c r="L34" i="5"/>
  <c r="L40" i="5" s="1"/>
  <c r="K34" i="5"/>
  <c r="J34" i="5"/>
  <c r="H34" i="5"/>
  <c r="H40" i="5" s="1"/>
  <c r="G34" i="5"/>
  <c r="G40" i="5" s="1"/>
  <c r="F34" i="5"/>
  <c r="E34" i="5"/>
  <c r="E40" i="5" s="1"/>
  <c r="D34" i="5"/>
  <c r="D40" i="5" s="1"/>
  <c r="C34" i="5"/>
  <c r="C40" i="5" s="1"/>
  <c r="O31" i="5"/>
  <c r="O34" i="5" s="1"/>
  <c r="O40" i="5" s="1"/>
  <c r="I31" i="5"/>
  <c r="I34" i="5" s="1"/>
  <c r="I40" i="5" s="1"/>
  <c r="Q27" i="5"/>
  <c r="P27" i="5"/>
  <c r="O27" i="5"/>
  <c r="N27" i="5"/>
  <c r="N40" i="5" s="1"/>
  <c r="M27" i="5"/>
  <c r="L27" i="5"/>
  <c r="K27" i="5"/>
  <c r="J27" i="5"/>
  <c r="J40" i="5" s="1"/>
  <c r="I27" i="5"/>
  <c r="H27" i="5"/>
  <c r="G27" i="5"/>
  <c r="F27" i="5"/>
  <c r="F40" i="5" s="1"/>
  <c r="E27" i="5"/>
  <c r="D27" i="5"/>
  <c r="C27" i="5"/>
  <c r="Q19" i="5"/>
  <c r="P19" i="5"/>
  <c r="O19" i="5"/>
  <c r="N19" i="5"/>
  <c r="M19" i="5"/>
  <c r="L19" i="5"/>
  <c r="J19" i="5"/>
  <c r="H19" i="5"/>
  <c r="G19" i="5"/>
  <c r="F19" i="5"/>
  <c r="E19" i="5"/>
  <c r="D19" i="5"/>
  <c r="C19" i="5"/>
  <c r="K13" i="5"/>
  <c r="K19" i="5" s="1"/>
  <c r="I12" i="5"/>
  <c r="I19" i="5" s="1"/>
  <c r="M37" i="4"/>
  <c r="I37" i="4"/>
  <c r="E37" i="4"/>
  <c r="O31" i="4"/>
  <c r="O37" i="4" s="1"/>
  <c r="M31" i="4"/>
  <c r="L31" i="4"/>
  <c r="L37" i="4" s="1"/>
  <c r="K31" i="4"/>
  <c r="K37" i="4" s="1"/>
  <c r="J31" i="4"/>
  <c r="I31" i="4"/>
  <c r="H31" i="4"/>
  <c r="H37" i="4" s="1"/>
  <c r="G31" i="4"/>
  <c r="G37" i="4" s="1"/>
  <c r="F31" i="4"/>
  <c r="E31" i="4"/>
  <c r="D31" i="4"/>
  <c r="D37" i="4" s="1"/>
  <c r="C31" i="4"/>
  <c r="C37" i="4" s="1"/>
  <c r="B31" i="4"/>
  <c r="N28" i="4"/>
  <c r="N31" i="4" s="1"/>
  <c r="N37" i="4" s="1"/>
  <c r="P24" i="4"/>
  <c r="P37" i="4" s="1"/>
  <c r="O24" i="4"/>
  <c r="N24" i="4"/>
  <c r="M24" i="4"/>
  <c r="L24" i="4"/>
  <c r="K24" i="4"/>
  <c r="J24" i="4"/>
  <c r="I24" i="4"/>
  <c r="H24" i="4"/>
  <c r="G24" i="4"/>
  <c r="F24" i="4"/>
  <c r="E24" i="4"/>
  <c r="D24" i="4"/>
  <c r="C24" i="4"/>
  <c r="B24" i="4"/>
  <c r="P16" i="4"/>
  <c r="O16" i="4"/>
  <c r="N16" i="4"/>
  <c r="M16" i="4"/>
  <c r="L16" i="4"/>
  <c r="K16" i="4"/>
  <c r="J16" i="4"/>
  <c r="J37" i="4" s="1"/>
  <c r="I16" i="4"/>
  <c r="H16" i="4"/>
  <c r="G16" i="4"/>
  <c r="F16" i="4"/>
  <c r="F37" i="4" s="1"/>
  <c r="E16" i="4"/>
  <c r="D16" i="4"/>
  <c r="C16" i="4"/>
  <c r="B16" i="4"/>
  <c r="B37" i="4" s="1"/>
  <c r="N11" i="4"/>
  <c r="N10" i="4"/>
  <c r="P31" i="3"/>
  <c r="P37" i="3" s="1"/>
  <c r="O31" i="3"/>
  <c r="O37" i="3" s="1"/>
  <c r="N31" i="3"/>
  <c r="M31" i="3"/>
  <c r="L31" i="3"/>
  <c r="L37" i="3" s="1"/>
  <c r="K31" i="3"/>
  <c r="K37" i="3" s="1"/>
  <c r="J31" i="3"/>
  <c r="J37" i="3" s="1"/>
  <c r="I31" i="3"/>
  <c r="H31" i="3"/>
  <c r="H37" i="3" s="1"/>
  <c r="G31" i="3"/>
  <c r="G37" i="3" s="1"/>
  <c r="F31" i="3"/>
  <c r="F37" i="3" s="1"/>
  <c r="E31" i="3"/>
  <c r="D31" i="3"/>
  <c r="D37" i="3" s="1"/>
  <c r="C31" i="3"/>
  <c r="C37" i="3" s="1"/>
  <c r="B31" i="3"/>
  <c r="B37" i="3" s="1"/>
  <c r="P24" i="3"/>
  <c r="O24" i="3"/>
  <c r="N24" i="3"/>
  <c r="M24" i="3"/>
  <c r="M37" i="3" s="1"/>
  <c r="L24" i="3"/>
  <c r="K24" i="3"/>
  <c r="J24" i="3"/>
  <c r="I24" i="3"/>
  <c r="I37" i="3" s="1"/>
  <c r="H24" i="3"/>
  <c r="G24" i="3"/>
  <c r="F24" i="3"/>
  <c r="E24" i="3"/>
  <c r="E37" i="3" s="1"/>
  <c r="D24" i="3"/>
  <c r="C24" i="3"/>
  <c r="B24" i="3"/>
  <c r="P16" i="3"/>
  <c r="O16" i="3"/>
  <c r="M16" i="3"/>
  <c r="L16" i="3"/>
  <c r="K16" i="3"/>
  <c r="J16" i="3"/>
  <c r="I16" i="3"/>
  <c r="H16" i="3"/>
  <c r="G16" i="3"/>
  <c r="F16" i="3"/>
  <c r="E16" i="3"/>
  <c r="D16" i="3"/>
  <c r="C16" i="3"/>
  <c r="B16" i="3"/>
  <c r="N10" i="3"/>
  <c r="N16" i="3" s="1"/>
  <c r="N37" i="2"/>
  <c r="J37" i="2"/>
  <c r="F37" i="2"/>
  <c r="B37" i="2"/>
  <c r="P31" i="2"/>
  <c r="P37" i="2" s="1"/>
  <c r="O31" i="2"/>
  <c r="O37" i="2" s="1"/>
  <c r="N31" i="2"/>
  <c r="M31" i="2"/>
  <c r="M37" i="2" s="1"/>
  <c r="L31" i="2"/>
  <c r="L37" i="2" s="1"/>
  <c r="K31" i="2"/>
  <c r="K37" i="2" s="1"/>
  <c r="J31" i="2"/>
  <c r="I31" i="2"/>
  <c r="I37" i="2" s="1"/>
  <c r="H31" i="2"/>
  <c r="H37" i="2" s="1"/>
  <c r="G31" i="2"/>
  <c r="G37" i="2" s="1"/>
  <c r="F31" i="2"/>
  <c r="E31" i="2"/>
  <c r="E37" i="2" s="1"/>
  <c r="D31" i="2"/>
  <c r="D37" i="2" s="1"/>
  <c r="C31" i="2"/>
  <c r="C37" i="2" s="1"/>
  <c r="B31" i="2"/>
  <c r="P24" i="2"/>
  <c r="O24" i="2"/>
  <c r="N24" i="2"/>
  <c r="M24" i="2"/>
  <c r="L24" i="2"/>
  <c r="K24" i="2"/>
  <c r="J24" i="2"/>
  <c r="I24" i="2"/>
  <c r="H24" i="2"/>
  <c r="G24" i="2"/>
  <c r="F24" i="2"/>
  <c r="E24" i="2"/>
  <c r="D24" i="2"/>
  <c r="C24" i="2"/>
  <c r="B24" i="2"/>
  <c r="P16" i="2"/>
  <c r="O16" i="2"/>
  <c r="N16" i="2"/>
  <c r="M16" i="2"/>
  <c r="L16" i="2"/>
  <c r="K16" i="2"/>
  <c r="J16" i="2"/>
  <c r="I16" i="2"/>
  <c r="H16" i="2"/>
  <c r="G16" i="2"/>
  <c r="F16" i="2"/>
  <c r="E16" i="2"/>
  <c r="D16" i="2"/>
  <c r="C16" i="2"/>
  <c r="B16" i="2"/>
  <c r="K40" i="5" l="1"/>
  <c r="N37" i="3"/>
</calcChain>
</file>

<file path=xl/sharedStrings.xml><?xml version="1.0" encoding="utf-8"?>
<sst xmlns="http://schemas.openxmlformats.org/spreadsheetml/2006/main" count="215" uniqueCount="53">
  <si>
    <t>Exhibit 1 AGO Questions to Providers</t>
  </si>
  <si>
    <t xml:space="preserve">NOTES: </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</si>
  <si>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</si>
  <si>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t>2.  Please include POS payments under HMO.</t>
  </si>
  <si>
    <t>3.  Please include Indemnity payments under PPO.</t>
  </si>
  <si>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</si>
  <si>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</si>
  <si>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</si>
  <si>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</si>
  <si>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</si>
  <si>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</si>
  <si>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</si>
  <si>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</si>
  <si>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P4P Contracts</t>
  </si>
  <si>
    <t>Risk Contracts</t>
  </si>
  <si>
    <t>FFS Arrangements</t>
  </si>
  <si>
    <t>Other Revenue</t>
  </si>
  <si>
    <t>Claims-Based Revenue</t>
  </si>
  <si>
    <t>Incentive-Based Revenue</t>
  </si>
  <si>
    <t>Budget Surplus/</t>
  </si>
  <si>
    <t>Quality</t>
  </si>
  <si>
    <t>(Deficit) Revenue</t>
  </si>
  <si>
    <t>Incentive</t>
  </si>
  <si>
    <t>Revenue</t>
  </si>
  <si>
    <t>HMO</t>
  </si>
  <si>
    <t>PPO</t>
  </si>
  <si>
    <t>Both</t>
  </si>
  <si>
    <t>Blue Cross Blue Shield</t>
  </si>
  <si>
    <t>Tufts Health Plan</t>
  </si>
  <si>
    <t>Harvard Pilgrim Health Care</t>
  </si>
  <si>
    <t>Fallon Community Health Plan</t>
  </si>
  <si>
    <t>CIGNA</t>
  </si>
  <si>
    <t>United Healthcare</t>
  </si>
  <si>
    <t>Aetna</t>
  </si>
  <si>
    <t>Other Commercial</t>
  </si>
  <si>
    <t>Total Commercial</t>
  </si>
  <si>
    <t>Network Health</t>
  </si>
  <si>
    <t>Neighborhood Health Plan</t>
  </si>
  <si>
    <t>BMC HealthNet, Inc.</t>
  </si>
  <si>
    <t>Health New England</t>
  </si>
  <si>
    <t>Other Managed Medicaid</t>
  </si>
  <si>
    <t>Total Managed Medicaid</t>
  </si>
  <si>
    <t>MassHealth</t>
  </si>
  <si>
    <t>Tufts Medicare Preferred</t>
  </si>
  <si>
    <t>Blue Cross Senior Options</t>
  </si>
  <si>
    <t>Other Comm Medicare</t>
  </si>
  <si>
    <t>Commercial Medicare  Subtotal</t>
  </si>
  <si>
    <t>Medicare</t>
  </si>
  <si>
    <t>Other</t>
  </si>
  <si>
    <t>GRAND TOTAL</t>
  </si>
  <si>
    <t>AGO Provider Exhibit 1</t>
  </si>
  <si>
    <t>Budget Surplus/ (Deficit) Revenue</t>
  </si>
  <si>
    <t>Quality Incentive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</si>
</sst>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_(* #,##0_);_(* \(#,##0\);_(* &quot;-&quot;??_);_(@_)"/>
  </numFmts>
  <fonts count="24" x14ac:knownFonts="1">
    <font>
      <sz val="11"/>
      <color theme="1"/>
      <name val="Calibri"/>
      <family val="2"/>
      <scheme val="minor"/>
    </font>
    <font>
      <b/>
      <sz val="10"/>
      <color theme="1"/>
      <name val="Times New Roman"/>
      <family val="1"/>
    </font>
    <font>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sz val="11"/>
      <color rgb="FF000000"/>
      <name val="Calibri"/>
      <family val="2"/>
      <scheme val="minor"/>
    </font>
    <font>
      <b/>
      <sz val="12"/>
      <color theme="1"/>
      <name val="Times New Roman"/>
      <family val="1"/>
    </font>
    <font>
      <b/>
      <sz val="10"/>
      <color theme="0"/>
      <name val="Times New Roman"/>
      <family val="1"/>
    </font>
    <font>
      <sz val="11"/>
      <color theme="0"/>
      <name val="Times New Roman"/>
      <family val="1"/>
    </font>
    <font>
      <sz val="11"/>
      <color theme="1"/>
      <name val="Times New Roman"/>
      <family val="1"/>
    </font>
    <font>
      <sz val="12"/>
      <color theme="1"/>
      <name val="Times New Roman"/>
      <family val="1"/>
    </font>
    <font>
      <sz val="10"/>
      <color theme="0"/>
      <name val="Times New Roman"/>
      <family val="1"/>
    </font>
    <font>
      <sz val="9"/>
      <color theme="1"/>
      <name val="Calibri"/>
      <family val="2"/>
    </font>
    <font>
      <sz val="9"/>
      <name val="Calibri"/>
      <family val="2"/>
    </font>
    <font>
      <b/>
      <i/>
      <sz val="10"/>
      <color theme="1"/>
      <name val="Times New Roman"/>
      <family val="1"/>
    </font>
    <font>
      <i/>
      <sz val="10"/>
      <color theme="1"/>
      <name val="Times New Roman"/>
      <family val="1"/>
    </font>
    <font>
      <sz val="9"/>
      <color theme="1"/>
      <name val="Calibri"/>
      <family val="2"/>
      <scheme val="minor"/>
    </font>
    <font>
      <sz val="9"/>
      <name val="Calibri"/>
      <family val="2"/>
      <scheme val="minor"/>
    </font>
    <font>
      <b/>
      <sz val="15"/>
      <color theme="1"/>
      <name val="Times New Roman"/>
      <family val="1"/>
    </font>
    <font>
      <b/>
      <sz val="11"/>
      <color theme="1"/>
      <name val="Times New Roman"/>
      <family val="1"/>
    </font>
    <font>
      <b/>
      <sz val="11"/>
      <color theme="0"/>
      <name val="Times New Roman"/>
      <family val="1"/>
    </font>
    <font>
      <b/>
      <i/>
      <sz val="11"/>
      <color theme="1"/>
      <name val="Times New Roman"/>
      <family val="1"/>
    </font>
    <font>
      <i/>
      <sz val="11"/>
      <color theme="1"/>
      <name val="Times New Roman"/>
      <family val="1"/>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tint="-0.499984740745262"/>
        <bgColor indexed="64"/>
      </patternFill>
    </fill>
  </fills>
  <borders count="33">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40">
    <xf numFmtId="0" fontId="0" fillId="0" borderId="0" xfId="0"/>
    <xf numFmtId="0" fontId="1" fillId="2" borderId="1" xfId="0" applyFont="1" applyFill="1" applyBorder="1" applyAlignment="1">
      <alignment vertical="center"/>
    </xf>
    <xf numFmtId="0" fontId="2" fillId="2" borderId="0" xfId="0" applyFont="1" applyFill="1"/>
    <xf numFmtId="0" fontId="0" fillId="2" borderId="0" xfId="0" applyFill="1"/>
    <xf numFmtId="0" fontId="3" fillId="2" borderId="0" xfId="0" applyFont="1" applyFill="1"/>
    <xf numFmtId="0" fontId="4" fillId="2" borderId="0" xfId="0" applyFont="1" applyFill="1" applyAlignment="1">
      <alignment wrapText="1"/>
    </xf>
    <xf numFmtId="0" fontId="6" fillId="2" borderId="0" xfId="0" applyFont="1" applyFill="1" applyAlignment="1">
      <alignment wrapText="1"/>
    </xf>
    <xf numFmtId="0" fontId="0" fillId="2" borderId="0" xfId="0" applyFill="1" applyAlignment="1">
      <alignment wrapText="1"/>
    </xf>
    <xf numFmtId="0" fontId="2" fillId="2" borderId="0" xfId="0" applyFont="1" applyFill="1" applyAlignment="1">
      <alignment wrapText="1"/>
    </xf>
    <xf numFmtId="0" fontId="7" fillId="0" borderId="2"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9" fillId="3" borderId="5" xfId="0" applyFont="1" applyFill="1" applyBorder="1" applyAlignment="1">
      <alignment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0" fillId="0" borderId="0" xfId="0" applyFont="1"/>
    <xf numFmtId="0" fontId="7" fillId="0" borderId="6" xfId="0"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9" fillId="3" borderId="7" xfId="0" applyFont="1" applyFill="1" applyBorder="1" applyAlignment="1">
      <alignment vertical="center" wrapText="1"/>
    </xf>
    <xf numFmtId="0" fontId="9" fillId="3" borderId="8"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8" xfId="0" applyFont="1" applyFill="1" applyBorder="1" applyAlignment="1">
      <alignment horizontal="center" vertical="center" wrapText="1"/>
    </xf>
    <xf numFmtId="0" fontId="7" fillId="0" borderId="9" xfId="0" applyFont="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1" fillId="0" borderId="6" xfId="0" applyFont="1" applyBorder="1" applyAlignment="1">
      <alignment horizontal="left"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9" fillId="3" borderId="7" xfId="0" applyFont="1" applyFill="1" applyBorder="1" applyAlignment="1">
      <alignment vertical="top" wrapText="1"/>
    </xf>
    <xf numFmtId="0" fontId="9" fillId="3" borderId="0" xfId="0" applyFont="1" applyFill="1" applyBorder="1" applyAlignment="1">
      <alignment vertical="top" wrapText="1"/>
    </xf>
    <xf numFmtId="0" fontId="9" fillId="3" borderId="8" xfId="0" applyFont="1" applyFill="1" applyBorder="1" applyAlignment="1">
      <alignment vertical="top" wrapText="1"/>
    </xf>
    <xf numFmtId="0" fontId="9" fillId="3" borderId="0" xfId="0" applyFont="1" applyFill="1" applyAlignment="1">
      <alignment vertical="top" wrapText="1"/>
    </xf>
    <xf numFmtId="0" fontId="11" fillId="0" borderId="9" xfId="0" applyFont="1" applyBorder="1" applyAlignment="1">
      <alignment horizontal="left" vertical="center" wrapText="1"/>
    </xf>
    <xf numFmtId="0" fontId="12" fillId="3" borderId="10"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9" fillId="3" borderId="10" xfId="0" applyFont="1" applyFill="1" applyBorder="1" applyAlignment="1">
      <alignment vertical="top" wrapText="1"/>
    </xf>
    <xf numFmtId="0" fontId="9" fillId="3" borderId="12" xfId="0" applyFont="1" applyFill="1" applyBorder="1" applyAlignment="1">
      <alignment vertical="top" wrapText="1"/>
    </xf>
    <xf numFmtId="0" fontId="9" fillId="3" borderId="11" xfId="0" applyFont="1" applyFill="1" applyBorder="1" applyAlignment="1">
      <alignment vertical="top" wrapText="1"/>
    </xf>
    <xf numFmtId="0" fontId="11" fillId="0" borderId="9" xfId="0" applyFont="1" applyBorder="1" applyAlignment="1">
      <alignment horizontal="center" vertical="center" wrapText="1"/>
    </xf>
    <xf numFmtId="0" fontId="2" fillId="4"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0" fillId="0" borderId="0" xfId="0" applyFont="1" applyAlignment="1">
      <alignment horizontal="center"/>
    </xf>
    <xf numFmtId="0" fontId="2" fillId="0" borderId="9" xfId="0" applyFont="1" applyBorder="1" applyAlignment="1">
      <alignment horizontal="left" vertical="center" wrapText="1"/>
    </xf>
    <xf numFmtId="0" fontId="13" fillId="0" borderId="12" xfId="0" applyFont="1" applyBorder="1" applyAlignment="1">
      <alignment horizontal="center" vertical="center" wrapText="1"/>
    </xf>
    <xf numFmtId="164" fontId="13" fillId="0" borderId="12" xfId="0" applyNumberFormat="1" applyFont="1" applyBorder="1" applyAlignment="1">
      <alignment horizontal="center" vertical="center" wrapText="1"/>
    </xf>
    <xf numFmtId="8" fontId="14" fillId="0" borderId="12"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6" fontId="13" fillId="0" borderId="12" xfId="0" applyNumberFormat="1" applyFont="1" applyBorder="1" applyAlignment="1">
      <alignment horizontal="center" vertical="center" wrapText="1"/>
    </xf>
    <xf numFmtId="0" fontId="13" fillId="0" borderId="13" xfId="0" applyFont="1" applyBorder="1" applyAlignment="1">
      <alignment horizontal="center" vertical="center" wrapText="1"/>
    </xf>
    <xf numFmtId="3" fontId="13" fillId="0" borderId="13" xfId="0" applyNumberFormat="1" applyFont="1" applyBorder="1" applyAlignment="1">
      <alignment horizontal="center" vertical="center" wrapText="1"/>
    </xf>
    <xf numFmtId="164" fontId="13" fillId="0" borderId="13" xfId="0" applyNumberFormat="1" applyFont="1" applyBorder="1" applyAlignment="1">
      <alignment horizontal="center" vertical="center" wrapText="1"/>
    </xf>
    <xf numFmtId="0" fontId="15" fillId="0" borderId="9" xfId="0" applyFont="1" applyBorder="1" applyAlignment="1">
      <alignment horizontal="left" vertical="center" wrapText="1"/>
    </xf>
    <xf numFmtId="0" fontId="2" fillId="7" borderId="9" xfId="0" applyFont="1" applyFill="1" applyBorder="1" applyAlignment="1">
      <alignment horizontal="left" vertical="center" wrapText="1"/>
    </xf>
    <xf numFmtId="0" fontId="13" fillId="7" borderId="13" xfId="0" applyFont="1" applyFill="1" applyBorder="1" applyAlignment="1">
      <alignment horizontal="center" vertical="center" wrapText="1"/>
    </xf>
    <xf numFmtId="3" fontId="13" fillId="0" borderId="13" xfId="0" applyNumberFormat="1" applyFont="1" applyBorder="1" applyAlignment="1">
      <alignment vertical="center" wrapText="1"/>
    </xf>
    <xf numFmtId="164" fontId="13" fillId="0" borderId="13" xfId="0" applyNumberFormat="1" applyFont="1" applyBorder="1" applyAlignment="1">
      <alignment vertical="center" wrapText="1"/>
    </xf>
    <xf numFmtId="0" fontId="16" fillId="7" borderId="9" xfId="0" applyFont="1" applyFill="1" applyBorder="1" applyAlignment="1">
      <alignment horizontal="left" vertical="center" wrapText="1"/>
    </xf>
    <xf numFmtId="0" fontId="13" fillId="7" borderId="13" xfId="0" applyFont="1" applyFill="1" applyBorder="1" applyAlignment="1">
      <alignment vertical="center" wrapText="1"/>
    </xf>
    <xf numFmtId="0" fontId="13" fillId="0" borderId="13" xfId="0" applyFont="1" applyFill="1" applyBorder="1" applyAlignment="1">
      <alignment vertical="center" wrapText="1"/>
    </xf>
    <xf numFmtId="3" fontId="13" fillId="0" borderId="13" xfId="0" applyNumberFormat="1" applyFont="1" applyFill="1" applyBorder="1" applyAlignment="1">
      <alignment vertical="center" wrapText="1"/>
    </xf>
    <xf numFmtId="0" fontId="13" fillId="0" borderId="13" xfId="0" applyFont="1" applyBorder="1" applyAlignment="1">
      <alignment vertical="center" wrapText="1"/>
    </xf>
    <xf numFmtId="0" fontId="1" fillId="0" borderId="9" xfId="0" applyFont="1" applyBorder="1" applyAlignment="1">
      <alignment horizontal="left" vertical="center" wrapText="1"/>
    </xf>
    <xf numFmtId="3" fontId="10" fillId="0" borderId="0" xfId="0" applyNumberFormat="1" applyFont="1"/>
    <xf numFmtId="0" fontId="9" fillId="3" borderId="0" xfId="0" applyFont="1" applyFill="1" applyBorder="1" applyAlignment="1">
      <alignment vertical="center" wrapText="1"/>
    </xf>
    <xf numFmtId="0" fontId="9" fillId="3" borderId="0" xfId="0" applyFont="1" applyFill="1" applyAlignment="1">
      <alignment vertical="center" wrapText="1"/>
    </xf>
    <xf numFmtId="0" fontId="9" fillId="3" borderId="10" xfId="0" applyFont="1" applyFill="1" applyBorder="1" applyAlignment="1">
      <alignment vertical="center" wrapText="1"/>
    </xf>
    <xf numFmtId="0" fontId="9" fillId="3" borderId="12" xfId="0" applyFont="1" applyFill="1" applyBorder="1" applyAlignment="1">
      <alignment vertical="center" wrapText="1"/>
    </xf>
    <xf numFmtId="0" fontId="9" fillId="3" borderId="11" xfId="0" applyFont="1" applyFill="1" applyBorder="1" applyAlignment="1">
      <alignment vertical="center" wrapText="1"/>
    </xf>
    <xf numFmtId="164" fontId="17" fillId="0" borderId="13" xfId="0" applyNumberFormat="1" applyFont="1" applyBorder="1" applyAlignment="1">
      <alignment horizontal="right" vertical="center" wrapText="1"/>
    </xf>
    <xf numFmtId="164" fontId="18" fillId="0" borderId="13" xfId="0" applyNumberFormat="1" applyFont="1" applyBorder="1" applyAlignment="1">
      <alignment horizontal="right" vertical="center" wrapText="1"/>
    </xf>
    <xf numFmtId="164" fontId="17" fillId="7" borderId="13" xfId="0" applyNumberFormat="1" applyFont="1" applyFill="1" applyBorder="1" applyAlignment="1">
      <alignment horizontal="right" vertical="center" wrapText="1"/>
    </xf>
    <xf numFmtId="164" fontId="17" fillId="0" borderId="13" xfId="0" applyNumberFormat="1" applyFont="1" applyFill="1" applyBorder="1" applyAlignment="1">
      <alignment horizontal="right" vertical="center" wrapText="1"/>
    </xf>
    <xf numFmtId="164" fontId="17" fillId="0" borderId="13" xfId="0" applyNumberFormat="1" applyFont="1" applyBorder="1" applyAlignment="1">
      <alignment horizontal="center" vertical="center" wrapText="1"/>
    </xf>
    <xf numFmtId="164" fontId="18" fillId="0" borderId="13" xfId="0" applyNumberFormat="1" applyFont="1" applyBorder="1" applyAlignment="1">
      <alignment horizontal="center" vertical="center" wrapText="1"/>
    </xf>
    <xf numFmtId="164" fontId="17" fillId="7" borderId="13" xfId="0" applyNumberFormat="1" applyFont="1" applyFill="1" applyBorder="1" applyAlignment="1">
      <alignment horizontal="center" vertical="center" wrapText="1"/>
    </xf>
    <xf numFmtId="164" fontId="17" fillId="0" borderId="13" xfId="0" applyNumberFormat="1" applyFont="1" applyBorder="1" applyAlignment="1">
      <alignment vertical="center" wrapText="1"/>
    </xf>
    <xf numFmtId="164" fontId="17" fillId="7" borderId="13" xfId="0" applyNumberFormat="1" applyFont="1" applyFill="1" applyBorder="1" applyAlignment="1">
      <alignment vertical="center" wrapText="1"/>
    </xf>
    <xf numFmtId="164" fontId="17" fillId="0" borderId="13" xfId="0" applyNumberFormat="1" applyFont="1" applyFill="1" applyBorder="1" applyAlignment="1">
      <alignment vertical="center" wrapText="1"/>
    </xf>
    <xf numFmtId="0" fontId="19" fillId="0" borderId="0" xfId="0" applyFont="1"/>
    <xf numFmtId="0" fontId="20" fillId="0" borderId="2" xfId="0" applyFont="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0" fillId="0" borderId="6" xfId="0" applyFont="1" applyBorder="1" applyAlignment="1">
      <alignment horizontal="center" vertical="center" wrapText="1"/>
    </xf>
    <xf numFmtId="0" fontId="21" fillId="3" borderId="7"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10" fillId="0" borderId="20" xfId="0" applyFont="1" applyBorder="1" applyAlignment="1">
      <alignment horizontal="left" vertical="center" wrapText="1"/>
    </xf>
    <xf numFmtId="164" fontId="17" fillId="0" borderId="21" xfId="0" applyNumberFormat="1" applyFont="1" applyBorder="1" applyAlignment="1">
      <alignment horizontal="center" vertical="center" wrapText="1"/>
    </xf>
    <xf numFmtId="164" fontId="17" fillId="0" borderId="22" xfId="0" applyNumberFormat="1" applyFont="1" applyBorder="1" applyAlignment="1">
      <alignment horizontal="center" vertical="center" wrapText="1"/>
    </xf>
    <xf numFmtId="164" fontId="17" fillId="0" borderId="23" xfId="0" applyNumberFormat="1" applyFont="1" applyBorder="1" applyAlignment="1">
      <alignment horizontal="center" vertical="center" wrapText="1"/>
    </xf>
    <xf numFmtId="164" fontId="17" fillId="0" borderId="24" xfId="0" applyNumberFormat="1" applyFont="1" applyBorder="1" applyAlignment="1">
      <alignment horizontal="center" vertical="center" wrapText="1"/>
    </xf>
    <xf numFmtId="164" fontId="17" fillId="0" borderId="25" xfId="0" applyNumberFormat="1" applyFont="1" applyBorder="1" applyAlignment="1">
      <alignment horizontal="center" vertical="center" wrapText="1"/>
    </xf>
    <xf numFmtId="164" fontId="18" fillId="0" borderId="22" xfId="0" applyNumberFormat="1" applyFont="1" applyBorder="1" applyAlignment="1">
      <alignment horizontal="center" vertical="center" wrapText="1"/>
    </xf>
    <xf numFmtId="0" fontId="10" fillId="0" borderId="26" xfId="0" applyFont="1" applyBorder="1" applyAlignment="1">
      <alignment horizontal="left" vertical="center" wrapText="1"/>
    </xf>
    <xf numFmtId="164" fontId="17" fillId="0" borderId="27" xfId="0" applyNumberFormat="1" applyFont="1" applyBorder="1" applyAlignment="1">
      <alignment horizontal="center" vertical="center" wrapText="1"/>
    </xf>
    <xf numFmtId="164" fontId="17" fillId="0" borderId="28" xfId="0" applyNumberFormat="1" applyFont="1" applyBorder="1" applyAlignment="1">
      <alignment horizontal="center" vertical="center" wrapText="1"/>
    </xf>
    <xf numFmtId="164" fontId="17" fillId="0" borderId="29" xfId="0" applyNumberFormat="1" applyFont="1" applyBorder="1" applyAlignment="1">
      <alignment horizontal="center" vertical="center" wrapText="1"/>
    </xf>
    <xf numFmtId="164" fontId="17" fillId="0" borderId="30" xfId="0" applyNumberFormat="1" applyFont="1" applyBorder="1" applyAlignment="1">
      <alignment horizontal="center" vertical="center" wrapText="1"/>
    </xf>
    <xf numFmtId="164" fontId="17" fillId="0" borderId="28" xfId="0" applyNumberFormat="1" applyFont="1" applyBorder="1" applyAlignment="1">
      <alignment horizontal="right" vertical="center" wrapText="1"/>
    </xf>
    <xf numFmtId="0" fontId="22" fillId="0" borderId="26" xfId="0" applyFont="1" applyBorder="1" applyAlignment="1">
      <alignment horizontal="left" vertical="center" wrapText="1"/>
    </xf>
    <xf numFmtId="0" fontId="10" fillId="7" borderId="26" xfId="0" applyFont="1" applyFill="1" applyBorder="1" applyAlignment="1">
      <alignment horizontal="left" vertical="center" wrapText="1"/>
    </xf>
    <xf numFmtId="164" fontId="17" fillId="7" borderId="27" xfId="0" applyNumberFormat="1" applyFont="1" applyFill="1" applyBorder="1" applyAlignment="1">
      <alignment horizontal="center" vertical="center" wrapText="1"/>
    </xf>
    <xf numFmtId="164" fontId="17" fillId="7" borderId="28" xfId="0" applyNumberFormat="1" applyFont="1" applyFill="1" applyBorder="1" applyAlignment="1">
      <alignment horizontal="center" vertical="center" wrapText="1"/>
    </xf>
    <xf numFmtId="164" fontId="17" fillId="7" borderId="29" xfId="0" applyNumberFormat="1" applyFont="1" applyFill="1" applyBorder="1" applyAlignment="1">
      <alignment horizontal="center" vertical="center" wrapText="1"/>
    </xf>
    <xf numFmtId="164" fontId="17" fillId="7" borderId="30" xfId="0" applyNumberFormat="1" applyFont="1" applyFill="1" applyBorder="1" applyAlignment="1">
      <alignment horizontal="center" vertical="center" wrapText="1"/>
    </xf>
    <xf numFmtId="164" fontId="17" fillId="0" borderId="27" xfId="0" applyNumberFormat="1" applyFont="1" applyBorder="1" applyAlignment="1">
      <alignment vertical="center" wrapText="1"/>
    </xf>
    <xf numFmtId="164" fontId="17" fillId="0" borderId="28" xfId="0" applyNumberFormat="1" applyFont="1" applyBorder="1" applyAlignment="1">
      <alignment vertical="center" wrapText="1"/>
    </xf>
    <xf numFmtId="164" fontId="17" fillId="0" borderId="29" xfId="0" applyNumberFormat="1" applyFont="1" applyBorder="1" applyAlignment="1">
      <alignment vertical="center" wrapText="1"/>
    </xf>
    <xf numFmtId="164" fontId="17" fillId="0" borderId="30" xfId="0" applyNumberFormat="1" applyFont="1" applyBorder="1" applyAlignment="1">
      <alignment vertical="center" wrapText="1"/>
    </xf>
    <xf numFmtId="0" fontId="23" fillId="7" borderId="26" xfId="0" applyFont="1" applyFill="1" applyBorder="1" applyAlignment="1">
      <alignment horizontal="left" vertical="center" wrapText="1"/>
    </xf>
    <xf numFmtId="164" fontId="17" fillId="7" borderId="27" xfId="0" applyNumberFormat="1" applyFont="1" applyFill="1" applyBorder="1" applyAlignment="1">
      <alignment vertical="center" wrapText="1"/>
    </xf>
    <xf numFmtId="164" fontId="17" fillId="7" borderId="28" xfId="0" applyNumberFormat="1" applyFont="1" applyFill="1" applyBorder="1" applyAlignment="1">
      <alignment vertical="center" wrapText="1"/>
    </xf>
    <xf numFmtId="164" fontId="17" fillId="7" borderId="29" xfId="0" applyNumberFormat="1" applyFont="1" applyFill="1" applyBorder="1" applyAlignment="1">
      <alignment vertical="center" wrapText="1"/>
    </xf>
    <xf numFmtId="164" fontId="17" fillId="7" borderId="30" xfId="0" applyNumberFormat="1" applyFont="1" applyFill="1" applyBorder="1" applyAlignment="1">
      <alignment vertical="center" wrapText="1"/>
    </xf>
    <xf numFmtId="164" fontId="17" fillId="0" borderId="27" xfId="0" applyNumberFormat="1" applyFont="1" applyFill="1" applyBorder="1" applyAlignment="1">
      <alignment vertical="center" wrapText="1"/>
    </xf>
    <xf numFmtId="164" fontId="17" fillId="0" borderId="28" xfId="0" applyNumberFormat="1" applyFont="1" applyFill="1" applyBorder="1" applyAlignment="1">
      <alignment vertical="center" wrapText="1"/>
    </xf>
    <xf numFmtId="164" fontId="17" fillId="0" borderId="29" xfId="0" applyNumberFormat="1" applyFont="1" applyFill="1" applyBorder="1" applyAlignment="1">
      <alignment vertical="center" wrapText="1"/>
    </xf>
    <xf numFmtId="164" fontId="17" fillId="0" borderId="30" xfId="0" applyNumberFormat="1" applyFont="1" applyFill="1" applyBorder="1" applyAlignment="1">
      <alignment vertical="center" wrapText="1"/>
    </xf>
    <xf numFmtId="0" fontId="20" fillId="0" borderId="31" xfId="0" applyFont="1" applyBorder="1" applyAlignment="1">
      <alignment horizontal="left" vertical="center" wrapText="1"/>
    </xf>
    <xf numFmtId="164" fontId="17" fillId="0" borderId="32" xfId="0" applyNumberFormat="1"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A10" sqref="A10"/>
    </sheetView>
  </sheetViews>
  <sheetFormatPr defaultColWidth="8.7109375" defaultRowHeight="15" x14ac:dyDescent="0.25"/>
  <cols>
    <col min="1" max="1" width="79.42578125" style="3" customWidth="1"/>
    <col min="2" max="16384" width="8.7109375" style="3"/>
  </cols>
  <sheetData>
    <row r="1" spans="1:10" ht="30.75" customHeight="1" x14ac:dyDescent="0.25">
      <c r="A1" s="1" t="s">
        <v>0</v>
      </c>
      <c r="B1" s="2"/>
      <c r="C1" s="2"/>
      <c r="D1" s="2"/>
      <c r="E1" s="2"/>
      <c r="F1" s="2"/>
      <c r="G1" s="2"/>
      <c r="H1" s="2"/>
      <c r="I1" s="2"/>
    </row>
    <row r="2" spans="1:10" x14ac:dyDescent="0.25">
      <c r="A2" s="4" t="s">
        <v>1</v>
      </c>
      <c r="B2" s="2"/>
      <c r="C2" s="2"/>
      <c r="D2" s="2"/>
      <c r="E2" s="2"/>
      <c r="F2" s="2"/>
      <c r="G2" s="2"/>
      <c r="H2" s="2"/>
      <c r="I2" s="2"/>
    </row>
    <row r="3" spans="1:10" s="7" customFormat="1" ht="39" x14ac:dyDescent="0.25">
      <c r="A3" s="5" t="s">
        <v>2</v>
      </c>
      <c r="B3" s="5"/>
      <c r="C3" s="5"/>
      <c r="D3" s="5"/>
      <c r="E3" s="5"/>
      <c r="F3" s="5"/>
      <c r="G3" s="5"/>
      <c r="H3" s="5"/>
      <c r="I3" s="5"/>
      <c r="J3" s="6"/>
    </row>
    <row r="4" spans="1:10" s="7" customFormat="1" x14ac:dyDescent="0.25">
      <c r="A4" s="5" t="s">
        <v>3</v>
      </c>
      <c r="B4" s="5"/>
      <c r="C4" s="5"/>
      <c r="D4" s="5"/>
      <c r="E4" s="5"/>
      <c r="F4" s="5"/>
      <c r="G4" s="5"/>
      <c r="H4" s="5"/>
      <c r="I4" s="5"/>
    </row>
    <row r="5" spans="1:10" s="7" customFormat="1" x14ac:dyDescent="0.25">
      <c r="A5" s="5" t="s">
        <v>4</v>
      </c>
      <c r="B5" s="5"/>
      <c r="C5" s="5"/>
      <c r="D5" s="5"/>
      <c r="E5" s="5"/>
      <c r="F5" s="5"/>
      <c r="G5" s="5"/>
      <c r="H5" s="5"/>
      <c r="I5" s="5"/>
    </row>
    <row r="6" spans="1:10" s="7" customFormat="1" ht="39" x14ac:dyDescent="0.25">
      <c r="A6" s="5" t="s">
        <v>5</v>
      </c>
      <c r="B6" s="5"/>
      <c r="C6" s="5"/>
      <c r="D6" s="5"/>
      <c r="E6" s="5"/>
      <c r="F6" s="5"/>
      <c r="G6" s="5"/>
      <c r="H6" s="5"/>
      <c r="I6" s="5"/>
    </row>
    <row r="7" spans="1:10" s="7" customFormat="1" ht="51.75" x14ac:dyDescent="0.25">
      <c r="A7" s="5" t="s">
        <v>6</v>
      </c>
      <c r="B7" s="5"/>
      <c r="C7" s="5"/>
      <c r="D7" s="5"/>
      <c r="E7" s="5"/>
      <c r="F7" s="5"/>
      <c r="G7" s="5"/>
      <c r="H7" s="5"/>
      <c r="I7" s="5"/>
    </row>
    <row r="8" spans="1:10" s="7" customFormat="1" ht="39" x14ac:dyDescent="0.25">
      <c r="A8" s="5" t="s">
        <v>7</v>
      </c>
      <c r="B8" s="5"/>
      <c r="C8" s="5"/>
      <c r="D8" s="5"/>
      <c r="E8" s="5"/>
      <c r="F8" s="5"/>
      <c r="G8" s="5"/>
      <c r="H8" s="5"/>
      <c r="I8" s="5"/>
    </row>
    <row r="9" spans="1:10" s="7" customFormat="1" ht="39" x14ac:dyDescent="0.25">
      <c r="A9" s="5" t="s">
        <v>8</v>
      </c>
      <c r="B9" s="5"/>
      <c r="C9" s="5"/>
      <c r="D9" s="5"/>
      <c r="E9" s="5"/>
      <c r="F9" s="5"/>
      <c r="G9" s="5"/>
      <c r="H9" s="5"/>
      <c r="I9" s="5"/>
    </row>
    <row r="10" spans="1:10" s="7" customFormat="1" ht="39" x14ac:dyDescent="0.25">
      <c r="A10" s="8" t="s">
        <v>9</v>
      </c>
      <c r="B10" s="8"/>
      <c r="C10" s="8"/>
      <c r="D10" s="8"/>
      <c r="E10" s="8"/>
      <c r="F10" s="8"/>
      <c r="G10" s="8"/>
      <c r="H10" s="8"/>
      <c r="I10" s="8"/>
    </row>
    <row r="11" spans="1:10" s="7" customFormat="1" ht="26.25" x14ac:dyDescent="0.25">
      <c r="A11" s="8" t="s">
        <v>10</v>
      </c>
      <c r="B11" s="8"/>
      <c r="C11" s="8"/>
      <c r="D11" s="8"/>
      <c r="E11" s="8"/>
      <c r="F11" s="8"/>
      <c r="G11" s="8"/>
      <c r="H11" s="8"/>
      <c r="I11" s="8"/>
    </row>
    <row r="12" spans="1:10" s="7" customFormat="1" ht="26.25" x14ac:dyDescent="0.25">
      <c r="A12" s="8" t="s">
        <v>11</v>
      </c>
      <c r="B12" s="8"/>
      <c r="C12" s="8"/>
      <c r="D12" s="8"/>
      <c r="E12" s="8"/>
      <c r="F12" s="8"/>
      <c r="G12" s="8"/>
      <c r="H12" s="8"/>
      <c r="I12" s="8"/>
    </row>
    <row r="13" spans="1:10" s="7" customFormat="1" ht="39" x14ac:dyDescent="0.25">
      <c r="A13" s="8" t="s">
        <v>12</v>
      </c>
      <c r="B13" s="8"/>
      <c r="C13" s="8"/>
      <c r="D13" s="8"/>
      <c r="E13" s="8"/>
      <c r="F13" s="8"/>
      <c r="G13" s="8"/>
      <c r="H13" s="8"/>
      <c r="I13"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workbookViewId="0">
      <selection activeCell="H17" sqref="H17"/>
    </sheetView>
  </sheetViews>
  <sheetFormatPr defaultColWidth="26.5703125" defaultRowHeight="15" x14ac:dyDescent="0.25"/>
  <cols>
    <col min="1" max="1" width="26.5703125" style="16"/>
    <col min="2" max="16" width="9.140625" style="16" customWidth="1"/>
    <col min="17" max="16384" width="26.5703125" style="16"/>
  </cols>
  <sheetData>
    <row r="1" spans="1:16" x14ac:dyDescent="0.25">
      <c r="A1" s="9">
        <v>2015</v>
      </c>
      <c r="B1" s="10" t="s">
        <v>13</v>
      </c>
      <c r="C1" s="11"/>
      <c r="D1" s="11"/>
      <c r="E1" s="12"/>
      <c r="F1" s="10" t="s">
        <v>14</v>
      </c>
      <c r="G1" s="11"/>
      <c r="H1" s="11"/>
      <c r="I1" s="11"/>
      <c r="J1" s="11"/>
      <c r="K1" s="12"/>
      <c r="L1" s="10" t="s">
        <v>15</v>
      </c>
      <c r="M1" s="13"/>
      <c r="N1" s="10" t="s">
        <v>16</v>
      </c>
      <c r="O1" s="14"/>
      <c r="P1" s="15"/>
    </row>
    <row r="2" spans="1:16" x14ac:dyDescent="0.25">
      <c r="A2" s="17"/>
      <c r="B2" s="18"/>
      <c r="C2" s="19"/>
      <c r="D2" s="19"/>
      <c r="E2" s="20"/>
      <c r="F2" s="18"/>
      <c r="G2" s="19"/>
      <c r="H2" s="19"/>
      <c r="I2" s="19"/>
      <c r="J2" s="19"/>
      <c r="K2" s="20"/>
      <c r="L2" s="21"/>
      <c r="M2" s="22"/>
      <c r="N2" s="23"/>
      <c r="O2" s="24"/>
      <c r="P2" s="25"/>
    </row>
    <row r="3" spans="1:16" ht="15.75" thickBot="1" x14ac:dyDescent="0.3">
      <c r="A3" s="26"/>
      <c r="B3" s="27"/>
      <c r="C3" s="28"/>
      <c r="D3" s="28"/>
      <c r="E3" s="29"/>
      <c r="F3" s="27"/>
      <c r="G3" s="28"/>
      <c r="H3" s="28"/>
      <c r="I3" s="28"/>
      <c r="J3" s="28"/>
      <c r="K3" s="29"/>
      <c r="L3" s="21"/>
      <c r="M3" s="22"/>
      <c r="N3" s="23"/>
      <c r="O3" s="24"/>
      <c r="P3" s="25"/>
    </row>
    <row r="4" spans="1:16" x14ac:dyDescent="0.25">
      <c r="A4" s="30"/>
      <c r="B4" s="31" t="s">
        <v>17</v>
      </c>
      <c r="C4" s="32"/>
      <c r="D4" s="31" t="s">
        <v>18</v>
      </c>
      <c r="E4" s="32"/>
      <c r="F4" s="31" t="s">
        <v>17</v>
      </c>
      <c r="G4" s="32"/>
      <c r="H4" s="31" t="s">
        <v>19</v>
      </c>
      <c r="I4" s="32"/>
      <c r="J4" s="31" t="s">
        <v>20</v>
      </c>
      <c r="K4" s="32"/>
      <c r="L4" s="18"/>
      <c r="M4" s="20"/>
      <c r="N4" s="33"/>
      <c r="O4" s="34"/>
      <c r="P4" s="35"/>
    </row>
    <row r="5" spans="1:16" x14ac:dyDescent="0.25">
      <c r="A5" s="30"/>
      <c r="B5" s="31"/>
      <c r="C5" s="32"/>
      <c r="D5" s="31"/>
      <c r="E5" s="32"/>
      <c r="F5" s="31"/>
      <c r="G5" s="32"/>
      <c r="H5" s="31" t="s">
        <v>21</v>
      </c>
      <c r="I5" s="32"/>
      <c r="J5" s="31" t="s">
        <v>22</v>
      </c>
      <c r="K5" s="32"/>
      <c r="L5" s="33"/>
      <c r="M5" s="35"/>
      <c r="N5" s="33"/>
      <c r="O5" s="36"/>
      <c r="P5" s="35"/>
    </row>
    <row r="6" spans="1:16" ht="15.75" thickBot="1" x14ac:dyDescent="0.3">
      <c r="A6" s="37"/>
      <c r="B6" s="38"/>
      <c r="C6" s="39"/>
      <c r="D6" s="38"/>
      <c r="E6" s="39"/>
      <c r="F6" s="38"/>
      <c r="G6" s="39"/>
      <c r="H6" s="40"/>
      <c r="I6" s="41"/>
      <c r="J6" s="38" t="s">
        <v>23</v>
      </c>
      <c r="K6" s="39"/>
      <c r="L6" s="40"/>
      <c r="M6" s="41"/>
      <c r="N6" s="40"/>
      <c r="O6" s="42"/>
      <c r="P6" s="41"/>
    </row>
    <row r="7" spans="1:16" s="47" customFormat="1" ht="16.5" thickBot="1" x14ac:dyDescent="0.3">
      <c r="A7" s="43"/>
      <c r="B7" s="44" t="s">
        <v>24</v>
      </c>
      <c r="C7" s="45" t="s">
        <v>25</v>
      </c>
      <c r="D7" s="44" t="s">
        <v>24</v>
      </c>
      <c r="E7" s="45" t="s">
        <v>25</v>
      </c>
      <c r="F7" s="44" t="s">
        <v>24</v>
      </c>
      <c r="G7" s="45" t="s">
        <v>25</v>
      </c>
      <c r="H7" s="44" t="s">
        <v>24</v>
      </c>
      <c r="I7" s="45" t="s">
        <v>25</v>
      </c>
      <c r="J7" s="44" t="s">
        <v>24</v>
      </c>
      <c r="K7" s="45" t="s">
        <v>25</v>
      </c>
      <c r="L7" s="44" t="s">
        <v>24</v>
      </c>
      <c r="M7" s="45" t="s">
        <v>25</v>
      </c>
      <c r="N7" s="44" t="s">
        <v>24</v>
      </c>
      <c r="O7" s="45" t="s">
        <v>25</v>
      </c>
      <c r="P7" s="46" t="s">
        <v>26</v>
      </c>
    </row>
    <row r="8" spans="1:16" ht="15.75" thickBot="1" x14ac:dyDescent="0.3">
      <c r="A8" s="48" t="s">
        <v>27</v>
      </c>
      <c r="B8" s="49"/>
      <c r="C8" s="49"/>
      <c r="D8" s="50">
        <v>373456.7</v>
      </c>
      <c r="E8" s="49"/>
      <c r="F8" s="49"/>
      <c r="G8" s="49"/>
      <c r="H8" s="51"/>
      <c r="I8" s="49"/>
      <c r="J8" s="50">
        <v>388054.23</v>
      </c>
      <c r="K8" s="49"/>
      <c r="L8" s="52">
        <v>2168718</v>
      </c>
      <c r="M8" s="52">
        <v>2876720</v>
      </c>
      <c r="N8" s="49"/>
      <c r="O8" s="49"/>
      <c r="P8" s="49"/>
    </row>
    <row r="9" spans="1:16" ht="15.75" thickBot="1" x14ac:dyDescent="0.3">
      <c r="A9" s="48" t="s">
        <v>28</v>
      </c>
      <c r="B9" s="49"/>
      <c r="C9" s="49"/>
      <c r="D9" s="49"/>
      <c r="E9" s="49"/>
      <c r="F9" s="52">
        <v>734766</v>
      </c>
      <c r="G9" s="52"/>
      <c r="H9" s="50">
        <v>670201.85</v>
      </c>
      <c r="I9" s="49"/>
      <c r="J9" s="49"/>
      <c r="K9" s="49"/>
      <c r="L9" s="49"/>
      <c r="M9" s="50">
        <v>1144143</v>
      </c>
      <c r="N9" s="50">
        <v>92775.92</v>
      </c>
      <c r="O9" s="49"/>
      <c r="P9" s="49"/>
    </row>
    <row r="10" spans="1:16" ht="15.75" thickBot="1" x14ac:dyDescent="0.3">
      <c r="A10" s="48" t="s">
        <v>29</v>
      </c>
      <c r="B10" s="49"/>
      <c r="C10" s="49"/>
      <c r="D10" s="49"/>
      <c r="E10" s="49"/>
      <c r="F10" s="52">
        <v>46017</v>
      </c>
      <c r="G10" s="49"/>
      <c r="H10" s="50">
        <v>-175998</v>
      </c>
      <c r="I10" s="49"/>
      <c r="J10" s="50">
        <v>35485.11</v>
      </c>
      <c r="K10" s="49"/>
      <c r="L10" s="49"/>
      <c r="M10" s="52">
        <v>2719817</v>
      </c>
      <c r="N10" s="50">
        <v>31857.5</v>
      </c>
      <c r="O10" s="49"/>
      <c r="P10" s="49"/>
    </row>
    <row r="11" spans="1:16" ht="15.75" thickBot="1" x14ac:dyDescent="0.3">
      <c r="A11" s="48" t="s">
        <v>30</v>
      </c>
      <c r="B11" s="49"/>
      <c r="C11" s="49"/>
      <c r="D11" s="49"/>
      <c r="E11" s="49"/>
      <c r="F11" s="52">
        <v>745856</v>
      </c>
      <c r="G11" s="49"/>
      <c r="H11" s="50">
        <v>186231</v>
      </c>
      <c r="I11" s="49"/>
      <c r="J11" s="49"/>
      <c r="K11" s="49"/>
      <c r="L11" s="53"/>
      <c r="M11" s="52">
        <v>18349</v>
      </c>
      <c r="N11" s="50">
        <v>32210.400000000001</v>
      </c>
      <c r="O11" s="49"/>
      <c r="P11" s="49"/>
    </row>
    <row r="12" spans="1:16" ht="15.75" thickBot="1" x14ac:dyDescent="0.3">
      <c r="A12" s="48" t="s">
        <v>31</v>
      </c>
      <c r="B12" s="49"/>
      <c r="C12" s="49"/>
      <c r="D12" s="49"/>
      <c r="E12" s="49"/>
      <c r="F12" s="49"/>
      <c r="G12" s="49"/>
      <c r="H12" s="49"/>
      <c r="I12" s="49"/>
      <c r="J12" s="49"/>
      <c r="K12" s="49"/>
      <c r="L12" s="53"/>
      <c r="M12" s="52">
        <v>164039</v>
      </c>
      <c r="N12" s="49"/>
      <c r="O12" s="49"/>
      <c r="P12" s="49"/>
    </row>
    <row r="13" spans="1:16" ht="15.75" thickBot="1" x14ac:dyDescent="0.3">
      <c r="A13" s="48" t="s">
        <v>32</v>
      </c>
      <c r="B13" s="49"/>
      <c r="C13" s="49"/>
      <c r="D13" s="49"/>
      <c r="E13" s="49"/>
      <c r="F13" s="49"/>
      <c r="G13" s="49"/>
      <c r="H13" s="49"/>
      <c r="I13" s="49"/>
      <c r="J13" s="49"/>
      <c r="K13" s="49"/>
      <c r="L13" s="49"/>
      <c r="M13" s="52">
        <v>955185</v>
      </c>
      <c r="N13" s="50">
        <v>824</v>
      </c>
      <c r="O13" s="49"/>
      <c r="P13" s="49"/>
    </row>
    <row r="14" spans="1:16" ht="15.75" thickBot="1" x14ac:dyDescent="0.3">
      <c r="A14" s="48" t="s">
        <v>33</v>
      </c>
      <c r="B14" s="49"/>
      <c r="C14" s="49"/>
      <c r="D14" s="49"/>
      <c r="E14" s="50"/>
      <c r="F14" s="49"/>
      <c r="G14" s="49"/>
      <c r="H14" s="49"/>
      <c r="I14" s="49"/>
      <c r="J14" s="49"/>
      <c r="K14" s="49"/>
      <c r="L14" s="53"/>
      <c r="M14" s="52">
        <v>638922</v>
      </c>
      <c r="N14" s="50">
        <v>47815</v>
      </c>
      <c r="O14" s="49"/>
      <c r="P14" s="49"/>
    </row>
    <row r="15" spans="1:16" ht="15.75" thickBot="1" x14ac:dyDescent="0.3">
      <c r="A15" s="48" t="s">
        <v>34</v>
      </c>
      <c r="B15" s="54"/>
      <c r="C15" s="54"/>
      <c r="D15" s="54"/>
      <c r="E15" s="54"/>
      <c r="F15" s="54"/>
      <c r="G15" s="54"/>
      <c r="H15" s="54"/>
      <c r="I15" s="54"/>
      <c r="J15" s="54"/>
      <c r="K15" s="54"/>
      <c r="L15" s="54"/>
      <c r="M15" s="55">
        <v>78951</v>
      </c>
      <c r="N15" s="54"/>
      <c r="O15" s="54"/>
      <c r="P15" s="56">
        <v>12109</v>
      </c>
    </row>
    <row r="16" spans="1:16" ht="15.75" thickBot="1" x14ac:dyDescent="0.3">
      <c r="A16" s="57" t="s">
        <v>35</v>
      </c>
      <c r="B16" s="54">
        <f>SUM(B8:B15)</f>
        <v>0</v>
      </c>
      <c r="C16" s="54">
        <f t="shared" ref="C16:P16" si="0">SUM(C8:C15)</f>
        <v>0</v>
      </c>
      <c r="D16" s="54">
        <f t="shared" si="0"/>
        <v>373456.7</v>
      </c>
      <c r="E16" s="54">
        <f t="shared" si="0"/>
        <v>0</v>
      </c>
      <c r="F16" s="54">
        <f t="shared" si="0"/>
        <v>1526639</v>
      </c>
      <c r="G16" s="54">
        <f t="shared" si="0"/>
        <v>0</v>
      </c>
      <c r="H16" s="54">
        <f t="shared" si="0"/>
        <v>680434.85</v>
      </c>
      <c r="I16" s="54">
        <f t="shared" si="0"/>
        <v>0</v>
      </c>
      <c r="J16" s="54">
        <f t="shared" si="0"/>
        <v>423539.33999999997</v>
      </c>
      <c r="K16" s="54">
        <f t="shared" si="0"/>
        <v>0</v>
      </c>
      <c r="L16" s="54">
        <f t="shared" si="0"/>
        <v>2168718</v>
      </c>
      <c r="M16" s="54">
        <f t="shared" si="0"/>
        <v>8596126</v>
      </c>
      <c r="N16" s="54">
        <f t="shared" si="0"/>
        <v>205482.82</v>
      </c>
      <c r="O16" s="54">
        <f t="shared" si="0"/>
        <v>0</v>
      </c>
      <c r="P16" s="54">
        <f t="shared" si="0"/>
        <v>12109</v>
      </c>
    </row>
    <row r="17" spans="1:16" ht="15.75" thickBot="1" x14ac:dyDescent="0.3">
      <c r="A17" s="58"/>
      <c r="B17" s="59"/>
      <c r="C17" s="59"/>
      <c r="D17" s="59"/>
      <c r="E17" s="59"/>
      <c r="F17" s="59"/>
      <c r="G17" s="59"/>
      <c r="H17" s="59"/>
      <c r="I17" s="59"/>
      <c r="J17" s="59"/>
      <c r="K17" s="59"/>
      <c r="L17" s="59"/>
      <c r="M17" s="59"/>
      <c r="N17" s="59"/>
      <c r="O17" s="59"/>
      <c r="P17" s="59"/>
    </row>
    <row r="18" spans="1:16" ht="15.75" thickBot="1" x14ac:dyDescent="0.3">
      <c r="A18" s="48" t="s">
        <v>36</v>
      </c>
      <c r="B18" s="54"/>
      <c r="C18" s="54"/>
      <c r="D18" s="54"/>
      <c r="E18" s="54"/>
      <c r="F18" s="54"/>
      <c r="G18" s="54"/>
      <c r="H18" s="54"/>
      <c r="I18" s="54"/>
      <c r="J18" s="54"/>
      <c r="K18" s="54"/>
      <c r="L18" s="54"/>
      <c r="M18" s="54"/>
      <c r="N18" s="54"/>
      <c r="O18" s="54"/>
      <c r="P18" s="54"/>
    </row>
    <row r="19" spans="1:16" ht="15.75" thickBot="1" x14ac:dyDescent="0.3">
      <c r="A19" s="48" t="s">
        <v>37</v>
      </c>
      <c r="B19" s="54"/>
      <c r="C19" s="54"/>
      <c r="D19" s="54"/>
      <c r="E19" s="54"/>
      <c r="F19" s="54"/>
      <c r="G19" s="54"/>
      <c r="H19" s="54"/>
      <c r="I19" s="54"/>
      <c r="J19" s="54"/>
      <c r="K19" s="54"/>
      <c r="L19" s="54"/>
      <c r="M19" s="54">
        <v>62</v>
      </c>
      <c r="N19" s="54"/>
      <c r="O19" s="54"/>
      <c r="P19" s="54"/>
    </row>
    <row r="20" spans="1:16" ht="15.75" thickBot="1" x14ac:dyDescent="0.3">
      <c r="A20" s="48" t="s">
        <v>38</v>
      </c>
      <c r="B20" s="54"/>
      <c r="C20" s="54"/>
      <c r="D20" s="54"/>
      <c r="E20" s="54"/>
      <c r="F20" s="54"/>
      <c r="G20" s="54"/>
      <c r="H20" s="54"/>
      <c r="I20" s="54"/>
      <c r="J20" s="54"/>
      <c r="K20" s="54"/>
      <c r="L20" s="54"/>
      <c r="M20" s="54"/>
      <c r="N20" s="54"/>
      <c r="O20" s="54"/>
      <c r="P20" s="54"/>
    </row>
    <row r="21" spans="1:16" ht="15.75" thickBot="1" x14ac:dyDescent="0.3">
      <c r="A21" s="48" t="s">
        <v>39</v>
      </c>
      <c r="B21" s="54"/>
      <c r="C21" s="54"/>
      <c r="D21" s="54"/>
      <c r="E21" s="54"/>
      <c r="F21" s="54"/>
      <c r="G21" s="54"/>
      <c r="H21" s="54"/>
      <c r="I21" s="54"/>
      <c r="J21" s="54"/>
      <c r="K21" s="54"/>
      <c r="L21" s="54"/>
      <c r="M21" s="54">
        <v>45</v>
      </c>
      <c r="N21" s="54"/>
      <c r="O21" s="54"/>
      <c r="P21" s="54"/>
    </row>
    <row r="22" spans="1:16" ht="15.75" thickBot="1" x14ac:dyDescent="0.3">
      <c r="A22" s="48" t="s">
        <v>30</v>
      </c>
      <c r="B22" s="54"/>
      <c r="C22" s="54"/>
      <c r="D22" s="54"/>
      <c r="E22" s="54"/>
      <c r="F22" s="54"/>
      <c r="G22" s="54"/>
      <c r="H22" s="54"/>
      <c r="I22" s="54"/>
      <c r="J22" s="54"/>
      <c r="K22" s="54"/>
      <c r="L22" s="54"/>
      <c r="M22" s="55">
        <v>3797</v>
      </c>
      <c r="N22" s="54"/>
      <c r="O22" s="54"/>
      <c r="P22" s="54"/>
    </row>
    <row r="23" spans="1:16" ht="15.75" thickBot="1" x14ac:dyDescent="0.3">
      <c r="A23" s="48" t="s">
        <v>40</v>
      </c>
      <c r="B23" s="54"/>
      <c r="C23" s="54"/>
      <c r="D23" s="54"/>
      <c r="E23" s="54"/>
      <c r="F23" s="54"/>
      <c r="G23" s="54"/>
      <c r="H23" s="54"/>
      <c r="I23" s="54"/>
      <c r="J23" s="54"/>
      <c r="K23" s="54"/>
      <c r="L23" s="54"/>
      <c r="M23" s="55">
        <v>5249</v>
      </c>
      <c r="N23" s="54"/>
      <c r="O23" s="54"/>
      <c r="P23" s="54"/>
    </row>
    <row r="24" spans="1:16" ht="15.75" thickBot="1" x14ac:dyDescent="0.3">
      <c r="A24" s="57" t="s">
        <v>41</v>
      </c>
      <c r="B24" s="54">
        <f>SUM(B18:B23)</f>
        <v>0</v>
      </c>
      <c r="C24" s="54">
        <f t="shared" ref="C24:P24" si="1">SUM(C18:C23)</f>
        <v>0</v>
      </c>
      <c r="D24" s="54">
        <f t="shared" si="1"/>
        <v>0</v>
      </c>
      <c r="E24" s="54">
        <f t="shared" si="1"/>
        <v>0</v>
      </c>
      <c r="F24" s="54">
        <f t="shared" si="1"/>
        <v>0</v>
      </c>
      <c r="G24" s="54">
        <f t="shared" si="1"/>
        <v>0</v>
      </c>
      <c r="H24" s="54">
        <f t="shared" si="1"/>
        <v>0</v>
      </c>
      <c r="I24" s="54">
        <f t="shared" si="1"/>
        <v>0</v>
      </c>
      <c r="J24" s="54">
        <f t="shared" si="1"/>
        <v>0</v>
      </c>
      <c r="K24" s="54">
        <f t="shared" si="1"/>
        <v>0</v>
      </c>
      <c r="L24" s="54">
        <f t="shared" si="1"/>
        <v>0</v>
      </c>
      <c r="M24" s="54">
        <f t="shared" si="1"/>
        <v>9153</v>
      </c>
      <c r="N24" s="54">
        <f t="shared" si="1"/>
        <v>0</v>
      </c>
      <c r="O24" s="54">
        <f t="shared" si="1"/>
        <v>0</v>
      </c>
      <c r="P24" s="54">
        <f t="shared" si="1"/>
        <v>0</v>
      </c>
    </row>
    <row r="25" spans="1:16" ht="15.75" thickBot="1" x14ac:dyDescent="0.3">
      <c r="A25" s="58"/>
      <c r="B25" s="59"/>
      <c r="C25" s="59"/>
      <c r="D25" s="59"/>
      <c r="E25" s="59"/>
      <c r="F25" s="59"/>
      <c r="G25" s="59"/>
      <c r="H25" s="59"/>
      <c r="I25" s="59"/>
      <c r="J25" s="59"/>
      <c r="K25" s="59"/>
      <c r="L25" s="59"/>
      <c r="M25" s="59"/>
      <c r="N25" s="59"/>
      <c r="O25" s="59"/>
      <c r="P25" s="59"/>
    </row>
    <row r="26" spans="1:16" ht="15.75" thickBot="1" x14ac:dyDescent="0.3">
      <c r="A26" s="57" t="s">
        <v>42</v>
      </c>
      <c r="B26" s="54">
        <v>0</v>
      </c>
      <c r="C26" s="54">
        <v>0</v>
      </c>
      <c r="D26" s="54">
        <v>0</v>
      </c>
      <c r="E26" s="54">
        <v>0</v>
      </c>
      <c r="F26" s="54">
        <v>0</v>
      </c>
      <c r="G26" s="54">
        <v>0</v>
      </c>
      <c r="H26" s="54">
        <v>0</v>
      </c>
      <c r="I26" s="54">
        <v>0</v>
      </c>
      <c r="J26" s="54">
        <v>0</v>
      </c>
      <c r="K26" s="54">
        <v>0</v>
      </c>
      <c r="L26" s="54">
        <v>0</v>
      </c>
      <c r="M26" s="55">
        <v>372734</v>
      </c>
      <c r="N26" s="54">
        <v>0</v>
      </c>
      <c r="O26" s="54">
        <v>0</v>
      </c>
      <c r="P26" s="54">
        <v>0</v>
      </c>
    </row>
    <row r="27" spans="1:16" ht="15.75" thickBot="1" x14ac:dyDescent="0.3">
      <c r="A27" s="58"/>
      <c r="B27" s="59"/>
      <c r="C27" s="59"/>
      <c r="D27" s="59"/>
      <c r="E27" s="59"/>
      <c r="F27" s="59"/>
      <c r="G27" s="59"/>
      <c r="H27" s="59"/>
      <c r="I27" s="59"/>
      <c r="J27" s="59"/>
      <c r="K27" s="59"/>
      <c r="L27" s="59"/>
      <c r="M27" s="59"/>
      <c r="N27" s="59"/>
      <c r="O27" s="59"/>
      <c r="P27" s="59"/>
    </row>
    <row r="28" spans="1:16" ht="15.75" thickBot="1" x14ac:dyDescent="0.3">
      <c r="A28" s="48" t="s">
        <v>43</v>
      </c>
      <c r="B28" s="54"/>
      <c r="C28" s="54"/>
      <c r="D28" s="54"/>
      <c r="E28" s="54"/>
      <c r="F28" s="55">
        <v>299109</v>
      </c>
      <c r="G28" s="54"/>
      <c r="H28" s="56">
        <v>667097</v>
      </c>
      <c r="I28" s="54"/>
      <c r="J28" s="54"/>
      <c r="K28" s="54"/>
      <c r="L28" s="54"/>
      <c r="M28" s="55"/>
      <c r="N28" s="56">
        <v>567986</v>
      </c>
      <c r="O28" s="54"/>
      <c r="P28" s="54"/>
    </row>
    <row r="29" spans="1:16" ht="15.75" thickBot="1" x14ac:dyDescent="0.3">
      <c r="A29" s="48" t="s">
        <v>44</v>
      </c>
      <c r="B29" s="54"/>
      <c r="C29" s="54"/>
      <c r="D29" s="54"/>
      <c r="E29" s="54"/>
      <c r="F29" s="54"/>
      <c r="G29" s="54"/>
      <c r="H29" s="54"/>
      <c r="I29" s="54"/>
      <c r="J29" s="54"/>
      <c r="K29" s="54"/>
      <c r="L29" s="54"/>
      <c r="M29" s="54"/>
      <c r="N29" s="54"/>
      <c r="O29" s="54"/>
      <c r="P29" s="54"/>
    </row>
    <row r="30" spans="1:16" ht="15.75" thickBot="1" x14ac:dyDescent="0.3">
      <c r="A30" s="48" t="s">
        <v>45</v>
      </c>
      <c r="B30" s="54"/>
      <c r="C30" s="54"/>
      <c r="D30" s="54"/>
      <c r="E30" s="54"/>
      <c r="F30" s="54"/>
      <c r="G30" s="54"/>
      <c r="H30" s="54"/>
      <c r="I30" s="54"/>
      <c r="J30" s="54"/>
      <c r="K30" s="54"/>
      <c r="L30" s="54"/>
      <c r="M30" s="60">
        <v>6695</v>
      </c>
      <c r="N30" s="54"/>
      <c r="O30" s="54"/>
      <c r="P30" s="54"/>
    </row>
    <row r="31" spans="1:16" ht="27.75" thickBot="1" x14ac:dyDescent="0.3">
      <c r="A31" s="57" t="s">
        <v>46</v>
      </c>
      <c r="B31" s="61">
        <f>SUM(B28:B30)</f>
        <v>0</v>
      </c>
      <c r="C31" s="61">
        <f t="shared" ref="C31:P31" si="2">SUM(C28:C30)</f>
        <v>0</v>
      </c>
      <c r="D31" s="61">
        <f t="shared" si="2"/>
        <v>0</v>
      </c>
      <c r="E31" s="61">
        <f t="shared" si="2"/>
        <v>0</v>
      </c>
      <c r="F31" s="61">
        <f t="shared" si="2"/>
        <v>299109</v>
      </c>
      <c r="G31" s="61">
        <f t="shared" si="2"/>
        <v>0</v>
      </c>
      <c r="H31" s="61">
        <f t="shared" si="2"/>
        <v>667097</v>
      </c>
      <c r="I31" s="61">
        <f t="shared" si="2"/>
        <v>0</v>
      </c>
      <c r="J31" s="61">
        <f t="shared" si="2"/>
        <v>0</v>
      </c>
      <c r="K31" s="61">
        <f t="shared" si="2"/>
        <v>0</v>
      </c>
      <c r="L31" s="61">
        <f t="shared" si="2"/>
        <v>0</v>
      </c>
      <c r="M31" s="61">
        <f t="shared" si="2"/>
        <v>6695</v>
      </c>
      <c r="N31" s="61">
        <f t="shared" si="2"/>
        <v>567986</v>
      </c>
      <c r="O31" s="61">
        <f t="shared" si="2"/>
        <v>0</v>
      </c>
      <c r="P31" s="61">
        <f t="shared" si="2"/>
        <v>0</v>
      </c>
    </row>
    <row r="32" spans="1:16" ht="15.75" thickBot="1" x14ac:dyDescent="0.3">
      <c r="A32" s="62"/>
      <c r="B32" s="63"/>
      <c r="C32" s="63"/>
      <c r="D32" s="63"/>
      <c r="E32" s="63"/>
      <c r="F32" s="63"/>
      <c r="G32" s="63"/>
      <c r="H32" s="63"/>
      <c r="I32" s="63"/>
      <c r="J32" s="63"/>
      <c r="K32" s="63"/>
      <c r="L32" s="63"/>
      <c r="M32" s="63"/>
      <c r="N32" s="63"/>
      <c r="O32" s="63"/>
      <c r="P32" s="63"/>
    </row>
    <row r="33" spans="1:16" ht="15.75" thickBot="1" x14ac:dyDescent="0.3">
      <c r="A33" s="57" t="s">
        <v>47</v>
      </c>
      <c r="B33" s="64">
        <v>0</v>
      </c>
      <c r="C33" s="64">
        <v>0</v>
      </c>
      <c r="D33" s="64">
        <v>0</v>
      </c>
      <c r="E33" s="64"/>
      <c r="F33" s="64">
        <v>0</v>
      </c>
      <c r="G33" s="64">
        <v>0</v>
      </c>
      <c r="H33" s="64">
        <v>0</v>
      </c>
      <c r="I33" s="64">
        <v>0</v>
      </c>
      <c r="J33" s="64">
        <v>0</v>
      </c>
      <c r="K33" s="64">
        <v>0</v>
      </c>
      <c r="L33" s="64">
        <v>0</v>
      </c>
      <c r="M33" s="65">
        <v>1744315</v>
      </c>
      <c r="N33" s="64">
        <v>76060</v>
      </c>
      <c r="O33" s="64">
        <v>0</v>
      </c>
      <c r="P33" s="64">
        <v>0</v>
      </c>
    </row>
    <row r="34" spans="1:16" ht="15.75" thickBot="1" x14ac:dyDescent="0.3">
      <c r="A34" s="62"/>
      <c r="B34" s="63"/>
      <c r="C34" s="63"/>
      <c r="D34" s="63"/>
      <c r="E34" s="63"/>
      <c r="F34" s="63"/>
      <c r="G34" s="63"/>
      <c r="H34" s="63"/>
      <c r="I34" s="63"/>
      <c r="J34" s="63"/>
      <c r="K34" s="63"/>
      <c r="L34" s="63"/>
      <c r="M34" s="63"/>
      <c r="N34" s="63"/>
      <c r="O34" s="63"/>
      <c r="P34" s="63"/>
    </row>
    <row r="35" spans="1:16" ht="15.75" thickBot="1" x14ac:dyDescent="0.3">
      <c r="A35" s="57" t="s">
        <v>48</v>
      </c>
      <c r="B35" s="66"/>
      <c r="C35" s="66"/>
      <c r="D35" s="66"/>
      <c r="E35" s="66"/>
      <c r="F35" s="66"/>
      <c r="G35" s="66"/>
      <c r="H35" s="66"/>
      <c r="I35" s="66"/>
      <c r="J35" s="66"/>
      <c r="K35" s="66"/>
      <c r="L35" s="66"/>
      <c r="M35" s="60">
        <v>331594</v>
      </c>
      <c r="N35" s="66"/>
      <c r="O35" s="66"/>
      <c r="P35" s="66"/>
    </row>
    <row r="36" spans="1:16" ht="15.75" thickBot="1" x14ac:dyDescent="0.3">
      <c r="A36" s="58"/>
      <c r="B36" s="63"/>
      <c r="C36" s="63"/>
      <c r="D36" s="63"/>
      <c r="E36" s="63"/>
      <c r="F36" s="63"/>
      <c r="G36" s="63"/>
      <c r="H36" s="63"/>
      <c r="I36" s="63"/>
      <c r="J36" s="63"/>
      <c r="K36" s="63"/>
      <c r="L36" s="63"/>
      <c r="M36" s="63"/>
      <c r="N36" s="63"/>
      <c r="O36" s="63"/>
      <c r="P36" s="63"/>
    </row>
    <row r="37" spans="1:16" ht="15.75" thickBot="1" x14ac:dyDescent="0.3">
      <c r="A37" s="67" t="s">
        <v>49</v>
      </c>
      <c r="B37" s="61">
        <f>+B35+B33+B31+B26+B24+B16</f>
        <v>0</v>
      </c>
      <c r="C37" s="61">
        <f t="shared" ref="C37:P37" si="3">+C35+C33+C31+C26+C24+C16</f>
        <v>0</v>
      </c>
      <c r="D37" s="61">
        <f t="shared" si="3"/>
        <v>373456.7</v>
      </c>
      <c r="E37" s="61">
        <f t="shared" si="3"/>
        <v>0</v>
      </c>
      <c r="F37" s="61">
        <f t="shared" si="3"/>
        <v>1825748</v>
      </c>
      <c r="G37" s="61">
        <f t="shared" si="3"/>
        <v>0</v>
      </c>
      <c r="H37" s="61">
        <f t="shared" si="3"/>
        <v>1347531.85</v>
      </c>
      <c r="I37" s="61">
        <f t="shared" si="3"/>
        <v>0</v>
      </c>
      <c r="J37" s="61">
        <f t="shared" si="3"/>
        <v>423539.33999999997</v>
      </c>
      <c r="K37" s="61">
        <f t="shared" si="3"/>
        <v>0</v>
      </c>
      <c r="L37" s="61">
        <f t="shared" si="3"/>
        <v>2168718</v>
      </c>
      <c r="M37" s="61">
        <f t="shared" si="3"/>
        <v>11060617</v>
      </c>
      <c r="N37" s="61">
        <f t="shared" si="3"/>
        <v>849528.82000000007</v>
      </c>
      <c r="O37" s="61">
        <f t="shared" si="3"/>
        <v>0</v>
      </c>
      <c r="P37" s="61">
        <f t="shared" si="3"/>
        <v>12109</v>
      </c>
    </row>
    <row r="38" spans="1:16" x14ac:dyDescent="0.25">
      <c r="M38" s="68"/>
    </row>
  </sheetData>
  <mergeCells count="21">
    <mergeCell ref="H6:I6"/>
    <mergeCell ref="J6:K6"/>
    <mergeCell ref="L6:M6"/>
    <mergeCell ref="N6:P6"/>
    <mergeCell ref="J4:K4"/>
    <mergeCell ref="L4:M4"/>
    <mergeCell ref="N4:P4"/>
    <mergeCell ref="H5:I5"/>
    <mergeCell ref="J5:K5"/>
    <mergeCell ref="L5:M5"/>
    <mergeCell ref="N5:P5"/>
    <mergeCell ref="A1:A3"/>
    <mergeCell ref="B1:E3"/>
    <mergeCell ref="F1:K3"/>
    <mergeCell ref="L1:M3"/>
    <mergeCell ref="N1:P3"/>
    <mergeCell ref="A4:A6"/>
    <mergeCell ref="B4:C6"/>
    <mergeCell ref="D4:E6"/>
    <mergeCell ref="F4:G6"/>
    <mergeCell ref="H4: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H17" sqref="H17"/>
    </sheetView>
  </sheetViews>
  <sheetFormatPr defaultColWidth="9.140625" defaultRowHeight="15" x14ac:dyDescent="0.25"/>
  <cols>
    <col min="1" max="1" width="26.5703125" style="16" customWidth="1"/>
    <col min="2" max="5" width="9.140625" style="16"/>
    <col min="6" max="6" width="9.7109375" style="16" bestFit="1" customWidth="1"/>
    <col min="7" max="11" width="9.140625" style="16"/>
    <col min="12" max="12" width="9.7109375" style="16" bestFit="1" customWidth="1"/>
    <col min="13" max="13" width="10.5703125" style="16" bestFit="1" customWidth="1"/>
    <col min="14" max="16384" width="9.140625" style="16"/>
  </cols>
  <sheetData>
    <row r="1" spans="1:16" x14ac:dyDescent="0.25">
      <c r="A1" s="9">
        <v>2016</v>
      </c>
      <c r="B1" s="10" t="s">
        <v>13</v>
      </c>
      <c r="C1" s="11"/>
      <c r="D1" s="11"/>
      <c r="E1" s="12"/>
      <c r="F1" s="10" t="s">
        <v>14</v>
      </c>
      <c r="G1" s="11"/>
      <c r="H1" s="11"/>
      <c r="I1" s="11"/>
      <c r="J1" s="11"/>
      <c r="K1" s="12"/>
      <c r="L1" s="10" t="s">
        <v>15</v>
      </c>
      <c r="M1" s="13"/>
      <c r="N1" s="10" t="s">
        <v>16</v>
      </c>
      <c r="O1" s="14"/>
      <c r="P1" s="15"/>
    </row>
    <row r="2" spans="1:16" x14ac:dyDescent="0.25">
      <c r="A2" s="17"/>
      <c r="B2" s="18"/>
      <c r="C2" s="19"/>
      <c r="D2" s="19"/>
      <c r="E2" s="20"/>
      <c r="F2" s="18"/>
      <c r="G2" s="19"/>
      <c r="H2" s="19"/>
      <c r="I2" s="19"/>
      <c r="J2" s="19"/>
      <c r="K2" s="20"/>
      <c r="L2" s="21"/>
      <c r="M2" s="22"/>
      <c r="N2" s="23"/>
      <c r="O2" s="24"/>
      <c r="P2" s="25"/>
    </row>
    <row r="3" spans="1:16" ht="15.75" thickBot="1" x14ac:dyDescent="0.3">
      <c r="A3" s="26"/>
      <c r="B3" s="27"/>
      <c r="C3" s="28"/>
      <c r="D3" s="28"/>
      <c r="E3" s="29"/>
      <c r="F3" s="27"/>
      <c r="G3" s="28"/>
      <c r="H3" s="28"/>
      <c r="I3" s="28"/>
      <c r="J3" s="28"/>
      <c r="K3" s="29"/>
      <c r="L3" s="21"/>
      <c r="M3" s="22"/>
      <c r="N3" s="23"/>
      <c r="O3" s="24"/>
      <c r="P3" s="25"/>
    </row>
    <row r="4" spans="1:16" x14ac:dyDescent="0.25">
      <c r="A4" s="30"/>
      <c r="B4" s="31" t="s">
        <v>17</v>
      </c>
      <c r="C4" s="32"/>
      <c r="D4" s="31" t="s">
        <v>18</v>
      </c>
      <c r="E4" s="32"/>
      <c r="F4" s="31" t="s">
        <v>17</v>
      </c>
      <c r="G4" s="32"/>
      <c r="H4" s="31" t="s">
        <v>19</v>
      </c>
      <c r="I4" s="32"/>
      <c r="J4" s="31" t="s">
        <v>20</v>
      </c>
      <c r="K4" s="32"/>
      <c r="L4" s="18"/>
      <c r="M4" s="20"/>
      <c r="N4" s="21"/>
      <c r="O4" s="69"/>
      <c r="P4" s="22"/>
    </row>
    <row r="5" spans="1:16" x14ac:dyDescent="0.25">
      <c r="A5" s="30"/>
      <c r="B5" s="31"/>
      <c r="C5" s="32"/>
      <c r="D5" s="31"/>
      <c r="E5" s="32"/>
      <c r="F5" s="31"/>
      <c r="G5" s="32"/>
      <c r="H5" s="31" t="s">
        <v>21</v>
      </c>
      <c r="I5" s="32"/>
      <c r="J5" s="31" t="s">
        <v>22</v>
      </c>
      <c r="K5" s="32"/>
      <c r="L5" s="21"/>
      <c r="M5" s="22"/>
      <c r="N5" s="21"/>
      <c r="O5" s="70"/>
      <c r="P5" s="22"/>
    </row>
    <row r="6" spans="1:16" ht="15.75" thickBot="1" x14ac:dyDescent="0.3">
      <c r="A6" s="37"/>
      <c r="B6" s="38"/>
      <c r="C6" s="39"/>
      <c r="D6" s="38"/>
      <c r="E6" s="39"/>
      <c r="F6" s="38"/>
      <c r="G6" s="39"/>
      <c r="H6" s="71"/>
      <c r="I6" s="72"/>
      <c r="J6" s="38" t="s">
        <v>23</v>
      </c>
      <c r="K6" s="39"/>
      <c r="L6" s="71"/>
      <c r="M6" s="72"/>
      <c r="N6" s="71"/>
      <c r="O6" s="73"/>
      <c r="P6" s="72"/>
    </row>
    <row r="7" spans="1:16" s="47" customFormat="1" ht="16.5" thickBot="1" x14ac:dyDescent="0.3">
      <c r="A7" s="43"/>
      <c r="B7" s="44" t="s">
        <v>24</v>
      </c>
      <c r="C7" s="45" t="s">
        <v>25</v>
      </c>
      <c r="D7" s="44" t="s">
        <v>24</v>
      </c>
      <c r="E7" s="45" t="s">
        <v>25</v>
      </c>
      <c r="F7" s="44" t="s">
        <v>24</v>
      </c>
      <c r="G7" s="45" t="s">
        <v>25</v>
      </c>
      <c r="H7" s="44" t="s">
        <v>24</v>
      </c>
      <c r="I7" s="45" t="s">
        <v>25</v>
      </c>
      <c r="J7" s="44" t="s">
        <v>24</v>
      </c>
      <c r="K7" s="45" t="s">
        <v>25</v>
      </c>
      <c r="L7" s="44" t="s">
        <v>24</v>
      </c>
      <c r="M7" s="45" t="s">
        <v>25</v>
      </c>
      <c r="N7" s="44" t="s">
        <v>24</v>
      </c>
      <c r="O7" s="45" t="s">
        <v>25</v>
      </c>
      <c r="P7" s="46" t="s">
        <v>26</v>
      </c>
    </row>
    <row r="8" spans="1:16" ht="15.75" thickBot="1" x14ac:dyDescent="0.3">
      <c r="A8" s="48" t="s">
        <v>27</v>
      </c>
      <c r="B8" s="74">
        <v>0</v>
      </c>
      <c r="C8" s="74">
        <v>0</v>
      </c>
      <c r="D8" s="74"/>
      <c r="E8" s="74">
        <v>0</v>
      </c>
      <c r="F8" s="74">
        <v>0</v>
      </c>
      <c r="G8" s="74">
        <v>0</v>
      </c>
      <c r="H8" s="75">
        <v>0</v>
      </c>
      <c r="I8" s="74">
        <v>0</v>
      </c>
      <c r="J8" s="74">
        <v>0</v>
      </c>
      <c r="K8" s="74">
        <v>0</v>
      </c>
      <c r="L8" s="74">
        <v>2058542</v>
      </c>
      <c r="M8" s="74">
        <v>2937568</v>
      </c>
      <c r="N8" s="74">
        <v>18252.21</v>
      </c>
      <c r="O8" s="74">
        <v>0</v>
      </c>
      <c r="P8" s="74">
        <v>0</v>
      </c>
    </row>
    <row r="9" spans="1:16" ht="15.75" thickBot="1" x14ac:dyDescent="0.3">
      <c r="A9" s="48" t="s">
        <v>28</v>
      </c>
      <c r="B9" s="74">
        <v>0</v>
      </c>
      <c r="C9" s="74">
        <v>0</v>
      </c>
      <c r="D9" s="74">
        <v>0</v>
      </c>
      <c r="E9" s="74">
        <v>0</v>
      </c>
      <c r="F9" s="74">
        <v>667020</v>
      </c>
      <c r="G9" s="74">
        <v>0</v>
      </c>
      <c r="H9" s="74">
        <v>654605</v>
      </c>
      <c r="I9" s="74">
        <v>0</v>
      </c>
      <c r="J9" s="74">
        <v>13450</v>
      </c>
      <c r="K9" s="74">
        <v>0</v>
      </c>
      <c r="L9" s="74">
        <v>0</v>
      </c>
      <c r="M9" s="74">
        <v>1158101</v>
      </c>
      <c r="N9" s="74">
        <v>86073</v>
      </c>
      <c r="O9" s="74">
        <v>0</v>
      </c>
      <c r="P9" s="74">
        <v>0</v>
      </c>
    </row>
    <row r="10" spans="1:16" ht="15.75" thickBot="1" x14ac:dyDescent="0.3">
      <c r="A10" s="48" t="s">
        <v>29</v>
      </c>
      <c r="B10" s="74">
        <v>0</v>
      </c>
      <c r="C10" s="74">
        <v>0</v>
      </c>
      <c r="D10" s="74">
        <v>0</v>
      </c>
      <c r="E10" s="74">
        <v>0</v>
      </c>
      <c r="F10" s="74">
        <v>42015</v>
      </c>
      <c r="G10" s="74">
        <v>0</v>
      </c>
      <c r="H10" s="74"/>
      <c r="I10" s="74">
        <v>0</v>
      </c>
      <c r="J10" s="74">
        <v>33058.76</v>
      </c>
      <c r="K10" s="74">
        <v>0</v>
      </c>
      <c r="L10" s="74">
        <v>0</v>
      </c>
      <c r="M10" s="74">
        <v>2644246</v>
      </c>
      <c r="N10" s="74">
        <f>63083.76-33058.76</f>
        <v>30025</v>
      </c>
      <c r="O10" s="74">
        <v>0</v>
      </c>
      <c r="P10" s="74">
        <v>0</v>
      </c>
    </row>
    <row r="11" spans="1:16" ht="15.75" thickBot="1" x14ac:dyDescent="0.3">
      <c r="A11" s="48" t="s">
        <v>30</v>
      </c>
      <c r="B11" s="74">
        <v>0</v>
      </c>
      <c r="C11" s="74">
        <v>0</v>
      </c>
      <c r="D11" s="74">
        <v>0</v>
      </c>
      <c r="E11" s="74">
        <v>0</v>
      </c>
      <c r="F11" s="74">
        <v>699821</v>
      </c>
      <c r="G11" s="74">
        <v>0</v>
      </c>
      <c r="H11" s="74">
        <v>154000</v>
      </c>
      <c r="I11" s="74">
        <v>0</v>
      </c>
      <c r="J11" s="74"/>
      <c r="K11" s="74"/>
      <c r="L11" s="74"/>
      <c r="M11" s="74">
        <v>19.015000000000001</v>
      </c>
      <c r="N11" s="74">
        <v>30017</v>
      </c>
      <c r="O11" s="74"/>
      <c r="P11" s="74"/>
    </row>
    <row r="12" spans="1:16" ht="15.75" thickBot="1" x14ac:dyDescent="0.3">
      <c r="A12" s="48" t="s">
        <v>31</v>
      </c>
      <c r="B12" s="74"/>
      <c r="C12" s="74"/>
      <c r="D12" s="74"/>
      <c r="E12" s="74"/>
      <c r="F12" s="74"/>
      <c r="G12" s="74"/>
      <c r="H12" s="74"/>
      <c r="I12" s="74"/>
      <c r="J12" s="74"/>
      <c r="K12" s="74"/>
      <c r="L12" s="74"/>
      <c r="M12" s="74">
        <v>174122</v>
      </c>
      <c r="N12" s="74"/>
      <c r="O12" s="74"/>
      <c r="P12" s="74"/>
    </row>
    <row r="13" spans="1:16" ht="15.75" thickBot="1" x14ac:dyDescent="0.3">
      <c r="A13" s="48" t="s">
        <v>32</v>
      </c>
      <c r="B13" s="74"/>
      <c r="C13" s="74"/>
      <c r="D13" s="74"/>
      <c r="E13" s="74"/>
      <c r="F13" s="74"/>
      <c r="G13" s="74"/>
      <c r="H13" s="74"/>
      <c r="I13" s="74"/>
      <c r="J13" s="74"/>
      <c r="K13" s="74"/>
      <c r="L13" s="74"/>
      <c r="M13" s="74">
        <v>984476</v>
      </c>
      <c r="N13" s="74">
        <v>231.89</v>
      </c>
      <c r="O13" s="74"/>
      <c r="P13" s="74"/>
    </row>
    <row r="14" spans="1:16" ht="15.75" thickBot="1" x14ac:dyDescent="0.3">
      <c r="A14" s="48" t="s">
        <v>33</v>
      </c>
      <c r="B14" s="74"/>
      <c r="C14" s="74"/>
      <c r="D14" s="74"/>
      <c r="E14" s="74"/>
      <c r="F14" s="74"/>
      <c r="G14" s="74"/>
      <c r="H14" s="74"/>
      <c r="I14" s="74"/>
      <c r="J14" s="74"/>
      <c r="K14" s="74"/>
      <c r="L14" s="74"/>
      <c r="M14" s="74">
        <v>585919</v>
      </c>
      <c r="N14" s="74">
        <v>40825</v>
      </c>
      <c r="O14" s="74"/>
      <c r="P14" s="74"/>
    </row>
    <row r="15" spans="1:16" ht="15.75" thickBot="1" x14ac:dyDescent="0.3">
      <c r="A15" s="48" t="s">
        <v>34</v>
      </c>
      <c r="B15" s="74"/>
      <c r="C15" s="74"/>
      <c r="D15" s="74"/>
      <c r="E15" s="74"/>
      <c r="F15" s="74"/>
      <c r="G15" s="74"/>
      <c r="H15" s="74">
        <v>21036.880000000001</v>
      </c>
      <c r="I15" s="74"/>
      <c r="J15" s="74"/>
      <c r="K15" s="74"/>
      <c r="L15" s="74"/>
      <c r="M15" s="74">
        <v>69654</v>
      </c>
      <c r="N15" s="74"/>
      <c r="O15" s="74"/>
      <c r="P15" s="74">
        <v>8730.58</v>
      </c>
    </row>
    <row r="16" spans="1:16" ht="15.75" thickBot="1" x14ac:dyDescent="0.3">
      <c r="A16" s="57" t="s">
        <v>35</v>
      </c>
      <c r="B16" s="74">
        <f>SUM(B8:B15)</f>
        <v>0</v>
      </c>
      <c r="C16" s="74">
        <f t="shared" ref="C16:P16" si="0">SUM(C8:C15)</f>
        <v>0</v>
      </c>
      <c r="D16" s="74">
        <f t="shared" si="0"/>
        <v>0</v>
      </c>
      <c r="E16" s="74">
        <f t="shared" si="0"/>
        <v>0</v>
      </c>
      <c r="F16" s="74">
        <f t="shared" si="0"/>
        <v>1408856</v>
      </c>
      <c r="G16" s="74">
        <f t="shared" si="0"/>
        <v>0</v>
      </c>
      <c r="H16" s="74">
        <f t="shared" si="0"/>
        <v>829641.88</v>
      </c>
      <c r="I16" s="74">
        <f t="shared" si="0"/>
        <v>0</v>
      </c>
      <c r="J16" s="74">
        <f t="shared" si="0"/>
        <v>46508.76</v>
      </c>
      <c r="K16" s="74">
        <f t="shared" si="0"/>
        <v>0</v>
      </c>
      <c r="L16" s="74">
        <f t="shared" si="0"/>
        <v>2058542</v>
      </c>
      <c r="M16" s="74">
        <f t="shared" si="0"/>
        <v>8554105.0150000006</v>
      </c>
      <c r="N16" s="74">
        <f t="shared" si="0"/>
        <v>205424.1</v>
      </c>
      <c r="O16" s="74">
        <f t="shared" si="0"/>
        <v>0</v>
      </c>
      <c r="P16" s="74">
        <f t="shared" si="0"/>
        <v>8730.58</v>
      </c>
    </row>
    <row r="17" spans="1:16" ht="15.75" thickBot="1" x14ac:dyDescent="0.3">
      <c r="A17" s="58"/>
      <c r="B17" s="76"/>
      <c r="C17" s="76"/>
      <c r="D17" s="76"/>
      <c r="E17" s="76"/>
      <c r="F17" s="76"/>
      <c r="G17" s="76"/>
      <c r="H17" s="76"/>
      <c r="I17" s="76"/>
      <c r="J17" s="76"/>
      <c r="K17" s="76"/>
      <c r="L17" s="76"/>
      <c r="M17" s="76"/>
      <c r="N17" s="76"/>
      <c r="O17" s="76"/>
      <c r="P17" s="76"/>
    </row>
    <row r="18" spans="1:16" ht="15.75" thickBot="1" x14ac:dyDescent="0.3">
      <c r="A18" s="48" t="s">
        <v>36</v>
      </c>
      <c r="B18" s="74"/>
      <c r="C18" s="74"/>
      <c r="D18" s="74"/>
      <c r="E18" s="74"/>
      <c r="F18" s="74"/>
      <c r="G18" s="74"/>
      <c r="H18" s="74"/>
      <c r="I18" s="74"/>
      <c r="J18" s="74"/>
      <c r="K18" s="74"/>
      <c r="L18" s="74"/>
      <c r="M18" s="74">
        <v>2860</v>
      </c>
      <c r="N18" s="74"/>
      <c r="O18" s="74"/>
      <c r="P18" s="74"/>
    </row>
    <row r="19" spans="1:16" ht="15.75" thickBot="1" x14ac:dyDescent="0.3">
      <c r="A19" s="48" t="s">
        <v>37</v>
      </c>
      <c r="B19" s="74"/>
      <c r="C19" s="74"/>
      <c r="D19" s="74"/>
      <c r="E19" s="74"/>
      <c r="F19" s="74"/>
      <c r="G19" s="74"/>
      <c r="H19" s="74"/>
      <c r="I19" s="74"/>
      <c r="J19" s="74"/>
      <c r="K19" s="74"/>
      <c r="L19" s="74"/>
      <c r="M19" s="74">
        <v>490</v>
      </c>
      <c r="N19" s="74"/>
      <c r="O19" s="74"/>
      <c r="P19" s="74"/>
    </row>
    <row r="20" spans="1:16" ht="15.75" thickBot="1" x14ac:dyDescent="0.3">
      <c r="A20" s="48" t="s">
        <v>38</v>
      </c>
      <c r="B20" s="74"/>
      <c r="C20" s="74"/>
      <c r="D20" s="74"/>
      <c r="E20" s="74"/>
      <c r="F20" s="74"/>
      <c r="G20" s="74"/>
      <c r="H20" s="74"/>
      <c r="I20" s="74"/>
      <c r="J20" s="74"/>
      <c r="K20" s="74"/>
      <c r="L20" s="74"/>
      <c r="M20" s="74"/>
      <c r="N20" s="74"/>
      <c r="O20" s="74"/>
      <c r="P20" s="74"/>
    </row>
    <row r="21" spans="1:16" ht="15.75" thickBot="1" x14ac:dyDescent="0.3">
      <c r="A21" s="48" t="s">
        <v>39</v>
      </c>
      <c r="B21" s="74"/>
      <c r="C21" s="74"/>
      <c r="D21" s="74"/>
      <c r="E21" s="74"/>
      <c r="F21" s="74"/>
      <c r="G21" s="74"/>
      <c r="H21" s="74"/>
      <c r="I21" s="74"/>
      <c r="J21" s="74"/>
      <c r="K21" s="74"/>
      <c r="L21" s="74"/>
      <c r="M21" s="74"/>
      <c r="N21" s="74"/>
      <c r="O21" s="74"/>
      <c r="P21" s="74"/>
    </row>
    <row r="22" spans="1:16" ht="15.75" thickBot="1" x14ac:dyDescent="0.3">
      <c r="A22" s="48" t="s">
        <v>30</v>
      </c>
      <c r="B22" s="74"/>
      <c r="C22" s="74"/>
      <c r="D22" s="74"/>
      <c r="E22" s="74"/>
      <c r="F22" s="74"/>
      <c r="G22" s="74"/>
      <c r="H22" s="74"/>
      <c r="I22" s="74"/>
      <c r="J22" s="74"/>
      <c r="K22" s="74"/>
      <c r="L22" s="74"/>
      <c r="M22" s="74">
        <v>342</v>
      </c>
      <c r="N22" s="74"/>
      <c r="O22" s="74"/>
      <c r="P22" s="74"/>
    </row>
    <row r="23" spans="1:16" ht="15.75" thickBot="1" x14ac:dyDescent="0.3">
      <c r="A23" s="48" t="s">
        <v>40</v>
      </c>
      <c r="B23" s="74"/>
      <c r="C23" s="74"/>
      <c r="D23" s="74"/>
      <c r="E23" s="74"/>
      <c r="F23" s="74"/>
      <c r="G23" s="74"/>
      <c r="H23" s="74"/>
      <c r="I23" s="74"/>
      <c r="J23" s="74"/>
      <c r="K23" s="74"/>
      <c r="L23" s="74"/>
      <c r="M23" s="74"/>
      <c r="N23" s="74"/>
      <c r="O23" s="74"/>
      <c r="P23" s="74"/>
    </row>
    <row r="24" spans="1:16" ht="15.75" thickBot="1" x14ac:dyDescent="0.3">
      <c r="A24" s="57" t="s">
        <v>41</v>
      </c>
      <c r="B24" s="74">
        <f>SUM(B18:B23)</f>
        <v>0</v>
      </c>
      <c r="C24" s="74">
        <f t="shared" ref="C24:P24" si="1">SUM(C18:C23)</f>
        <v>0</v>
      </c>
      <c r="D24" s="74">
        <f t="shared" si="1"/>
        <v>0</v>
      </c>
      <c r="E24" s="74">
        <f t="shared" si="1"/>
        <v>0</v>
      </c>
      <c r="F24" s="74">
        <f t="shared" si="1"/>
        <v>0</v>
      </c>
      <c r="G24" s="74">
        <f t="shared" si="1"/>
        <v>0</v>
      </c>
      <c r="H24" s="74">
        <f t="shared" si="1"/>
        <v>0</v>
      </c>
      <c r="I24" s="74">
        <f t="shared" si="1"/>
        <v>0</v>
      </c>
      <c r="J24" s="74">
        <f t="shared" si="1"/>
        <v>0</v>
      </c>
      <c r="K24" s="74">
        <f t="shared" si="1"/>
        <v>0</v>
      </c>
      <c r="L24" s="74">
        <f t="shared" si="1"/>
        <v>0</v>
      </c>
      <c r="M24" s="74">
        <f t="shared" si="1"/>
        <v>3692</v>
      </c>
      <c r="N24" s="74">
        <f t="shared" si="1"/>
        <v>0</v>
      </c>
      <c r="O24" s="74">
        <f t="shared" si="1"/>
        <v>0</v>
      </c>
      <c r="P24" s="74">
        <f t="shared" si="1"/>
        <v>0</v>
      </c>
    </row>
    <row r="25" spans="1:16" ht="15.75" thickBot="1" x14ac:dyDescent="0.3">
      <c r="A25" s="58"/>
      <c r="B25" s="76"/>
      <c r="C25" s="76"/>
      <c r="D25" s="76"/>
      <c r="E25" s="76"/>
      <c r="F25" s="76"/>
      <c r="G25" s="76"/>
      <c r="H25" s="76"/>
      <c r="I25" s="76"/>
      <c r="J25" s="76"/>
      <c r="K25" s="76"/>
      <c r="L25" s="76"/>
      <c r="M25" s="76"/>
      <c r="N25" s="76"/>
      <c r="O25" s="76"/>
      <c r="P25" s="76"/>
    </row>
    <row r="26" spans="1:16" ht="15.75" thickBot="1" x14ac:dyDescent="0.3">
      <c r="A26" s="57" t="s">
        <v>42</v>
      </c>
      <c r="B26" s="74"/>
      <c r="C26" s="74"/>
      <c r="D26" s="74"/>
      <c r="E26" s="74"/>
      <c r="F26" s="74"/>
      <c r="G26" s="74"/>
      <c r="H26" s="74"/>
      <c r="I26" s="74"/>
      <c r="J26" s="74"/>
      <c r="K26" s="74"/>
      <c r="L26" s="74"/>
      <c r="M26" s="74">
        <v>382767</v>
      </c>
      <c r="N26" s="74"/>
      <c r="O26" s="74"/>
      <c r="P26" s="74"/>
    </row>
    <row r="27" spans="1:16" ht="15.75" thickBot="1" x14ac:dyDescent="0.3">
      <c r="A27" s="58"/>
      <c r="B27" s="76"/>
      <c r="C27" s="76"/>
      <c r="D27" s="76"/>
      <c r="E27" s="76"/>
      <c r="F27" s="76"/>
      <c r="G27" s="76"/>
      <c r="H27" s="76"/>
      <c r="I27" s="76"/>
      <c r="J27" s="76"/>
      <c r="K27" s="76"/>
      <c r="L27" s="76"/>
      <c r="M27" s="76"/>
      <c r="N27" s="76"/>
      <c r="O27" s="76"/>
      <c r="P27" s="76"/>
    </row>
    <row r="28" spans="1:16" ht="15.75" thickBot="1" x14ac:dyDescent="0.3">
      <c r="A28" s="48" t="s">
        <v>43</v>
      </c>
      <c r="B28" s="74"/>
      <c r="C28" s="74"/>
      <c r="D28" s="74"/>
      <c r="E28" s="74"/>
      <c r="F28" s="74">
        <v>269270</v>
      </c>
      <c r="G28" s="74"/>
      <c r="H28" s="74">
        <v>293563.49</v>
      </c>
      <c r="I28" s="74"/>
      <c r="J28" s="74"/>
      <c r="K28" s="74"/>
      <c r="L28" s="74"/>
      <c r="M28" s="74"/>
      <c r="N28" s="74">
        <v>600932</v>
      </c>
      <c r="O28" s="74"/>
      <c r="P28" s="74"/>
    </row>
    <row r="29" spans="1:16" ht="15.75" thickBot="1" x14ac:dyDescent="0.3">
      <c r="A29" s="48" t="s">
        <v>44</v>
      </c>
      <c r="B29" s="74"/>
      <c r="C29" s="74"/>
      <c r="D29" s="74"/>
      <c r="E29" s="74"/>
      <c r="F29" s="74"/>
      <c r="G29" s="74"/>
      <c r="H29" s="74"/>
      <c r="I29" s="74"/>
      <c r="J29" s="74"/>
      <c r="K29" s="74"/>
      <c r="L29" s="74"/>
      <c r="M29" s="74"/>
      <c r="N29" s="74"/>
      <c r="O29" s="74"/>
      <c r="P29" s="74"/>
    </row>
    <row r="30" spans="1:16" ht="15.75" thickBot="1" x14ac:dyDescent="0.3">
      <c r="A30" s="48" t="s">
        <v>45</v>
      </c>
      <c r="B30" s="74"/>
      <c r="C30" s="74"/>
      <c r="D30" s="74"/>
      <c r="E30" s="74"/>
      <c r="F30" s="74"/>
      <c r="G30" s="74"/>
      <c r="H30" s="74"/>
      <c r="I30" s="74"/>
      <c r="J30" s="74"/>
      <c r="K30" s="74"/>
      <c r="L30" s="74"/>
      <c r="M30" s="74">
        <v>3541</v>
      </c>
      <c r="N30" s="74"/>
      <c r="O30" s="74"/>
      <c r="P30" s="74"/>
    </row>
    <row r="31" spans="1:16" ht="27.75" thickBot="1" x14ac:dyDescent="0.3">
      <c r="A31" s="57" t="s">
        <v>46</v>
      </c>
      <c r="B31" s="74">
        <f>SUM(B28:B30)</f>
        <v>0</v>
      </c>
      <c r="C31" s="74">
        <f t="shared" ref="C31:P31" si="2">SUM(C28:C30)</f>
        <v>0</v>
      </c>
      <c r="D31" s="74">
        <f t="shared" si="2"/>
        <v>0</v>
      </c>
      <c r="E31" s="74">
        <f t="shared" si="2"/>
        <v>0</v>
      </c>
      <c r="F31" s="74">
        <f t="shared" si="2"/>
        <v>269270</v>
      </c>
      <c r="G31" s="74">
        <f t="shared" si="2"/>
        <v>0</v>
      </c>
      <c r="H31" s="74">
        <f t="shared" si="2"/>
        <v>293563.49</v>
      </c>
      <c r="I31" s="74">
        <f t="shared" si="2"/>
        <v>0</v>
      </c>
      <c r="J31" s="74">
        <f t="shared" si="2"/>
        <v>0</v>
      </c>
      <c r="K31" s="74">
        <f t="shared" si="2"/>
        <v>0</v>
      </c>
      <c r="L31" s="74">
        <f t="shared" si="2"/>
        <v>0</v>
      </c>
      <c r="M31" s="74">
        <f t="shared" si="2"/>
        <v>3541</v>
      </c>
      <c r="N31" s="74">
        <f t="shared" si="2"/>
        <v>600932</v>
      </c>
      <c r="O31" s="74">
        <f t="shared" si="2"/>
        <v>0</v>
      </c>
      <c r="P31" s="74">
        <f t="shared" si="2"/>
        <v>0</v>
      </c>
    </row>
    <row r="32" spans="1:16" ht="15.75" thickBot="1" x14ac:dyDescent="0.3">
      <c r="A32" s="62"/>
      <c r="B32" s="76"/>
      <c r="C32" s="76"/>
      <c r="D32" s="76"/>
      <c r="E32" s="76"/>
      <c r="F32" s="76"/>
      <c r="G32" s="76"/>
      <c r="H32" s="76"/>
      <c r="I32" s="76"/>
      <c r="J32" s="76"/>
      <c r="K32" s="76"/>
      <c r="L32" s="76"/>
      <c r="M32" s="76"/>
      <c r="N32" s="76"/>
      <c r="O32" s="76"/>
      <c r="P32" s="76"/>
    </row>
    <row r="33" spans="1:16" ht="15.75" thickBot="1" x14ac:dyDescent="0.3">
      <c r="A33" s="57" t="s">
        <v>47</v>
      </c>
      <c r="B33" s="77"/>
      <c r="C33" s="77"/>
      <c r="D33" s="77"/>
      <c r="E33" s="77"/>
      <c r="F33" s="77"/>
      <c r="G33" s="77"/>
      <c r="H33" s="77"/>
      <c r="I33" s="77"/>
      <c r="J33" s="77"/>
      <c r="K33" s="77"/>
      <c r="L33" s="77"/>
      <c r="M33" s="77">
        <v>1709943</v>
      </c>
      <c r="N33" s="77">
        <v>3696.72</v>
      </c>
      <c r="O33" s="77"/>
      <c r="P33" s="77"/>
    </row>
    <row r="34" spans="1:16" ht="15.75" thickBot="1" x14ac:dyDescent="0.3">
      <c r="A34" s="62"/>
      <c r="B34" s="76"/>
      <c r="C34" s="76"/>
      <c r="D34" s="76"/>
      <c r="E34" s="76"/>
      <c r="F34" s="76"/>
      <c r="G34" s="76"/>
      <c r="H34" s="76"/>
      <c r="I34" s="76"/>
      <c r="J34" s="76"/>
      <c r="K34" s="76"/>
      <c r="L34" s="76"/>
      <c r="M34" s="76"/>
      <c r="N34" s="76"/>
      <c r="O34" s="76"/>
      <c r="P34" s="76"/>
    </row>
    <row r="35" spans="1:16" ht="15.75" thickBot="1" x14ac:dyDescent="0.3">
      <c r="A35" s="57" t="s">
        <v>48</v>
      </c>
      <c r="B35" s="74"/>
      <c r="C35" s="74"/>
      <c r="D35" s="74"/>
      <c r="E35" s="74"/>
      <c r="F35" s="74"/>
      <c r="G35" s="74"/>
      <c r="H35" s="74"/>
      <c r="I35" s="74"/>
      <c r="J35" s="74"/>
      <c r="K35" s="74"/>
      <c r="L35" s="74"/>
      <c r="M35" s="74">
        <v>326811</v>
      </c>
      <c r="N35" s="74"/>
      <c r="O35" s="74"/>
      <c r="P35" s="74"/>
    </row>
    <row r="36" spans="1:16" ht="15.75" thickBot="1" x14ac:dyDescent="0.3">
      <c r="A36" s="58"/>
      <c r="B36" s="76"/>
      <c r="C36" s="76"/>
      <c r="D36" s="76"/>
      <c r="E36" s="76"/>
      <c r="F36" s="76"/>
      <c r="G36" s="76"/>
      <c r="H36" s="76"/>
      <c r="I36" s="76"/>
      <c r="J36" s="76"/>
      <c r="K36" s="76"/>
      <c r="L36" s="76"/>
      <c r="M36" s="76"/>
      <c r="N36" s="76"/>
      <c r="O36" s="76"/>
      <c r="P36" s="76"/>
    </row>
    <row r="37" spans="1:16" ht="15.75" thickBot="1" x14ac:dyDescent="0.3">
      <c r="A37" s="67" t="s">
        <v>49</v>
      </c>
      <c r="B37" s="74">
        <f>+B35+B33+B31+B26+B24+B16</f>
        <v>0</v>
      </c>
      <c r="C37" s="74">
        <f t="shared" ref="C37:P37" si="3">+C35+C33+C31+C26+C24+C16</f>
        <v>0</v>
      </c>
      <c r="D37" s="74">
        <f t="shared" si="3"/>
        <v>0</v>
      </c>
      <c r="E37" s="74">
        <f t="shared" si="3"/>
        <v>0</v>
      </c>
      <c r="F37" s="74">
        <f t="shared" si="3"/>
        <v>1678126</v>
      </c>
      <c r="G37" s="74">
        <f t="shared" si="3"/>
        <v>0</v>
      </c>
      <c r="H37" s="74">
        <f t="shared" si="3"/>
        <v>1123205.3700000001</v>
      </c>
      <c r="I37" s="74">
        <f t="shared" si="3"/>
        <v>0</v>
      </c>
      <c r="J37" s="74">
        <f t="shared" si="3"/>
        <v>46508.76</v>
      </c>
      <c r="K37" s="74">
        <f t="shared" si="3"/>
        <v>0</v>
      </c>
      <c r="L37" s="74">
        <f t="shared" si="3"/>
        <v>2058542</v>
      </c>
      <c r="M37" s="74">
        <f t="shared" si="3"/>
        <v>10980859.015000001</v>
      </c>
      <c r="N37" s="74">
        <f t="shared" si="3"/>
        <v>810052.82</v>
      </c>
      <c r="O37" s="74">
        <f t="shared" si="3"/>
        <v>0</v>
      </c>
      <c r="P37" s="74">
        <f t="shared" si="3"/>
        <v>8730.58</v>
      </c>
    </row>
  </sheetData>
  <mergeCells count="21">
    <mergeCell ref="H6:I6"/>
    <mergeCell ref="J6:K6"/>
    <mergeCell ref="L6:M6"/>
    <mergeCell ref="N6:P6"/>
    <mergeCell ref="J4:K4"/>
    <mergeCell ref="L4:M4"/>
    <mergeCell ref="N4:P4"/>
    <mergeCell ref="H5:I5"/>
    <mergeCell ref="J5:K5"/>
    <mergeCell ref="L5:M5"/>
    <mergeCell ref="N5:P5"/>
    <mergeCell ref="A1:A3"/>
    <mergeCell ref="B1:E3"/>
    <mergeCell ref="F1:K3"/>
    <mergeCell ref="L1:M3"/>
    <mergeCell ref="N1:P3"/>
    <mergeCell ref="A4:A6"/>
    <mergeCell ref="B4:C6"/>
    <mergeCell ref="D4:E6"/>
    <mergeCell ref="F4:G6"/>
    <mergeCell ref="H4: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G19" sqref="G19"/>
    </sheetView>
  </sheetViews>
  <sheetFormatPr defaultColWidth="9.140625" defaultRowHeight="15" x14ac:dyDescent="0.25"/>
  <cols>
    <col min="1" max="1" width="26.5703125" style="16" customWidth="1"/>
    <col min="2" max="5" width="9.140625" style="16"/>
    <col min="6" max="6" width="9.7109375" style="16" bestFit="1" customWidth="1"/>
    <col min="7" max="7" width="9.140625" style="16"/>
    <col min="8" max="8" width="9.7109375" style="16" bestFit="1" customWidth="1"/>
    <col min="9" max="9" width="9.140625" style="16"/>
    <col min="10" max="10" width="9.85546875" style="16" bestFit="1" customWidth="1"/>
    <col min="11" max="11" width="9.28515625" style="16" bestFit="1" customWidth="1"/>
    <col min="12" max="12" width="9.7109375" style="16" bestFit="1" customWidth="1"/>
    <col min="13" max="13" width="10.5703125" style="16" bestFit="1" customWidth="1"/>
    <col min="14" max="14" width="9.28515625" style="16" bestFit="1" customWidth="1"/>
    <col min="15" max="15" width="9.140625" style="16"/>
    <col min="16" max="16" width="9.28515625" style="16" bestFit="1" customWidth="1"/>
    <col min="17" max="16384" width="9.140625" style="16"/>
  </cols>
  <sheetData>
    <row r="1" spans="1:16" x14ac:dyDescent="0.25">
      <c r="A1" s="9">
        <v>2017</v>
      </c>
      <c r="B1" s="10" t="s">
        <v>13</v>
      </c>
      <c r="C1" s="11"/>
      <c r="D1" s="11"/>
      <c r="E1" s="12"/>
      <c r="F1" s="10" t="s">
        <v>14</v>
      </c>
      <c r="G1" s="11"/>
      <c r="H1" s="11"/>
      <c r="I1" s="11"/>
      <c r="J1" s="11"/>
      <c r="K1" s="12"/>
      <c r="L1" s="10" t="s">
        <v>15</v>
      </c>
      <c r="M1" s="13"/>
      <c r="N1" s="10" t="s">
        <v>16</v>
      </c>
      <c r="O1" s="14"/>
      <c r="P1" s="15"/>
    </row>
    <row r="2" spans="1:16" ht="15" customHeight="1" x14ac:dyDescent="0.25">
      <c r="A2" s="17"/>
      <c r="B2" s="18"/>
      <c r="C2" s="19"/>
      <c r="D2" s="19"/>
      <c r="E2" s="20"/>
      <c r="F2" s="18"/>
      <c r="G2" s="19"/>
      <c r="H2" s="19"/>
      <c r="I2" s="19"/>
      <c r="J2" s="19"/>
      <c r="K2" s="20"/>
      <c r="L2" s="21"/>
      <c r="M2" s="22"/>
      <c r="N2" s="23"/>
      <c r="O2" s="24"/>
      <c r="P2" s="25"/>
    </row>
    <row r="3" spans="1:16" ht="15.75" thickBot="1" x14ac:dyDescent="0.3">
      <c r="A3" s="26"/>
      <c r="B3" s="27"/>
      <c r="C3" s="28"/>
      <c r="D3" s="28"/>
      <c r="E3" s="29"/>
      <c r="F3" s="27"/>
      <c r="G3" s="28"/>
      <c r="H3" s="28"/>
      <c r="I3" s="28"/>
      <c r="J3" s="28"/>
      <c r="K3" s="29"/>
      <c r="L3" s="21"/>
      <c r="M3" s="22"/>
      <c r="N3" s="23"/>
      <c r="O3" s="24"/>
      <c r="P3" s="25"/>
    </row>
    <row r="4" spans="1:16" x14ac:dyDescent="0.25">
      <c r="A4" s="30"/>
      <c r="B4" s="31" t="s">
        <v>17</v>
      </c>
      <c r="C4" s="32"/>
      <c r="D4" s="31" t="s">
        <v>18</v>
      </c>
      <c r="E4" s="32"/>
      <c r="F4" s="31" t="s">
        <v>17</v>
      </c>
      <c r="G4" s="32"/>
      <c r="H4" s="31" t="s">
        <v>19</v>
      </c>
      <c r="I4" s="32"/>
      <c r="J4" s="31" t="s">
        <v>20</v>
      </c>
      <c r="K4" s="32"/>
      <c r="L4" s="18"/>
      <c r="M4" s="20"/>
      <c r="N4" s="33"/>
      <c r="O4" s="34"/>
      <c r="P4" s="35"/>
    </row>
    <row r="5" spans="1:16" x14ac:dyDescent="0.25">
      <c r="A5" s="30"/>
      <c r="B5" s="31"/>
      <c r="C5" s="32"/>
      <c r="D5" s="31"/>
      <c r="E5" s="32"/>
      <c r="F5" s="31"/>
      <c r="G5" s="32"/>
      <c r="H5" s="31" t="s">
        <v>21</v>
      </c>
      <c r="I5" s="32"/>
      <c r="J5" s="31" t="s">
        <v>22</v>
      </c>
      <c r="K5" s="32"/>
      <c r="L5" s="33"/>
      <c r="M5" s="35"/>
      <c r="N5" s="33"/>
      <c r="O5" s="36"/>
      <c r="P5" s="35"/>
    </row>
    <row r="6" spans="1:16" ht="15.75" thickBot="1" x14ac:dyDescent="0.3">
      <c r="A6" s="37"/>
      <c r="B6" s="38"/>
      <c r="C6" s="39"/>
      <c r="D6" s="38"/>
      <c r="E6" s="39"/>
      <c r="F6" s="38"/>
      <c r="G6" s="39"/>
      <c r="H6" s="40"/>
      <c r="I6" s="41"/>
      <c r="J6" s="38" t="s">
        <v>23</v>
      </c>
      <c r="K6" s="39"/>
      <c r="L6" s="40"/>
      <c r="M6" s="41"/>
      <c r="N6" s="40"/>
      <c r="O6" s="42"/>
      <c r="P6" s="41"/>
    </row>
    <row r="7" spans="1:16" s="47" customFormat="1" ht="16.5" thickBot="1" x14ac:dyDescent="0.3">
      <c r="A7" s="43"/>
      <c r="B7" s="44" t="s">
        <v>24</v>
      </c>
      <c r="C7" s="45" t="s">
        <v>25</v>
      </c>
      <c r="D7" s="44" t="s">
        <v>24</v>
      </c>
      <c r="E7" s="45" t="s">
        <v>25</v>
      </c>
      <c r="F7" s="44" t="s">
        <v>24</v>
      </c>
      <c r="G7" s="45" t="s">
        <v>25</v>
      </c>
      <c r="H7" s="44" t="s">
        <v>24</v>
      </c>
      <c r="I7" s="45" t="s">
        <v>25</v>
      </c>
      <c r="J7" s="44" t="s">
        <v>24</v>
      </c>
      <c r="K7" s="45" t="s">
        <v>25</v>
      </c>
      <c r="L7" s="44" t="s">
        <v>24</v>
      </c>
      <c r="M7" s="45" t="s">
        <v>25</v>
      </c>
      <c r="N7" s="44" t="s">
        <v>24</v>
      </c>
      <c r="O7" s="45" t="s">
        <v>25</v>
      </c>
      <c r="P7" s="46" t="s">
        <v>26</v>
      </c>
    </row>
    <row r="8" spans="1:16" ht="15.75" thickBot="1" x14ac:dyDescent="0.3">
      <c r="A8" s="48" t="s">
        <v>27</v>
      </c>
      <c r="B8" s="78"/>
      <c r="C8" s="78"/>
      <c r="D8" s="78"/>
      <c r="E8" s="78"/>
      <c r="F8" s="78"/>
      <c r="G8" s="78"/>
      <c r="H8" s="79"/>
      <c r="I8" s="78"/>
      <c r="J8" s="78"/>
      <c r="K8" s="78"/>
      <c r="L8" s="78">
        <v>1938991</v>
      </c>
      <c r="M8" s="78">
        <v>2919047</v>
      </c>
      <c r="N8" s="78">
        <v>318208.75</v>
      </c>
      <c r="O8" s="78"/>
      <c r="P8" s="78"/>
    </row>
    <row r="9" spans="1:16" ht="15.75" thickBot="1" x14ac:dyDescent="0.3">
      <c r="A9" s="48" t="s">
        <v>28</v>
      </c>
      <c r="B9" s="78"/>
      <c r="C9" s="78"/>
      <c r="D9" s="78"/>
      <c r="E9" s="78"/>
      <c r="F9" s="78">
        <v>643266</v>
      </c>
      <c r="G9" s="78"/>
      <c r="H9" s="78">
        <v>1001997</v>
      </c>
      <c r="I9" s="78"/>
      <c r="J9" s="78">
        <v>13450</v>
      </c>
      <c r="K9" s="78"/>
      <c r="L9" s="78"/>
      <c r="M9" s="78">
        <v>1129888</v>
      </c>
      <c r="N9" s="78">
        <v>85880.75</v>
      </c>
      <c r="O9" s="78"/>
      <c r="P9" s="78"/>
    </row>
    <row r="10" spans="1:16" ht="15.75" thickBot="1" x14ac:dyDescent="0.3">
      <c r="A10" s="48" t="s">
        <v>29</v>
      </c>
      <c r="B10" s="78"/>
      <c r="C10" s="78"/>
      <c r="D10" s="78"/>
      <c r="E10" s="78"/>
      <c r="F10" s="78">
        <v>50104</v>
      </c>
      <c r="G10" s="78"/>
      <c r="H10" s="78">
        <v>-39872</v>
      </c>
      <c r="I10" s="78"/>
      <c r="J10" s="78">
        <v>30265.200000000001</v>
      </c>
      <c r="K10" s="78"/>
      <c r="L10" s="78"/>
      <c r="M10" s="78">
        <v>2502676</v>
      </c>
      <c r="N10" s="78">
        <f>55351.45-30265.2</f>
        <v>25086.249999999996</v>
      </c>
      <c r="O10" s="78"/>
      <c r="P10" s="78"/>
    </row>
    <row r="11" spans="1:16" ht="15.75" thickBot="1" x14ac:dyDescent="0.3">
      <c r="A11" s="48" t="s">
        <v>30</v>
      </c>
      <c r="B11" s="78"/>
      <c r="C11" s="78"/>
      <c r="D11" s="78"/>
      <c r="E11" s="78"/>
      <c r="F11" s="78">
        <v>901479</v>
      </c>
      <c r="G11" s="78"/>
      <c r="H11" s="78">
        <v>155171</v>
      </c>
      <c r="I11" s="78"/>
      <c r="J11" s="78"/>
      <c r="K11" s="78"/>
      <c r="L11" s="78"/>
      <c r="M11" s="78">
        <v>23771</v>
      </c>
      <c r="N11" s="78">
        <f>239210-155171-49147</f>
        <v>34892</v>
      </c>
      <c r="O11" s="78"/>
      <c r="P11" s="78"/>
    </row>
    <row r="12" spans="1:16" ht="15.75" thickBot="1" x14ac:dyDescent="0.3">
      <c r="A12" s="48" t="s">
        <v>31</v>
      </c>
      <c r="B12" s="78"/>
      <c r="C12" s="78"/>
      <c r="D12" s="78"/>
      <c r="E12" s="78"/>
      <c r="F12" s="78"/>
      <c r="G12" s="78"/>
      <c r="H12" s="78"/>
      <c r="I12" s="78"/>
      <c r="J12" s="78"/>
      <c r="K12" s="78"/>
      <c r="L12" s="78"/>
      <c r="M12" s="78">
        <v>168501</v>
      </c>
      <c r="N12" s="78"/>
      <c r="O12" s="78"/>
      <c r="P12" s="78"/>
    </row>
    <row r="13" spans="1:16" ht="15.75" thickBot="1" x14ac:dyDescent="0.3">
      <c r="A13" s="48" t="s">
        <v>32</v>
      </c>
      <c r="B13" s="78"/>
      <c r="C13" s="78"/>
      <c r="D13" s="78"/>
      <c r="E13" s="78"/>
      <c r="F13" s="78"/>
      <c r="G13" s="78"/>
      <c r="H13" s="78"/>
      <c r="I13" s="78"/>
      <c r="J13" s="78"/>
      <c r="K13" s="78"/>
      <c r="L13" s="78"/>
      <c r="M13" s="78">
        <v>1101947</v>
      </c>
      <c r="N13" s="78"/>
      <c r="O13" s="78"/>
      <c r="P13" s="78"/>
    </row>
    <row r="14" spans="1:16" ht="15.75" thickBot="1" x14ac:dyDescent="0.3">
      <c r="A14" s="48" t="s">
        <v>33</v>
      </c>
      <c r="B14" s="78"/>
      <c r="C14" s="78"/>
      <c r="D14" s="78"/>
      <c r="E14" s="78"/>
      <c r="F14" s="78"/>
      <c r="G14" s="78"/>
      <c r="H14" s="78"/>
      <c r="I14" s="78"/>
      <c r="J14" s="78"/>
      <c r="K14" s="78"/>
      <c r="L14" s="78"/>
      <c r="M14" s="78">
        <v>679998</v>
      </c>
      <c r="N14" s="78">
        <v>42624</v>
      </c>
      <c r="O14" s="78"/>
      <c r="P14" s="78"/>
    </row>
    <row r="15" spans="1:16" ht="15.75" thickBot="1" x14ac:dyDescent="0.3">
      <c r="A15" s="48" t="s">
        <v>34</v>
      </c>
      <c r="B15" s="78"/>
      <c r="C15" s="78"/>
      <c r="D15" s="78"/>
      <c r="E15" s="78"/>
      <c r="F15" s="78"/>
      <c r="G15" s="78"/>
      <c r="H15" s="78"/>
      <c r="I15" s="78"/>
      <c r="J15" s="78"/>
      <c r="K15" s="78"/>
      <c r="L15" s="78"/>
      <c r="M15" s="78">
        <v>76837</v>
      </c>
      <c r="N15" s="78"/>
      <c r="O15" s="78"/>
      <c r="P15" s="78">
        <v>8932.15</v>
      </c>
    </row>
    <row r="16" spans="1:16" ht="15.75" thickBot="1" x14ac:dyDescent="0.3">
      <c r="A16" s="57" t="s">
        <v>35</v>
      </c>
      <c r="B16" s="78">
        <f>SUM(B8:B15)</f>
        <v>0</v>
      </c>
      <c r="C16" s="78">
        <f t="shared" ref="C16:P16" si="0">SUM(C8:C15)</f>
        <v>0</v>
      </c>
      <c r="D16" s="78">
        <f t="shared" si="0"/>
        <v>0</v>
      </c>
      <c r="E16" s="78">
        <f t="shared" si="0"/>
        <v>0</v>
      </c>
      <c r="F16" s="78">
        <f t="shared" si="0"/>
        <v>1594849</v>
      </c>
      <c r="G16" s="78">
        <f t="shared" si="0"/>
        <v>0</v>
      </c>
      <c r="H16" s="78">
        <f t="shared" si="0"/>
        <v>1117296</v>
      </c>
      <c r="I16" s="78">
        <f t="shared" si="0"/>
        <v>0</v>
      </c>
      <c r="J16" s="78">
        <f t="shared" si="0"/>
        <v>43715.199999999997</v>
      </c>
      <c r="K16" s="78">
        <f t="shared" si="0"/>
        <v>0</v>
      </c>
      <c r="L16" s="78">
        <f t="shared" si="0"/>
        <v>1938991</v>
      </c>
      <c r="M16" s="78">
        <f t="shared" si="0"/>
        <v>8602665</v>
      </c>
      <c r="N16" s="78">
        <f t="shared" si="0"/>
        <v>506691.75</v>
      </c>
      <c r="O16" s="78">
        <f t="shared" si="0"/>
        <v>0</v>
      </c>
      <c r="P16" s="78">
        <f t="shared" si="0"/>
        <v>8932.15</v>
      </c>
    </row>
    <row r="17" spans="1:16" ht="15.75" thickBot="1" x14ac:dyDescent="0.3">
      <c r="A17" s="58"/>
      <c r="B17" s="80"/>
      <c r="C17" s="80"/>
      <c r="D17" s="80"/>
      <c r="E17" s="80"/>
      <c r="F17" s="80"/>
      <c r="G17" s="80"/>
      <c r="H17" s="80"/>
      <c r="I17" s="80"/>
      <c r="J17" s="80"/>
      <c r="K17" s="80"/>
      <c r="L17" s="80"/>
      <c r="M17" s="80"/>
      <c r="N17" s="80"/>
      <c r="O17" s="80"/>
      <c r="P17" s="80"/>
    </row>
    <row r="18" spans="1:16" ht="15.75" thickBot="1" x14ac:dyDescent="0.3">
      <c r="A18" s="48" t="s">
        <v>36</v>
      </c>
      <c r="B18" s="78"/>
      <c r="C18" s="78"/>
      <c r="D18" s="78"/>
      <c r="E18" s="78"/>
      <c r="F18" s="78"/>
      <c r="G18" s="78"/>
      <c r="H18" s="78"/>
      <c r="I18" s="78"/>
      <c r="J18" s="78"/>
      <c r="K18" s="78"/>
      <c r="L18" s="78"/>
      <c r="M18" s="78">
        <v>5335</v>
      </c>
      <c r="N18" s="78"/>
      <c r="O18" s="78"/>
      <c r="P18" s="78"/>
    </row>
    <row r="19" spans="1:16" ht="15.75" thickBot="1" x14ac:dyDescent="0.3">
      <c r="A19" s="48" t="s">
        <v>37</v>
      </c>
      <c r="B19" s="78"/>
      <c r="C19" s="78"/>
      <c r="D19" s="78"/>
      <c r="E19" s="78"/>
      <c r="F19" s="78"/>
      <c r="G19" s="78"/>
      <c r="H19" s="78"/>
      <c r="I19" s="78"/>
      <c r="J19" s="78"/>
      <c r="K19" s="78"/>
      <c r="L19" s="78"/>
      <c r="M19" s="78">
        <v>848</v>
      </c>
      <c r="N19" s="78"/>
      <c r="O19" s="78"/>
      <c r="P19" s="78"/>
    </row>
    <row r="20" spans="1:16" ht="15.75" thickBot="1" x14ac:dyDescent="0.3">
      <c r="A20" s="48" t="s">
        <v>38</v>
      </c>
      <c r="B20" s="78"/>
      <c r="C20" s="78"/>
      <c r="D20" s="78"/>
      <c r="E20" s="78"/>
      <c r="F20" s="78"/>
      <c r="G20" s="78"/>
      <c r="H20" s="78"/>
      <c r="I20" s="78"/>
      <c r="J20" s="78"/>
      <c r="K20" s="78"/>
      <c r="L20" s="78"/>
      <c r="M20" s="78"/>
      <c r="N20" s="78"/>
      <c r="O20" s="78"/>
      <c r="P20" s="78"/>
    </row>
    <row r="21" spans="1:16" ht="15.75" thickBot="1" x14ac:dyDescent="0.3">
      <c r="A21" s="48" t="s">
        <v>39</v>
      </c>
      <c r="B21" s="78"/>
      <c r="C21" s="78"/>
      <c r="D21" s="78"/>
      <c r="E21" s="78"/>
      <c r="F21" s="78"/>
      <c r="G21" s="78"/>
      <c r="H21" s="78"/>
      <c r="I21" s="78"/>
      <c r="J21" s="78"/>
      <c r="K21" s="78"/>
      <c r="L21" s="78"/>
      <c r="M21" s="78"/>
      <c r="N21" s="78"/>
      <c r="O21" s="78"/>
      <c r="P21" s="78"/>
    </row>
    <row r="22" spans="1:16" ht="15.75" thickBot="1" x14ac:dyDescent="0.3">
      <c r="A22" s="48" t="s">
        <v>30</v>
      </c>
      <c r="B22" s="78"/>
      <c r="C22" s="78"/>
      <c r="D22" s="78"/>
      <c r="E22" s="78"/>
      <c r="F22" s="78"/>
      <c r="G22" s="78"/>
      <c r="H22" s="78"/>
      <c r="I22" s="78"/>
      <c r="J22" s="78"/>
      <c r="K22" s="78"/>
      <c r="L22" s="78"/>
      <c r="M22" s="78">
        <v>685</v>
      </c>
      <c r="N22" s="78"/>
      <c r="O22" s="78"/>
      <c r="P22" s="78"/>
    </row>
    <row r="23" spans="1:16" ht="15.75" thickBot="1" x14ac:dyDescent="0.3">
      <c r="A23" s="48" t="s">
        <v>40</v>
      </c>
      <c r="B23" s="78"/>
      <c r="C23" s="78"/>
      <c r="D23" s="78"/>
      <c r="E23" s="78"/>
      <c r="F23" s="78"/>
      <c r="G23" s="78"/>
      <c r="H23" s="78"/>
      <c r="I23" s="78"/>
      <c r="J23" s="78"/>
      <c r="K23" s="78"/>
      <c r="L23" s="78"/>
      <c r="M23" s="78">
        <v>1910</v>
      </c>
      <c r="N23" s="78"/>
      <c r="O23" s="78"/>
      <c r="P23" s="78"/>
    </row>
    <row r="24" spans="1:16" ht="15.75" thickBot="1" x14ac:dyDescent="0.3">
      <c r="A24" s="57" t="s">
        <v>41</v>
      </c>
      <c r="B24" s="78">
        <f>SUM(B18:B23)</f>
        <v>0</v>
      </c>
      <c r="C24" s="78">
        <f t="shared" ref="C24:P24" si="1">SUM(C18:C23)</f>
        <v>0</v>
      </c>
      <c r="D24" s="78">
        <f t="shared" si="1"/>
        <v>0</v>
      </c>
      <c r="E24" s="78">
        <f t="shared" si="1"/>
        <v>0</v>
      </c>
      <c r="F24" s="78">
        <f t="shared" si="1"/>
        <v>0</v>
      </c>
      <c r="G24" s="78">
        <f t="shared" si="1"/>
        <v>0</v>
      </c>
      <c r="H24" s="78">
        <f t="shared" si="1"/>
        <v>0</v>
      </c>
      <c r="I24" s="78">
        <f t="shared" si="1"/>
        <v>0</v>
      </c>
      <c r="J24" s="78">
        <f t="shared" si="1"/>
        <v>0</v>
      </c>
      <c r="K24" s="78">
        <f t="shared" si="1"/>
        <v>0</v>
      </c>
      <c r="L24" s="78">
        <f t="shared" si="1"/>
        <v>0</v>
      </c>
      <c r="M24" s="78">
        <f t="shared" si="1"/>
        <v>8778</v>
      </c>
      <c r="N24" s="78">
        <f t="shared" si="1"/>
        <v>0</v>
      </c>
      <c r="O24" s="78">
        <f t="shared" si="1"/>
        <v>0</v>
      </c>
      <c r="P24" s="78">
        <f t="shared" si="1"/>
        <v>0</v>
      </c>
    </row>
    <row r="25" spans="1:16" ht="15.75" thickBot="1" x14ac:dyDescent="0.3">
      <c r="A25" s="58"/>
      <c r="B25" s="80"/>
      <c r="C25" s="80"/>
      <c r="D25" s="80"/>
      <c r="E25" s="80"/>
      <c r="F25" s="80"/>
      <c r="G25" s="80"/>
      <c r="H25" s="80"/>
      <c r="I25" s="80"/>
      <c r="J25" s="80"/>
      <c r="K25" s="80"/>
      <c r="L25" s="80"/>
      <c r="M25" s="80"/>
      <c r="N25" s="80"/>
      <c r="O25" s="80"/>
      <c r="P25" s="80"/>
    </row>
    <row r="26" spans="1:16" ht="15.75" thickBot="1" x14ac:dyDescent="0.3">
      <c r="A26" s="57" t="s">
        <v>42</v>
      </c>
      <c r="B26" s="78"/>
      <c r="C26" s="78"/>
      <c r="D26" s="78"/>
      <c r="E26" s="78"/>
      <c r="F26" s="78"/>
      <c r="G26" s="78"/>
      <c r="H26" s="78"/>
      <c r="I26" s="78"/>
      <c r="J26" s="78"/>
      <c r="K26" s="78"/>
      <c r="L26" s="78"/>
      <c r="M26" s="78">
        <v>364693</v>
      </c>
      <c r="N26" s="78"/>
      <c r="O26" s="78"/>
      <c r="P26" s="78"/>
    </row>
    <row r="27" spans="1:16" ht="15.75" thickBot="1" x14ac:dyDescent="0.3">
      <c r="A27" s="58"/>
      <c r="B27" s="80"/>
      <c r="C27" s="80"/>
      <c r="D27" s="80"/>
      <c r="E27" s="80"/>
      <c r="F27" s="80"/>
      <c r="G27" s="80"/>
      <c r="H27" s="80"/>
      <c r="I27" s="80"/>
      <c r="J27" s="80"/>
      <c r="K27" s="80"/>
      <c r="L27" s="80"/>
      <c r="M27" s="80"/>
      <c r="N27" s="80"/>
      <c r="O27" s="80"/>
      <c r="P27" s="80"/>
    </row>
    <row r="28" spans="1:16" ht="15.75" thickBot="1" x14ac:dyDescent="0.3">
      <c r="A28" s="48" t="s">
        <v>43</v>
      </c>
      <c r="B28" s="78"/>
      <c r="C28" s="78"/>
      <c r="D28" s="78"/>
      <c r="E28" s="78"/>
      <c r="F28" s="78">
        <v>260142</v>
      </c>
      <c r="G28" s="78"/>
      <c r="H28" s="78">
        <v>152926.23000000001</v>
      </c>
      <c r="I28" s="78"/>
      <c r="J28" s="78"/>
      <c r="K28" s="78"/>
      <c r="L28" s="78"/>
      <c r="M28" s="78"/>
      <c r="N28" s="78">
        <f>824082.23-152926.23</f>
        <v>671156</v>
      </c>
      <c r="O28" s="78"/>
      <c r="P28" s="78"/>
    </row>
    <row r="29" spans="1:16" ht="15.75" thickBot="1" x14ac:dyDescent="0.3">
      <c r="A29" s="48" t="s">
        <v>44</v>
      </c>
      <c r="B29" s="78"/>
      <c r="C29" s="78"/>
      <c r="D29" s="78"/>
      <c r="E29" s="78"/>
      <c r="F29" s="78"/>
      <c r="G29" s="78"/>
      <c r="H29" s="78"/>
      <c r="I29" s="78"/>
      <c r="J29" s="78"/>
      <c r="K29" s="78"/>
      <c r="L29" s="78"/>
      <c r="M29" s="78"/>
      <c r="N29" s="78"/>
      <c r="O29" s="78"/>
      <c r="P29" s="78"/>
    </row>
    <row r="30" spans="1:16" ht="15.75" thickBot="1" x14ac:dyDescent="0.3">
      <c r="A30" s="48" t="s">
        <v>45</v>
      </c>
      <c r="B30" s="81"/>
      <c r="C30" s="81"/>
      <c r="D30" s="81"/>
      <c r="E30" s="81"/>
      <c r="F30" s="81"/>
      <c r="G30" s="81"/>
      <c r="H30" s="81"/>
      <c r="I30" s="81"/>
      <c r="J30" s="81"/>
      <c r="K30" s="81"/>
      <c r="L30" s="81"/>
      <c r="M30" s="81">
        <v>2.552</v>
      </c>
      <c r="N30" s="81"/>
      <c r="O30" s="81"/>
      <c r="P30" s="81"/>
    </row>
    <row r="31" spans="1:16" ht="27.75" thickBot="1" x14ac:dyDescent="0.3">
      <c r="A31" s="57" t="s">
        <v>46</v>
      </c>
      <c r="B31" s="81">
        <f>SUM(B28:B30)</f>
        <v>0</v>
      </c>
      <c r="C31" s="81">
        <f t="shared" ref="C31:O31" si="2">SUM(C28:C30)</f>
        <v>0</v>
      </c>
      <c r="D31" s="81">
        <f t="shared" si="2"/>
        <v>0</v>
      </c>
      <c r="E31" s="81">
        <f t="shared" si="2"/>
        <v>0</v>
      </c>
      <c r="F31" s="81">
        <f t="shared" si="2"/>
        <v>260142</v>
      </c>
      <c r="G31" s="81">
        <f t="shared" si="2"/>
        <v>0</v>
      </c>
      <c r="H31" s="81">
        <f t="shared" si="2"/>
        <v>152926.23000000001</v>
      </c>
      <c r="I31" s="81">
        <f t="shared" si="2"/>
        <v>0</v>
      </c>
      <c r="J31" s="81">
        <f t="shared" si="2"/>
        <v>0</v>
      </c>
      <c r="K31" s="81">
        <f t="shared" si="2"/>
        <v>0</v>
      </c>
      <c r="L31" s="81">
        <f t="shared" si="2"/>
        <v>0</v>
      </c>
      <c r="M31" s="81">
        <f t="shared" si="2"/>
        <v>2.552</v>
      </c>
      <c r="N31" s="81">
        <f t="shared" si="2"/>
        <v>671156</v>
      </c>
      <c r="O31" s="81">
        <f t="shared" si="2"/>
        <v>0</v>
      </c>
      <c r="P31" s="81"/>
    </row>
    <row r="32" spans="1:16" ht="15.75" thickBot="1" x14ac:dyDescent="0.3">
      <c r="A32" s="62"/>
      <c r="B32" s="82"/>
      <c r="C32" s="82"/>
      <c r="D32" s="82"/>
      <c r="E32" s="82"/>
      <c r="F32" s="82"/>
      <c r="G32" s="82"/>
      <c r="H32" s="82"/>
      <c r="I32" s="82"/>
      <c r="J32" s="82"/>
      <c r="K32" s="82"/>
      <c r="L32" s="82"/>
      <c r="M32" s="82"/>
      <c r="N32" s="82"/>
      <c r="O32" s="82"/>
      <c r="P32" s="82"/>
    </row>
    <row r="33" spans="1:16" ht="15.75" thickBot="1" x14ac:dyDescent="0.3">
      <c r="A33" s="57" t="s">
        <v>47</v>
      </c>
      <c r="B33" s="83"/>
      <c r="C33" s="83"/>
      <c r="D33" s="83"/>
      <c r="E33" s="83"/>
      <c r="F33" s="83"/>
      <c r="G33" s="83"/>
      <c r="H33" s="83"/>
      <c r="I33" s="83"/>
      <c r="J33" s="83"/>
      <c r="K33" s="83">
        <v>455.1</v>
      </c>
      <c r="L33" s="83"/>
      <c r="M33" s="83">
        <v>1847510</v>
      </c>
      <c r="N33" s="83">
        <v>534.09</v>
      </c>
      <c r="O33" s="83"/>
      <c r="P33" s="83"/>
    </row>
    <row r="34" spans="1:16" ht="15.75" thickBot="1" x14ac:dyDescent="0.3">
      <c r="A34" s="62"/>
      <c r="B34" s="82"/>
      <c r="C34" s="82"/>
      <c r="D34" s="82"/>
      <c r="E34" s="82"/>
      <c r="F34" s="82"/>
      <c r="G34" s="82"/>
      <c r="H34" s="82"/>
      <c r="I34" s="82"/>
      <c r="J34" s="82"/>
      <c r="K34" s="82"/>
      <c r="L34" s="82"/>
      <c r="M34" s="82"/>
      <c r="N34" s="82"/>
      <c r="O34" s="82"/>
      <c r="P34" s="82"/>
    </row>
    <row r="35" spans="1:16" ht="15.75" thickBot="1" x14ac:dyDescent="0.3">
      <c r="A35" s="57" t="s">
        <v>48</v>
      </c>
      <c r="B35" s="81"/>
      <c r="C35" s="81"/>
      <c r="D35" s="81"/>
      <c r="E35" s="81"/>
      <c r="F35" s="81"/>
      <c r="G35" s="81"/>
      <c r="H35" s="81"/>
      <c r="I35" s="81"/>
      <c r="J35" s="81"/>
      <c r="K35" s="81"/>
      <c r="L35" s="81"/>
      <c r="M35" s="81">
        <v>386186</v>
      </c>
      <c r="N35" s="81"/>
      <c r="O35" s="81"/>
      <c r="P35" s="81"/>
    </row>
    <row r="36" spans="1:16" ht="15.75" thickBot="1" x14ac:dyDescent="0.3">
      <c r="A36" s="58"/>
      <c r="B36" s="82"/>
      <c r="C36" s="82"/>
      <c r="D36" s="82"/>
      <c r="E36" s="82"/>
      <c r="F36" s="82"/>
      <c r="G36" s="82"/>
      <c r="H36" s="82"/>
      <c r="I36" s="82"/>
      <c r="J36" s="82"/>
      <c r="K36" s="82"/>
      <c r="L36" s="82"/>
      <c r="M36" s="82"/>
      <c r="N36" s="82"/>
      <c r="O36" s="82"/>
      <c r="P36" s="82"/>
    </row>
    <row r="37" spans="1:16" ht="15.75" thickBot="1" x14ac:dyDescent="0.3">
      <c r="A37" s="67" t="s">
        <v>49</v>
      </c>
      <c r="B37" s="81">
        <f>B35+B33+B31+B26+B24+B16</f>
        <v>0</v>
      </c>
      <c r="C37" s="81">
        <f t="shared" ref="C37:P37" si="3">C35+C33+C31+C26+C24+C16</f>
        <v>0</v>
      </c>
      <c r="D37" s="81">
        <f t="shared" si="3"/>
        <v>0</v>
      </c>
      <c r="E37" s="81">
        <f t="shared" si="3"/>
        <v>0</v>
      </c>
      <c r="F37" s="81">
        <f t="shared" si="3"/>
        <v>1854991</v>
      </c>
      <c r="G37" s="81">
        <f t="shared" si="3"/>
        <v>0</v>
      </c>
      <c r="H37" s="81">
        <f t="shared" si="3"/>
        <v>1270222.23</v>
      </c>
      <c r="I37" s="81">
        <f t="shared" si="3"/>
        <v>0</v>
      </c>
      <c r="J37" s="81">
        <f t="shared" si="3"/>
        <v>43715.199999999997</v>
      </c>
      <c r="K37" s="81">
        <f t="shared" si="3"/>
        <v>455.1</v>
      </c>
      <c r="L37" s="81">
        <f t="shared" si="3"/>
        <v>1938991</v>
      </c>
      <c r="M37" s="81">
        <f t="shared" si="3"/>
        <v>11209834.552000001</v>
      </c>
      <c r="N37" s="81">
        <f t="shared" si="3"/>
        <v>1178381.8399999999</v>
      </c>
      <c r="O37" s="81">
        <f t="shared" si="3"/>
        <v>0</v>
      </c>
      <c r="P37" s="81">
        <f t="shared" si="3"/>
        <v>8932.15</v>
      </c>
    </row>
  </sheetData>
  <mergeCells count="21">
    <mergeCell ref="H6:I6"/>
    <mergeCell ref="J6:K6"/>
    <mergeCell ref="L6:M6"/>
    <mergeCell ref="N6:P6"/>
    <mergeCell ref="J4:K4"/>
    <mergeCell ref="L4:M4"/>
    <mergeCell ref="N4:P4"/>
    <mergeCell ref="H5:I5"/>
    <mergeCell ref="J5:K5"/>
    <mergeCell ref="L5:M5"/>
    <mergeCell ref="N5:P5"/>
    <mergeCell ref="A1:A3"/>
    <mergeCell ref="B1:E3"/>
    <mergeCell ref="F1:K3"/>
    <mergeCell ref="L1:M3"/>
    <mergeCell ref="N1:P3"/>
    <mergeCell ref="A4:A6"/>
    <mergeCell ref="B4:C6"/>
    <mergeCell ref="D4:E6"/>
    <mergeCell ref="F4:G6"/>
    <mergeCell ref="H4:I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0"/>
  <sheetViews>
    <sheetView tabSelected="1" workbookViewId="0">
      <selection activeCell="E41" sqref="E41"/>
    </sheetView>
  </sheetViews>
  <sheetFormatPr defaultColWidth="9.140625" defaultRowHeight="15" x14ac:dyDescent="0.25"/>
  <cols>
    <col min="1" max="1" width="4.85546875" style="16" customWidth="1"/>
    <col min="2" max="2" width="26.5703125" style="16" customWidth="1"/>
    <col min="3" max="6" width="9.140625" style="16"/>
    <col min="7" max="7" width="9.7109375" style="16" bestFit="1" customWidth="1"/>
    <col min="8" max="8" width="9.140625" style="16"/>
    <col min="9" max="9" width="9.7109375" style="16" bestFit="1" customWidth="1"/>
    <col min="10" max="10" width="9.140625" style="16"/>
    <col min="11" max="11" width="9.28515625" style="16" bestFit="1" customWidth="1"/>
    <col min="12" max="12" width="9.140625" style="16"/>
    <col min="13" max="13" width="9.7109375" style="16" bestFit="1" customWidth="1"/>
    <col min="14" max="14" width="10.5703125" style="16" bestFit="1" customWidth="1"/>
    <col min="15" max="15" width="9.7109375" style="16" bestFit="1" customWidth="1"/>
    <col min="16" max="16384" width="9.140625" style="16"/>
  </cols>
  <sheetData>
    <row r="1" spans="2:17" ht="19.5" x14ac:dyDescent="0.3">
      <c r="B1" s="84" t="s">
        <v>50</v>
      </c>
    </row>
    <row r="3" spans="2:17" ht="15.75" thickBot="1" x14ac:dyDescent="0.3"/>
    <row r="4" spans="2:17" ht="15" customHeight="1" x14ac:dyDescent="0.25">
      <c r="B4" s="85">
        <v>2018</v>
      </c>
      <c r="C4" s="86" t="s">
        <v>13</v>
      </c>
      <c r="D4" s="87"/>
      <c r="E4" s="87"/>
      <c r="F4" s="88"/>
      <c r="G4" s="86" t="s">
        <v>14</v>
      </c>
      <c r="H4" s="87"/>
      <c r="I4" s="87"/>
      <c r="J4" s="87"/>
      <c r="K4" s="87"/>
      <c r="L4" s="88"/>
      <c r="M4" s="86" t="s">
        <v>15</v>
      </c>
      <c r="N4" s="88"/>
      <c r="O4" s="86" t="s">
        <v>16</v>
      </c>
      <c r="P4" s="87"/>
      <c r="Q4" s="88"/>
    </row>
    <row r="5" spans="2:17" ht="15" customHeight="1" x14ac:dyDescent="0.25">
      <c r="B5" s="89"/>
      <c r="C5" s="90"/>
      <c r="D5" s="91"/>
      <c r="E5" s="91"/>
      <c r="F5" s="92"/>
      <c r="G5" s="90"/>
      <c r="H5" s="91"/>
      <c r="I5" s="91"/>
      <c r="J5" s="91"/>
      <c r="K5" s="91"/>
      <c r="L5" s="92"/>
      <c r="M5" s="90"/>
      <c r="N5" s="92"/>
      <c r="O5" s="90"/>
      <c r="P5" s="91"/>
      <c r="Q5" s="92"/>
    </row>
    <row r="6" spans="2:17" ht="15.75" thickBot="1" x14ac:dyDescent="0.3">
      <c r="B6" s="89"/>
      <c r="C6" s="90"/>
      <c r="D6" s="91"/>
      <c r="E6" s="91"/>
      <c r="F6" s="92"/>
      <c r="G6" s="90"/>
      <c r="H6" s="91"/>
      <c r="I6" s="91"/>
      <c r="J6" s="91"/>
      <c r="K6" s="91"/>
      <c r="L6" s="92"/>
      <c r="M6" s="90"/>
      <c r="N6" s="92"/>
      <c r="O6" s="90"/>
      <c r="P6" s="91"/>
      <c r="Q6" s="92"/>
    </row>
    <row r="7" spans="2:17" ht="15" customHeight="1" x14ac:dyDescent="0.25">
      <c r="B7" s="89"/>
      <c r="C7" s="93" t="s">
        <v>17</v>
      </c>
      <c r="D7" s="15"/>
      <c r="E7" s="93" t="s">
        <v>18</v>
      </c>
      <c r="F7" s="15"/>
      <c r="G7" s="93" t="s">
        <v>17</v>
      </c>
      <c r="H7" s="15"/>
      <c r="I7" s="93" t="s">
        <v>51</v>
      </c>
      <c r="J7" s="15"/>
      <c r="K7" s="93" t="s">
        <v>52</v>
      </c>
      <c r="L7" s="15"/>
      <c r="M7" s="90"/>
      <c r="N7" s="92"/>
      <c r="O7" s="90"/>
      <c r="P7" s="91"/>
      <c r="Q7" s="92"/>
    </row>
    <row r="8" spans="2:17" ht="15" customHeight="1" x14ac:dyDescent="0.25">
      <c r="B8" s="89"/>
      <c r="C8" s="23"/>
      <c r="D8" s="25"/>
      <c r="E8" s="23"/>
      <c r="F8" s="25"/>
      <c r="G8" s="23"/>
      <c r="H8" s="25"/>
      <c r="I8" s="23"/>
      <c r="J8" s="25"/>
      <c r="K8" s="23"/>
      <c r="L8" s="25"/>
      <c r="M8" s="90"/>
      <c r="N8" s="92"/>
      <c r="O8" s="90"/>
      <c r="P8" s="91"/>
      <c r="Q8" s="92"/>
    </row>
    <row r="9" spans="2:17" ht="15.75" thickBot="1" x14ac:dyDescent="0.3">
      <c r="B9" s="89"/>
      <c r="C9" s="94"/>
      <c r="D9" s="95"/>
      <c r="E9" s="94"/>
      <c r="F9" s="95"/>
      <c r="G9" s="94"/>
      <c r="H9" s="95"/>
      <c r="I9" s="94"/>
      <c r="J9" s="95"/>
      <c r="K9" s="94"/>
      <c r="L9" s="95"/>
      <c r="M9" s="96"/>
      <c r="N9" s="97"/>
      <c r="O9" s="96"/>
      <c r="P9" s="98"/>
      <c r="Q9" s="97"/>
    </row>
    <row r="10" spans="2:17" s="47" customFormat="1" ht="15.75" thickBot="1" x14ac:dyDescent="0.3">
      <c r="B10" s="89"/>
      <c r="C10" s="99" t="s">
        <v>24</v>
      </c>
      <c r="D10" s="100" t="s">
        <v>25</v>
      </c>
      <c r="E10" s="101" t="s">
        <v>24</v>
      </c>
      <c r="F10" s="100" t="s">
        <v>25</v>
      </c>
      <c r="G10" s="101" t="s">
        <v>24</v>
      </c>
      <c r="H10" s="102" t="s">
        <v>25</v>
      </c>
      <c r="I10" s="103" t="s">
        <v>24</v>
      </c>
      <c r="J10" s="104" t="s">
        <v>25</v>
      </c>
      <c r="K10" s="103" t="s">
        <v>24</v>
      </c>
      <c r="L10" s="100" t="s">
        <v>25</v>
      </c>
      <c r="M10" s="99" t="s">
        <v>24</v>
      </c>
      <c r="N10" s="100" t="s">
        <v>25</v>
      </c>
      <c r="O10" s="99" t="s">
        <v>24</v>
      </c>
      <c r="P10" s="104" t="s">
        <v>25</v>
      </c>
      <c r="Q10" s="105" t="s">
        <v>26</v>
      </c>
    </row>
    <row r="11" spans="2:17" x14ac:dyDescent="0.25">
      <c r="B11" s="106" t="s">
        <v>27</v>
      </c>
      <c r="C11" s="107"/>
      <c r="D11" s="108"/>
      <c r="E11" s="108"/>
      <c r="F11" s="109"/>
      <c r="G11" s="110"/>
      <c r="H11" s="111"/>
      <c r="I11" s="112"/>
      <c r="J11" s="108"/>
      <c r="K11" s="108"/>
      <c r="L11" s="109"/>
      <c r="M11" s="107">
        <v>2116780</v>
      </c>
      <c r="N11" s="109">
        <v>3212550</v>
      </c>
      <c r="O11" s="107">
        <v>325831</v>
      </c>
      <c r="P11" s="108"/>
      <c r="Q11" s="109"/>
    </row>
    <row r="12" spans="2:17" x14ac:dyDescent="0.25">
      <c r="B12" s="113" t="s">
        <v>28</v>
      </c>
      <c r="C12" s="114"/>
      <c r="D12" s="115"/>
      <c r="E12" s="115"/>
      <c r="F12" s="116"/>
      <c r="G12" s="114">
        <v>641149</v>
      </c>
      <c r="H12" s="115"/>
      <c r="I12" s="115">
        <f>186887.83+14169.41+41672</f>
        <v>242729.24</v>
      </c>
      <c r="J12" s="115"/>
      <c r="K12" s="115"/>
      <c r="L12" s="116"/>
      <c r="M12" s="114"/>
      <c r="N12" s="116">
        <v>1294224</v>
      </c>
      <c r="O12" s="117">
        <v>88687</v>
      </c>
      <c r="P12" s="115"/>
      <c r="Q12" s="116"/>
    </row>
    <row r="13" spans="2:17" x14ac:dyDescent="0.25">
      <c r="B13" s="113" t="s">
        <v>29</v>
      </c>
      <c r="C13" s="114"/>
      <c r="D13" s="115"/>
      <c r="E13" s="115"/>
      <c r="F13" s="116"/>
      <c r="G13" s="114">
        <v>66839</v>
      </c>
      <c r="H13" s="115"/>
      <c r="I13" s="115"/>
      <c r="J13" s="115"/>
      <c r="K13" s="118">
        <f>4804+34719</f>
        <v>39523</v>
      </c>
      <c r="L13" s="116"/>
      <c r="M13" s="114"/>
      <c r="N13" s="116">
        <v>2348802</v>
      </c>
      <c r="O13" s="117">
        <v>22388.75</v>
      </c>
      <c r="P13" s="115"/>
      <c r="Q13" s="116"/>
    </row>
    <row r="14" spans="2:17" ht="30" x14ac:dyDescent="0.25">
      <c r="B14" s="113" t="s">
        <v>30</v>
      </c>
      <c r="C14" s="114"/>
      <c r="D14" s="115"/>
      <c r="E14" s="115"/>
      <c r="F14" s="116"/>
      <c r="G14" s="114">
        <v>787690</v>
      </c>
      <c r="H14" s="115"/>
      <c r="I14" s="115"/>
      <c r="J14" s="115"/>
      <c r="K14" s="115"/>
      <c r="L14" s="116"/>
      <c r="M14" s="114"/>
      <c r="N14" s="116">
        <v>32136</v>
      </c>
      <c r="O14" s="117">
        <v>29204</v>
      </c>
      <c r="P14" s="115"/>
      <c r="Q14" s="116"/>
    </row>
    <row r="15" spans="2:17" x14ac:dyDescent="0.25">
      <c r="B15" s="113" t="s">
        <v>31</v>
      </c>
      <c r="C15" s="114"/>
      <c r="D15" s="115"/>
      <c r="E15" s="115"/>
      <c r="F15" s="116"/>
      <c r="G15" s="114"/>
      <c r="H15" s="115"/>
      <c r="I15" s="115"/>
      <c r="J15" s="115"/>
      <c r="K15" s="115"/>
      <c r="L15" s="116"/>
      <c r="M15" s="114"/>
      <c r="N15" s="116">
        <v>211252</v>
      </c>
      <c r="O15" s="117"/>
      <c r="P15" s="115"/>
      <c r="Q15" s="116"/>
    </row>
    <row r="16" spans="2:17" x14ac:dyDescent="0.25">
      <c r="B16" s="113" t="s">
        <v>32</v>
      </c>
      <c r="C16" s="114"/>
      <c r="D16" s="115"/>
      <c r="E16" s="115"/>
      <c r="F16" s="116"/>
      <c r="G16" s="114"/>
      <c r="H16" s="115"/>
      <c r="I16" s="115"/>
      <c r="J16" s="115"/>
      <c r="K16" s="115"/>
      <c r="L16" s="116"/>
      <c r="M16" s="114"/>
      <c r="N16" s="116">
        <v>1227642</v>
      </c>
      <c r="O16" s="117"/>
      <c r="P16" s="115"/>
      <c r="Q16" s="116"/>
    </row>
    <row r="17" spans="2:17" x14ac:dyDescent="0.25">
      <c r="B17" s="113" t="s">
        <v>33</v>
      </c>
      <c r="C17" s="114"/>
      <c r="D17" s="115"/>
      <c r="E17" s="115"/>
      <c r="F17" s="116"/>
      <c r="G17" s="114"/>
      <c r="H17" s="115"/>
      <c r="I17" s="115"/>
      <c r="J17" s="115"/>
      <c r="K17" s="115"/>
      <c r="L17" s="116"/>
      <c r="M17" s="114"/>
      <c r="N17" s="116">
        <v>789073</v>
      </c>
      <c r="O17" s="117">
        <v>31293</v>
      </c>
      <c r="P17" s="115"/>
      <c r="Q17" s="116"/>
    </row>
    <row r="18" spans="2:17" x14ac:dyDescent="0.25">
      <c r="B18" s="113" t="s">
        <v>34</v>
      </c>
      <c r="C18" s="114"/>
      <c r="D18" s="115"/>
      <c r="E18" s="115"/>
      <c r="F18" s="116"/>
      <c r="G18" s="114"/>
      <c r="H18" s="115"/>
      <c r="I18" s="115"/>
      <c r="J18" s="115"/>
      <c r="K18" s="115"/>
      <c r="L18" s="116"/>
      <c r="M18" s="114"/>
      <c r="N18" s="116">
        <v>86980</v>
      </c>
      <c r="O18" s="117"/>
      <c r="P18" s="115"/>
      <c r="Q18" s="116">
        <v>10314</v>
      </c>
    </row>
    <row r="19" spans="2:17" x14ac:dyDescent="0.25">
      <c r="B19" s="119" t="s">
        <v>35</v>
      </c>
      <c r="C19" s="114">
        <f>SUM(C11:C18)</f>
        <v>0</v>
      </c>
      <c r="D19" s="114">
        <f t="shared" ref="D19:Q19" si="0">SUM(D11:D18)</f>
        <v>0</v>
      </c>
      <c r="E19" s="114">
        <f t="shared" si="0"/>
        <v>0</v>
      </c>
      <c r="F19" s="114">
        <f t="shared" si="0"/>
        <v>0</v>
      </c>
      <c r="G19" s="114">
        <f t="shared" si="0"/>
        <v>1495678</v>
      </c>
      <c r="H19" s="114">
        <f t="shared" si="0"/>
        <v>0</v>
      </c>
      <c r="I19" s="114">
        <f t="shared" si="0"/>
        <v>242729.24</v>
      </c>
      <c r="J19" s="114">
        <f t="shared" si="0"/>
        <v>0</v>
      </c>
      <c r="K19" s="114">
        <f t="shared" si="0"/>
        <v>39523</v>
      </c>
      <c r="L19" s="114">
        <f t="shared" si="0"/>
        <v>0</v>
      </c>
      <c r="M19" s="114">
        <f t="shared" si="0"/>
        <v>2116780</v>
      </c>
      <c r="N19" s="114">
        <f t="shared" si="0"/>
        <v>9202659</v>
      </c>
      <c r="O19" s="114">
        <f t="shared" si="0"/>
        <v>497403.75</v>
      </c>
      <c r="P19" s="114">
        <f t="shared" si="0"/>
        <v>0</v>
      </c>
      <c r="Q19" s="114">
        <f t="shared" si="0"/>
        <v>10314</v>
      </c>
    </row>
    <row r="20" spans="2:17" x14ac:dyDescent="0.25">
      <c r="B20" s="120"/>
      <c r="C20" s="121"/>
      <c r="D20" s="122"/>
      <c r="E20" s="122"/>
      <c r="F20" s="123"/>
      <c r="G20" s="121"/>
      <c r="H20" s="122"/>
      <c r="I20" s="122"/>
      <c r="J20" s="122"/>
      <c r="K20" s="122"/>
      <c r="L20" s="123"/>
      <c r="M20" s="121"/>
      <c r="N20" s="123"/>
      <c r="O20" s="124"/>
      <c r="P20" s="122"/>
      <c r="Q20" s="123"/>
    </row>
    <row r="21" spans="2:17" x14ac:dyDescent="0.25">
      <c r="B21" s="113" t="s">
        <v>36</v>
      </c>
      <c r="C21" s="114"/>
      <c r="D21" s="115"/>
      <c r="E21" s="115"/>
      <c r="F21" s="116"/>
      <c r="G21" s="114"/>
      <c r="H21" s="115"/>
      <c r="I21" s="115"/>
      <c r="J21" s="115"/>
      <c r="K21" s="115"/>
      <c r="L21" s="116"/>
      <c r="M21" s="114"/>
      <c r="N21" s="116">
        <v>3740</v>
      </c>
      <c r="O21" s="117"/>
      <c r="P21" s="115"/>
      <c r="Q21" s="116"/>
    </row>
    <row r="22" spans="2:17" x14ac:dyDescent="0.25">
      <c r="B22" s="113" t="s">
        <v>37</v>
      </c>
      <c r="C22" s="114"/>
      <c r="D22" s="115"/>
      <c r="E22" s="115"/>
      <c r="F22" s="116"/>
      <c r="G22" s="114"/>
      <c r="H22" s="115"/>
      <c r="I22" s="115"/>
      <c r="J22" s="115"/>
      <c r="K22" s="115"/>
      <c r="L22" s="116"/>
      <c r="M22" s="114"/>
      <c r="N22" s="116">
        <v>1403</v>
      </c>
      <c r="O22" s="117"/>
      <c r="P22" s="115"/>
      <c r="Q22" s="116"/>
    </row>
    <row r="23" spans="2:17" x14ac:dyDescent="0.25">
      <c r="B23" s="113" t="s">
        <v>38</v>
      </c>
      <c r="C23" s="114"/>
      <c r="D23" s="115"/>
      <c r="E23" s="115"/>
      <c r="F23" s="116"/>
      <c r="G23" s="114"/>
      <c r="H23" s="115"/>
      <c r="I23" s="115"/>
      <c r="J23" s="115"/>
      <c r="K23" s="115"/>
      <c r="L23" s="116"/>
      <c r="M23" s="114"/>
      <c r="N23" s="116"/>
      <c r="O23" s="117"/>
      <c r="P23" s="115"/>
      <c r="Q23" s="116"/>
    </row>
    <row r="24" spans="2:17" x14ac:dyDescent="0.25">
      <c r="B24" s="113" t="s">
        <v>39</v>
      </c>
      <c r="C24" s="114"/>
      <c r="D24" s="115"/>
      <c r="E24" s="115"/>
      <c r="F24" s="116"/>
      <c r="G24" s="114"/>
      <c r="H24" s="115"/>
      <c r="I24" s="115"/>
      <c r="J24" s="115"/>
      <c r="K24" s="115"/>
      <c r="L24" s="116"/>
      <c r="M24" s="114"/>
      <c r="N24" s="116"/>
      <c r="O24" s="117"/>
      <c r="P24" s="115"/>
      <c r="Q24" s="116"/>
    </row>
    <row r="25" spans="2:17" ht="30" x14ac:dyDescent="0.25">
      <c r="B25" s="113" t="s">
        <v>30</v>
      </c>
      <c r="C25" s="114"/>
      <c r="D25" s="115"/>
      <c r="E25" s="115"/>
      <c r="F25" s="116"/>
      <c r="G25" s="114"/>
      <c r="H25" s="115"/>
      <c r="I25" s="115"/>
      <c r="J25" s="115"/>
      <c r="K25" s="115"/>
      <c r="L25" s="116"/>
      <c r="M25" s="114"/>
      <c r="N25" s="116">
        <v>390</v>
      </c>
      <c r="O25" s="117"/>
      <c r="P25" s="115"/>
      <c r="Q25" s="116"/>
    </row>
    <row r="26" spans="2:17" x14ac:dyDescent="0.25">
      <c r="B26" s="113" t="s">
        <v>40</v>
      </c>
      <c r="C26" s="114"/>
      <c r="D26" s="115"/>
      <c r="E26" s="115"/>
      <c r="F26" s="116"/>
      <c r="G26" s="114"/>
      <c r="H26" s="115"/>
      <c r="I26" s="115"/>
      <c r="J26" s="115"/>
      <c r="K26" s="115"/>
      <c r="L26" s="116"/>
      <c r="M26" s="114"/>
      <c r="N26" s="116">
        <v>2186</v>
      </c>
      <c r="O26" s="117"/>
      <c r="P26" s="115"/>
      <c r="Q26" s="116"/>
    </row>
    <row r="27" spans="2:17" x14ac:dyDescent="0.25">
      <c r="B27" s="119" t="s">
        <v>41</v>
      </c>
      <c r="C27" s="114">
        <f>SUM(C21:C26)</f>
        <v>0</v>
      </c>
      <c r="D27" s="114">
        <f t="shared" ref="D27:Q27" si="1">SUM(D21:D26)</f>
        <v>0</v>
      </c>
      <c r="E27" s="114">
        <f t="shared" si="1"/>
        <v>0</v>
      </c>
      <c r="F27" s="114">
        <f t="shared" si="1"/>
        <v>0</v>
      </c>
      <c r="G27" s="114">
        <f t="shared" si="1"/>
        <v>0</v>
      </c>
      <c r="H27" s="114">
        <f t="shared" si="1"/>
        <v>0</v>
      </c>
      <c r="I27" s="114">
        <f t="shared" si="1"/>
        <v>0</v>
      </c>
      <c r="J27" s="114">
        <f t="shared" si="1"/>
        <v>0</v>
      </c>
      <c r="K27" s="114">
        <f t="shared" si="1"/>
        <v>0</v>
      </c>
      <c r="L27" s="114">
        <f t="shared" si="1"/>
        <v>0</v>
      </c>
      <c r="M27" s="114">
        <f t="shared" si="1"/>
        <v>0</v>
      </c>
      <c r="N27" s="114">
        <f t="shared" si="1"/>
        <v>7719</v>
      </c>
      <c r="O27" s="114">
        <f t="shared" si="1"/>
        <v>0</v>
      </c>
      <c r="P27" s="114">
        <f t="shared" si="1"/>
        <v>0</v>
      </c>
      <c r="Q27" s="114">
        <f t="shared" si="1"/>
        <v>0</v>
      </c>
    </row>
    <row r="28" spans="2:17" x14ac:dyDescent="0.25">
      <c r="B28" s="120"/>
      <c r="C28" s="121"/>
      <c r="D28" s="122"/>
      <c r="E28" s="122"/>
      <c r="F28" s="123"/>
      <c r="G28" s="121"/>
      <c r="H28" s="122"/>
      <c r="I28" s="122"/>
      <c r="J28" s="122"/>
      <c r="K28" s="122"/>
      <c r="L28" s="123"/>
      <c r="M28" s="121"/>
      <c r="N28" s="123"/>
      <c r="O28" s="124"/>
      <c r="P28" s="122"/>
      <c r="Q28" s="123"/>
    </row>
    <row r="29" spans="2:17" x14ac:dyDescent="0.25">
      <c r="B29" s="119" t="s">
        <v>42</v>
      </c>
      <c r="C29" s="114"/>
      <c r="D29" s="115"/>
      <c r="E29" s="115"/>
      <c r="F29" s="116"/>
      <c r="G29" s="114"/>
      <c r="H29" s="115"/>
      <c r="I29" s="115"/>
      <c r="J29" s="115"/>
      <c r="K29" s="115"/>
      <c r="L29" s="116"/>
      <c r="M29" s="114"/>
      <c r="N29" s="116">
        <v>397382</v>
      </c>
      <c r="O29" s="117"/>
      <c r="P29" s="115"/>
      <c r="Q29" s="116"/>
    </row>
    <row r="30" spans="2:17" x14ac:dyDescent="0.25">
      <c r="B30" s="120"/>
      <c r="C30" s="121"/>
      <c r="D30" s="122"/>
      <c r="E30" s="122"/>
      <c r="F30" s="123"/>
      <c r="G30" s="121"/>
      <c r="H30" s="122"/>
      <c r="I30" s="122"/>
      <c r="J30" s="122"/>
      <c r="K30" s="122"/>
      <c r="L30" s="123"/>
      <c r="M30" s="121"/>
      <c r="N30" s="123"/>
      <c r="O30" s="124"/>
      <c r="P30" s="122"/>
      <c r="Q30" s="123"/>
    </row>
    <row r="31" spans="2:17" x14ac:dyDescent="0.25">
      <c r="B31" s="113" t="s">
        <v>43</v>
      </c>
      <c r="C31" s="114"/>
      <c r="D31" s="115"/>
      <c r="E31" s="115"/>
      <c r="F31" s="116"/>
      <c r="G31" s="114">
        <v>267249</v>
      </c>
      <c r="H31" s="115"/>
      <c r="I31" s="115">
        <f>437020+6221.88</f>
        <v>443241.88</v>
      </c>
      <c r="J31" s="115"/>
      <c r="K31" s="115"/>
      <c r="L31" s="116"/>
      <c r="M31" s="114"/>
      <c r="N31" s="116"/>
      <c r="O31" s="117">
        <f>1148483.88-443241.9</f>
        <v>705241.97999999986</v>
      </c>
      <c r="P31" s="115"/>
      <c r="Q31" s="116"/>
    </row>
    <row r="32" spans="2:17" x14ac:dyDescent="0.25">
      <c r="B32" s="113" t="s">
        <v>44</v>
      </c>
      <c r="C32" s="114"/>
      <c r="D32" s="115"/>
      <c r="E32" s="115"/>
      <c r="F32" s="116"/>
      <c r="G32" s="114"/>
      <c r="H32" s="115"/>
      <c r="I32" s="115"/>
      <c r="J32" s="115"/>
      <c r="K32" s="115"/>
      <c r="L32" s="116"/>
      <c r="M32" s="114"/>
      <c r="N32" s="116"/>
      <c r="O32" s="117"/>
      <c r="P32" s="115"/>
      <c r="Q32" s="116"/>
    </row>
    <row r="33" spans="2:17" x14ac:dyDescent="0.25">
      <c r="B33" s="113" t="s">
        <v>45</v>
      </c>
      <c r="C33" s="125"/>
      <c r="D33" s="126"/>
      <c r="E33" s="126"/>
      <c r="F33" s="127"/>
      <c r="G33" s="125"/>
      <c r="H33" s="126"/>
      <c r="I33" s="126"/>
      <c r="J33" s="126"/>
      <c r="K33" s="126"/>
      <c r="L33" s="127"/>
      <c r="M33" s="125"/>
      <c r="N33" s="127"/>
      <c r="O33" s="128"/>
      <c r="P33" s="126"/>
      <c r="Q33" s="127"/>
    </row>
    <row r="34" spans="2:17" ht="30" x14ac:dyDescent="0.25">
      <c r="B34" s="119" t="s">
        <v>46</v>
      </c>
      <c r="C34" s="125">
        <f>SUM(C31:C33)</f>
        <v>0</v>
      </c>
      <c r="D34" s="125">
        <f t="shared" ref="D34:Q34" si="2">SUM(D31:D33)</f>
        <v>0</v>
      </c>
      <c r="E34" s="125">
        <f t="shared" si="2"/>
        <v>0</v>
      </c>
      <c r="F34" s="125">
        <f t="shared" si="2"/>
        <v>0</v>
      </c>
      <c r="G34" s="125">
        <f t="shared" si="2"/>
        <v>267249</v>
      </c>
      <c r="H34" s="125">
        <f t="shared" si="2"/>
        <v>0</v>
      </c>
      <c r="I34" s="125">
        <f t="shared" si="2"/>
        <v>443241.88</v>
      </c>
      <c r="J34" s="125">
        <f t="shared" si="2"/>
        <v>0</v>
      </c>
      <c r="K34" s="125">
        <f t="shared" si="2"/>
        <v>0</v>
      </c>
      <c r="L34" s="125">
        <f t="shared" si="2"/>
        <v>0</v>
      </c>
      <c r="M34" s="125">
        <f t="shared" si="2"/>
        <v>0</v>
      </c>
      <c r="N34" s="125">
        <f t="shared" si="2"/>
        <v>0</v>
      </c>
      <c r="O34" s="125">
        <f t="shared" si="2"/>
        <v>705241.97999999986</v>
      </c>
      <c r="P34" s="125">
        <f t="shared" si="2"/>
        <v>0</v>
      </c>
      <c r="Q34" s="125">
        <f t="shared" si="2"/>
        <v>0</v>
      </c>
    </row>
    <row r="35" spans="2:17" x14ac:dyDescent="0.25">
      <c r="B35" s="129"/>
      <c r="C35" s="130"/>
      <c r="D35" s="131"/>
      <c r="E35" s="131"/>
      <c r="F35" s="132"/>
      <c r="G35" s="130"/>
      <c r="H35" s="131"/>
      <c r="I35" s="131"/>
      <c r="J35" s="131"/>
      <c r="K35" s="131"/>
      <c r="L35" s="132"/>
      <c r="M35" s="130"/>
      <c r="N35" s="132"/>
      <c r="O35" s="133"/>
      <c r="P35" s="131"/>
      <c r="Q35" s="132"/>
    </row>
    <row r="36" spans="2:17" x14ac:dyDescent="0.25">
      <c r="B36" s="119" t="s">
        <v>47</v>
      </c>
      <c r="C36" s="134"/>
      <c r="D36" s="135"/>
      <c r="E36" s="135"/>
      <c r="F36" s="136"/>
      <c r="G36" s="134"/>
      <c r="H36" s="135"/>
      <c r="I36" s="135"/>
      <c r="J36" s="135"/>
      <c r="K36" s="135"/>
      <c r="L36" s="136"/>
      <c r="M36" s="134"/>
      <c r="N36" s="136">
        <v>1961945</v>
      </c>
      <c r="O36" s="137"/>
      <c r="P36" s="135"/>
      <c r="Q36" s="136"/>
    </row>
    <row r="37" spans="2:17" x14ac:dyDescent="0.25">
      <c r="B37" s="129"/>
      <c r="C37" s="130"/>
      <c r="D37" s="131"/>
      <c r="E37" s="131"/>
      <c r="F37" s="132"/>
      <c r="G37" s="130"/>
      <c r="H37" s="131"/>
      <c r="I37" s="131"/>
      <c r="J37" s="131"/>
      <c r="K37" s="131"/>
      <c r="L37" s="132"/>
      <c r="M37" s="130"/>
      <c r="N37" s="132"/>
      <c r="O37" s="133"/>
      <c r="P37" s="131"/>
      <c r="Q37" s="132"/>
    </row>
    <row r="38" spans="2:17" x14ac:dyDescent="0.25">
      <c r="B38" s="119" t="s">
        <v>48</v>
      </c>
      <c r="C38" s="125"/>
      <c r="D38" s="126"/>
      <c r="E38" s="126"/>
      <c r="F38" s="127"/>
      <c r="G38" s="125"/>
      <c r="H38" s="126"/>
      <c r="I38" s="126"/>
      <c r="J38" s="126"/>
      <c r="K38" s="126"/>
      <c r="L38" s="127"/>
      <c r="M38" s="125"/>
      <c r="N38" s="127">
        <v>527195</v>
      </c>
      <c r="O38" s="128"/>
      <c r="P38" s="126"/>
      <c r="Q38" s="127"/>
    </row>
    <row r="39" spans="2:17" x14ac:dyDescent="0.25">
      <c r="B39" s="120"/>
      <c r="C39" s="130"/>
      <c r="D39" s="131"/>
      <c r="E39" s="131"/>
      <c r="F39" s="132"/>
      <c r="G39" s="130"/>
      <c r="H39" s="131"/>
      <c r="I39" s="131"/>
      <c r="J39" s="131"/>
      <c r="K39" s="131"/>
      <c r="L39" s="132"/>
      <c r="M39" s="130"/>
      <c r="N39" s="132"/>
      <c r="O39" s="133"/>
      <c r="P39" s="131"/>
      <c r="Q39" s="132"/>
    </row>
    <row r="40" spans="2:17" ht="15.75" thickBot="1" x14ac:dyDescent="0.3">
      <c r="B40" s="138" t="s">
        <v>49</v>
      </c>
      <c r="C40" s="139">
        <f>C38+C36+C34+C29+C27+C19</f>
        <v>0</v>
      </c>
      <c r="D40" s="139">
        <f t="shared" ref="D40:Q40" si="3">D38+D36+D34+D29+D27+D19</f>
        <v>0</v>
      </c>
      <c r="E40" s="139">
        <f t="shared" si="3"/>
        <v>0</v>
      </c>
      <c r="F40" s="139">
        <f t="shared" si="3"/>
        <v>0</v>
      </c>
      <c r="G40" s="139">
        <f t="shared" si="3"/>
        <v>1762927</v>
      </c>
      <c r="H40" s="139">
        <f t="shared" si="3"/>
        <v>0</v>
      </c>
      <c r="I40" s="139">
        <f t="shared" si="3"/>
        <v>685971.12</v>
      </c>
      <c r="J40" s="139">
        <f t="shared" si="3"/>
        <v>0</v>
      </c>
      <c r="K40" s="139">
        <f t="shared" si="3"/>
        <v>39523</v>
      </c>
      <c r="L40" s="139">
        <f t="shared" si="3"/>
        <v>0</v>
      </c>
      <c r="M40" s="139">
        <f t="shared" si="3"/>
        <v>2116780</v>
      </c>
      <c r="N40" s="139">
        <f t="shared" si="3"/>
        <v>12096900</v>
      </c>
      <c r="O40" s="139">
        <f t="shared" si="3"/>
        <v>1202645.73</v>
      </c>
      <c r="P40" s="139">
        <f t="shared" si="3"/>
        <v>0</v>
      </c>
      <c r="Q40" s="139">
        <f t="shared" si="3"/>
        <v>10314</v>
      </c>
    </row>
  </sheetData>
  <mergeCells count="10">
    <mergeCell ref="B4:B10"/>
    <mergeCell ref="C4:F6"/>
    <mergeCell ref="G4:L6"/>
    <mergeCell ref="M4:N9"/>
    <mergeCell ref="O4:Q9"/>
    <mergeCell ref="C7:D9"/>
    <mergeCell ref="E7:F9"/>
    <mergeCell ref="G7:H9"/>
    <mergeCell ref="I7:J9"/>
    <mergeCell ref="K7:L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2015</vt:lpstr>
      <vt:lpstr>2016</vt:lpstr>
      <vt:lpstr>2017</vt:lpstr>
      <vt:lpstr>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Melehov, John</dc:creator>
  <cp:lastModifiedBy>Melehov, John</cp:lastModifiedBy>
  <dcterms:created xsi:type="dcterms:W3CDTF">2019-09-20T15:43:01Z</dcterms:created>
  <dcterms:modified xsi:type="dcterms:W3CDTF">2019-09-20T15:45:58Z</dcterms:modified>
</cp:coreProperties>
</file>