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massgov-my.sharepoint.com/personal/jess_wall_mass_gov/Documents/Desktop/FY 26 Forms for Website/"/>
    </mc:Choice>
  </mc:AlternateContent>
  <xr:revisionPtr revIDLastSave="14" documentId="8_{C03F24B9-A160-49BC-886F-AF5A06AA5426}" xr6:coauthVersionLast="47" xr6:coauthVersionMax="47" xr10:uidLastSave="{49DFB3BE-745F-44C5-BBC3-FE9A2C1E0548}"/>
  <bookViews>
    <workbookView xWindow="-19050" yWindow="20" windowWidth="19180" windowHeight="10060" xr2:uid="{00000000-000D-0000-FFFF-FFFF00000000}"/>
  </bookViews>
  <sheets>
    <sheet name="Start-up Expenses " sheetId="1" r:id="rId1"/>
    <sheet name="Cambridge Start Up Costs" sheetId="5" state="hidden" r:id="rId2"/>
    <sheet name="Instructions" sheetId="6" r:id="rId3"/>
    <sheet name="Allowed_Disallowed Costs" sheetId="7" r:id="rId4"/>
  </sheets>
  <definedNames>
    <definedName name="_xlnm.Print_Area" localSheetId="1">'Cambridge Start Up Costs'!$A$1:$K$63</definedName>
    <definedName name="_xlnm.Print_Area" localSheetId="2">Instructions!$A$1:$J$28</definedName>
    <definedName name="_xlnm.Print_Area" localSheetId="0">'Start-up Expenses '!$A$1:$G$63</definedName>
    <definedName name="_xlnm.Print_Titles" localSheetId="1">'Cambridge Start Up Costs'!$1:$1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G21" i="1"/>
  <c r="G30" i="1"/>
  <c r="G56" i="1" s="1"/>
  <c r="G23" i="1" l="1"/>
  <c r="G55" i="1" s="1"/>
  <c r="G38" i="1" l="1"/>
  <c r="G57" i="1" l="1"/>
  <c r="D43" i="5" l="1"/>
  <c r="J41" i="5"/>
  <c r="J40" i="5"/>
  <c r="J39" i="5"/>
  <c r="I37" i="5"/>
  <c r="I36" i="5"/>
  <c r="I35" i="5"/>
  <c r="I34" i="5"/>
  <c r="I33" i="5"/>
  <c r="I32" i="5"/>
  <c r="I31" i="5"/>
  <c r="I30" i="5"/>
  <c r="I29" i="5"/>
  <c r="G27" i="5"/>
  <c r="G26" i="5"/>
  <c r="G25" i="5"/>
  <c r="E24" i="5"/>
  <c r="G23" i="5"/>
  <c r="E22" i="5"/>
  <c r="G21" i="5"/>
  <c r="H20" i="5"/>
  <c r="F19" i="5"/>
  <c r="G18" i="5"/>
  <c r="G17" i="5"/>
  <c r="E16" i="5"/>
  <c r="H15" i="5"/>
  <c r="G14" i="5"/>
  <c r="G13" i="5"/>
  <c r="G12" i="5"/>
  <c r="G11" i="5"/>
  <c r="G10" i="5"/>
  <c r="E9" i="5"/>
  <c r="G8" i="5"/>
  <c r="G7" i="5"/>
  <c r="F6" i="5"/>
  <c r="E5" i="5"/>
  <c r="E4" i="5"/>
  <c r="F3" i="5"/>
  <c r="G2" i="5"/>
  <c r="I42" i="5" l="1"/>
  <c r="E42" i="5"/>
  <c r="H42" i="5"/>
  <c r="G42" i="5"/>
  <c r="F42" i="5"/>
  <c r="J42" i="5"/>
  <c r="D45" i="5"/>
  <c r="D47" i="5" s="1"/>
  <c r="D49" i="5" s="1"/>
  <c r="D52" i="5" s="1"/>
  <c r="G46" i="1" l="1"/>
  <c r="G58" i="1" s="1"/>
  <c r="G54" i="1"/>
  <c r="G59" i="1" s="1"/>
  <c r="G60" i="1" l="1"/>
</calcChain>
</file>

<file path=xl/sharedStrings.xml><?xml version="1.0" encoding="utf-8"?>
<sst xmlns="http://schemas.openxmlformats.org/spreadsheetml/2006/main" count="207" uniqueCount="158">
  <si>
    <t>Subtotal</t>
  </si>
  <si>
    <t>Description</t>
  </si>
  <si>
    <t>GRAND TOTAL</t>
  </si>
  <si>
    <t>All the Totals and Subtotals are formulas if you use the form electronically</t>
  </si>
  <si>
    <t>TV</t>
  </si>
  <si>
    <t>Nursing/Behavioral Consult &amp; Training</t>
  </si>
  <si>
    <t>Staff Training</t>
  </si>
  <si>
    <t>Date</t>
  </si>
  <si>
    <t>Admin</t>
  </si>
  <si>
    <t>Purchase From</t>
  </si>
  <si>
    <t>Detail</t>
  </si>
  <si>
    <t>Amount</t>
  </si>
  <si>
    <t>Common Space Furniture / Appliances Purchases</t>
  </si>
  <si>
    <t>Staff Space Furniture / Medication Storage</t>
  </si>
  <si>
    <t>Other - Household Supplies</t>
  </si>
  <si>
    <t>Other - Office Supplies</t>
  </si>
  <si>
    <t>Other - Program Food / Groceries</t>
  </si>
  <si>
    <t>Staff Wages/ Training</t>
  </si>
  <si>
    <t>Notes</t>
  </si>
  <si>
    <t>Target</t>
  </si>
  <si>
    <t>Cleaning &amp; Beauty supplies</t>
  </si>
  <si>
    <t>Amazon</t>
  </si>
  <si>
    <t>desk</t>
  </si>
  <si>
    <t>Jordan's Furniture</t>
  </si>
  <si>
    <t>Table, Sofa, Chair &amp; Ottoman</t>
  </si>
  <si>
    <t>Console &amp; Chair</t>
  </si>
  <si>
    <t>Desk Chair</t>
  </si>
  <si>
    <t>Bathroom items</t>
  </si>
  <si>
    <t>BJs</t>
  </si>
  <si>
    <t>Kitchen items</t>
  </si>
  <si>
    <t>Pier1 Imports</t>
  </si>
  <si>
    <t>Bar Stools &amp; Table</t>
  </si>
  <si>
    <t>Placemats</t>
  </si>
  <si>
    <t>Coat rack</t>
  </si>
  <si>
    <t>Glass lamp</t>
  </si>
  <si>
    <t>TJMaxx</t>
  </si>
  <si>
    <t>Housewares</t>
  </si>
  <si>
    <t>Staples</t>
  </si>
  <si>
    <t>Binders</t>
  </si>
  <si>
    <t>Best Buy</t>
  </si>
  <si>
    <t>Kitchen supplies</t>
  </si>
  <si>
    <t>Filing Cabinet</t>
  </si>
  <si>
    <t>2 Bulletin Boards &amp; wall clock</t>
  </si>
  <si>
    <t>towels</t>
  </si>
  <si>
    <t>patio items</t>
  </si>
  <si>
    <t>patio furniture</t>
  </si>
  <si>
    <t>Small Electronics</t>
  </si>
  <si>
    <t>Office supplies</t>
  </si>
  <si>
    <t>decorations, storage</t>
  </si>
  <si>
    <t>Walmart</t>
  </si>
  <si>
    <t>Whole Foods</t>
  </si>
  <si>
    <t>Program food</t>
  </si>
  <si>
    <t>Meet and Greet</t>
  </si>
  <si>
    <t>Dunkin Donuts</t>
  </si>
  <si>
    <t>Star Market</t>
  </si>
  <si>
    <t>Market Basket</t>
  </si>
  <si>
    <t>Food/Groceries</t>
  </si>
  <si>
    <t>Stop &amp; Shop</t>
  </si>
  <si>
    <t>NY Pie-Grubhub</t>
  </si>
  <si>
    <t>Stop and Shop</t>
  </si>
  <si>
    <t>Initial food</t>
  </si>
  <si>
    <t>12/20/2018-2/20/2019</t>
  </si>
  <si>
    <t>Direct Care Staff Training</t>
  </si>
  <si>
    <t>Subtotal:</t>
  </si>
  <si>
    <t>Total Goods</t>
  </si>
  <si>
    <t>Total Start Up Costs</t>
  </si>
  <si>
    <t>Sub-Total Start Up Costs</t>
  </si>
  <si>
    <t xml:space="preserve">Subtotal Staff </t>
  </si>
  <si>
    <t>Subtotal Assessments and Mileage</t>
  </si>
  <si>
    <t xml:space="preserve">Provider's Board Approved Capitalization Limit: </t>
  </si>
  <si>
    <t>Cost</t>
  </si>
  <si>
    <t>Assessments (Medical and Clinical), Consultations and Staff Mileage</t>
  </si>
  <si>
    <t xml:space="preserve">Organization Name: </t>
  </si>
  <si>
    <t xml:space="preserve">Name of Person Submitting:  </t>
  </si>
  <si>
    <t xml:space="preserve">Telephone Number :  </t>
  </si>
  <si>
    <t>Subtotal Common Space/Appliances</t>
  </si>
  <si>
    <t xml:space="preserve">Itemize other purchases such a medical storage unit, furnishings such as non disposable household items, bed and bath linens, window treatments, moving expenses directly related to the individuals moving in the new site, etc. </t>
  </si>
  <si>
    <t>Purpose of Worksheet:</t>
  </si>
  <si>
    <t>Email:</t>
  </si>
  <si>
    <t>Home Furnishings and Medical Storage</t>
  </si>
  <si>
    <t>Staffing Expenses</t>
  </si>
  <si>
    <t>Subtotal Furnishings</t>
  </si>
  <si>
    <t xml:space="preserve">Assessments, Consultation, and Mileage: </t>
  </si>
  <si>
    <t>Common Space Furniture &amp; Appliances</t>
  </si>
  <si>
    <t>Common Space Furniture &amp; Appliances:</t>
  </si>
  <si>
    <t>Home Furnishings and Medical Storage:</t>
  </si>
  <si>
    <t>Allowable Start-Up Costs</t>
  </si>
  <si>
    <t>Non Allowable Start-Up Costs – Funded thru Occupancy or Operational Rates after site enters state service</t>
  </si>
  <si>
    <t>Basic supplies bought in bulk for use after site opening</t>
  </si>
  <si>
    <t>Staff wages after the first person moves into site.</t>
  </si>
  <si>
    <t>Mileage directly attributed with site opening and allowable trainings.</t>
  </si>
  <si>
    <t>Mileage not directly attributed to site opening or allowable trainings.</t>
  </si>
  <si>
    <t>Storage space for medication.</t>
  </si>
  <si>
    <t>Any office supplies, electronic or otherwise</t>
  </si>
  <si>
    <t>Reasonably priced common area furniture. For sites with outdoor space this includes outdoor furniture and a grill.</t>
  </si>
  <si>
    <t>Any office furniture, computers, laptops, printers.</t>
  </si>
  <si>
    <t>Kitchen appliances - stove, microwave, refrigerator, freezer, dishwasher, clothes washing and drying machines.</t>
  </si>
  <si>
    <t>Food</t>
  </si>
  <si>
    <t>Furnishings – non-disposable household items like cookware, dishware, bath and bed linens, window treatments, decorative wall hangings.</t>
  </si>
  <si>
    <t>Seasonal, holiday, or religious decorations.</t>
  </si>
  <si>
    <t>Moving expenses directly associated with individuals moving into the new site</t>
  </si>
  <si>
    <t>Any item included on the new site occupancy application depreciation schedule.</t>
  </si>
  <si>
    <t>Any landscaping or associated costs</t>
  </si>
  <si>
    <t>Any site or land maintenance – snow removal, lawn maintenance, plantings, cleaning, repairs.</t>
  </si>
  <si>
    <t>Any vehicle and related expense (gas, insurance, repair, rental) or client transport</t>
  </si>
  <si>
    <t>New Site Address:</t>
  </si>
  <si>
    <t>*To be completed for DDS approval prior to preparing Standard Contract Form and Attachments</t>
  </si>
  <si>
    <t>Utilities</t>
  </si>
  <si>
    <t>Any home improvements or renovations</t>
  </si>
  <si>
    <t>Any switch and wiring – electric, phone or data communications work</t>
  </si>
  <si>
    <t>Mortgage payments</t>
  </si>
  <si>
    <t>A provider's capitalization limit is set by the organization's Board of Directors.  This limit is the threshold above which an organization capitalizes purchased assets.  If you are unsure of your organization's capitalization limit, check with your CFO. If a provider's capitalization limit is greater than $5,000, $5,000 will be used as the capitalization limit. Items whose cost is greater than the capitalization limit (individually, or combined if items are like assets) will be reimbursed through a capital contract.</t>
  </si>
  <si>
    <t>MRC Transitional Funding: ABI Homes Only</t>
  </si>
  <si>
    <t>Provider's Board Approved Capitalization Limit:</t>
  </si>
  <si>
    <t xml:space="preserve">MRC administers transitional funding assistance available to assist ABI individuals moving into the community.  Funding is on a per person basis and requests are developed in conjunction with a DDS Service Coordinator.  Providers opening new ABI sites are encouraged to seek this funding through MRC.  DDS funding can only be used to cover start up costs as defined below that cannot be covered through MRC transition funding.  </t>
  </si>
  <si>
    <t xml:space="preserve"> Start Up Expense Proposal Worksheet                          </t>
  </si>
  <si>
    <t>Start Up/Capital Maximum Caps</t>
  </si>
  <si>
    <t xml:space="preserve">     Instructions for Completion</t>
  </si>
  <si>
    <t>Start Up and Capital Limit:</t>
  </si>
  <si>
    <t>Service Type</t>
  </si>
  <si>
    <t>Recreational or athletic items (board games or gear)</t>
  </si>
  <si>
    <t>Exercise equipment such as a treadmill or exercise bike</t>
  </si>
  <si>
    <t>Tax and Fringe (24.22%)</t>
  </si>
  <si>
    <t>Training related expenses such as training materials, registration fees, trainer expenses.</t>
  </si>
  <si>
    <t>Tax and fringe benefits associated with allowable staff time. Tax and fringe benefits are reimbursed at a set rate of 24.22%.</t>
  </si>
  <si>
    <t>Indirect Administration associated with allowable staff wages. Admin is reimbursed at a set rate of 12%.</t>
  </si>
  <si>
    <t>Tax and fringe benefits for staff wages after first person moves in.</t>
  </si>
  <si>
    <t>This section is for staff wages related to staff assigned to the site. Allowable expenses include, but are not limited to, house manager and DC staff involved in site set up, medical staff assessments, time to attend trainings (all trainings, including provider orientations and other trainings beyond DDS minimum requirements), and other wage expenses associated with hiring staff prior to site opening.</t>
  </si>
  <si>
    <t>Staff wages associated with time spent working in other programs.</t>
  </si>
  <si>
    <t>Training Expenses:</t>
  </si>
  <si>
    <t>This section is to capture non-staff costs related to training. This may include expenses such as registration fees, trainer costs, and materials.</t>
  </si>
  <si>
    <t>List each consultation or outside training that was required to open the new site and the cost. Describe how the cost was determined, i.e. Staff Training on ABI provided by Joan Jones at $150/hr. for 2 hours.  Also include all costs associated with staff mileage.</t>
  </si>
  <si>
    <t>List furniture and appliances and estimated cost for the common areas of the house i.e. refrigerator, living room couch. Please be specific on the items you wish to purchase and list them individually.
May also include exercise equipment such as a treadmill, exercise bike or  rowing machine that allow residents to get physical exercise while at home.  Approval of the Area Director or ABI/MFP Regional Director required. May not exceed $5,000.</t>
  </si>
  <si>
    <t>3 Beds</t>
  </si>
  <si>
    <t>4 Beds</t>
  </si>
  <si>
    <t>5 Beds</t>
  </si>
  <si>
    <t>Administrative Allocation (12%)</t>
  </si>
  <si>
    <t>Training Expenses</t>
  </si>
  <si>
    <t>FTE</t>
  </si>
  <si>
    <t>Position Title</t>
  </si>
  <si>
    <t>Staffing expenses associated with provider senior management or administrators.</t>
  </si>
  <si>
    <t>Staff wages related to staff assigned to work in the new site. House Manager and DC staff involved in site set up, medical staff assessments, time to attend trainings (all trainings, including provider orientations and other trainings beyond DDS minimum requirements), and other wage expenses associated with hiring staff prior to site opening.</t>
  </si>
  <si>
    <t>Basic Supplies for use during start-up period</t>
  </si>
  <si>
    <r>
      <t xml:space="preserve">Site Capacity
</t>
    </r>
    <r>
      <rPr>
        <i/>
        <sz val="8"/>
        <color theme="1"/>
        <rFont val="Calibri"/>
        <family val="2"/>
        <scheme val="minor"/>
      </rPr>
      <t>Select Dropdown</t>
    </r>
  </si>
  <si>
    <t>Subtotal Training Expenses</t>
  </si>
  <si>
    <t>`</t>
  </si>
  <si>
    <t>Date Submitted:</t>
  </si>
  <si>
    <t xml:space="preserve">Any per person funding received from MRC for Transitional Assistance for ABI Individuals. </t>
  </si>
  <si>
    <t>2 Beds</t>
  </si>
  <si>
    <t>1 Bed</t>
  </si>
  <si>
    <t>Staff Attributable to the Site Opening:</t>
  </si>
  <si>
    <r>
      <t xml:space="preserve">This worksheet is to obtain prior approval for start up expenses associated with a new residential site. Prior approval is required before preparing a start up and/or capital contract with DDS for any new residential site.  This includes ID/DD, ABI and MFP homes. </t>
    </r>
    <r>
      <rPr>
        <b/>
        <sz val="12"/>
        <color theme="1"/>
        <rFont val="Calibri"/>
        <family val="2"/>
        <scheme val="minor"/>
      </rPr>
      <t xml:space="preserve">Approval of this form does not constitute final approval to incur start-up/capital  expenses. The Standard Contract Form for start-up funds </t>
    </r>
    <r>
      <rPr>
        <b/>
        <u/>
        <sz val="12"/>
        <color theme="1"/>
        <rFont val="Calibri"/>
        <family val="2"/>
        <scheme val="minor"/>
      </rPr>
      <t>must be</t>
    </r>
    <r>
      <rPr>
        <b/>
        <sz val="12"/>
        <color theme="1"/>
        <rFont val="Calibri"/>
        <family val="2"/>
        <scheme val="minor"/>
      </rPr>
      <t xml:space="preserve"> fully executed prior to incurring start-up or capital expenses.</t>
    </r>
  </si>
  <si>
    <r>
      <rPr>
        <b/>
        <sz val="12"/>
        <color theme="1"/>
        <rFont val="Calibri"/>
        <family val="2"/>
        <scheme val="minor"/>
      </rPr>
      <t>Please Note:</t>
    </r>
    <r>
      <rPr>
        <sz val="12"/>
        <color theme="1"/>
        <rFont val="Calibri"/>
        <family val="2"/>
        <scheme val="minor"/>
      </rPr>
      <t xml:space="preserve">  Once expenses on this worksheet are approved providers will be expected to complete and submit to the regional contract office for processing the following:  1) Start Up Items: Standard Contract Form, Attachment 1 and Attachment 3.  2) For Capital items, Standard Contract Form, Attachment 1 &amp; 6. All receipts and invoices/purchase orders which demonstrate payment for captial items will need to be submitted prior to disbursement of funds.  </t>
    </r>
    <r>
      <rPr>
        <b/>
        <sz val="12"/>
        <color theme="1"/>
        <rFont val="Calibri"/>
        <family val="2"/>
        <scheme val="minor"/>
      </rPr>
      <t>Any expenses/costs incurred prior to execution of a signed Standard Contract Form will not be reimbursed.</t>
    </r>
  </si>
  <si>
    <r>
      <t>For FY2025,</t>
    </r>
    <r>
      <rPr>
        <sz val="12"/>
        <color rgb="FFFF0000"/>
        <rFont val="Calibri"/>
        <family val="2"/>
        <scheme val="minor"/>
      </rPr>
      <t xml:space="preserve"> </t>
    </r>
    <r>
      <rPr>
        <sz val="12"/>
        <rFont val="Calibri"/>
        <family val="2"/>
        <scheme val="minor"/>
      </rPr>
      <t>t</t>
    </r>
    <r>
      <rPr>
        <sz val="12"/>
        <color theme="1"/>
        <rFont val="Calibri"/>
        <family val="2"/>
        <scheme val="minor"/>
      </rPr>
      <t xml:space="preserve">he start up / capital budget cap for all new ALTR (3153) sites, and new ABI/MFP (3751) sites is $125,000.
</t>
    </r>
  </si>
  <si>
    <t>ALTR Site Start Up Expense Proposal Worksheet</t>
  </si>
  <si>
    <t>START-UP REQUEST - ALTR (ID/ABI/MFP) Sites
July 1, 2025 - June 30, 2026</t>
  </si>
  <si>
    <t>Updated 04/11/2025</t>
  </si>
  <si>
    <t>Estimated Open Date of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</si>
</sst>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quot;$&quot;* #,##0_);_(&quot;$&quot;* \(#,##0\);_(&quot;$&quot;* &quot;-&quot;??_);_(@_)"/>
    <numFmt numFmtId="166" formatCode="mm/dd/yy;@"/>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2"/>
      <color theme="1"/>
      <name val="Calibri"/>
      <family val="2"/>
      <scheme val="minor"/>
    </font>
    <font>
      <sz val="9"/>
      <name val="Segoe UI"/>
      <family val="2"/>
    </font>
    <font>
      <b/>
      <u/>
      <sz val="11"/>
      <color theme="1"/>
      <name val="Calibri"/>
      <family val="2"/>
      <scheme val="minor"/>
    </font>
    <font>
      <sz val="14"/>
      <color theme="1"/>
      <name val="Calibri"/>
      <family val="2"/>
      <scheme val="minor"/>
    </font>
    <font>
      <u/>
      <sz val="12"/>
      <color theme="1"/>
      <name val="Calibri"/>
      <family val="2"/>
      <scheme val="minor"/>
    </font>
    <font>
      <u/>
      <sz val="11"/>
      <color theme="1"/>
      <name val="Calibri"/>
      <family val="2"/>
      <scheme val="minor"/>
    </font>
    <font>
      <sz val="12"/>
      <name val="Calibri"/>
      <family val="2"/>
      <scheme val="minor"/>
    </font>
    <font>
      <sz val="11"/>
      <name val="Calibri"/>
      <family val="2"/>
      <scheme val="minor"/>
    </font>
    <font>
      <b/>
      <sz val="14"/>
      <name val="Calibri"/>
      <family val="2"/>
      <scheme val="minor"/>
    </font>
    <font>
      <b/>
      <sz val="12"/>
      <name val="Calibri"/>
      <family val="2"/>
      <scheme val="minor"/>
    </font>
    <font>
      <b/>
      <u/>
      <sz val="12"/>
      <name val="Calibri"/>
      <family val="2"/>
      <scheme val="minor"/>
    </font>
    <font>
      <b/>
      <sz val="16"/>
      <color theme="1"/>
      <name val="Calibri"/>
      <family val="2"/>
      <scheme val="minor"/>
    </font>
    <font>
      <b/>
      <sz val="1"/>
      <color theme="0"/>
      <name val="Calibri"/>
      <family val="2"/>
      <scheme val="minor"/>
    </font>
    <font>
      <sz val="12"/>
      <color rgb="FFFF0000"/>
      <name val="Calibri"/>
      <family val="2"/>
      <scheme val="minor"/>
    </font>
    <font>
      <sz val="10"/>
      <name val="Calibri"/>
      <family val="2"/>
      <scheme val="minor"/>
    </font>
    <font>
      <i/>
      <sz val="8"/>
      <color theme="1"/>
      <name val="Calibri"/>
      <family val="2"/>
      <scheme val="minor"/>
    </font>
    <font>
      <sz val="11"/>
      <color rgb="FFFF0000"/>
      <name val="Calibri"/>
      <family val="2"/>
      <scheme val="minor"/>
    </font>
    <font>
      <sz val="8"/>
      <color rgb="FF000000"/>
      <name val="Segoe UI"/>
      <family val="2"/>
    </font>
    <font>
      <b/>
      <sz val="14"/>
      <color rgb="FF0000FF"/>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79998168889431442"/>
        <bgColor indexed="64"/>
      </patternFill>
    </fill>
  </fills>
  <borders count="50">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cellStyleXfs>
  <cellXfs count="201">
    <xf numFmtId="0" fontId="0" fillId="0" borderId="0" xfId="0"/>
    <xf numFmtId="0" fontId="3" fillId="0" borderId="0" xfId="0" applyFont="1"/>
    <xf numFmtId="0" fontId="6" fillId="0" borderId="0" xfId="0" applyFont="1"/>
    <xf numFmtId="0" fontId="2" fillId="0" borderId="0" xfId="0" applyFont="1"/>
    <xf numFmtId="44" fontId="0" fillId="0" borderId="11" xfId="1" applyFont="1" applyFill="1" applyBorder="1"/>
    <xf numFmtId="43" fontId="0" fillId="0" borderId="0" xfId="2" applyFont="1"/>
    <xf numFmtId="164" fontId="0" fillId="0" borderId="0" xfId="0" applyNumberFormat="1"/>
    <xf numFmtId="0" fontId="0" fillId="0" borderId="7" xfId="0" applyBorder="1"/>
    <xf numFmtId="44" fontId="0" fillId="0" borderId="0" xfId="0" applyNumberFormat="1"/>
    <xf numFmtId="44" fontId="1" fillId="0" borderId="11" xfId="1" applyFont="1" applyBorder="1"/>
    <xf numFmtId="0" fontId="3" fillId="2" borderId="7" xfId="0" applyFont="1" applyFill="1" applyBorder="1" applyAlignment="1">
      <alignment horizontal="center"/>
    </xf>
    <xf numFmtId="0" fontId="3" fillId="2" borderId="7" xfId="0" applyFont="1" applyFill="1" applyBorder="1" applyAlignment="1">
      <alignment horizontal="center" wrapText="1"/>
    </xf>
    <xf numFmtId="164" fontId="3" fillId="2" borderId="7" xfId="0" applyNumberFormat="1" applyFont="1" applyFill="1" applyBorder="1" applyAlignment="1">
      <alignment horizontal="center"/>
    </xf>
    <xf numFmtId="43" fontId="3" fillId="2" borderId="7" xfId="2" applyFont="1" applyFill="1" applyBorder="1" applyAlignment="1">
      <alignment horizontal="center" wrapText="1"/>
    </xf>
    <xf numFmtId="14" fontId="0" fillId="0" borderId="7" xfId="0" applyNumberFormat="1" applyBorder="1" applyAlignment="1" applyProtection="1">
      <alignment horizontal="left"/>
      <protection locked="0"/>
    </xf>
    <xf numFmtId="0" fontId="0" fillId="0" borderId="7" xfId="0" applyBorder="1" applyAlignment="1" applyProtection="1">
      <alignment horizontal="left"/>
      <protection locked="0"/>
    </xf>
    <xf numFmtId="43" fontId="0" fillId="0" borderId="7" xfId="2" applyFont="1" applyBorder="1" applyAlignment="1" applyProtection="1">
      <alignment horizontal="right"/>
      <protection locked="0"/>
    </xf>
    <xf numFmtId="43" fontId="0" fillId="0" borderId="7" xfId="0" applyNumberFormat="1" applyBorder="1"/>
    <xf numFmtId="0" fontId="0" fillId="0" borderId="7" xfId="0" applyBorder="1" applyAlignment="1">
      <alignment horizontal="left"/>
    </xf>
    <xf numFmtId="43" fontId="0" fillId="0" borderId="7" xfId="2" applyFont="1" applyFill="1" applyBorder="1" applyAlignment="1" applyProtection="1">
      <alignment horizontal="right"/>
      <protection locked="0"/>
    </xf>
    <xf numFmtId="43" fontId="1" fillId="0" borderId="7" xfId="2" applyFont="1" applyBorder="1" applyAlignment="1" applyProtection="1">
      <alignment horizontal="right"/>
      <protection locked="0"/>
    </xf>
    <xf numFmtId="43" fontId="2" fillId="0" borderId="7" xfId="0" applyNumberFormat="1" applyFont="1" applyBorder="1"/>
    <xf numFmtId="14" fontId="0" fillId="4" borderId="7" xfId="0" applyNumberFormat="1" applyFill="1" applyBorder="1" applyAlignment="1" applyProtection="1">
      <alignment horizontal="left"/>
      <protection locked="0"/>
    </xf>
    <xf numFmtId="0" fontId="0" fillId="4" borderId="7" xfId="0" applyFill="1" applyBorder="1" applyAlignment="1" applyProtection="1">
      <alignment horizontal="left" wrapText="1"/>
      <protection locked="0"/>
    </xf>
    <xf numFmtId="0" fontId="0" fillId="4" borderId="7" xfId="0" applyFill="1" applyBorder="1" applyAlignment="1" applyProtection="1">
      <alignment horizontal="left"/>
      <protection locked="0"/>
    </xf>
    <xf numFmtId="43" fontId="0" fillId="4" borderId="7" xfId="2" applyFont="1" applyFill="1" applyBorder="1" applyAlignment="1" applyProtection="1">
      <alignment horizontal="right"/>
      <protection locked="0"/>
    </xf>
    <xf numFmtId="43" fontId="0" fillId="4" borderId="7" xfId="0" applyNumberFormat="1" applyFill="1" applyBorder="1"/>
    <xf numFmtId="164" fontId="0" fillId="0" borderId="7" xfId="0" applyNumberFormat="1" applyBorder="1" applyAlignment="1" applyProtection="1">
      <alignment horizontal="right"/>
      <protection locked="0"/>
    </xf>
    <xf numFmtId="0" fontId="0" fillId="0" borderId="7" xfId="0" applyBorder="1" applyAlignment="1" applyProtection="1">
      <alignment horizontal="right"/>
      <protection locked="0"/>
    </xf>
    <xf numFmtId="0" fontId="0" fillId="0" borderId="7" xfId="0" applyBorder="1" applyAlignment="1" applyProtection="1">
      <alignment horizontal="left" wrapText="1"/>
      <protection locked="0"/>
    </xf>
    <xf numFmtId="164" fontId="0" fillId="0" borderId="7" xfId="0" applyNumberFormat="1" applyBorder="1"/>
    <xf numFmtId="14" fontId="0" fillId="0" borderId="19" xfId="0" applyNumberFormat="1" applyBorder="1" applyAlignment="1" applyProtection="1">
      <alignment horizontal="left"/>
      <protection locked="0"/>
    </xf>
    <xf numFmtId="0" fontId="0" fillId="0" borderId="19" xfId="0" applyBorder="1" applyAlignment="1" applyProtection="1">
      <alignment horizontal="left"/>
      <protection locked="0"/>
    </xf>
    <xf numFmtId="164" fontId="0" fillId="0" borderId="19" xfId="0" applyNumberFormat="1" applyBorder="1" applyAlignment="1" applyProtection="1">
      <alignment horizontal="right"/>
      <protection locked="0"/>
    </xf>
    <xf numFmtId="0" fontId="0" fillId="0" borderId="19" xfId="0" applyBorder="1"/>
    <xf numFmtId="14" fontId="0" fillId="0" borderId="21" xfId="0" applyNumberFormat="1" applyBorder="1" applyAlignment="1" applyProtection="1">
      <alignment horizontal="left"/>
      <protection locked="0"/>
    </xf>
    <xf numFmtId="0" fontId="0" fillId="0" borderId="21" xfId="0" applyBorder="1" applyAlignment="1" applyProtection="1">
      <alignment horizontal="left"/>
      <protection locked="0"/>
    </xf>
    <xf numFmtId="164" fontId="0" fillId="0" borderId="21" xfId="0" applyNumberFormat="1" applyBorder="1" applyAlignment="1" applyProtection="1">
      <alignment horizontal="right"/>
      <protection locked="0"/>
    </xf>
    <xf numFmtId="43" fontId="0" fillId="0" borderId="21" xfId="2" applyFont="1" applyBorder="1"/>
    <xf numFmtId="43" fontId="0" fillId="0" borderId="21" xfId="2" applyFont="1" applyFill="1" applyBorder="1"/>
    <xf numFmtId="43" fontId="0" fillId="4" borderId="21" xfId="2" applyFont="1" applyFill="1" applyBorder="1"/>
    <xf numFmtId="164" fontId="0" fillId="0" borderId="21" xfId="2" applyNumberFormat="1" applyFont="1" applyFill="1" applyBorder="1"/>
    <xf numFmtId="0" fontId="0" fillId="0" borderId="21" xfId="0" applyBorder="1"/>
    <xf numFmtId="0" fontId="2" fillId="2" borderId="17" xfId="0" applyFont="1" applyFill="1" applyBorder="1"/>
    <xf numFmtId="164" fontId="2" fillId="2" borderId="17" xfId="0" applyNumberFormat="1" applyFont="1" applyFill="1" applyBorder="1"/>
    <xf numFmtId="0" fontId="2" fillId="5" borderId="7" xfId="0" applyFont="1" applyFill="1" applyBorder="1"/>
    <xf numFmtId="164" fontId="2" fillId="5" borderId="7" xfId="0" applyNumberFormat="1" applyFont="1" applyFill="1" applyBorder="1"/>
    <xf numFmtId="0" fontId="2" fillId="2" borderId="7" xfId="0" applyFont="1" applyFill="1" applyBorder="1" applyAlignment="1" applyProtection="1">
      <alignment horizontal="left"/>
      <protection locked="0"/>
    </xf>
    <xf numFmtId="164" fontId="2" fillId="2" borderId="7" xfId="0" applyNumberFormat="1" applyFont="1" applyFill="1" applyBorder="1" applyAlignment="1" applyProtection="1">
      <alignment horizontal="right"/>
      <protection locked="0"/>
    </xf>
    <xf numFmtId="0" fontId="0" fillId="5" borderId="0" xfId="0" applyFill="1"/>
    <xf numFmtId="164" fontId="0" fillId="5" borderId="0" xfId="0" applyNumberFormat="1" applyFill="1"/>
    <xf numFmtId="0" fontId="2" fillId="2" borderId="7" xfId="0" applyFont="1" applyFill="1" applyBorder="1"/>
    <xf numFmtId="164" fontId="2" fillId="2" borderId="7" xfId="0" applyNumberFormat="1" applyFont="1" applyFill="1" applyBorder="1"/>
    <xf numFmtId="164" fontId="0" fillId="0" borderId="23" xfId="0" applyNumberFormat="1" applyBorder="1"/>
    <xf numFmtId="43" fontId="2" fillId="0" borderId="21" xfId="2" applyFont="1" applyBorder="1"/>
    <xf numFmtId="0" fontId="2" fillId="0" borderId="1" xfId="0" applyFont="1" applyBorder="1" applyAlignment="1">
      <alignment horizontal="center" vertical="center"/>
    </xf>
    <xf numFmtId="44" fontId="1" fillId="0" borderId="11" xfId="1" applyFont="1" applyFill="1" applyBorder="1"/>
    <xf numFmtId="44" fontId="1" fillId="0" borderId="20" xfId="1" applyFont="1" applyFill="1" applyBorder="1"/>
    <xf numFmtId="0" fontId="0" fillId="3" borderId="8" xfId="0" applyFill="1" applyBorder="1" applyAlignment="1">
      <alignment horizontal="left" vertical="center"/>
    </xf>
    <xf numFmtId="0" fontId="0" fillId="3" borderId="8" xfId="0" applyFill="1" applyBorder="1" applyAlignment="1">
      <alignment horizontal="center"/>
    </xf>
    <xf numFmtId="0" fontId="2" fillId="0" borderId="22" xfId="0" applyFont="1" applyBorder="1" applyAlignment="1">
      <alignment horizontal="center" vertical="center"/>
    </xf>
    <xf numFmtId="0" fontId="0" fillId="3" borderId="12" xfId="0" applyFill="1" applyBorder="1" applyAlignment="1">
      <alignment horizontal="left" vertical="center"/>
    </xf>
    <xf numFmtId="44" fontId="1" fillId="3" borderId="33" xfId="1" applyFont="1" applyFill="1" applyBorder="1"/>
    <xf numFmtId="44" fontId="2" fillId="6" borderId="3" xfId="1" applyFont="1" applyFill="1" applyBorder="1"/>
    <xf numFmtId="44" fontId="2" fillId="6" borderId="19" xfId="1" applyFont="1" applyFill="1" applyBorder="1"/>
    <xf numFmtId="44" fontId="2" fillId="6" borderId="15" xfId="1" applyFont="1" applyFill="1" applyBorder="1"/>
    <xf numFmtId="44" fontId="0" fillId="0" borderId="18" xfId="1" applyFont="1" applyFill="1" applyBorder="1"/>
    <xf numFmtId="44" fontId="1" fillId="0" borderId="18" xfId="1" applyFont="1" applyFill="1" applyBorder="1" applyAlignment="1"/>
    <xf numFmtId="44" fontId="1" fillId="0" borderId="18" xfId="1" applyFont="1" applyBorder="1"/>
    <xf numFmtId="0" fontId="7" fillId="0" borderId="40"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23" fillId="0" borderId="0" xfId="0" applyFont="1"/>
    <xf numFmtId="0" fontId="25" fillId="0" borderId="0" xfId="0" applyFont="1" applyAlignment="1">
      <alignment horizontal="center" vertical="top" wrapText="1"/>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8" xfId="0" applyFont="1" applyFill="1" applyBorder="1" applyAlignment="1">
      <alignment horizontal="center" vertical="center"/>
    </xf>
    <xf numFmtId="0" fontId="0" fillId="0" borderId="12"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6" borderId="34" xfId="0" applyFont="1" applyFill="1" applyBorder="1" applyAlignment="1">
      <alignment horizontal="center"/>
    </xf>
    <xf numFmtId="0" fontId="2" fillId="6" borderId="27" xfId="0" applyFont="1" applyFill="1" applyBorder="1" applyAlignment="1">
      <alignment horizontal="center"/>
    </xf>
    <xf numFmtId="0" fontId="3" fillId="7" borderId="43" xfId="0" applyFont="1" applyFill="1" applyBorder="1" applyAlignment="1">
      <alignment horizontal="center"/>
    </xf>
    <xf numFmtId="0" fontId="10" fillId="7" borderId="2" xfId="0" applyFont="1" applyFill="1" applyBorder="1" applyAlignment="1">
      <alignment horizontal="center"/>
    </xf>
    <xf numFmtId="0" fontId="10" fillId="7" borderId="3" xfId="0" applyFont="1" applyFill="1" applyBorder="1" applyAlignment="1">
      <alignment horizont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16" fillId="0" borderId="12" xfId="0" applyFont="1" applyBorder="1" applyAlignment="1">
      <alignment horizontal="left" vertical="center"/>
    </xf>
    <xf numFmtId="0" fontId="16" fillId="0" borderId="8"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19" fillId="0" borderId="48" xfId="0" applyFont="1" applyBorder="1" applyAlignment="1">
      <alignment vertical="center"/>
    </xf>
    <xf numFmtId="0" fontId="0" fillId="0" borderId="38" xfId="0" applyBorder="1" applyAlignment="1">
      <alignment vertical="center"/>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7" xfId="0" applyFont="1" applyBorder="1" applyAlignment="1">
      <alignment horizontal="center" vertical="center" wrapText="1"/>
    </xf>
    <xf numFmtId="0" fontId="0" fillId="0" borderId="25" xfId="0" applyBorder="1" applyAlignment="1">
      <alignment horizontal="left"/>
    </xf>
    <xf numFmtId="0" fontId="11" fillId="0" borderId="23" xfId="0" applyFont="1"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4" fillId="0" borderId="4" xfId="0" applyFont="1" applyBorder="1" applyAlignment="1">
      <alignment horizontal="center" wrapText="1"/>
    </xf>
    <xf numFmtId="0" fontId="5" fillId="0" borderId="5" xfId="0" applyFont="1" applyBorder="1" applyAlignment="1">
      <alignment horizontal="center" wrapText="1"/>
    </xf>
    <xf numFmtId="0" fontId="5" fillId="0" borderId="37" xfId="0" applyFont="1" applyBorder="1" applyAlignment="1">
      <alignment horizontal="center" wrapText="1"/>
    </xf>
    <xf numFmtId="165" fontId="4" fillId="0" borderId="41" xfId="1" applyNumberFormat="1" applyFont="1" applyBorder="1" applyAlignment="1">
      <alignment horizontal="center" vertical="center"/>
    </xf>
    <xf numFmtId="165" fontId="4" fillId="0" borderId="2" xfId="1" applyNumberFormat="1" applyFont="1" applyBorder="1" applyAlignment="1">
      <alignment horizontal="center" vertical="center"/>
    </xf>
    <xf numFmtId="164" fontId="2" fillId="0" borderId="36" xfId="1" applyNumberFormat="1" applyFont="1" applyBorder="1" applyAlignment="1">
      <alignment horizontal="center" vertical="center"/>
    </xf>
    <xf numFmtId="164" fontId="2" fillId="0" borderId="47" xfId="1" applyNumberFormat="1" applyFont="1" applyBorder="1" applyAlignment="1">
      <alignment horizontal="center" vertical="center"/>
    </xf>
    <xf numFmtId="164" fontId="2" fillId="0" borderId="36" xfId="1" applyNumberFormat="1" applyFont="1" applyBorder="1" applyAlignment="1">
      <alignment horizontal="center" vertical="center" wrapText="1"/>
    </xf>
    <xf numFmtId="164" fontId="2" fillId="0" borderId="32" xfId="1" applyNumberFormat="1" applyFont="1" applyBorder="1" applyAlignment="1">
      <alignment horizontal="center" vertical="center"/>
    </xf>
    <xf numFmtId="0" fontId="2" fillId="6" borderId="28" xfId="0" applyFont="1" applyFill="1" applyBorder="1" applyAlignment="1">
      <alignment horizontal="center" wrapText="1"/>
    </xf>
    <xf numFmtId="0" fontId="2" fillId="6" borderId="29" xfId="0" applyFont="1" applyFill="1" applyBorder="1" applyAlignment="1">
      <alignment horizontal="center" wrapText="1"/>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4" fillId="0" borderId="41" xfId="0" applyFont="1" applyBorder="1"/>
    <xf numFmtId="0" fontId="4" fillId="0" borderId="12"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6" borderId="13" xfId="0" applyFont="1" applyFill="1" applyBorder="1" applyAlignment="1">
      <alignment horizontal="left"/>
    </xf>
    <xf numFmtId="0" fontId="4" fillId="6" borderId="14" xfId="0" applyFont="1" applyFill="1" applyBorder="1" applyAlignment="1">
      <alignment horizontal="left"/>
    </xf>
    <xf numFmtId="0" fontId="0" fillId="0" borderId="12"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4" fillId="0" borderId="16" xfId="0" applyFont="1" applyBorder="1" applyAlignment="1">
      <alignment horizontal="left"/>
    </xf>
    <xf numFmtId="0" fontId="4" fillId="0" borderId="17" xfId="0" applyFont="1" applyBorder="1" applyAlignment="1">
      <alignment horizontal="left"/>
    </xf>
    <xf numFmtId="0" fontId="4" fillId="0" borderId="10" xfId="0" applyFont="1" applyBorder="1" applyAlignment="1">
      <alignment horizontal="left"/>
    </xf>
    <xf numFmtId="0" fontId="4" fillId="0" borderId="7" xfId="0" applyFont="1" applyBorder="1" applyAlignment="1">
      <alignment horizontal="left"/>
    </xf>
    <xf numFmtId="0" fontId="0" fillId="0" borderId="10" xfId="0" applyBorder="1" applyAlignment="1">
      <alignment horizontal="left"/>
    </xf>
    <xf numFmtId="0" fontId="0" fillId="0" borderId="7" xfId="0" applyBorder="1" applyAlignment="1">
      <alignment horizontal="left"/>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4" fillId="0" borderId="42" xfId="0" applyFont="1" applyBorder="1" applyAlignment="1">
      <alignment horizontal="left" vertical="center"/>
    </xf>
    <xf numFmtId="0" fontId="4" fillId="0" borderId="41" xfId="0" applyFont="1" applyBorder="1" applyAlignment="1">
      <alignment horizontal="left" vertical="center"/>
    </xf>
    <xf numFmtId="0" fontId="4" fillId="0" borderId="44" xfId="0" applyFont="1" applyBorder="1" applyAlignment="1">
      <alignment horizontal="left"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1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36" xfId="0" applyFont="1" applyBorder="1" applyAlignment="1">
      <alignment horizontal="center" vertical="center" wrapText="1"/>
    </xf>
    <xf numFmtId="0" fontId="2" fillId="0" borderId="47" xfId="0" applyFont="1" applyBorder="1" applyAlignment="1">
      <alignment horizontal="center" vertical="center" wrapText="1"/>
    </xf>
    <xf numFmtId="2" fontId="0" fillId="0" borderId="26" xfId="0" applyNumberFormat="1" applyBorder="1" applyAlignment="1">
      <alignment horizontal="center" vertical="center"/>
    </xf>
    <xf numFmtId="2" fontId="0" fillId="0" borderId="9" xfId="0" applyNumberFormat="1" applyBorder="1" applyAlignment="1">
      <alignment horizontal="center" vertical="center"/>
    </xf>
    <xf numFmtId="2" fontId="0" fillId="0" borderId="26" xfId="0" applyNumberFormat="1" applyBorder="1" applyAlignment="1">
      <alignment horizontal="center" vertical="center" wrapText="1"/>
    </xf>
    <xf numFmtId="2" fontId="0" fillId="0" borderId="9" xfId="0" applyNumberFormat="1" applyBorder="1" applyAlignment="1">
      <alignment horizontal="center" vertical="center" wrapText="1"/>
    </xf>
    <xf numFmtId="0" fontId="18" fillId="0" borderId="0" xfId="0" applyFont="1" applyAlignment="1">
      <alignment horizontal="right"/>
    </xf>
    <xf numFmtId="0" fontId="0" fillId="0" borderId="0" xfId="0" applyAlignment="1">
      <alignment horizontal="right"/>
    </xf>
    <xf numFmtId="0" fontId="7"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7"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wrapText="1"/>
    </xf>
    <xf numFmtId="0" fontId="9" fillId="0" borderId="0" xfId="0" applyFont="1" applyAlignment="1">
      <alignment wrapText="1"/>
    </xf>
    <xf numFmtId="0" fontId="13" fillId="0" borderId="0" xfId="0" applyFont="1" applyAlignment="1">
      <alignment horizontal="left" vertical="top" wrapText="1"/>
    </xf>
    <xf numFmtId="0" fontId="14" fillId="0" borderId="0" xfId="0" applyFont="1" applyAlignment="1">
      <alignment wrapText="1"/>
    </xf>
    <xf numFmtId="0" fontId="17" fillId="0" borderId="0" xfId="0" applyFont="1" applyAlignment="1">
      <alignment horizontal="left" vertical="top" wrapText="1"/>
    </xf>
    <xf numFmtId="0" fontId="2" fillId="0" borderId="0" xfId="0" applyFont="1" applyAlignment="1">
      <alignment wrapText="1"/>
    </xf>
    <xf numFmtId="0" fontId="18" fillId="0" borderId="0" xfId="0" applyFont="1" applyAlignment="1">
      <alignment horizontal="center"/>
    </xf>
    <xf numFmtId="0" fontId="0" fillId="0" borderId="0" xfId="0"/>
    <xf numFmtId="0" fontId="7" fillId="0" borderId="0" xfId="0" applyFont="1" applyAlignment="1">
      <alignment vertical="top" wrapText="1"/>
    </xf>
    <xf numFmtId="0" fontId="4" fillId="8" borderId="39"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0" fillId="8" borderId="40" xfId="0" applyFill="1" applyBorder="1" applyAlignment="1">
      <alignment horizontal="center" vertical="center" wrapText="1"/>
    </xf>
    <xf numFmtId="0" fontId="4" fillId="9" borderId="36" xfId="0" applyFont="1" applyFill="1" applyBorder="1" applyAlignment="1">
      <alignment horizontal="left" vertical="center"/>
    </xf>
    <xf numFmtId="0" fontId="4" fillId="9" borderId="31" xfId="0" applyFont="1" applyFill="1" applyBorder="1" applyAlignment="1">
      <alignment horizontal="left" vertical="center"/>
    </xf>
    <xf numFmtId="0" fontId="4" fillId="9" borderId="32" xfId="0" applyFont="1" applyFill="1" applyBorder="1" applyAlignment="1">
      <alignment horizontal="left" vertical="center"/>
    </xf>
    <xf numFmtId="0" fontId="4" fillId="9" borderId="26" xfId="0" applyFont="1" applyFill="1" applyBorder="1" applyAlignment="1">
      <alignment horizontal="left" vertical="center"/>
    </xf>
    <xf numFmtId="0" fontId="4" fillId="9" borderId="8" xfId="0" applyFont="1" applyFill="1" applyBorder="1" applyAlignment="1">
      <alignment horizontal="left" vertical="center"/>
    </xf>
    <xf numFmtId="0" fontId="4" fillId="9" borderId="33" xfId="0" applyFont="1" applyFill="1" applyBorder="1" applyAlignment="1">
      <alignment horizontal="left" vertical="center"/>
    </xf>
    <xf numFmtId="166" fontId="4" fillId="9" borderId="26" xfId="0" applyNumberFormat="1" applyFont="1" applyFill="1" applyBorder="1" applyAlignment="1">
      <alignment horizontal="left" vertical="center"/>
    </xf>
    <xf numFmtId="166" fontId="4" fillId="9" borderId="8" xfId="0" applyNumberFormat="1" applyFont="1" applyFill="1" applyBorder="1" applyAlignment="1">
      <alignment horizontal="left" vertical="center"/>
    </xf>
    <xf numFmtId="166" fontId="4" fillId="9" borderId="33" xfId="0" applyNumberFormat="1" applyFont="1" applyFill="1" applyBorder="1" applyAlignment="1">
      <alignment horizontal="left" vertical="center"/>
    </xf>
    <xf numFmtId="0" fontId="4" fillId="9" borderId="35" xfId="0" applyFont="1" applyFill="1" applyBorder="1" applyAlignment="1">
      <alignment horizontal="left" vertical="center"/>
    </xf>
    <xf numFmtId="0" fontId="4" fillId="9" borderId="2" xfId="0" applyFont="1" applyFill="1" applyBorder="1" applyAlignment="1">
      <alignment horizontal="left" vertical="center"/>
    </xf>
    <xf numFmtId="0" fontId="4" fillId="9" borderId="3" xfId="0" applyFont="1" applyFill="1" applyBorder="1" applyAlignment="1">
      <alignment horizontal="left" vertical="center"/>
    </xf>
    <xf numFmtId="164" fontId="2" fillId="9" borderId="45" xfId="1" applyNumberFormat="1" applyFont="1" applyFill="1" applyBorder="1" applyAlignment="1">
      <alignment horizontal="left" vertical="center"/>
    </xf>
    <xf numFmtId="164" fontId="2" fillId="9" borderId="41" xfId="1" applyNumberFormat="1" applyFont="1" applyFill="1" applyBorder="1" applyAlignment="1">
      <alignment horizontal="left" vertical="center"/>
    </xf>
    <xf numFmtId="164" fontId="2" fillId="9" borderId="46" xfId="1" applyNumberFormat="1" applyFont="1" applyFill="1" applyBorder="1" applyAlignment="1">
      <alignment horizontal="left" vertical="center"/>
    </xf>
    <xf numFmtId="0" fontId="4" fillId="9" borderId="26" xfId="0" applyFont="1" applyFill="1" applyBorder="1" applyAlignment="1">
      <alignment vertical="center"/>
    </xf>
    <xf numFmtId="0" fontId="4" fillId="9" borderId="8" xfId="0" applyFont="1" applyFill="1" applyBorder="1" applyAlignment="1">
      <alignment vertical="center"/>
    </xf>
    <xf numFmtId="0" fontId="4" fillId="9" borderId="33" xfId="0" applyFont="1" applyFill="1" applyBorder="1" applyAlignment="1">
      <alignment vertical="center"/>
    </xf>
    <xf numFmtId="0" fontId="4" fillId="0" borderId="2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Border="1" applyAlignment="1">
      <alignment horizontal="left" vertical="center"/>
    </xf>
  </cellXfs>
  <cellStyles count="4">
    <cellStyle name="Comma" xfId="2" builtinId="3"/>
    <cellStyle name="Currency" xfId="1" builtinId="4"/>
    <cellStyle name="Normal" xfId="0" builtinId="0"/>
    <cellStyle name="Normal 2" xfId="3" xr:uid="{00000000-0005-0000-0000-00000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D$12"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11</xdr:row>
          <xdr:rowOff>31750</xdr:rowOff>
        </xdr:from>
        <xdr:to>
          <xdr:col>3</xdr:col>
          <xdr:colOff>736600</xdr:colOff>
          <xdr:row>11</xdr:row>
          <xdr:rowOff>247650</xdr:rowOff>
        </xdr:to>
        <xdr:sp macro="" textlink="">
          <xdr:nvSpPr>
            <xdr:cNvPr id="1034" name="I/DD ALTR" descr="I/DD ALTR"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I/DD ALTR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19050</xdr:rowOff>
        </xdr:from>
        <xdr:to>
          <xdr:col>4</xdr:col>
          <xdr:colOff>647700</xdr:colOff>
          <xdr:row>11</xdr:row>
          <xdr:rowOff>247650</xdr:rowOff>
        </xdr:to>
        <xdr:sp macro="" textlink="">
          <xdr:nvSpPr>
            <xdr:cNvPr id="1036" name="I/DD ALTR" descr="I/DD ALTR"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ABI/MFP</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showGridLines="0" tabSelected="1" zoomScaleNormal="100" workbookViewId="0">
      <selection activeCell="A3" sqref="A3:G3"/>
    </sheetView>
  </sheetViews>
  <sheetFormatPr defaultRowHeight="14.5" x14ac:dyDescent="0.35"/>
  <cols>
    <col min="2" max="2" width="20.453125" customWidth="1"/>
    <col min="3" max="3" width="22.1796875" customWidth="1"/>
    <col min="4" max="4" width="11.453125" customWidth="1"/>
    <col min="5" max="5" width="9.81640625" customWidth="1"/>
    <col min="6" max="6" width="10" customWidth="1"/>
    <col min="7" max="7" width="19.26953125" customWidth="1"/>
    <col min="10" max="10" width="11.7265625" customWidth="1"/>
    <col min="11" max="11" width="8.7265625" customWidth="1"/>
    <col min="20" max="20" width="8.7265625" hidden="1" customWidth="1"/>
  </cols>
  <sheetData>
    <row r="1" spans="1:20" ht="39" customHeight="1" x14ac:dyDescent="0.35">
      <c r="A1" s="73" t="s">
        <v>155</v>
      </c>
      <c r="B1" s="73"/>
      <c r="C1" s="73"/>
      <c r="D1" s="73"/>
      <c r="E1" s="73"/>
      <c r="F1" s="73"/>
      <c r="G1" s="73"/>
    </row>
    <row r="2" spans="1:20" ht="19.5" customHeight="1" thickBot="1" x14ac:dyDescent="0.4">
      <c r="A2" t="s">
        <v>156</v>
      </c>
    </row>
    <row r="3" spans="1:20" ht="24" customHeight="1" thickBot="1" x14ac:dyDescent="0.5">
      <c r="A3" s="134" t="s">
        <v>154</v>
      </c>
      <c r="B3" s="135"/>
      <c r="C3" s="135"/>
      <c r="D3" s="135"/>
      <c r="E3" s="135"/>
      <c r="F3" s="135"/>
      <c r="G3" s="136"/>
      <c r="H3" s="1"/>
      <c r="I3" s="1"/>
    </row>
    <row r="4" spans="1:20" ht="21" customHeight="1" x14ac:dyDescent="0.35">
      <c r="A4" s="85" t="s">
        <v>72</v>
      </c>
      <c r="B4" s="86"/>
      <c r="C4" s="180"/>
      <c r="D4" s="181"/>
      <c r="E4" s="181"/>
      <c r="F4" s="181"/>
      <c r="G4" s="182"/>
    </row>
    <row r="5" spans="1:20" ht="21.75" customHeight="1" x14ac:dyDescent="0.35">
      <c r="A5" s="87" t="s">
        <v>105</v>
      </c>
      <c r="B5" s="88"/>
      <c r="C5" s="183"/>
      <c r="D5" s="184"/>
      <c r="E5" s="184"/>
      <c r="F5" s="184"/>
      <c r="G5" s="185"/>
    </row>
    <row r="6" spans="1:20" ht="20.25" customHeight="1" x14ac:dyDescent="0.35">
      <c r="A6" s="89" t="s">
        <v>73</v>
      </c>
      <c r="B6" s="90"/>
      <c r="C6" s="183"/>
      <c r="D6" s="184"/>
      <c r="E6" s="184"/>
      <c r="F6" s="184"/>
      <c r="G6" s="185"/>
    </row>
    <row r="7" spans="1:20" ht="21" customHeight="1" x14ac:dyDescent="0.35">
      <c r="A7" s="89" t="s">
        <v>74</v>
      </c>
      <c r="B7" s="90"/>
      <c r="C7" s="195"/>
      <c r="D7" s="198" t="s">
        <v>146</v>
      </c>
      <c r="E7" s="199"/>
      <c r="F7" s="196"/>
      <c r="G7" s="197"/>
    </row>
    <row r="8" spans="1:20" ht="21" customHeight="1" thickBot="1" x14ac:dyDescent="0.4">
      <c r="A8" s="144" t="s">
        <v>78</v>
      </c>
      <c r="B8" s="145"/>
      <c r="C8" s="189"/>
      <c r="D8" s="190"/>
      <c r="E8" s="190"/>
      <c r="F8" s="190"/>
      <c r="G8" s="191"/>
    </row>
    <row r="9" spans="1:20" ht="21" customHeight="1" thickBot="1" x14ac:dyDescent="0.4">
      <c r="A9" s="89" t="s">
        <v>157</v>
      </c>
      <c r="B9" s="200"/>
      <c r="C9" s="186"/>
      <c r="D9" s="187"/>
      <c r="E9" s="187"/>
      <c r="F9" s="187"/>
      <c r="G9" s="188"/>
      <c r="J9" s="72"/>
    </row>
    <row r="10" spans="1:20" ht="21" customHeight="1" thickBot="1" x14ac:dyDescent="0.4">
      <c r="A10" s="137" t="s">
        <v>69</v>
      </c>
      <c r="B10" s="138"/>
      <c r="C10" s="139"/>
      <c r="D10" s="192"/>
      <c r="E10" s="193"/>
      <c r="F10" s="193"/>
      <c r="G10" s="194"/>
    </row>
    <row r="11" spans="1:20" ht="27" customHeight="1" x14ac:dyDescent="0.35">
      <c r="A11" s="140" t="s">
        <v>118</v>
      </c>
      <c r="B11" s="141"/>
      <c r="C11" s="106">
        <v>125000</v>
      </c>
      <c r="D11" s="108" t="s">
        <v>119</v>
      </c>
      <c r="E11" s="109"/>
      <c r="F11" s="110" t="s">
        <v>143</v>
      </c>
      <c r="G11" s="111"/>
      <c r="T11" t="s">
        <v>149</v>
      </c>
    </row>
    <row r="12" spans="1:20" ht="21" customHeight="1" thickBot="1" x14ac:dyDescent="0.4">
      <c r="A12" s="142"/>
      <c r="B12" s="143"/>
      <c r="C12" s="107"/>
      <c r="D12" s="91">
        <v>1</v>
      </c>
      <c r="E12" s="92"/>
      <c r="F12" s="114"/>
      <c r="G12" s="115"/>
      <c r="J12" s="72"/>
      <c r="T12" t="s">
        <v>148</v>
      </c>
    </row>
    <row r="13" spans="1:20" ht="19" thickBot="1" x14ac:dyDescent="0.5">
      <c r="A13" s="82" t="s">
        <v>80</v>
      </c>
      <c r="B13" s="83"/>
      <c r="C13" s="83"/>
      <c r="D13" s="83"/>
      <c r="E13" s="83"/>
      <c r="F13" s="83"/>
      <c r="G13" s="84"/>
      <c r="J13" s="72"/>
      <c r="T13" t="s">
        <v>133</v>
      </c>
    </row>
    <row r="14" spans="1:20" ht="30" customHeight="1" x14ac:dyDescent="0.35">
      <c r="A14" s="146" t="s">
        <v>139</v>
      </c>
      <c r="B14" s="147"/>
      <c r="C14" s="147"/>
      <c r="D14" s="148"/>
      <c r="E14" s="152" t="s">
        <v>138</v>
      </c>
      <c r="F14" s="153"/>
      <c r="G14" s="55" t="s">
        <v>70</v>
      </c>
      <c r="T14" t="s">
        <v>134</v>
      </c>
    </row>
    <row r="15" spans="1:20" ht="15.5" x14ac:dyDescent="0.35">
      <c r="A15" s="149"/>
      <c r="B15" s="150"/>
      <c r="C15" s="150"/>
      <c r="D15" s="151"/>
      <c r="E15" s="156"/>
      <c r="F15" s="157"/>
      <c r="G15" s="56"/>
      <c r="J15" s="72"/>
      <c r="T15" t="s">
        <v>135</v>
      </c>
    </row>
    <row r="16" spans="1:20" x14ac:dyDescent="0.35">
      <c r="A16" s="125"/>
      <c r="B16" s="126"/>
      <c r="C16" s="126"/>
      <c r="D16" s="127"/>
      <c r="E16" s="156"/>
      <c r="F16" s="157"/>
      <c r="G16" s="56"/>
    </row>
    <row r="17" spans="1:13" x14ac:dyDescent="0.35">
      <c r="A17" s="125"/>
      <c r="B17" s="126"/>
      <c r="C17" s="126"/>
      <c r="D17" s="127"/>
      <c r="E17" s="156"/>
      <c r="F17" s="157"/>
      <c r="G17" s="56"/>
    </row>
    <row r="18" spans="1:13" x14ac:dyDescent="0.35">
      <c r="A18" s="125"/>
      <c r="B18" s="126"/>
      <c r="C18" s="126"/>
      <c r="D18" s="127"/>
      <c r="E18" s="156"/>
      <c r="F18" s="157"/>
      <c r="G18" s="56"/>
    </row>
    <row r="19" spans="1:13" x14ac:dyDescent="0.35">
      <c r="A19" s="125"/>
      <c r="B19" s="126"/>
      <c r="C19" s="126"/>
      <c r="D19" s="127"/>
      <c r="E19" s="154"/>
      <c r="F19" s="155"/>
      <c r="G19" s="57"/>
    </row>
    <row r="20" spans="1:13" ht="4.5" customHeight="1" x14ac:dyDescent="0.35">
      <c r="A20" s="61"/>
      <c r="B20" s="58"/>
      <c r="C20" s="58"/>
      <c r="D20" s="58"/>
      <c r="E20" s="59"/>
      <c r="F20" s="59"/>
      <c r="G20" s="62"/>
    </row>
    <row r="21" spans="1:13" x14ac:dyDescent="0.35">
      <c r="A21" s="116" t="s">
        <v>122</v>
      </c>
      <c r="B21" s="117"/>
      <c r="C21" s="117"/>
      <c r="D21" s="117"/>
      <c r="E21" s="117"/>
      <c r="F21" s="118"/>
      <c r="G21" s="56">
        <f>ROUND(SUM(G15:G19)*0.2422,2)</f>
        <v>0</v>
      </c>
      <c r="J21" s="5"/>
    </row>
    <row r="22" spans="1:13" x14ac:dyDescent="0.35">
      <c r="A22" s="116" t="s">
        <v>136</v>
      </c>
      <c r="B22" s="117"/>
      <c r="C22" s="117"/>
      <c r="D22" s="117"/>
      <c r="E22" s="117"/>
      <c r="F22" s="118"/>
      <c r="G22" s="56">
        <f>ROUND(SUM(G15:G19)*0.12,2)</f>
        <v>0</v>
      </c>
      <c r="J22" s="5"/>
    </row>
    <row r="23" spans="1:13" ht="15" thickBot="1" x14ac:dyDescent="0.4">
      <c r="A23" s="74" t="s">
        <v>0</v>
      </c>
      <c r="B23" s="75"/>
      <c r="C23" s="75"/>
      <c r="D23" s="75"/>
      <c r="E23" s="75"/>
      <c r="F23" s="76"/>
      <c r="G23" s="63">
        <f>SUM(G21:G22,G19,G18,G17,G16,G15)</f>
        <v>0</v>
      </c>
      <c r="J23" s="5"/>
    </row>
    <row r="24" spans="1:13" ht="19" thickBot="1" x14ac:dyDescent="0.4">
      <c r="A24" s="93" t="s">
        <v>137</v>
      </c>
      <c r="B24" s="94"/>
      <c r="C24" s="94"/>
      <c r="D24" s="94"/>
      <c r="E24" s="94"/>
      <c r="F24" s="94"/>
      <c r="G24" s="95"/>
      <c r="J24" s="5"/>
      <c r="M24" t="s">
        <v>145</v>
      </c>
    </row>
    <row r="25" spans="1:13" ht="16" thickBot="1" x14ac:dyDescent="0.4">
      <c r="A25" s="96" t="s">
        <v>1</v>
      </c>
      <c r="B25" s="97"/>
      <c r="C25" s="97"/>
      <c r="D25" s="97"/>
      <c r="E25" s="97"/>
      <c r="F25" s="98"/>
      <c r="G25" s="60" t="s">
        <v>70</v>
      </c>
      <c r="J25" s="5"/>
    </row>
    <row r="26" spans="1:13" ht="15.5" x14ac:dyDescent="0.35">
      <c r="A26" s="99"/>
      <c r="B26" s="100"/>
      <c r="C26" s="100"/>
      <c r="D26" s="101"/>
      <c r="E26" s="101"/>
      <c r="F26" s="102"/>
      <c r="G26" s="67"/>
      <c r="J26" s="5"/>
    </row>
    <row r="27" spans="1:13" x14ac:dyDescent="0.35">
      <c r="A27" s="77"/>
      <c r="B27" s="78"/>
      <c r="C27" s="78"/>
      <c r="D27" s="78"/>
      <c r="E27" s="78"/>
      <c r="F27" s="79"/>
      <c r="G27" s="9"/>
      <c r="J27" s="5"/>
    </row>
    <row r="28" spans="1:13" x14ac:dyDescent="0.35">
      <c r="A28" s="77"/>
      <c r="B28" s="78"/>
      <c r="C28" s="78"/>
      <c r="D28" s="78"/>
      <c r="E28" s="78"/>
      <c r="F28" s="79"/>
      <c r="G28" s="9"/>
      <c r="J28" s="5"/>
    </row>
    <row r="29" spans="1:13" x14ac:dyDescent="0.35">
      <c r="A29" s="77"/>
      <c r="B29" s="78"/>
      <c r="C29" s="78"/>
      <c r="D29" s="78"/>
      <c r="E29" s="78"/>
      <c r="F29" s="79"/>
      <c r="G29" s="9"/>
      <c r="J29" s="5"/>
    </row>
    <row r="30" spans="1:13" ht="15" thickBot="1" x14ac:dyDescent="0.4">
      <c r="A30" s="74" t="s">
        <v>0</v>
      </c>
      <c r="B30" s="75"/>
      <c r="C30" s="75"/>
      <c r="D30" s="75"/>
      <c r="E30" s="75"/>
      <c r="F30" s="76"/>
      <c r="G30" s="63">
        <f>SUM(G26:G29)</f>
        <v>0</v>
      </c>
      <c r="J30" s="5"/>
    </row>
    <row r="31" spans="1:13" ht="19" thickBot="1" x14ac:dyDescent="0.4">
      <c r="A31" s="93" t="s">
        <v>71</v>
      </c>
      <c r="B31" s="94"/>
      <c r="C31" s="94"/>
      <c r="D31" s="94"/>
      <c r="E31" s="94"/>
      <c r="F31" s="94"/>
      <c r="G31" s="95"/>
      <c r="J31" s="5"/>
    </row>
    <row r="32" spans="1:13" ht="15" customHeight="1" thickBot="1" x14ac:dyDescent="0.4">
      <c r="A32" s="96" t="s">
        <v>1</v>
      </c>
      <c r="B32" s="97"/>
      <c r="C32" s="97"/>
      <c r="D32" s="97"/>
      <c r="E32" s="97"/>
      <c r="F32" s="98"/>
      <c r="G32" s="60" t="s">
        <v>70</v>
      </c>
      <c r="J32" s="5"/>
    </row>
    <row r="33" spans="1:7" ht="15" customHeight="1" x14ac:dyDescent="0.35">
      <c r="A33" s="99"/>
      <c r="B33" s="100"/>
      <c r="C33" s="100"/>
      <c r="D33" s="101"/>
      <c r="E33" s="101"/>
      <c r="F33" s="102"/>
      <c r="G33" s="67"/>
    </row>
    <row r="34" spans="1:7" ht="15" customHeight="1" x14ac:dyDescent="0.35">
      <c r="A34" s="77"/>
      <c r="B34" s="78"/>
      <c r="C34" s="78"/>
      <c r="D34" s="78"/>
      <c r="E34" s="78"/>
      <c r="F34" s="79"/>
      <c r="G34" s="9"/>
    </row>
    <row r="35" spans="1:7" x14ac:dyDescent="0.35">
      <c r="A35" s="77"/>
      <c r="B35" s="78"/>
      <c r="C35" s="78"/>
      <c r="D35" s="78"/>
      <c r="E35" s="78"/>
      <c r="F35" s="79"/>
      <c r="G35" s="9"/>
    </row>
    <row r="36" spans="1:7" x14ac:dyDescent="0.35">
      <c r="G36" s="9"/>
    </row>
    <row r="37" spans="1:7" x14ac:dyDescent="0.35">
      <c r="A37" s="77"/>
      <c r="B37" s="78"/>
      <c r="C37" s="78"/>
      <c r="D37" s="78"/>
      <c r="E37" s="78"/>
      <c r="F37" s="79"/>
      <c r="G37" s="9"/>
    </row>
    <row r="38" spans="1:7" ht="15" thickBot="1" x14ac:dyDescent="0.4">
      <c r="A38" s="80" t="s">
        <v>0</v>
      </c>
      <c r="B38" s="81"/>
      <c r="C38" s="81"/>
      <c r="D38" s="81"/>
      <c r="E38" s="81"/>
      <c r="F38" s="81"/>
      <c r="G38" s="64">
        <f>SUM(G33:G37)</f>
        <v>0</v>
      </c>
    </row>
    <row r="39" spans="1:7" ht="19" thickBot="1" x14ac:dyDescent="0.4">
      <c r="A39" s="93" t="s">
        <v>83</v>
      </c>
      <c r="B39" s="94"/>
      <c r="C39" s="94"/>
      <c r="D39" s="94"/>
      <c r="E39" s="94"/>
      <c r="F39" s="94"/>
      <c r="G39" s="95"/>
    </row>
    <row r="40" spans="1:7" ht="16" thickBot="1" x14ac:dyDescent="0.4">
      <c r="A40" s="103" t="s">
        <v>1</v>
      </c>
      <c r="B40" s="104"/>
      <c r="C40" s="104"/>
      <c r="D40" s="104"/>
      <c r="E40" s="104"/>
      <c r="F40" s="105"/>
      <c r="G40" s="60" t="s">
        <v>70</v>
      </c>
    </row>
    <row r="41" spans="1:7" x14ac:dyDescent="0.35">
      <c r="A41" s="99"/>
      <c r="B41" s="101"/>
      <c r="C41" s="101"/>
      <c r="D41" s="101"/>
      <c r="E41" s="101"/>
      <c r="F41" s="102"/>
      <c r="G41" s="68"/>
    </row>
    <row r="42" spans="1:7" x14ac:dyDescent="0.35">
      <c r="A42" s="77"/>
      <c r="B42" s="78"/>
      <c r="C42" s="78"/>
      <c r="D42" s="78"/>
      <c r="E42" s="78"/>
      <c r="F42" s="79"/>
      <c r="G42" s="68"/>
    </row>
    <row r="43" spans="1:7" x14ac:dyDescent="0.35">
      <c r="A43" s="77"/>
      <c r="B43" s="78"/>
      <c r="C43" s="78"/>
      <c r="D43" s="78"/>
      <c r="E43" s="78"/>
      <c r="F43" s="79"/>
      <c r="G43" s="9"/>
    </row>
    <row r="44" spans="1:7" x14ac:dyDescent="0.35">
      <c r="A44" s="77"/>
      <c r="B44" s="78"/>
      <c r="C44" s="78"/>
      <c r="D44" s="78"/>
      <c r="E44" s="78"/>
      <c r="F44" s="79"/>
      <c r="G44" s="9"/>
    </row>
    <row r="45" spans="1:7" x14ac:dyDescent="0.35">
      <c r="A45" s="77"/>
      <c r="B45" s="78"/>
      <c r="C45" s="78"/>
      <c r="D45" s="78"/>
      <c r="E45" s="78"/>
      <c r="F45" s="79"/>
      <c r="G45" s="9"/>
    </row>
    <row r="46" spans="1:7" ht="15" thickBot="1" x14ac:dyDescent="0.4">
      <c r="A46" s="112" t="s">
        <v>0</v>
      </c>
      <c r="B46" s="113"/>
      <c r="C46" s="113"/>
      <c r="D46" s="113"/>
      <c r="E46" s="113"/>
      <c r="F46" s="113"/>
      <c r="G46" s="65">
        <f>SUM(G41:G45)</f>
        <v>0</v>
      </c>
    </row>
    <row r="47" spans="1:7" ht="19" thickBot="1" x14ac:dyDescent="0.4">
      <c r="A47" s="93" t="s">
        <v>79</v>
      </c>
      <c r="B47" s="94"/>
      <c r="C47" s="94"/>
      <c r="D47" s="94"/>
      <c r="E47" s="94"/>
      <c r="F47" s="94"/>
      <c r="G47" s="95"/>
    </row>
    <row r="48" spans="1:7" ht="16" thickBot="1" x14ac:dyDescent="0.4">
      <c r="A48" s="96" t="s">
        <v>1</v>
      </c>
      <c r="B48" s="97"/>
      <c r="C48" s="97"/>
      <c r="D48" s="97"/>
      <c r="E48" s="97"/>
      <c r="F48" s="98"/>
      <c r="G48" s="60" t="s">
        <v>70</v>
      </c>
    </row>
    <row r="49" spans="1:7" x14ac:dyDescent="0.35">
      <c r="A49" s="125"/>
      <c r="B49" s="126"/>
      <c r="C49" s="126"/>
      <c r="D49" s="126"/>
      <c r="E49" s="126"/>
      <c r="F49" s="127"/>
      <c r="G49" s="9"/>
    </row>
    <row r="50" spans="1:7" x14ac:dyDescent="0.35">
      <c r="A50" s="125"/>
      <c r="B50" s="126"/>
      <c r="C50" s="126"/>
      <c r="D50" s="126"/>
      <c r="E50" s="126"/>
      <c r="F50" s="127"/>
      <c r="G50" s="9"/>
    </row>
    <row r="51" spans="1:7" x14ac:dyDescent="0.35">
      <c r="G51" s="9"/>
    </row>
    <row r="52" spans="1:7" x14ac:dyDescent="0.35">
      <c r="A52" s="132"/>
      <c r="B52" s="133"/>
      <c r="C52" s="133"/>
      <c r="D52" s="133"/>
      <c r="E52" s="133"/>
      <c r="F52" s="133"/>
      <c r="G52" s="9"/>
    </row>
    <row r="53" spans="1:7" x14ac:dyDescent="0.35">
      <c r="A53" s="132"/>
      <c r="B53" s="133"/>
      <c r="C53" s="133"/>
      <c r="D53" s="133"/>
      <c r="E53" s="133"/>
      <c r="F53" s="133"/>
      <c r="G53" s="9"/>
    </row>
    <row r="54" spans="1:7" ht="15" thickBot="1" x14ac:dyDescent="0.4">
      <c r="A54" s="74" t="s">
        <v>0</v>
      </c>
      <c r="B54" s="75"/>
      <c r="C54" s="75"/>
      <c r="D54" s="75"/>
      <c r="E54" s="75"/>
      <c r="F54" s="75"/>
      <c r="G54" s="65">
        <f>SUM(G49:G53)</f>
        <v>0</v>
      </c>
    </row>
    <row r="55" spans="1:7" ht="15.5" x14ac:dyDescent="0.35">
      <c r="A55" s="128" t="s">
        <v>67</v>
      </c>
      <c r="B55" s="129"/>
      <c r="C55" s="129"/>
      <c r="D55" s="129"/>
      <c r="E55" s="129"/>
      <c r="F55" s="129"/>
      <c r="G55" s="66">
        <f>G23</f>
        <v>0</v>
      </c>
    </row>
    <row r="56" spans="1:7" ht="15.5" x14ac:dyDescent="0.35">
      <c r="A56" s="130" t="s">
        <v>144</v>
      </c>
      <c r="B56" s="131"/>
      <c r="C56" s="131"/>
      <c r="D56" s="131"/>
      <c r="E56" s="131"/>
      <c r="F56" s="131"/>
      <c r="G56" s="4">
        <f>G30</f>
        <v>0</v>
      </c>
    </row>
    <row r="57" spans="1:7" ht="15.5" x14ac:dyDescent="0.35">
      <c r="A57" s="130" t="s">
        <v>68</v>
      </c>
      <c r="B57" s="131"/>
      <c r="C57" s="131"/>
      <c r="D57" s="131"/>
      <c r="E57" s="131"/>
      <c r="F57" s="131"/>
      <c r="G57" s="4">
        <f>G38</f>
        <v>0</v>
      </c>
    </row>
    <row r="58" spans="1:7" ht="15.5" x14ac:dyDescent="0.35">
      <c r="A58" s="130" t="s">
        <v>75</v>
      </c>
      <c r="B58" s="131"/>
      <c r="C58" s="131"/>
      <c r="D58" s="131"/>
      <c r="E58" s="131"/>
      <c r="F58" s="131"/>
      <c r="G58" s="4">
        <f>G46</f>
        <v>0</v>
      </c>
    </row>
    <row r="59" spans="1:7" ht="15.5" x14ac:dyDescent="0.35">
      <c r="A59" s="120" t="s">
        <v>81</v>
      </c>
      <c r="B59" s="121"/>
      <c r="C59" s="121"/>
      <c r="D59" s="121"/>
      <c r="E59" s="121"/>
      <c r="F59" s="122"/>
      <c r="G59" s="4">
        <f>G54</f>
        <v>0</v>
      </c>
    </row>
    <row r="60" spans="1:7" ht="16" thickBot="1" x14ac:dyDescent="0.4">
      <c r="A60" s="123" t="s">
        <v>2</v>
      </c>
      <c r="B60" s="124"/>
      <c r="C60" s="124"/>
      <c r="D60" s="124"/>
      <c r="E60" s="124"/>
      <c r="F60" s="124"/>
      <c r="G60" s="65">
        <f>SUM(G55:G59)</f>
        <v>0</v>
      </c>
    </row>
    <row r="61" spans="1:7" x14ac:dyDescent="0.35">
      <c r="A61" s="119" t="s">
        <v>106</v>
      </c>
      <c r="B61" s="119"/>
      <c r="C61" s="119"/>
      <c r="D61" s="119"/>
      <c r="E61" s="119"/>
      <c r="F61" s="119"/>
      <c r="G61" s="119"/>
    </row>
    <row r="62" spans="1:7" x14ac:dyDescent="0.35">
      <c r="G62" s="8"/>
    </row>
    <row r="63" spans="1:7" x14ac:dyDescent="0.35">
      <c r="A63" s="2"/>
      <c r="G63" s="8"/>
    </row>
    <row r="64" spans="1:7" x14ac:dyDescent="0.35">
      <c r="A64" s="2"/>
    </row>
  </sheetData>
  <mergeCells count="74">
    <mergeCell ref="D7:E7"/>
    <mergeCell ref="A9:B9"/>
    <mergeCell ref="A25:F25"/>
    <mergeCell ref="A26:F26"/>
    <mergeCell ref="A27:F27"/>
    <mergeCell ref="A16:D16"/>
    <mergeCell ref="A17:D17"/>
    <mergeCell ref="A18:D18"/>
    <mergeCell ref="A19:D19"/>
    <mergeCell ref="E14:F14"/>
    <mergeCell ref="E19:F19"/>
    <mergeCell ref="E17:F17"/>
    <mergeCell ref="E15:F15"/>
    <mergeCell ref="E18:F18"/>
    <mergeCell ref="E16:F16"/>
    <mergeCell ref="A28:F28"/>
    <mergeCell ref="A29:F29"/>
    <mergeCell ref="A3:G3"/>
    <mergeCell ref="A41:F41"/>
    <mergeCell ref="A43:F43"/>
    <mergeCell ref="A10:C10"/>
    <mergeCell ref="A11:B12"/>
    <mergeCell ref="A8:B8"/>
    <mergeCell ref="C4:G4"/>
    <mergeCell ref="C5:G5"/>
    <mergeCell ref="C6:G6"/>
    <mergeCell ref="C8:G8"/>
    <mergeCell ref="A30:F30"/>
    <mergeCell ref="A14:D14"/>
    <mergeCell ref="A15:D15"/>
    <mergeCell ref="A61:G61"/>
    <mergeCell ref="A59:F59"/>
    <mergeCell ref="A60:F60"/>
    <mergeCell ref="A49:F49"/>
    <mergeCell ref="A50:F50"/>
    <mergeCell ref="A55:F55"/>
    <mergeCell ref="A57:F57"/>
    <mergeCell ref="A58:F58"/>
    <mergeCell ref="A52:F52"/>
    <mergeCell ref="A53:F53"/>
    <mergeCell ref="A54:F54"/>
    <mergeCell ref="A56:F56"/>
    <mergeCell ref="A47:G47"/>
    <mergeCell ref="A37:F37"/>
    <mergeCell ref="A48:F48"/>
    <mergeCell ref="A40:F40"/>
    <mergeCell ref="C11:C12"/>
    <mergeCell ref="D11:E11"/>
    <mergeCell ref="F11:G11"/>
    <mergeCell ref="A46:F46"/>
    <mergeCell ref="A35:F35"/>
    <mergeCell ref="F12:G12"/>
    <mergeCell ref="A22:F22"/>
    <mergeCell ref="A24:G24"/>
    <mergeCell ref="A44:F44"/>
    <mergeCell ref="A45:F45"/>
    <mergeCell ref="A21:F21"/>
    <mergeCell ref="A39:G39"/>
    <mergeCell ref="A1:G1"/>
    <mergeCell ref="A23:F23"/>
    <mergeCell ref="A42:F42"/>
    <mergeCell ref="A38:F38"/>
    <mergeCell ref="D10:G10"/>
    <mergeCell ref="A13:G13"/>
    <mergeCell ref="A4:B4"/>
    <mergeCell ref="A5:B5"/>
    <mergeCell ref="A6:B6"/>
    <mergeCell ref="A7:B7"/>
    <mergeCell ref="C9:G9"/>
    <mergeCell ref="D12:E12"/>
    <mergeCell ref="A31:G31"/>
    <mergeCell ref="A32:F32"/>
    <mergeCell ref="A33:F33"/>
    <mergeCell ref="A34:F34"/>
  </mergeCells>
  <dataValidations count="1">
    <dataValidation type="list" allowBlank="1" showInputMessage="1" showErrorMessage="1" sqref="F12:G12" xr:uid="{7A6C2BEB-D8E0-4111-A18A-CCE18B665C51}">
      <formula1>$T$10:$T$15</formula1>
    </dataValidation>
  </dataValidations>
  <printOptions horizontalCentered="1"/>
  <pageMargins left="0.2" right="0.2" top="0.25" bottom="0.25" header="0.05" footer="0.05"/>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I/DD ALTR">
              <controlPr defaultSize="0" autoFill="0" autoLine="0" autoPict="0" altText="I/DD ALTR">
                <anchor moveWithCells="1">
                  <from>
                    <xdr:col>3</xdr:col>
                    <xdr:colOff>50800</xdr:colOff>
                    <xdr:row>11</xdr:row>
                    <xdr:rowOff>31750</xdr:rowOff>
                  </from>
                  <to>
                    <xdr:col>3</xdr:col>
                    <xdr:colOff>736600</xdr:colOff>
                    <xdr:row>11</xdr:row>
                    <xdr:rowOff>247650</xdr:rowOff>
                  </to>
                </anchor>
              </controlPr>
            </control>
          </mc:Choice>
        </mc:AlternateContent>
        <mc:AlternateContent xmlns:mc="http://schemas.openxmlformats.org/markup-compatibility/2006">
          <mc:Choice Requires="x14">
            <control shapeId="1036" r:id="rId5" name="Option Button 12">
              <controlPr defaultSize="0" autoFill="0" autoLine="0" autoPict="0" altText="I/DD ALTR">
                <anchor moveWithCells="1">
                  <from>
                    <xdr:col>4</xdr:col>
                    <xdr:colOff>19050</xdr:colOff>
                    <xdr:row>11</xdr:row>
                    <xdr:rowOff>19050</xdr:rowOff>
                  </from>
                  <to>
                    <xdr:col>4</xdr:col>
                    <xdr:colOff>647700</xdr:colOff>
                    <xdr:row>11</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62"/>
  <sheetViews>
    <sheetView workbookViewId="0">
      <pane xSplit="3" ySplit="1" topLeftCell="D2" activePane="bottomRight" state="frozen"/>
      <selection pane="topRight" activeCell="D1" sqref="D1"/>
      <selection pane="bottomLeft" activeCell="A2" sqref="A2"/>
      <selection pane="bottomRight" activeCell="A2" sqref="A2"/>
    </sheetView>
  </sheetViews>
  <sheetFormatPr defaultRowHeight="14.5" x14ac:dyDescent="0.35"/>
  <cols>
    <col min="1" max="1" width="11" customWidth="1"/>
    <col min="2" max="2" width="16.26953125" customWidth="1"/>
    <col min="3" max="3" width="25.26953125" bestFit="1" customWidth="1"/>
    <col min="4" max="4" width="10.1796875" style="6" bestFit="1" customWidth="1"/>
    <col min="5" max="5" width="17.7265625" customWidth="1"/>
    <col min="6" max="6" width="15.453125" customWidth="1"/>
    <col min="7" max="7" width="12.26953125" customWidth="1"/>
    <col min="8" max="8" width="10.54296875" customWidth="1"/>
    <col min="9" max="9" width="12.453125" customWidth="1"/>
    <col min="10" max="10" width="10.26953125" customWidth="1"/>
    <col min="11" max="11" width="13.81640625" bestFit="1" customWidth="1"/>
  </cols>
  <sheetData>
    <row r="1" spans="1:11" ht="74" x14ac:dyDescent="0.45">
      <c r="A1" s="10" t="s">
        <v>7</v>
      </c>
      <c r="B1" s="11" t="s">
        <v>9</v>
      </c>
      <c r="C1" s="10" t="s">
        <v>10</v>
      </c>
      <c r="D1" s="12" t="s">
        <v>11</v>
      </c>
      <c r="E1" s="11" t="s">
        <v>12</v>
      </c>
      <c r="F1" s="11" t="s">
        <v>13</v>
      </c>
      <c r="G1" s="11" t="s">
        <v>14</v>
      </c>
      <c r="H1" s="11" t="s">
        <v>15</v>
      </c>
      <c r="I1" s="11" t="s">
        <v>16</v>
      </c>
      <c r="J1" s="13" t="s">
        <v>17</v>
      </c>
      <c r="K1" s="11" t="s">
        <v>18</v>
      </c>
    </row>
    <row r="2" spans="1:11" x14ac:dyDescent="0.35">
      <c r="A2" s="14">
        <v>43447</v>
      </c>
      <c r="B2" s="15" t="s">
        <v>19</v>
      </c>
      <c r="C2" s="15" t="s">
        <v>20</v>
      </c>
      <c r="D2" s="16">
        <v>138.47</v>
      </c>
      <c r="E2" s="7"/>
      <c r="F2" s="7"/>
      <c r="G2" s="17">
        <f>D2</f>
        <v>138.47</v>
      </c>
      <c r="H2" s="7"/>
      <c r="I2" s="7"/>
      <c r="J2" s="7"/>
      <c r="K2" s="18"/>
    </row>
    <row r="3" spans="1:11" x14ac:dyDescent="0.35">
      <c r="A3" s="14">
        <v>43467</v>
      </c>
      <c r="B3" s="15" t="s">
        <v>21</v>
      </c>
      <c r="C3" s="15" t="s">
        <v>22</v>
      </c>
      <c r="D3" s="16">
        <v>164.68</v>
      </c>
      <c r="E3" s="7"/>
      <c r="F3" s="17">
        <f>D3</f>
        <v>164.68</v>
      </c>
      <c r="G3" s="17"/>
      <c r="H3" s="7"/>
      <c r="I3" s="17"/>
      <c r="J3" s="17"/>
      <c r="K3" s="18" t="s">
        <v>22</v>
      </c>
    </row>
    <row r="4" spans="1:11" x14ac:dyDescent="0.35">
      <c r="A4" s="14">
        <v>43467</v>
      </c>
      <c r="B4" s="15" t="s">
        <v>23</v>
      </c>
      <c r="C4" s="15" t="s">
        <v>24</v>
      </c>
      <c r="D4" s="16">
        <v>1829.56</v>
      </c>
      <c r="E4" s="17">
        <f>D4</f>
        <v>1829.56</v>
      </c>
      <c r="F4" s="17"/>
      <c r="G4" s="17"/>
      <c r="H4" s="17"/>
      <c r="I4" s="7"/>
      <c r="J4" s="7"/>
      <c r="K4" s="18"/>
    </row>
    <row r="5" spans="1:11" x14ac:dyDescent="0.35">
      <c r="A5" s="14">
        <v>43468</v>
      </c>
      <c r="B5" s="15" t="s">
        <v>23</v>
      </c>
      <c r="C5" s="14" t="s">
        <v>25</v>
      </c>
      <c r="D5" s="16">
        <v>899.94</v>
      </c>
      <c r="E5" s="17">
        <f>D5</f>
        <v>899.94</v>
      </c>
      <c r="F5" s="17"/>
      <c r="G5" s="17"/>
      <c r="H5" s="17"/>
      <c r="I5" s="7"/>
      <c r="J5" s="7"/>
      <c r="K5" s="18"/>
    </row>
    <row r="6" spans="1:11" x14ac:dyDescent="0.35">
      <c r="A6" s="14">
        <v>43469</v>
      </c>
      <c r="B6" s="15" t="s">
        <v>21</v>
      </c>
      <c r="C6" s="15" t="s">
        <v>26</v>
      </c>
      <c r="D6" s="16">
        <v>69.34</v>
      </c>
      <c r="E6" s="7"/>
      <c r="F6" s="17">
        <f>D6</f>
        <v>69.34</v>
      </c>
      <c r="G6" s="7"/>
      <c r="H6" s="7"/>
      <c r="I6" s="7"/>
      <c r="J6" s="7"/>
      <c r="K6" s="18"/>
    </row>
    <row r="7" spans="1:11" x14ac:dyDescent="0.35">
      <c r="A7" s="14">
        <v>43470</v>
      </c>
      <c r="B7" s="15" t="s">
        <v>19</v>
      </c>
      <c r="C7" s="15" t="s">
        <v>27</v>
      </c>
      <c r="D7" s="16">
        <v>477.46</v>
      </c>
      <c r="E7" s="7"/>
      <c r="F7" s="7"/>
      <c r="G7" s="17">
        <f>D7</f>
        <v>477.46</v>
      </c>
      <c r="H7" s="7"/>
      <c r="I7" s="7"/>
      <c r="J7" s="7"/>
      <c r="K7" s="18"/>
    </row>
    <row r="8" spans="1:11" x14ac:dyDescent="0.35">
      <c r="A8" s="14">
        <v>43470</v>
      </c>
      <c r="B8" s="15" t="s">
        <v>28</v>
      </c>
      <c r="C8" s="15" t="s">
        <v>29</v>
      </c>
      <c r="D8" s="16">
        <v>166.92</v>
      </c>
      <c r="E8" s="7"/>
      <c r="F8" s="7"/>
      <c r="G8" s="17">
        <f>D8</f>
        <v>166.92</v>
      </c>
      <c r="H8" s="7"/>
      <c r="I8" s="7"/>
      <c r="J8" s="7"/>
      <c r="K8" s="18"/>
    </row>
    <row r="9" spans="1:11" x14ac:dyDescent="0.35">
      <c r="A9" s="14">
        <v>43471</v>
      </c>
      <c r="B9" s="15" t="s">
        <v>30</v>
      </c>
      <c r="C9" s="15" t="s">
        <v>31</v>
      </c>
      <c r="D9" s="16">
        <v>1074.4000000000001</v>
      </c>
      <c r="E9" s="17">
        <f>D9</f>
        <v>1074.4000000000001</v>
      </c>
      <c r="F9" s="7"/>
      <c r="G9" s="7"/>
      <c r="H9" s="7"/>
      <c r="I9" s="7"/>
      <c r="J9" s="7"/>
      <c r="K9" s="18"/>
    </row>
    <row r="10" spans="1:11" x14ac:dyDescent="0.35">
      <c r="A10" s="14">
        <v>43473</v>
      </c>
      <c r="B10" s="15" t="s">
        <v>30</v>
      </c>
      <c r="C10" s="15" t="s">
        <v>32</v>
      </c>
      <c r="D10" s="16">
        <v>27.06</v>
      </c>
      <c r="E10" s="7"/>
      <c r="F10" s="7"/>
      <c r="G10" s="17">
        <f>D10</f>
        <v>27.06</v>
      </c>
      <c r="H10" s="7"/>
      <c r="I10" s="7"/>
      <c r="J10" s="7"/>
      <c r="K10" s="18"/>
    </row>
    <row r="11" spans="1:11" x14ac:dyDescent="0.35">
      <c r="A11" s="14">
        <v>43473</v>
      </c>
      <c r="B11" s="15" t="s">
        <v>21</v>
      </c>
      <c r="C11" s="15" t="s">
        <v>33</v>
      </c>
      <c r="D11" s="16">
        <v>44.61</v>
      </c>
      <c r="E11" s="7"/>
      <c r="F11" s="7"/>
      <c r="G11" s="17">
        <f>D11</f>
        <v>44.61</v>
      </c>
      <c r="H11" s="7"/>
      <c r="I11" s="7"/>
      <c r="J11" s="7"/>
      <c r="K11" s="18"/>
    </row>
    <row r="12" spans="1:11" x14ac:dyDescent="0.35">
      <c r="A12" s="14">
        <v>43473</v>
      </c>
      <c r="B12" s="15" t="s">
        <v>21</v>
      </c>
      <c r="C12" s="15" t="s">
        <v>34</v>
      </c>
      <c r="D12" s="16">
        <v>123.53</v>
      </c>
      <c r="E12" s="7"/>
      <c r="F12" s="7"/>
      <c r="G12" s="17">
        <f>D12</f>
        <v>123.53</v>
      </c>
      <c r="H12" s="7"/>
      <c r="I12" s="7"/>
      <c r="J12" s="7"/>
      <c r="K12" s="18"/>
    </row>
    <row r="13" spans="1:11" x14ac:dyDescent="0.35">
      <c r="A13" s="14">
        <v>43473</v>
      </c>
      <c r="B13" s="15" t="s">
        <v>35</v>
      </c>
      <c r="C13" s="15" t="s">
        <v>36</v>
      </c>
      <c r="D13" s="16">
        <v>172.84</v>
      </c>
      <c r="E13" s="7"/>
      <c r="F13" s="7"/>
      <c r="G13" s="17">
        <f>D13</f>
        <v>172.84</v>
      </c>
      <c r="H13" s="7"/>
      <c r="I13" s="7"/>
      <c r="J13" s="7"/>
      <c r="K13" s="18"/>
    </row>
    <row r="14" spans="1:11" x14ac:dyDescent="0.35">
      <c r="A14" s="14">
        <v>43474</v>
      </c>
      <c r="B14" s="15" t="s">
        <v>30</v>
      </c>
      <c r="C14" s="15" t="s">
        <v>32</v>
      </c>
      <c r="D14" s="16">
        <v>15.98</v>
      </c>
      <c r="E14" s="7"/>
      <c r="F14" s="7"/>
      <c r="G14" s="17">
        <f>D14</f>
        <v>15.98</v>
      </c>
      <c r="H14" s="7"/>
      <c r="I14" s="7"/>
      <c r="J14" s="7"/>
      <c r="K14" s="18"/>
    </row>
    <row r="15" spans="1:11" x14ac:dyDescent="0.35">
      <c r="A15" s="14">
        <v>43481</v>
      </c>
      <c r="B15" s="15" t="s">
        <v>37</v>
      </c>
      <c r="C15" s="15" t="s">
        <v>38</v>
      </c>
      <c r="D15" s="16">
        <v>177.24</v>
      </c>
      <c r="E15" s="7"/>
      <c r="F15" s="7"/>
      <c r="G15" s="17"/>
      <c r="H15" s="17">
        <f>D15</f>
        <v>177.24</v>
      </c>
      <c r="I15" s="7"/>
      <c r="J15" s="7"/>
      <c r="K15" s="18"/>
    </row>
    <row r="16" spans="1:11" x14ac:dyDescent="0.35">
      <c r="A16" s="14">
        <v>43481</v>
      </c>
      <c r="B16" s="15" t="s">
        <v>39</v>
      </c>
      <c r="C16" s="15" t="s">
        <v>4</v>
      </c>
      <c r="D16" s="16">
        <v>529.98</v>
      </c>
      <c r="E16" s="17">
        <f>D16</f>
        <v>529.98</v>
      </c>
      <c r="F16" s="7"/>
      <c r="G16" s="7"/>
      <c r="H16" s="7"/>
      <c r="I16" s="7"/>
      <c r="J16" s="7"/>
      <c r="K16" s="18" t="s">
        <v>4</v>
      </c>
    </row>
    <row r="17" spans="1:11" x14ac:dyDescent="0.35">
      <c r="A17" s="14">
        <v>43495</v>
      </c>
      <c r="B17" s="15" t="s">
        <v>19</v>
      </c>
      <c r="C17" s="15" t="s">
        <v>29</v>
      </c>
      <c r="D17" s="16">
        <v>124.14</v>
      </c>
      <c r="E17" s="7"/>
      <c r="F17" s="7"/>
      <c r="G17" s="17">
        <f>D17</f>
        <v>124.14</v>
      </c>
      <c r="H17" s="7"/>
      <c r="I17" s="7"/>
      <c r="J17" s="7"/>
      <c r="K17" s="18"/>
    </row>
    <row r="18" spans="1:11" x14ac:dyDescent="0.35">
      <c r="A18" s="14">
        <v>43495</v>
      </c>
      <c r="B18" s="15" t="s">
        <v>28</v>
      </c>
      <c r="C18" s="15" t="s">
        <v>40</v>
      </c>
      <c r="D18" s="16">
        <v>324.16000000000003</v>
      </c>
      <c r="E18" s="7"/>
      <c r="F18" s="7"/>
      <c r="G18" s="17">
        <f>D18</f>
        <v>324.16000000000003</v>
      </c>
      <c r="H18" s="7"/>
      <c r="I18" s="7"/>
      <c r="J18" s="7"/>
      <c r="K18" s="18"/>
    </row>
    <row r="19" spans="1:11" x14ac:dyDescent="0.35">
      <c r="A19" s="14">
        <v>43496</v>
      </c>
      <c r="B19" s="15" t="s">
        <v>21</v>
      </c>
      <c r="C19" s="15" t="s">
        <v>41</v>
      </c>
      <c r="D19" s="19">
        <v>353.89</v>
      </c>
      <c r="E19" s="7"/>
      <c r="F19" s="17">
        <f>D19</f>
        <v>353.89</v>
      </c>
      <c r="G19" s="17"/>
      <c r="H19" s="7"/>
      <c r="I19" s="7"/>
      <c r="J19" s="7"/>
      <c r="K19" s="18"/>
    </row>
    <row r="20" spans="1:11" x14ac:dyDescent="0.35">
      <c r="A20" s="14">
        <v>43501</v>
      </c>
      <c r="B20" s="15" t="s">
        <v>21</v>
      </c>
      <c r="C20" s="15" t="s">
        <v>42</v>
      </c>
      <c r="D20" s="16">
        <v>137.75</v>
      </c>
      <c r="E20" s="7"/>
      <c r="F20" s="7"/>
      <c r="G20" s="17"/>
      <c r="H20" s="17">
        <f>D20</f>
        <v>137.75</v>
      </c>
      <c r="I20" s="7"/>
      <c r="J20" s="7"/>
      <c r="K20" s="18"/>
    </row>
    <row r="21" spans="1:11" x14ac:dyDescent="0.35">
      <c r="A21" s="14">
        <v>43502</v>
      </c>
      <c r="B21" s="15" t="s">
        <v>19</v>
      </c>
      <c r="C21" s="15" t="s">
        <v>43</v>
      </c>
      <c r="D21" s="16">
        <v>133.38999999999999</v>
      </c>
      <c r="E21" s="7"/>
      <c r="F21" s="7"/>
      <c r="G21" s="17">
        <f>D21</f>
        <v>133.38999999999999</v>
      </c>
      <c r="H21" s="17"/>
      <c r="I21" s="7"/>
      <c r="J21" s="7"/>
      <c r="K21" s="18"/>
    </row>
    <row r="22" spans="1:11" x14ac:dyDescent="0.35">
      <c r="A22" s="14">
        <v>43515</v>
      </c>
      <c r="B22" s="15" t="s">
        <v>30</v>
      </c>
      <c r="C22" s="15" t="s">
        <v>44</v>
      </c>
      <c r="D22" s="20">
        <v>57.35</v>
      </c>
      <c r="E22" s="17">
        <f>D22</f>
        <v>57.35</v>
      </c>
      <c r="F22" s="17"/>
      <c r="G22" s="17"/>
      <c r="H22" s="7"/>
      <c r="I22" s="7"/>
      <c r="J22" s="7"/>
      <c r="K22" s="18" t="s">
        <v>45</v>
      </c>
    </row>
    <row r="23" spans="1:11" x14ac:dyDescent="0.35">
      <c r="A23" s="14">
        <v>43515</v>
      </c>
      <c r="B23" s="15" t="s">
        <v>19</v>
      </c>
      <c r="C23" s="15" t="s">
        <v>46</v>
      </c>
      <c r="D23" s="20">
        <v>113.41</v>
      </c>
      <c r="E23" s="17"/>
      <c r="F23" s="7"/>
      <c r="G23" s="17">
        <f>D23</f>
        <v>113.41</v>
      </c>
      <c r="H23" s="7"/>
      <c r="I23" s="7"/>
      <c r="J23" s="7"/>
      <c r="K23" s="18"/>
    </row>
    <row r="24" spans="1:11" x14ac:dyDescent="0.35">
      <c r="A24" s="14">
        <v>43515</v>
      </c>
      <c r="B24" s="15" t="s">
        <v>30</v>
      </c>
      <c r="C24" s="15" t="s">
        <v>45</v>
      </c>
      <c r="D24" s="20">
        <v>278.92</v>
      </c>
      <c r="E24" s="17">
        <f>D24</f>
        <v>278.92</v>
      </c>
      <c r="F24" s="7"/>
      <c r="G24" s="7"/>
      <c r="H24" s="7"/>
      <c r="I24" s="7"/>
      <c r="J24" s="7"/>
      <c r="K24" s="18" t="s">
        <v>45</v>
      </c>
    </row>
    <row r="25" spans="1:11" x14ac:dyDescent="0.35">
      <c r="A25" s="14">
        <v>43515</v>
      </c>
      <c r="B25" s="15" t="s">
        <v>37</v>
      </c>
      <c r="C25" s="15" t="s">
        <v>47</v>
      </c>
      <c r="D25" s="20">
        <v>334.79</v>
      </c>
      <c r="E25" s="7"/>
      <c r="F25" s="7"/>
      <c r="G25" s="17">
        <f>D25</f>
        <v>334.79</v>
      </c>
      <c r="H25" s="17"/>
      <c r="I25" s="7"/>
      <c r="J25" s="7"/>
      <c r="K25" s="18"/>
    </row>
    <row r="26" spans="1:11" x14ac:dyDescent="0.35">
      <c r="A26" s="14">
        <v>43515</v>
      </c>
      <c r="B26" s="15" t="s">
        <v>35</v>
      </c>
      <c r="C26" s="15" t="s">
        <v>48</v>
      </c>
      <c r="D26" s="20">
        <v>359.8</v>
      </c>
      <c r="E26" s="17"/>
      <c r="F26" s="7"/>
      <c r="G26" s="17">
        <f>D26</f>
        <v>359.8</v>
      </c>
      <c r="H26" s="17"/>
      <c r="I26" s="7"/>
      <c r="J26" s="7"/>
      <c r="K26" s="18"/>
    </row>
    <row r="27" spans="1:11" x14ac:dyDescent="0.35">
      <c r="A27" s="14">
        <v>43518</v>
      </c>
      <c r="B27" s="15" t="s">
        <v>49</v>
      </c>
      <c r="C27" s="15" t="s">
        <v>40</v>
      </c>
      <c r="D27" s="20">
        <v>141.97</v>
      </c>
      <c r="E27" s="17"/>
      <c r="F27" s="7"/>
      <c r="G27" s="17">
        <f>D27</f>
        <v>141.97</v>
      </c>
      <c r="H27" s="17"/>
      <c r="I27" s="7"/>
      <c r="J27" s="7"/>
      <c r="K27" s="18"/>
    </row>
    <row r="28" spans="1:11" x14ac:dyDescent="0.35">
      <c r="A28" s="14"/>
      <c r="B28" s="15"/>
      <c r="C28" s="15"/>
      <c r="D28" s="20"/>
      <c r="E28" s="17"/>
      <c r="F28" s="7"/>
      <c r="G28" s="17"/>
      <c r="H28" s="17"/>
      <c r="I28" s="7"/>
      <c r="J28" s="7"/>
      <c r="K28" s="18"/>
    </row>
    <row r="29" spans="1:11" x14ac:dyDescent="0.35">
      <c r="A29" s="14">
        <v>43503</v>
      </c>
      <c r="B29" s="15" t="s">
        <v>50</v>
      </c>
      <c r="C29" s="15" t="s">
        <v>51</v>
      </c>
      <c r="D29" s="16">
        <v>132.69999999999999</v>
      </c>
      <c r="E29" s="7"/>
      <c r="F29" s="7"/>
      <c r="G29" s="7"/>
      <c r="H29" s="7"/>
      <c r="I29" s="21">
        <f t="shared" ref="I29:I37" si="0">D29</f>
        <v>132.69999999999999</v>
      </c>
      <c r="J29" s="17"/>
      <c r="K29" s="18" t="s">
        <v>52</v>
      </c>
    </row>
    <row r="30" spans="1:11" x14ac:dyDescent="0.35">
      <c r="A30" s="14">
        <v>43503</v>
      </c>
      <c r="B30" s="15" t="s">
        <v>50</v>
      </c>
      <c r="C30" s="15" t="s">
        <v>51</v>
      </c>
      <c r="D30" s="16">
        <v>192.39</v>
      </c>
      <c r="E30" s="7"/>
      <c r="F30" s="7"/>
      <c r="G30" s="7"/>
      <c r="H30" s="7"/>
      <c r="I30" s="21">
        <f t="shared" si="0"/>
        <v>192.39</v>
      </c>
      <c r="J30" s="17"/>
      <c r="K30" s="18" t="s">
        <v>52</v>
      </c>
    </row>
    <row r="31" spans="1:11" x14ac:dyDescent="0.35">
      <c r="A31" s="22">
        <v>43504</v>
      </c>
      <c r="B31" s="23" t="s">
        <v>53</v>
      </c>
      <c r="C31" s="24" t="s">
        <v>51</v>
      </c>
      <c r="D31" s="25">
        <v>17.989999999999998</v>
      </c>
      <c r="E31" s="7"/>
      <c r="F31" s="7"/>
      <c r="G31" s="7"/>
      <c r="H31" s="7"/>
      <c r="I31" s="21">
        <f t="shared" si="0"/>
        <v>17.989999999999998</v>
      </c>
      <c r="J31" s="17"/>
      <c r="K31" s="18" t="s">
        <v>52</v>
      </c>
    </row>
    <row r="32" spans="1:11" x14ac:dyDescent="0.35">
      <c r="A32" s="22">
        <v>43504</v>
      </c>
      <c r="B32" s="24" t="s">
        <v>54</v>
      </c>
      <c r="C32" s="24" t="s">
        <v>51</v>
      </c>
      <c r="D32" s="25">
        <v>27.15</v>
      </c>
      <c r="E32" s="7"/>
      <c r="F32" s="7"/>
      <c r="G32" s="7"/>
      <c r="H32" s="7"/>
      <c r="I32" s="21">
        <f t="shared" si="0"/>
        <v>27.15</v>
      </c>
      <c r="J32" s="17"/>
      <c r="K32" s="18" t="s">
        <v>52</v>
      </c>
    </row>
    <row r="33" spans="1:11" x14ac:dyDescent="0.35">
      <c r="A33" s="14">
        <v>43507</v>
      </c>
      <c r="B33" s="15" t="s">
        <v>55</v>
      </c>
      <c r="C33" s="15" t="s">
        <v>56</v>
      </c>
      <c r="D33" s="19">
        <v>307.20999999999998</v>
      </c>
      <c r="E33" s="7"/>
      <c r="F33" s="7"/>
      <c r="G33" s="7"/>
      <c r="H33" s="7"/>
      <c r="I33" s="21">
        <f t="shared" si="0"/>
        <v>307.20999999999998</v>
      </c>
      <c r="J33" s="17"/>
      <c r="K33" s="18"/>
    </row>
    <row r="34" spans="1:11" x14ac:dyDescent="0.35">
      <c r="A34" s="22">
        <v>43508</v>
      </c>
      <c r="B34" s="24" t="s">
        <v>57</v>
      </c>
      <c r="C34" s="24" t="s">
        <v>51</v>
      </c>
      <c r="D34" s="25">
        <v>43.95</v>
      </c>
      <c r="E34" s="7"/>
      <c r="F34" s="7"/>
      <c r="G34" s="7"/>
      <c r="H34" s="7"/>
      <c r="I34" s="21">
        <f t="shared" si="0"/>
        <v>43.95</v>
      </c>
      <c r="J34" s="17"/>
      <c r="K34" s="18" t="s">
        <v>6</v>
      </c>
    </row>
    <row r="35" spans="1:11" x14ac:dyDescent="0.35">
      <c r="A35" s="14">
        <v>43508</v>
      </c>
      <c r="B35" s="15" t="s">
        <v>58</v>
      </c>
      <c r="C35" s="15" t="s">
        <v>51</v>
      </c>
      <c r="D35" s="19">
        <v>62.5</v>
      </c>
      <c r="E35" s="7"/>
      <c r="F35" s="7"/>
      <c r="G35" s="7"/>
      <c r="H35" s="7"/>
      <c r="I35" s="21">
        <f t="shared" si="0"/>
        <v>62.5</v>
      </c>
      <c r="J35" s="17"/>
      <c r="K35" s="18" t="s">
        <v>6</v>
      </c>
    </row>
    <row r="36" spans="1:11" x14ac:dyDescent="0.35">
      <c r="A36" s="14">
        <v>43517</v>
      </c>
      <c r="B36" s="15" t="s">
        <v>28</v>
      </c>
      <c r="C36" s="15" t="s">
        <v>56</v>
      </c>
      <c r="D36" s="20">
        <v>381.06</v>
      </c>
      <c r="E36" s="17"/>
      <c r="F36" s="7"/>
      <c r="G36" s="7"/>
      <c r="H36" s="7"/>
      <c r="I36" s="21">
        <f t="shared" si="0"/>
        <v>381.06</v>
      </c>
      <c r="J36" s="17"/>
      <c r="K36" s="18"/>
    </row>
    <row r="37" spans="1:11" x14ac:dyDescent="0.35">
      <c r="A37" s="22">
        <v>43518</v>
      </c>
      <c r="B37" s="24" t="s">
        <v>59</v>
      </c>
      <c r="C37" s="24" t="s">
        <v>51</v>
      </c>
      <c r="D37" s="25">
        <v>600</v>
      </c>
      <c r="E37" s="7"/>
      <c r="F37" s="7"/>
      <c r="G37" s="7"/>
      <c r="H37" s="7"/>
      <c r="I37" s="26">
        <f t="shared" si="0"/>
        <v>600</v>
      </c>
      <c r="J37" s="17"/>
      <c r="K37" s="18" t="s">
        <v>60</v>
      </c>
    </row>
    <row r="38" spans="1:11" x14ac:dyDescent="0.35">
      <c r="A38" s="14"/>
      <c r="B38" s="15"/>
      <c r="C38" s="15"/>
      <c r="D38" s="27"/>
      <c r="E38" s="7"/>
      <c r="F38" s="7"/>
      <c r="G38" s="7"/>
      <c r="H38" s="7"/>
      <c r="I38" s="7"/>
      <c r="J38" s="7"/>
      <c r="K38" s="18"/>
    </row>
    <row r="39" spans="1:11" x14ac:dyDescent="0.35">
      <c r="A39" s="14"/>
      <c r="B39" s="15" t="s">
        <v>5</v>
      </c>
      <c r="C39" s="29"/>
      <c r="D39" s="27">
        <v>4688.25</v>
      </c>
      <c r="E39" s="7"/>
      <c r="F39" s="7"/>
      <c r="G39" s="7"/>
      <c r="H39" s="7"/>
      <c r="I39" s="7"/>
      <c r="J39" s="30">
        <f>D39</f>
        <v>4688.25</v>
      </c>
      <c r="K39" s="18"/>
    </row>
    <row r="40" spans="1:11" x14ac:dyDescent="0.35">
      <c r="A40" s="14"/>
      <c r="B40" s="28" t="s">
        <v>62</v>
      </c>
      <c r="C40" s="29" t="s">
        <v>61</v>
      </c>
      <c r="D40" s="27">
        <v>7968.85</v>
      </c>
      <c r="E40" s="7"/>
      <c r="F40" s="7"/>
      <c r="G40" s="7"/>
      <c r="H40" s="7"/>
      <c r="I40" s="7"/>
      <c r="J40" s="30">
        <f>D40</f>
        <v>7968.85</v>
      </c>
      <c r="K40" s="18"/>
    </row>
    <row r="41" spans="1:11" ht="15" thickBot="1" x14ac:dyDescent="0.4">
      <c r="A41" s="31"/>
      <c r="B41" s="32"/>
      <c r="C41" s="32"/>
      <c r="D41" s="33"/>
      <c r="E41" s="34"/>
      <c r="F41" s="34"/>
      <c r="G41" s="34"/>
      <c r="H41" s="34"/>
      <c r="I41" s="34"/>
      <c r="J41" s="30">
        <f>D41</f>
        <v>0</v>
      </c>
      <c r="K41" s="34"/>
    </row>
    <row r="42" spans="1:11" ht="15" thickBot="1" x14ac:dyDescent="0.4">
      <c r="A42" s="35"/>
      <c r="B42" s="36"/>
      <c r="C42" s="36" t="s">
        <v>63</v>
      </c>
      <c r="D42" s="37"/>
      <c r="E42" s="54">
        <f>SUM(E2:E41)</f>
        <v>4670.1500000000005</v>
      </c>
      <c r="F42" s="54">
        <f>SUM(F2:F41)</f>
        <v>587.91</v>
      </c>
      <c r="G42" s="38">
        <f>SUM(G2:G41)</f>
        <v>2698.53</v>
      </c>
      <c r="H42" s="39">
        <f>SUM(H2:H41)</f>
        <v>314.99</v>
      </c>
      <c r="I42" s="40">
        <f>SUM(I2:I41)</f>
        <v>1764.95</v>
      </c>
      <c r="J42" s="41">
        <f>SUM(J39:J40)</f>
        <v>12657.1</v>
      </c>
      <c r="K42" s="42"/>
    </row>
    <row r="43" spans="1:11" x14ac:dyDescent="0.35">
      <c r="A43" s="43"/>
      <c r="B43" s="43" t="s">
        <v>64</v>
      </c>
      <c r="C43" s="43"/>
      <c r="D43" s="44">
        <f>SUM(D2:D37)</f>
        <v>10036.530000000001</v>
      </c>
      <c r="I43" s="6"/>
      <c r="J43" s="6"/>
      <c r="K43" s="6"/>
    </row>
    <row r="44" spans="1:11" x14ac:dyDescent="0.35">
      <c r="A44" s="45"/>
      <c r="B44" s="45"/>
      <c r="C44" s="45"/>
      <c r="D44" s="46"/>
    </row>
    <row r="45" spans="1:11" x14ac:dyDescent="0.35">
      <c r="A45" s="47"/>
      <c r="B45" s="47" t="s">
        <v>6</v>
      </c>
      <c r="C45" s="47"/>
      <c r="D45" s="48">
        <f>SUM(D39:D41)</f>
        <v>12657.1</v>
      </c>
    </row>
    <row r="46" spans="1:11" x14ac:dyDescent="0.35">
      <c r="A46" s="49"/>
      <c r="B46" s="49"/>
      <c r="C46" s="49"/>
      <c r="D46" s="50"/>
    </row>
    <row r="47" spans="1:11" x14ac:dyDescent="0.35">
      <c r="A47" s="51"/>
      <c r="B47" s="51" t="s">
        <v>66</v>
      </c>
      <c r="C47" s="51"/>
      <c r="D47" s="52">
        <f>SUM(D43+D45)</f>
        <v>22693.63</v>
      </c>
    </row>
    <row r="48" spans="1:11" x14ac:dyDescent="0.35">
      <c r="B48" s="3" t="s">
        <v>8</v>
      </c>
      <c r="D48" s="6">
        <v>2806.22</v>
      </c>
    </row>
    <row r="49" spans="1:4" x14ac:dyDescent="0.35">
      <c r="A49" s="51"/>
      <c r="B49" s="51" t="s">
        <v>65</v>
      </c>
      <c r="C49" s="51"/>
      <c r="D49" s="52">
        <f>D48+D47</f>
        <v>25499.850000000002</v>
      </c>
    </row>
    <row r="51" spans="1:4" x14ac:dyDescent="0.35">
      <c r="D51" s="53">
        <v>50000</v>
      </c>
    </row>
    <row r="52" spans="1:4" x14ac:dyDescent="0.35">
      <c r="D52" s="6">
        <f>D51-D49</f>
        <v>24500.149999999998</v>
      </c>
    </row>
    <row r="54" spans="1:4" x14ac:dyDescent="0.35">
      <c r="D54"/>
    </row>
    <row r="55" spans="1:4" x14ac:dyDescent="0.35">
      <c r="D55"/>
    </row>
    <row r="56" spans="1:4" x14ac:dyDescent="0.35">
      <c r="D56"/>
    </row>
    <row r="57" spans="1:4" x14ac:dyDescent="0.35">
      <c r="D57"/>
    </row>
    <row r="58" spans="1:4" x14ac:dyDescent="0.35">
      <c r="D58"/>
    </row>
    <row r="59" spans="1:4" x14ac:dyDescent="0.35">
      <c r="D59"/>
    </row>
    <row r="60" spans="1:4" x14ac:dyDescent="0.35">
      <c r="D60"/>
    </row>
    <row r="61" spans="1:4" x14ac:dyDescent="0.35">
      <c r="D61"/>
    </row>
    <row r="62" spans="1:4" x14ac:dyDescent="0.35">
      <c r="D62"/>
    </row>
  </sheetData>
  <pageMargins left="0" right="0" top="1" bottom="0.5" header="0.3" footer="0.3"/>
  <pageSetup scale="65" orientation="portrait" horizontalDpi="4294967295" verticalDpi="4294967295" r:id="rId1"/>
  <headerFooter>
    <oddHeader xml:space="preserve">&amp;CRiverside Community Care, Inc.
Start-up Expenses
FY19
Cambridge Park Drive, Cambridge
</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8"/>
  <sheetViews>
    <sheetView zoomScaleNormal="100" workbookViewId="0">
      <selection activeCell="A22" sqref="A22:J28"/>
    </sheetView>
  </sheetViews>
  <sheetFormatPr defaultRowHeight="14.5" x14ac:dyDescent="0.35"/>
  <sheetData>
    <row r="1" spans="1:10" ht="21" x14ac:dyDescent="0.5">
      <c r="A1" s="158" t="s">
        <v>115</v>
      </c>
      <c r="B1" s="158"/>
      <c r="C1" s="158"/>
      <c r="D1" s="158"/>
      <c r="E1" s="158"/>
      <c r="F1" s="158"/>
      <c r="G1" s="158"/>
      <c r="H1" s="159"/>
      <c r="I1" s="159"/>
      <c r="J1" s="159"/>
    </row>
    <row r="2" spans="1:10" ht="21" x14ac:dyDescent="0.5">
      <c r="A2" s="174" t="s">
        <v>117</v>
      </c>
      <c r="B2" s="175"/>
      <c r="C2" s="175"/>
      <c r="D2" s="175"/>
      <c r="E2" s="175"/>
      <c r="F2" s="175"/>
      <c r="G2" s="175"/>
      <c r="H2" s="175"/>
      <c r="I2" s="175"/>
      <c r="J2" s="175"/>
    </row>
    <row r="3" spans="1:10" ht="21.75" customHeight="1" x14ac:dyDescent="0.35">
      <c r="A3" s="165" t="s">
        <v>77</v>
      </c>
      <c r="B3" s="161"/>
      <c r="C3" s="161"/>
      <c r="D3" s="161"/>
      <c r="E3" s="161"/>
      <c r="F3" s="161"/>
      <c r="G3" s="161"/>
      <c r="H3" s="161"/>
      <c r="I3" s="161"/>
      <c r="J3" s="161"/>
    </row>
    <row r="4" spans="1:10" ht="93" customHeight="1" x14ac:dyDescent="0.35">
      <c r="A4" s="160" t="s">
        <v>151</v>
      </c>
      <c r="B4" s="160"/>
      <c r="C4" s="160"/>
      <c r="D4" s="160"/>
      <c r="E4" s="160"/>
      <c r="F4" s="160"/>
      <c r="G4" s="160"/>
      <c r="H4" s="161"/>
      <c r="I4" s="161"/>
      <c r="J4" s="161"/>
    </row>
    <row r="5" spans="1:10" ht="18" customHeight="1" x14ac:dyDescent="0.35">
      <c r="A5" s="166" t="s">
        <v>116</v>
      </c>
      <c r="B5" s="169"/>
      <c r="C5" s="169"/>
      <c r="D5" s="169"/>
      <c r="E5" s="169"/>
      <c r="F5" s="169"/>
      <c r="G5" s="169"/>
      <c r="H5" s="169"/>
      <c r="I5" s="169"/>
      <c r="J5" s="169"/>
    </row>
    <row r="6" spans="1:10" ht="31" customHeight="1" x14ac:dyDescent="0.35">
      <c r="A6" s="160" t="s">
        <v>153</v>
      </c>
      <c r="B6" s="161"/>
      <c r="C6" s="161"/>
      <c r="D6" s="161"/>
      <c r="E6" s="161"/>
      <c r="F6" s="161"/>
      <c r="G6" s="161"/>
      <c r="H6" s="161"/>
      <c r="I6" s="161"/>
      <c r="J6" s="161"/>
    </row>
    <row r="7" spans="1:10" x14ac:dyDescent="0.35">
      <c r="A7" s="166" t="s">
        <v>113</v>
      </c>
      <c r="B7" s="169"/>
      <c r="C7" s="169"/>
      <c r="D7" s="169"/>
      <c r="E7" s="169"/>
      <c r="F7" s="169"/>
      <c r="G7" s="169"/>
      <c r="H7" s="169"/>
      <c r="I7" s="168"/>
      <c r="J7" s="168"/>
    </row>
    <row r="8" spans="1:10" ht="95.25" customHeight="1" x14ac:dyDescent="0.35">
      <c r="A8" s="170" t="s">
        <v>111</v>
      </c>
      <c r="B8" s="171"/>
      <c r="C8" s="171"/>
      <c r="D8" s="171"/>
      <c r="E8" s="171"/>
      <c r="F8" s="171"/>
      <c r="G8" s="171"/>
      <c r="H8" s="171"/>
      <c r="I8" s="171"/>
      <c r="J8" s="171"/>
    </row>
    <row r="9" spans="1:10" ht="17.25" customHeight="1" x14ac:dyDescent="0.35">
      <c r="A9" s="172" t="s">
        <v>112</v>
      </c>
      <c r="B9" s="173"/>
      <c r="C9" s="173"/>
      <c r="D9" s="173"/>
      <c r="E9" s="173"/>
      <c r="F9" s="173"/>
      <c r="G9" s="173"/>
      <c r="H9" s="173"/>
      <c r="I9" s="173"/>
      <c r="J9" s="173"/>
    </row>
    <row r="10" spans="1:10" ht="78" customHeight="1" x14ac:dyDescent="0.35">
      <c r="A10" s="170" t="s">
        <v>114</v>
      </c>
      <c r="B10" s="161"/>
      <c r="C10" s="161"/>
      <c r="D10" s="161"/>
      <c r="E10" s="161"/>
      <c r="F10" s="161"/>
      <c r="G10" s="161"/>
      <c r="H10" s="161"/>
      <c r="I10" s="161"/>
      <c r="J10" s="161"/>
    </row>
    <row r="11" spans="1:10" x14ac:dyDescent="0.35">
      <c r="A11" s="166" t="s">
        <v>150</v>
      </c>
      <c r="B11" s="167"/>
      <c r="C11" s="167"/>
      <c r="D11" s="167"/>
      <c r="E11" s="167"/>
      <c r="F11" s="167"/>
      <c r="G11" s="167"/>
      <c r="H11" s="168"/>
      <c r="I11" s="168"/>
      <c r="J11" s="168"/>
    </row>
    <row r="12" spans="1:10" ht="86.5" customHeight="1" x14ac:dyDescent="0.35">
      <c r="A12" s="160" t="s">
        <v>127</v>
      </c>
      <c r="B12" s="162"/>
      <c r="C12" s="162"/>
      <c r="D12" s="162"/>
      <c r="E12" s="162"/>
      <c r="F12" s="162"/>
      <c r="G12" s="162"/>
      <c r="H12" s="161"/>
      <c r="I12" s="161"/>
      <c r="J12" s="161"/>
    </row>
    <row r="13" spans="1:10" ht="16.5" customHeight="1" x14ac:dyDescent="0.35">
      <c r="A13" s="165" t="s">
        <v>129</v>
      </c>
      <c r="B13" s="161"/>
      <c r="C13" s="161"/>
      <c r="D13" s="161"/>
      <c r="E13" s="161"/>
      <c r="F13" s="161"/>
      <c r="G13" s="161"/>
      <c r="H13" s="161"/>
      <c r="I13" s="161"/>
      <c r="J13" s="161"/>
    </row>
    <row r="14" spans="1:10" ht="35.15" customHeight="1" x14ac:dyDescent="0.35">
      <c r="A14" s="160" t="s">
        <v>130</v>
      </c>
      <c r="B14" s="160"/>
      <c r="C14" s="160"/>
      <c r="D14" s="160"/>
      <c r="E14" s="160"/>
      <c r="F14" s="160"/>
      <c r="G14" s="160"/>
      <c r="H14" s="163"/>
      <c r="I14" s="163"/>
      <c r="J14" s="163"/>
    </row>
    <row r="15" spans="1:10" ht="17.25" customHeight="1" x14ac:dyDescent="0.35">
      <c r="A15" s="165" t="s">
        <v>82</v>
      </c>
      <c r="B15" s="161"/>
      <c r="C15" s="161"/>
      <c r="D15" s="161"/>
      <c r="E15" s="161"/>
      <c r="F15" s="161"/>
      <c r="G15" s="161"/>
      <c r="H15" s="161"/>
      <c r="I15" s="161"/>
      <c r="J15" s="161"/>
    </row>
    <row r="16" spans="1:10" ht="47.25" customHeight="1" x14ac:dyDescent="0.35">
      <c r="A16" s="164" t="s">
        <v>131</v>
      </c>
      <c r="B16" s="164"/>
      <c r="C16" s="164"/>
      <c r="D16" s="164"/>
      <c r="E16" s="164"/>
      <c r="F16" s="164"/>
      <c r="G16" s="164"/>
      <c r="H16" s="161"/>
      <c r="I16" s="161"/>
      <c r="J16" s="161"/>
    </row>
    <row r="17" spans="1:10" ht="15" customHeight="1" x14ac:dyDescent="0.35">
      <c r="A17" s="165" t="s">
        <v>84</v>
      </c>
      <c r="B17" s="161"/>
      <c r="C17" s="161"/>
      <c r="D17" s="161"/>
      <c r="E17" s="161"/>
      <c r="F17" s="161"/>
      <c r="G17" s="161"/>
      <c r="H17" s="161"/>
      <c r="I17" s="161"/>
      <c r="J17" s="161"/>
    </row>
    <row r="18" spans="1:10" ht="113.15" customHeight="1" x14ac:dyDescent="0.35">
      <c r="A18" s="160" t="s">
        <v>132</v>
      </c>
      <c r="B18" s="160"/>
      <c r="C18" s="160"/>
      <c r="D18" s="160"/>
      <c r="E18" s="160"/>
      <c r="F18" s="160"/>
      <c r="G18" s="160"/>
      <c r="H18" s="163"/>
      <c r="I18" s="163"/>
      <c r="J18" s="163"/>
    </row>
    <row r="19" spans="1:10" ht="18" customHeight="1" x14ac:dyDescent="0.35">
      <c r="A19" s="165" t="s">
        <v>85</v>
      </c>
      <c r="B19" s="161"/>
      <c r="C19" s="161"/>
      <c r="D19" s="161"/>
      <c r="E19" s="161"/>
      <c r="F19" s="161"/>
      <c r="G19" s="161"/>
      <c r="H19" s="161"/>
      <c r="I19" s="161"/>
      <c r="J19" s="161"/>
    </row>
    <row r="20" spans="1:10" ht="51" customHeight="1" x14ac:dyDescent="0.35">
      <c r="A20" s="160" t="s">
        <v>76</v>
      </c>
      <c r="B20" s="163"/>
      <c r="C20" s="163"/>
      <c r="D20" s="163"/>
      <c r="E20" s="163"/>
      <c r="F20" s="163"/>
      <c r="G20" s="163"/>
      <c r="H20" s="163"/>
      <c r="I20" s="163"/>
      <c r="J20" s="163"/>
    </row>
    <row r="21" spans="1:10" ht="16.5" customHeight="1" x14ac:dyDescent="0.35">
      <c r="A21" s="165" t="s">
        <v>3</v>
      </c>
      <c r="B21" s="161"/>
      <c r="C21" s="161"/>
      <c r="D21" s="161"/>
      <c r="E21" s="161"/>
      <c r="F21" s="161"/>
      <c r="G21" s="161"/>
      <c r="H21" s="161"/>
      <c r="I21" s="161"/>
      <c r="J21" s="161"/>
    </row>
    <row r="22" spans="1:10" x14ac:dyDescent="0.35">
      <c r="A22" s="176" t="s">
        <v>152</v>
      </c>
      <c r="B22" s="176"/>
      <c r="C22" s="176"/>
      <c r="D22" s="176"/>
      <c r="E22" s="176"/>
      <c r="F22" s="176"/>
      <c r="G22" s="176"/>
      <c r="H22" s="163"/>
      <c r="I22" s="163"/>
      <c r="J22" s="163"/>
    </row>
    <row r="23" spans="1:10" x14ac:dyDescent="0.35">
      <c r="A23" s="163"/>
      <c r="B23" s="163"/>
      <c r="C23" s="163"/>
      <c r="D23" s="163"/>
      <c r="E23" s="163"/>
      <c r="F23" s="163"/>
      <c r="G23" s="163"/>
      <c r="H23" s="163"/>
      <c r="I23" s="163"/>
      <c r="J23" s="163"/>
    </row>
    <row r="24" spans="1:10" x14ac:dyDescent="0.35">
      <c r="A24" s="163"/>
      <c r="B24" s="163"/>
      <c r="C24" s="163"/>
      <c r="D24" s="163"/>
      <c r="E24" s="163"/>
      <c r="F24" s="163"/>
      <c r="G24" s="163"/>
      <c r="H24" s="163"/>
      <c r="I24" s="163"/>
      <c r="J24" s="163"/>
    </row>
    <row r="25" spans="1:10" x14ac:dyDescent="0.35">
      <c r="A25" s="163"/>
      <c r="B25" s="163"/>
      <c r="C25" s="163"/>
      <c r="D25" s="163"/>
      <c r="E25" s="163"/>
      <c r="F25" s="163"/>
      <c r="G25" s="163"/>
      <c r="H25" s="163"/>
      <c r="I25" s="163"/>
      <c r="J25" s="163"/>
    </row>
    <row r="26" spans="1:10" x14ac:dyDescent="0.35">
      <c r="A26" s="163"/>
      <c r="B26" s="163"/>
      <c r="C26" s="163"/>
      <c r="D26" s="163"/>
      <c r="E26" s="163"/>
      <c r="F26" s="163"/>
      <c r="G26" s="163"/>
      <c r="H26" s="163"/>
      <c r="I26" s="163"/>
      <c r="J26" s="163"/>
    </row>
    <row r="27" spans="1:10" ht="17" customHeight="1" x14ac:dyDescent="0.35">
      <c r="A27" s="163"/>
      <c r="B27" s="163"/>
      <c r="C27" s="163"/>
      <c r="D27" s="163"/>
      <c r="E27" s="163"/>
      <c r="F27" s="163"/>
      <c r="G27" s="163"/>
      <c r="H27" s="163"/>
      <c r="I27" s="163"/>
      <c r="J27" s="163"/>
    </row>
    <row r="28" spans="1:10" ht="28" customHeight="1" x14ac:dyDescent="0.35">
      <c r="A28" s="163"/>
      <c r="B28" s="163"/>
      <c r="C28" s="163"/>
      <c r="D28" s="163"/>
      <c r="E28" s="163"/>
      <c r="F28" s="163"/>
      <c r="G28" s="163"/>
      <c r="H28" s="163"/>
      <c r="I28" s="163"/>
      <c r="J28" s="163"/>
    </row>
  </sheetData>
  <mergeCells count="22">
    <mergeCell ref="A17:J17"/>
    <mergeCell ref="A21:J21"/>
    <mergeCell ref="A18:J18"/>
    <mergeCell ref="A22:J28"/>
    <mergeCell ref="A19:J19"/>
    <mergeCell ref="A20:J20"/>
    <mergeCell ref="A1:J1"/>
    <mergeCell ref="A4:J4"/>
    <mergeCell ref="A12:J12"/>
    <mergeCell ref="A14:J14"/>
    <mergeCell ref="A16:J16"/>
    <mergeCell ref="A15:J15"/>
    <mergeCell ref="A13:J13"/>
    <mergeCell ref="A11:J11"/>
    <mergeCell ref="A3:J3"/>
    <mergeCell ref="A7:J7"/>
    <mergeCell ref="A8:J8"/>
    <mergeCell ref="A9:J9"/>
    <mergeCell ref="A10:J10"/>
    <mergeCell ref="A2:J2"/>
    <mergeCell ref="A5:J5"/>
    <mergeCell ref="A6:J6"/>
  </mergeCells>
  <pageMargins left="0.7" right="0.7" top="0.75" bottom="0.75" header="0.3" footer="0.3"/>
  <pageSetup scale="98" fitToHeight="0" orientation="portrait" r:id="rId1"/>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23"/>
  <sheetViews>
    <sheetView topLeftCell="A15" zoomScaleNormal="100" workbookViewId="0">
      <selection activeCell="A23" sqref="A23"/>
    </sheetView>
  </sheetViews>
  <sheetFormatPr defaultRowHeight="14.5" x14ac:dyDescent="0.35"/>
  <cols>
    <col min="2" max="3" width="50.7265625" customWidth="1"/>
    <col min="5" max="5" width="10" customWidth="1"/>
  </cols>
  <sheetData>
    <row r="1" spans="2:5" ht="15" thickBot="1" x14ac:dyDescent="0.4"/>
    <row r="2" spans="2:5" ht="49.5" customHeight="1" x14ac:dyDescent="0.35">
      <c r="B2" s="177" t="s">
        <v>86</v>
      </c>
      <c r="C2" s="177" t="s">
        <v>87</v>
      </c>
    </row>
    <row r="3" spans="2:5" ht="15" thickBot="1" x14ac:dyDescent="0.4">
      <c r="B3" s="179"/>
      <c r="C3" s="178"/>
    </row>
    <row r="4" spans="2:5" ht="16" thickBot="1" x14ac:dyDescent="0.4">
      <c r="B4" s="69" t="s">
        <v>142</v>
      </c>
      <c r="C4" s="70" t="s">
        <v>88</v>
      </c>
    </row>
    <row r="5" spans="2:5" ht="119.5" customHeight="1" thickBot="1" x14ac:dyDescent="0.4">
      <c r="B5" s="69" t="s">
        <v>141</v>
      </c>
      <c r="C5" s="70" t="s">
        <v>89</v>
      </c>
      <c r="E5" s="71"/>
    </row>
    <row r="6" spans="2:5" ht="39" customHeight="1" thickBot="1" x14ac:dyDescent="0.4">
      <c r="B6" s="69" t="s">
        <v>123</v>
      </c>
      <c r="C6" s="70" t="s">
        <v>128</v>
      </c>
      <c r="E6" s="71"/>
    </row>
    <row r="7" spans="2:5" ht="47" thickBot="1" x14ac:dyDescent="0.4">
      <c r="B7" s="69" t="s">
        <v>124</v>
      </c>
      <c r="C7" s="70" t="s">
        <v>140</v>
      </c>
    </row>
    <row r="8" spans="2:5" ht="31.5" thickBot="1" x14ac:dyDescent="0.4">
      <c r="B8" s="69" t="s">
        <v>125</v>
      </c>
      <c r="C8" s="70" t="s">
        <v>126</v>
      </c>
    </row>
    <row r="9" spans="2:5" ht="31.5" thickBot="1" x14ac:dyDescent="0.4">
      <c r="B9" s="69" t="s">
        <v>90</v>
      </c>
      <c r="C9" s="70" t="s">
        <v>91</v>
      </c>
    </row>
    <row r="10" spans="2:5" ht="16" thickBot="1" x14ac:dyDescent="0.4">
      <c r="B10" s="69" t="s">
        <v>92</v>
      </c>
      <c r="C10" s="70" t="s">
        <v>93</v>
      </c>
    </row>
    <row r="11" spans="2:5" ht="47" thickBot="1" x14ac:dyDescent="0.4">
      <c r="B11" s="69" t="s">
        <v>94</v>
      </c>
      <c r="C11" s="70" t="s">
        <v>95</v>
      </c>
    </row>
    <row r="12" spans="2:5" ht="47" thickBot="1" x14ac:dyDescent="0.4">
      <c r="B12" s="69" t="s">
        <v>96</v>
      </c>
      <c r="C12" s="70" t="s">
        <v>97</v>
      </c>
    </row>
    <row r="13" spans="2:5" ht="47" thickBot="1" x14ac:dyDescent="0.4">
      <c r="B13" s="69" t="s">
        <v>98</v>
      </c>
      <c r="C13" s="70" t="s">
        <v>99</v>
      </c>
    </row>
    <row r="14" spans="2:5" ht="31.5" thickBot="1" x14ac:dyDescent="0.4">
      <c r="B14" s="69" t="s">
        <v>100</v>
      </c>
      <c r="C14" s="70" t="s">
        <v>120</v>
      </c>
    </row>
    <row r="15" spans="2:5" ht="31.5" thickBot="1" x14ac:dyDescent="0.4">
      <c r="B15" s="69" t="s">
        <v>121</v>
      </c>
      <c r="C15" s="70" t="s">
        <v>101</v>
      </c>
    </row>
    <row r="16" spans="2:5" ht="16" thickBot="1" x14ac:dyDescent="0.4">
      <c r="B16" s="69"/>
      <c r="C16" s="70" t="s">
        <v>102</v>
      </c>
    </row>
    <row r="17" spans="2:7" ht="31.5" thickBot="1" x14ac:dyDescent="0.4">
      <c r="B17" s="69"/>
      <c r="C17" s="70" t="s">
        <v>103</v>
      </c>
    </row>
    <row r="18" spans="2:7" ht="31.5" thickBot="1" x14ac:dyDescent="0.4">
      <c r="B18" s="69"/>
      <c r="C18" s="70" t="s">
        <v>109</v>
      </c>
    </row>
    <row r="19" spans="2:7" ht="36.75" customHeight="1" thickBot="1" x14ac:dyDescent="0.4">
      <c r="B19" s="69"/>
      <c r="C19" s="70" t="s">
        <v>108</v>
      </c>
    </row>
    <row r="20" spans="2:7" ht="31.5" thickBot="1" x14ac:dyDescent="0.4">
      <c r="B20" s="69"/>
      <c r="C20" s="70" t="s">
        <v>104</v>
      </c>
    </row>
    <row r="21" spans="2:7" ht="17.25" customHeight="1" thickBot="1" x14ac:dyDescent="0.4">
      <c r="B21" s="69"/>
      <c r="C21" s="70" t="s">
        <v>107</v>
      </c>
    </row>
    <row r="22" spans="2:7" ht="16" thickBot="1" x14ac:dyDescent="0.4">
      <c r="B22" s="69"/>
      <c r="C22" s="70" t="s">
        <v>110</v>
      </c>
    </row>
    <row r="23" spans="2:7" ht="31.5" thickBot="1" x14ac:dyDescent="0.4">
      <c r="B23" s="69"/>
      <c r="C23" s="70" t="s">
        <v>147</v>
      </c>
      <c r="G23" s="72"/>
    </row>
  </sheetData>
  <mergeCells count="2">
    <mergeCell ref="C2:C3"/>
    <mergeCell ref="B2:B3"/>
  </mergeCells>
  <pageMargins left="0.7" right="0.7" top="0.75" bottom="0.75" header="0.3" footer="0.3"/>
  <pageSetup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Start-up Expenses </vt:lpstr>
      <vt:lpstr>Cambridge Start Up Costs</vt:lpstr>
      <vt:lpstr>Instructions</vt:lpstr>
      <vt:lpstr>Allowed_Disallowed Costs</vt:lpstr>
      <vt:lpstr>'Cambridge Start Up Costs'!Print_Area</vt:lpstr>
      <vt:lpstr>Instructions!Print_Area</vt:lpstr>
      <vt:lpstr>'Start-up Expenses '!Print_Area</vt:lpstr>
      <vt:lpstr>'Cambridge Start Up Costs'!Print_Titles</vt:lpstr>
    </vt:vector>
  </TitlesOfParts>
  <Company>MRC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dchamber</dc:creator>
  <cp:lastModifiedBy>Wall, Jess (DDS)</cp:lastModifiedBy>
  <cp:lastPrinted>2022-04-07T17:33:18Z</cp:lastPrinted>
  <dcterms:created xsi:type="dcterms:W3CDTF">2013-11-08T15:59:37Z</dcterms:created>
  <dcterms:modified xsi:type="dcterms:W3CDTF">2025-04-05T15:08:57Z</dcterms:modified>
</cp:coreProperties>
</file>