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massgov-my.sharepoint.com/personal/brett_marks_mass_gov/Documents/B-Open Projects/UMass Memorial-Lucy/"/>
    </mc:Choice>
  </mc:AlternateContent>
  <xr:revisionPtr revIDLastSave="48" documentId="8_{CA77188E-2B74-424A-81B8-5CF550841B54}" xr6:coauthVersionLast="47" xr6:coauthVersionMax="47" xr10:uidLastSave="{6D2B557F-E25A-43D7-B4D8-44A10518E720}"/>
  <bookViews>
    <workbookView xWindow="-120" yWindow="-120" windowWidth="20730" windowHeight="11160" firstSheet="3" activeTab="6" xr2:uid="{D22F6DDC-A527-4404-AB01-CC58C687079C}"/>
  </bookViews>
  <sheets>
    <sheet name="Question #1" sheetId="1" r:id="rId1"/>
    <sheet name="Question #2" sheetId="2" r:id="rId2"/>
    <sheet name="Question #4 - University" sheetId="3" r:id="rId3"/>
    <sheet name="Question #4 - Memorial" sheetId="4" r:id="rId4"/>
    <sheet name="Question #4 - &quot;Other&quot;" sheetId="5" r:id="rId5"/>
    <sheet name="Question #5" sheetId="6" r:id="rId6"/>
    <sheet name="Question #6" sheetId="7" r:id="rId7"/>
  </sheets>
  <definedNames>
    <definedName name="_xlnm.Print_Titles" localSheetId="4">'Question #4 - "Other"'!$3:$3</definedName>
    <definedName name="_xlnm.Print_Titles" localSheetId="3">'Question #4 - Memorial'!$4:$5</definedName>
    <definedName name="_xlnm.Print_Titles" localSheetId="2">'Question #4 - University'!$4:$5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G24" i="1"/>
  <c r="E24" i="1"/>
  <c r="C24" i="1"/>
  <c r="N11" i="2"/>
  <c r="N10" i="2"/>
  <c r="N9" i="2"/>
  <c r="L8" i="2"/>
  <c r="K8" i="2"/>
  <c r="M8" i="2" s="1"/>
  <c r="J8" i="2"/>
  <c r="I8" i="2"/>
  <c r="H7" i="2"/>
  <c r="J7" i="2" s="1"/>
  <c r="J12" i="2" s="1"/>
  <c r="G7" i="2"/>
  <c r="G12" i="2" s="1"/>
  <c r="F7" i="2"/>
  <c r="F12" i="2" s="1"/>
  <c r="E7" i="2"/>
  <c r="E12" i="2" s="1"/>
  <c r="D7" i="2"/>
  <c r="D12" i="2" s="1"/>
  <c r="C7" i="2"/>
  <c r="C12" i="2" s="1"/>
  <c r="H12" i="2" l="1"/>
  <c r="I7" i="2"/>
  <c r="I12" i="2" s="1"/>
  <c r="K7" i="2"/>
  <c r="K12" i="2" l="1"/>
  <c r="M7" i="2"/>
  <c r="L7" i="2"/>
  <c r="L12" i="2" l="1"/>
  <c r="N7" i="2"/>
</calcChain>
</file>

<file path=xl/sharedStrings.xml><?xml version="1.0" encoding="utf-8"?>
<sst xmlns="http://schemas.openxmlformats.org/spreadsheetml/2006/main" count="1381" uniqueCount="497">
  <si>
    <t>Harrington Hosptial Factor 1 Data Results</t>
  </si>
  <si>
    <t>FY18-FY21 Actual</t>
  </si>
  <si>
    <t>Demographic results for HMH Hospital facilities</t>
  </si>
  <si>
    <t xml:space="preserve">HMH Data Results </t>
  </si>
  <si>
    <t>HMH Data Results</t>
  </si>
  <si>
    <t>FY18</t>
  </si>
  <si>
    <t>FY19</t>
  </si>
  <si>
    <t>FY20</t>
  </si>
  <si>
    <t>FY21</t>
  </si>
  <si>
    <t>Count</t>
  </si>
  <si>
    <t>%</t>
  </si>
  <si>
    <t>Gender</t>
  </si>
  <si>
    <t>FEMALE</t>
  </si>
  <si>
    <t>MALE</t>
  </si>
  <si>
    <t>UNKNOWN</t>
  </si>
  <si>
    <t>Total Gender</t>
  </si>
  <si>
    <t>Age</t>
  </si>
  <si>
    <t>0-17</t>
  </si>
  <si>
    <t>18-64</t>
  </si>
  <si>
    <t>65+</t>
  </si>
  <si>
    <t>Unknown</t>
  </si>
  <si>
    <t>Total Age</t>
  </si>
  <si>
    <t>Race</t>
  </si>
  <si>
    <t>American Indian or Alaska Native</t>
  </si>
  <si>
    <t>Asian</t>
  </si>
  <si>
    <t>Black or Africian American</t>
  </si>
  <si>
    <t>Hispanic/Latino</t>
  </si>
  <si>
    <t>Other/Unknown</t>
  </si>
  <si>
    <t>White</t>
  </si>
  <si>
    <t>Total Race</t>
  </si>
  <si>
    <t>Patient Origin</t>
  </si>
  <si>
    <t>Central Mass</t>
  </si>
  <si>
    <t>Eastern Mass</t>
  </si>
  <si>
    <t>Western Mass</t>
  </si>
  <si>
    <t>Out of State</t>
  </si>
  <si>
    <t>Total Patient Origin</t>
  </si>
  <si>
    <t>FY20 results were most likely impacted by COVID 19</t>
  </si>
  <si>
    <t>Count reflects the number of patients, not number of visits to a HMH facility</t>
  </si>
  <si>
    <t>Note that HMH is near the CT border</t>
  </si>
  <si>
    <t>Factor 4: Financial Feasibility and Reasonableness of Expenditures and Costs</t>
  </si>
  <si>
    <t>Applicant has provided (as an attachment) a certification, by an independent certified public accountant (CPA) as to the availability of sufficient funds for capital and ongoing operating costs necessary to support the Proposed Project without negative impacts or consequences to the Applicant's existing Patient Panel.</t>
  </si>
  <si>
    <r>
      <t xml:space="preserve">F4.a.i  </t>
    </r>
    <r>
      <rPr>
        <b/>
        <sz val="10"/>
        <color theme="1"/>
        <rFont val="Arial"/>
        <family val="2"/>
      </rPr>
      <t>Capital Costs Chart:</t>
    </r>
    <r>
      <rPr>
        <sz val="10"/>
        <color theme="1"/>
        <rFont val="Arial"/>
        <family val="2"/>
      </rPr>
      <t xml:space="preserve">
   </t>
    </r>
    <r>
      <rPr>
        <sz val="9"/>
        <color theme="1"/>
        <rFont val="Arial"/>
        <family val="2"/>
      </rPr>
      <t xml:space="preserve">         </t>
    </r>
    <r>
      <rPr>
        <sz val="10"/>
        <color theme="1"/>
        <rFont val="Arial"/>
        <family val="2"/>
      </rPr>
      <t>For each Functional Area document the square footage and costs for New Construction and/or Renovations.</t>
    </r>
  </si>
  <si>
    <t>Present Square Footage</t>
  </si>
  <si>
    <t>Square Footage Involved in Project</t>
  </si>
  <si>
    <t>Resulting Square Footage</t>
  </si>
  <si>
    <t>Total Cost</t>
  </si>
  <si>
    <t>Cost/Square Footage</t>
  </si>
  <si>
    <t>New Construction</t>
  </si>
  <si>
    <t>Renovation</t>
  </si>
  <si>
    <t>Add/Del Rows</t>
  </si>
  <si>
    <t>Functional Areas</t>
  </si>
  <si>
    <t>Net</t>
  </si>
  <si>
    <t>Gross</t>
  </si>
  <si>
    <t xml:space="preserve">New Construction </t>
  </si>
  <si>
    <t>New Inpatient Building - Fit Out</t>
  </si>
  <si>
    <t>New Inpatient Building - Shell</t>
  </si>
  <si>
    <t>Memorial West 4 Inpatient Bed Unit</t>
  </si>
  <si>
    <t>Memorial A Building Ground Radiology Renovation</t>
  </si>
  <si>
    <t>Memorial A Building LL1 Morgue Expansion</t>
  </si>
  <si>
    <t>Total (calculated):</t>
  </si>
  <si>
    <t>University Campus Patient Origin Campus (FY21)</t>
  </si>
  <si>
    <t>Data presented only includes patients with an origin of Central MA, Eastern MA, and Western MA</t>
  </si>
  <si>
    <t>Data presented only includes towns that meet a count that is &gt;11 for both Patient Panel and Med/Surg Discharges</t>
  </si>
  <si>
    <t>Patient Panel</t>
  </si>
  <si>
    <t>Med/Surg Discharges</t>
  </si>
  <si>
    <t>City/Town</t>
  </si>
  <si>
    <t>Region</t>
  </si>
  <si>
    <t>Worcester</t>
  </si>
  <si>
    <t>Central MA</t>
  </si>
  <si>
    <t>Shrewsbury</t>
  </si>
  <si>
    <t>Leominster</t>
  </si>
  <si>
    <t>Fitchburg</t>
  </si>
  <si>
    <t>Marlborough</t>
  </si>
  <si>
    <t>Auburn</t>
  </si>
  <si>
    <t>Webster, Dudley Hill</t>
  </si>
  <si>
    <t>Westborough</t>
  </si>
  <si>
    <t>Holden</t>
  </si>
  <si>
    <t>Millbury</t>
  </si>
  <si>
    <t>Spencer</t>
  </si>
  <si>
    <t>Southbridge</t>
  </si>
  <si>
    <t>Charlton</t>
  </si>
  <si>
    <t>Oxford</t>
  </si>
  <si>
    <t>Clinton</t>
  </si>
  <si>
    <t>Northborough</t>
  </si>
  <si>
    <t>Gardner</t>
  </si>
  <si>
    <t>Hudson</t>
  </si>
  <si>
    <t>West Boylston</t>
  </si>
  <si>
    <t>Milford</t>
  </si>
  <si>
    <t>Sutton, Wilkinsonvile, Wilkinsonville</t>
  </si>
  <si>
    <t>Dudley</t>
  </si>
  <si>
    <t>Whitinsville, Linwood</t>
  </si>
  <si>
    <t>North Grafton</t>
  </si>
  <si>
    <t>Leicester</t>
  </si>
  <si>
    <t>Rutland</t>
  </si>
  <si>
    <t>Athol, Phillipston</t>
  </si>
  <si>
    <t>Uxbridge</t>
  </si>
  <si>
    <t>Douglas, East Douglas</t>
  </si>
  <si>
    <t>Lunenburg</t>
  </si>
  <si>
    <t>Winchendon</t>
  </si>
  <si>
    <t>Sterling</t>
  </si>
  <si>
    <t>Northbridge</t>
  </si>
  <si>
    <t>Barre</t>
  </si>
  <si>
    <t>Grafton</t>
  </si>
  <si>
    <t>Franklin</t>
  </si>
  <si>
    <t>Eastern MA</t>
  </si>
  <si>
    <t>Lancaster</t>
  </si>
  <si>
    <t>Orange, Warwick</t>
  </si>
  <si>
    <t>Framingham</t>
  </si>
  <si>
    <t>Boylston</t>
  </si>
  <si>
    <t>Paxton, Worcester</t>
  </si>
  <si>
    <t>Sturbridge</t>
  </si>
  <si>
    <t>Bellingham</t>
  </si>
  <si>
    <t>North Brookfield, N Brookfield</t>
  </si>
  <si>
    <t>Hopkinton</t>
  </si>
  <si>
    <t>Westminster</t>
  </si>
  <si>
    <t>Springfield</t>
  </si>
  <si>
    <t>Wester MA</t>
  </si>
  <si>
    <t>South Grafton</t>
  </si>
  <si>
    <t>Jefferson</t>
  </si>
  <si>
    <t>Upton</t>
  </si>
  <si>
    <t>Blackstone</t>
  </si>
  <si>
    <t>North Oxford</t>
  </si>
  <si>
    <t>Rochdale</t>
  </si>
  <si>
    <t>Brookfield</t>
  </si>
  <si>
    <t>Berlin</t>
  </si>
  <si>
    <t>West Brookfield, W Brookfield</t>
  </si>
  <si>
    <t>Princeton</t>
  </si>
  <si>
    <t>Ashburnham</t>
  </si>
  <si>
    <t>Medway</t>
  </si>
  <si>
    <t>Hubbardston</t>
  </si>
  <si>
    <t>Ashland</t>
  </si>
  <si>
    <t>Cherry Valley</t>
  </si>
  <si>
    <t>Southborough</t>
  </si>
  <si>
    <t>Templeton</t>
  </si>
  <si>
    <t>Fiskdale, Sturbridge</t>
  </si>
  <si>
    <t>Bolton</t>
  </si>
  <si>
    <t>Hopedale</t>
  </si>
  <si>
    <t>Oakham</t>
  </si>
  <si>
    <t>Mendon</t>
  </si>
  <si>
    <t>Westfield, Montgomery</t>
  </si>
  <si>
    <t>East Brookfield, E Brookfield</t>
  </si>
  <si>
    <t>Baldwinville</t>
  </si>
  <si>
    <t>Townsend</t>
  </si>
  <si>
    <t>Pittsfield</t>
  </si>
  <si>
    <t>Shirley, Shirley Center, Shirley Ctr</t>
  </si>
  <si>
    <t>Ware, Hardwick</t>
  </si>
  <si>
    <t>Ashby</t>
  </si>
  <si>
    <t>Brimfield</t>
  </si>
  <si>
    <t>Warren</t>
  </si>
  <si>
    <t>Chicopee, Willimansett</t>
  </si>
  <si>
    <t>Lowell</t>
  </si>
  <si>
    <t>Holliston</t>
  </si>
  <si>
    <t>Holland, Fiskdale</t>
  </si>
  <si>
    <t>Holyoke</t>
  </si>
  <si>
    <t>Palmer</t>
  </si>
  <si>
    <t>Royalston, S Royalston</t>
  </si>
  <si>
    <t>Groton</t>
  </si>
  <si>
    <t>Petersham</t>
  </si>
  <si>
    <t>Norfolk</t>
  </si>
  <si>
    <t>Natick</t>
  </si>
  <si>
    <t>Stow</t>
  </si>
  <si>
    <t>New Braintree</t>
  </si>
  <si>
    <t>South Barre</t>
  </si>
  <si>
    <t>Ayer</t>
  </si>
  <si>
    <t>Lawrence</t>
  </si>
  <si>
    <t>Millis</t>
  </si>
  <si>
    <t>Fall River</t>
  </si>
  <si>
    <t>All Other Towns</t>
  </si>
  <si>
    <t>Grand Total</t>
  </si>
  <si>
    <t>Memorial Campus Patient Origin Campus (FY21)</t>
  </si>
  <si>
    <t>Western MA</t>
  </si>
  <si>
    <t>Gilbertville</t>
  </si>
  <si>
    <t>Monson</t>
  </si>
  <si>
    <t>Towns included in Other for both University and Memorial Campus</t>
  </si>
  <si>
    <t>University Campus towns included in other:</t>
  </si>
  <si>
    <t>Town</t>
  </si>
  <si>
    <t>Pepperell</t>
  </si>
  <si>
    <t>New Bedford</t>
  </si>
  <si>
    <t>Attleboro, S Attleboro, South Attleboro</t>
  </si>
  <si>
    <t>North Attleboro, N Attleboro</t>
  </si>
  <si>
    <t>Boston, Roxbury</t>
  </si>
  <si>
    <t>Acton</t>
  </si>
  <si>
    <t>Plymouth</t>
  </si>
  <si>
    <t>Westford</t>
  </si>
  <si>
    <t>Taunton</t>
  </si>
  <si>
    <t>Brockton</t>
  </si>
  <si>
    <t>Methuen</t>
  </si>
  <si>
    <t>Wrentham</t>
  </si>
  <si>
    <t>Wayland</t>
  </si>
  <si>
    <t>Mansfield</t>
  </si>
  <si>
    <t>Quincy</t>
  </si>
  <si>
    <t>North Reading</t>
  </si>
  <si>
    <t>North Dartmouth, Dartmouth, N Dartmouth</t>
  </si>
  <si>
    <t>Brookline</t>
  </si>
  <si>
    <t>Beverly</t>
  </si>
  <si>
    <t>Tewksbury</t>
  </si>
  <si>
    <t>Revere</t>
  </si>
  <si>
    <t>Bridgewater</t>
  </si>
  <si>
    <t>Norwood</t>
  </si>
  <si>
    <t>Chelsea</t>
  </si>
  <si>
    <t>Everett</t>
  </si>
  <si>
    <t>Plainville</t>
  </si>
  <si>
    <t>Boston</t>
  </si>
  <si>
    <t>Boxborough, Acton, Boxboro</t>
  </si>
  <si>
    <t>Chelmsford, Kates Corner, S Chelmsford</t>
  </si>
  <si>
    <t>Haverhill</t>
  </si>
  <si>
    <t>Boston, South Boston</t>
  </si>
  <si>
    <t>Braintree</t>
  </si>
  <si>
    <t>Onset</t>
  </si>
  <si>
    <t>South Yarmouth, Bass River, S Yarmouth</t>
  </si>
  <si>
    <t>Stoneham</t>
  </si>
  <si>
    <t>Foxboro, Foxborough</t>
  </si>
  <si>
    <t>Malden</t>
  </si>
  <si>
    <t>Dedham</t>
  </si>
  <si>
    <t>Hyde Park, Boston, Readville</t>
  </si>
  <si>
    <t>Jamaica Plain, Boston</t>
  </si>
  <si>
    <t>New Bedford, Acushnet</t>
  </si>
  <si>
    <t>Peabody</t>
  </si>
  <si>
    <t>Newburyport</t>
  </si>
  <si>
    <t>Hull</t>
  </si>
  <si>
    <t>Brighton, Boston</t>
  </si>
  <si>
    <t>Middleboro</t>
  </si>
  <si>
    <t>Belmont</t>
  </si>
  <si>
    <t>Roxbury, Boston</t>
  </si>
  <si>
    <t>Marstons Mills, Marstons Mls</t>
  </si>
  <si>
    <t>Milton</t>
  </si>
  <si>
    <t>Medfield</t>
  </si>
  <si>
    <t>Dorchester Center, Boston, Dorchester, Dorchestr Ctr</t>
  </si>
  <si>
    <t>Waltham, South Waltham</t>
  </si>
  <si>
    <t>Needham</t>
  </si>
  <si>
    <t>Dorchester, Boston, Grove Hall</t>
  </si>
  <si>
    <t>Woburn</t>
  </si>
  <si>
    <t>Marion</t>
  </si>
  <si>
    <t>Marshfield</t>
  </si>
  <si>
    <t>Medford</t>
  </si>
  <si>
    <t>Tyngsboro</t>
  </si>
  <si>
    <t>Salem</t>
  </si>
  <si>
    <t>Pembroke</t>
  </si>
  <si>
    <t>Lynn</t>
  </si>
  <si>
    <t>Somerville, Winter Hill</t>
  </si>
  <si>
    <t>Boston, East Boston</t>
  </si>
  <si>
    <t>Weymouth</t>
  </si>
  <si>
    <t>Chestnut Hill, Boston Clg, Boston College</t>
  </si>
  <si>
    <t>Wilmington</t>
  </si>
  <si>
    <t>Mashpee</t>
  </si>
  <si>
    <t>Seekonk</t>
  </si>
  <si>
    <t>Mattapan, Boston</t>
  </si>
  <si>
    <t>Hyannis</t>
  </si>
  <si>
    <t>Mattapoisett</t>
  </si>
  <si>
    <t>Carver</t>
  </si>
  <si>
    <t>Dighton</t>
  </si>
  <si>
    <t>Andover</t>
  </si>
  <si>
    <t>Dracut</t>
  </si>
  <si>
    <t>Gloucester</t>
  </si>
  <si>
    <t>Needham Heights, Needham, Needham Hgts</t>
  </si>
  <si>
    <t>Rockland</t>
  </si>
  <si>
    <t>Newton Upper Falls, Newton, Newton U F</t>
  </si>
  <si>
    <t>Scituate</t>
  </si>
  <si>
    <t>Newton, Newtonville</t>
  </si>
  <si>
    <t>Sharon</t>
  </si>
  <si>
    <t>Eastham</t>
  </si>
  <si>
    <t>South Dennis</t>
  </si>
  <si>
    <t>North Andover</t>
  </si>
  <si>
    <t>Cambridge</t>
  </si>
  <si>
    <t>Essex</t>
  </si>
  <si>
    <t>West Yarmouth, W Yarmouth</t>
  </si>
  <si>
    <t>Amesbury</t>
  </si>
  <si>
    <t>Westwood</t>
  </si>
  <si>
    <t>Fairhaven</t>
  </si>
  <si>
    <t>Brewster</t>
  </si>
  <si>
    <t>Hanson</t>
  </si>
  <si>
    <t>Chatham</t>
  </si>
  <si>
    <t>West Boxford</t>
  </si>
  <si>
    <t>Dennis Port, Dennisport</t>
  </si>
  <si>
    <t>Dorchester, Boston</t>
  </si>
  <si>
    <t>Allston, Boston</t>
  </si>
  <si>
    <t>Norton</t>
  </si>
  <si>
    <t>Stoughton</t>
  </si>
  <si>
    <t>Boxford</t>
  </si>
  <si>
    <t>Carlisle</t>
  </si>
  <si>
    <t>Berkley</t>
  </si>
  <si>
    <t>West Roxbury, Boston</t>
  </si>
  <si>
    <t>Osterville</t>
  </si>
  <si>
    <t>Lynnfield</t>
  </si>
  <si>
    <t>Dorchester, Boston, Uphams Corner</t>
  </si>
  <si>
    <t>Hingham</t>
  </si>
  <si>
    <t>Dover</t>
  </si>
  <si>
    <t>Avon</t>
  </si>
  <si>
    <t>Concord</t>
  </si>
  <si>
    <t>Wakefield</t>
  </si>
  <si>
    <t>Arlington, E Arlington, East Arlington</t>
  </si>
  <si>
    <t>Watertown, E Watertown, East Watertown</t>
  </si>
  <si>
    <t>Duxbury</t>
  </si>
  <si>
    <t>West Newbury</t>
  </si>
  <si>
    <t>Winchester</t>
  </si>
  <si>
    <t>North Billerica, N Billerica</t>
  </si>
  <si>
    <t>Lincoln</t>
  </si>
  <si>
    <t>Whitman</t>
  </si>
  <si>
    <t>Littleton</t>
  </si>
  <si>
    <t>South Dartmouth, Dartmouth, Nonquitt, S Dartmouth</t>
  </si>
  <si>
    <t>Raynham</t>
  </si>
  <si>
    <t>South Weymouth, S Weymouth, Weymouth</t>
  </si>
  <si>
    <t>Acushnet, New Bedford</t>
  </si>
  <si>
    <t>Byfield, Newbury</t>
  </si>
  <si>
    <t>Rochester</t>
  </si>
  <si>
    <t>Newtonville, Newton</t>
  </si>
  <si>
    <t>Bedford</t>
  </si>
  <si>
    <t>Topsfield</t>
  </si>
  <si>
    <t>Rockport</t>
  </si>
  <si>
    <t>Vineyard Haven, Vineyard Hvn</t>
  </si>
  <si>
    <t>Haverhill, Bradford, Ward Hill</t>
  </si>
  <si>
    <t>Walpole</t>
  </si>
  <si>
    <t>East Dennis</t>
  </si>
  <si>
    <t>Wareham</t>
  </si>
  <si>
    <t>Salisbury, Salisbury Bch, Salisbury Beach</t>
  </si>
  <si>
    <t>Lakeville</t>
  </si>
  <si>
    <t>Sandwich</t>
  </si>
  <si>
    <t>West Bridgewater, W Bridgewater</t>
  </si>
  <si>
    <t>Saugus</t>
  </si>
  <si>
    <t>West Newton, Newton</t>
  </si>
  <si>
    <t>East Falmouth, E Falmouth, Ea Falmouth, Hatchville, Tea...</t>
  </si>
  <si>
    <t>Lynn, East Lynn</t>
  </si>
  <si>
    <t>East Taunton</t>
  </si>
  <si>
    <t>Westport</t>
  </si>
  <si>
    <t>Newton Center, Newton, Newton Centre</t>
  </si>
  <si>
    <t>North Easton</t>
  </si>
  <si>
    <t>Sherborn</t>
  </si>
  <si>
    <t>North Falmouth, N Falmouth</t>
  </si>
  <si>
    <t>Somerville</t>
  </si>
  <si>
    <t>Lexington</t>
  </si>
  <si>
    <t>Provincetown</t>
  </si>
  <si>
    <t>Harwich Port</t>
  </si>
  <si>
    <t>Randolph</t>
  </si>
  <si>
    <t>South Orleans</t>
  </si>
  <si>
    <t>Manchaug</t>
  </si>
  <si>
    <t>Sudbury</t>
  </si>
  <si>
    <t>Fayville, Southborough</t>
  </si>
  <si>
    <t>Maynard</t>
  </si>
  <si>
    <t>Devens, Ayer</t>
  </si>
  <si>
    <t>South Lancaster, S Lancaster</t>
  </si>
  <si>
    <t>East Templeton, E Templeton</t>
  </si>
  <si>
    <t>West Townsend, Townsend, W Townsend</t>
  </si>
  <si>
    <t>Harvard</t>
  </si>
  <si>
    <t>Millville</t>
  </si>
  <si>
    <t>Charlton City</t>
  </si>
  <si>
    <t>North Uxbridge, N Uxbridge</t>
  </si>
  <si>
    <t>Linwood</t>
  </si>
  <si>
    <t>Easthampton, E Hampton, Mount Tom, Westhampton</t>
  </si>
  <si>
    <t>Feeding Hills</t>
  </si>
  <si>
    <t>Chicopee</t>
  </si>
  <si>
    <t>West Springfield, W Springfield</t>
  </si>
  <si>
    <t>Ludlow</t>
  </si>
  <si>
    <t>West Warren</t>
  </si>
  <si>
    <t>Adams</t>
  </si>
  <si>
    <t>Lee</t>
  </si>
  <si>
    <t>Greenfield, Leyden</t>
  </si>
  <si>
    <t>New Salem</t>
  </si>
  <si>
    <t>Amherst, Cushman, Pelham</t>
  </si>
  <si>
    <t>Agawam</t>
  </si>
  <si>
    <t>Belchertown</t>
  </si>
  <si>
    <t>Wales</t>
  </si>
  <si>
    <t>Southampton</t>
  </si>
  <si>
    <t>Indian Orchard, Indian Orch, Springfield</t>
  </si>
  <si>
    <t>Wheelwright</t>
  </si>
  <si>
    <t>Dalton</t>
  </si>
  <si>
    <t>Bondsville</t>
  </si>
  <si>
    <t>Warwick, Orange</t>
  </si>
  <si>
    <t>Northampton</t>
  </si>
  <si>
    <t>Cheshire</t>
  </si>
  <si>
    <t>South Deerfield, S Deerfield</t>
  </si>
  <si>
    <t>Hadley</t>
  </si>
  <si>
    <t>Lenox</t>
  </si>
  <si>
    <t>South Hadley</t>
  </si>
  <si>
    <t>Longmeadow, Spfld, Springfield</t>
  </si>
  <si>
    <t>Florence, Bay State Village, Bay State Vlg, Northa...</t>
  </si>
  <si>
    <t>North Adams, Clarksburg, Florida</t>
  </si>
  <si>
    <t>Great Barrington, Egremont, Gt Barrington, N Egremont, New...</t>
  </si>
  <si>
    <t>Sheffield</t>
  </si>
  <si>
    <t>Turners Falls</t>
  </si>
  <si>
    <t>Thorndike</t>
  </si>
  <si>
    <t>Sunderland</t>
  </si>
  <si>
    <t>Hardwick</t>
  </si>
  <si>
    <t>Three Rivers</t>
  </si>
  <si>
    <t>Erving</t>
  </si>
  <si>
    <t>Huntington, Montgomery</t>
  </si>
  <si>
    <t>Wilbraham</t>
  </si>
  <si>
    <t>Monterey, West Otis</t>
  </si>
  <si>
    <t>Hampden</t>
  </si>
  <si>
    <t>Housatonic</t>
  </si>
  <si>
    <t>Richmond</t>
  </si>
  <si>
    <t>Shelburne Falls, Shelburne Fls</t>
  </si>
  <si>
    <t>Sandisfield</t>
  </si>
  <si>
    <t>Montague</t>
  </si>
  <si>
    <t>Leeds</t>
  </si>
  <si>
    <t>Westfield</t>
  </si>
  <si>
    <t>Russell</t>
  </si>
  <si>
    <t>Otis</t>
  </si>
  <si>
    <t>East Otis</t>
  </si>
  <si>
    <t>Haydenville, West Whately</t>
  </si>
  <si>
    <t>Wendell</t>
  </si>
  <si>
    <t>East Longmeadow, E Longmeadow</t>
  </si>
  <si>
    <t>Lanesboro, Hancock, New Ashford</t>
  </si>
  <si>
    <t>Becket, Washington</t>
  </si>
  <si>
    <t>Williamstown</t>
  </si>
  <si>
    <t>North Hatfield, N Hatfield</t>
  </si>
  <si>
    <t>Hatfield</t>
  </si>
  <si>
    <t>Southwick</t>
  </si>
  <si>
    <t>Bernardston, Leyden</t>
  </si>
  <si>
    <t>Northfield</t>
  </si>
  <si>
    <t>Memorial Campus towns included in other:</t>
  </si>
  <si>
    <t>Waltham, North Waltham</t>
  </si>
  <si>
    <t>Billerica</t>
  </si>
  <si>
    <t>Dennis</t>
  </si>
  <si>
    <t>East Wareham, E Wareham</t>
  </si>
  <si>
    <t>East Weymouth, Weymouth</t>
  </si>
  <si>
    <t>Ipswich</t>
  </si>
  <si>
    <t>Weston</t>
  </si>
  <si>
    <t>Blandford</t>
  </si>
  <si>
    <t>Arlington</t>
  </si>
  <si>
    <t>Assonet</t>
  </si>
  <si>
    <t>Bryantville</t>
  </si>
  <si>
    <t>Buzzards Bay, Bourne</t>
  </si>
  <si>
    <t>Cambridge, E Cambridge, East Cambridge</t>
  </si>
  <si>
    <t>Cambridge, N Cambridge, North Cambridge</t>
  </si>
  <si>
    <t>Danvers</t>
  </si>
  <si>
    <t>East Sandwich, E Sandwich</t>
  </si>
  <si>
    <t>Falmouth</t>
  </si>
  <si>
    <t>Hanscom Afb, Bedford</t>
  </si>
  <si>
    <t>Harwich, E Harwich, East Harwich</t>
  </si>
  <si>
    <t>Holbrook</t>
  </si>
  <si>
    <t>Kingston</t>
  </si>
  <si>
    <t>North Scituate, N Scituate, Scituate</t>
  </si>
  <si>
    <t>Pocasset</t>
  </si>
  <si>
    <t>Quincy, Wollaston</t>
  </si>
  <si>
    <t>Rehoboth</t>
  </si>
  <si>
    <t>Roslindale, Boston</t>
  </si>
  <si>
    <t>Roxbury Crossing, Boston, Mission Hill, Roxbury, Roxbury X...</t>
  </si>
  <si>
    <t>Somerset</t>
  </si>
  <si>
    <t>South Easton</t>
  </si>
  <si>
    <t>Swampscott</t>
  </si>
  <si>
    <t>Wellesley Hills, Wellesley, Wellesley Hls</t>
  </si>
  <si>
    <t>Winthrop</t>
  </si>
  <si>
    <t>Still River</t>
  </si>
  <si>
    <t>Chesterfield</t>
  </si>
  <si>
    <t>Millers Falls</t>
  </si>
  <si>
    <t>Williamsburg</t>
  </si>
  <si>
    <t>FY21 Results</t>
  </si>
  <si>
    <t>University Campus</t>
  </si>
  <si>
    <t>Memorial Campus</t>
  </si>
  <si>
    <t>Total</t>
  </si>
  <si>
    <t>DCU*</t>
  </si>
  <si>
    <t>Hospital at Home</t>
  </si>
  <si>
    <t>N/A</t>
  </si>
  <si>
    <t>Avg LOS; excludes NB</t>
  </si>
  <si>
    <t>Patient Days, excl newborns</t>
  </si>
  <si>
    <t>Newborn Patient Days</t>
  </si>
  <si>
    <t>Discharges, excl newborns</t>
  </si>
  <si>
    <t>Newborn Discharges</t>
  </si>
  <si>
    <t>M/S Discharges</t>
  </si>
  <si>
    <t>Occupancy (Based on Operational Beds, excl NB)</t>
  </si>
  <si>
    <t>M/S Census Days</t>
  </si>
  <si>
    <t>M/S Operational Beds</t>
  </si>
  <si>
    <t>M/S Occupancy (Based on Operational Beds)</t>
  </si>
  <si>
    <t>Total number of Transfers Requested</t>
  </si>
  <si>
    <t>Number of Transfers Received</t>
  </si>
  <si>
    <t>Number of Transfers Declined</t>
  </si>
  <si>
    <t>Total w/ DCU and HaH</t>
  </si>
  <si>
    <t>Arrival to Depart time is define as the point a pt is admitted into an ED area until they are discharges from the ED area; this excludes Triage and ED Lobby time</t>
  </si>
  <si>
    <t>Source: EPIC Custom Report</t>
  </si>
  <si>
    <t>ED 1: ED Visits</t>
  </si>
  <si>
    <t>ED 4: Total number of all Pts remaining in the emergency dept for 12 or more hours from arrival to ED departure including ED obs-stay</t>
  </si>
  <si>
    <t>ED 5: Total # of Pts Defined as BH</t>
  </si>
  <si>
    <t>Month</t>
  </si>
  <si>
    <t>University</t>
  </si>
  <si>
    <t>Memorial</t>
  </si>
  <si>
    <t>October</t>
  </si>
  <si>
    <t>November</t>
  </si>
  <si>
    <t>December</t>
  </si>
  <si>
    <t>January</t>
  </si>
  <si>
    <t>February</t>
  </si>
  <si>
    <t>March</t>
  </si>
  <si>
    <t>April</t>
  </si>
  <si>
    <t>May</t>
  </si>
  <si>
    <t>June</t>
  </si>
  <si>
    <t>July</t>
  </si>
  <si>
    <t>August</t>
  </si>
  <si>
    <t>September</t>
  </si>
  <si>
    <t>In FY21 Harrington experienced an increase in Pt Panel due to vaccine clinic activity</t>
  </si>
  <si>
    <t>All Operational Beds, Excl Bassinets</t>
  </si>
  <si>
    <t>All Licensed Beds, Excl Bassinets</t>
  </si>
  <si>
    <t>Single Occupancy Rooms, All licensed beds</t>
  </si>
  <si>
    <t>Double Occupancy Rooms, All licensed beds</t>
  </si>
  <si>
    <t xml:space="preserve">Case Mix Index, All patients </t>
  </si>
  <si>
    <t>*</t>
  </si>
  <si>
    <t>* This [DCU] was a temporary hospital that UMMH set up to respond to the COVID pandemic inpatient needs</t>
  </si>
  <si>
    <r>
      <t>ED 2: Median time</t>
    </r>
    <r>
      <rPr>
        <b/>
        <sz val="7"/>
        <color theme="4"/>
        <rFont val="Arial"/>
        <family val="2"/>
      </rPr>
      <t xml:space="preserve"> (in mins)</t>
    </r>
    <r>
      <rPr>
        <b/>
        <sz val="7"/>
        <color rgb="FF000000"/>
        <rFont val="Arial"/>
        <family val="2"/>
      </rPr>
      <t xml:space="preserve"> from ED arrival to ED departure for admitted ED Pts, per month</t>
    </r>
  </si>
  <si>
    <r>
      <t>ED 3: Median time</t>
    </r>
    <r>
      <rPr>
        <b/>
        <sz val="7"/>
        <color theme="4"/>
        <rFont val="Arial"/>
        <family val="2"/>
      </rPr>
      <t xml:space="preserve"> (in mins)</t>
    </r>
    <r>
      <rPr>
        <b/>
        <sz val="7"/>
        <color rgb="FF000000"/>
        <rFont val="Arial"/>
        <family val="2"/>
      </rPr>
      <t xml:space="preserve"> from ED arrival to ED departure for discharge ED Pts, per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</si>
</sst>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_);\(#,##0.0\)"/>
    <numFmt numFmtId="167" formatCode="#,##0.0000"/>
    <numFmt numFmtId="168" formatCode="&quot;$&quot;#,##0.00"/>
    <numFmt numFmtId="169" formatCode="&quot;$&quot;#,##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rgb="FF000000"/>
      <name val="Arial"/>
      <family val="2"/>
    </font>
    <font>
      <b/>
      <sz val="14"/>
      <color theme="1"/>
      <name val="Calibri"/>
      <family val="2"/>
      <scheme val="minor"/>
    </font>
    <font>
      <b/>
      <sz val="10"/>
      <color rgb="FF000000"/>
      <name val="Arial"/>
      <family val="2"/>
    </font>
    <font>
      <b/>
      <sz val="11"/>
      <color rgb="FFFF0000"/>
      <name val="Calibri"/>
      <family val="2"/>
      <scheme val="minor"/>
    </font>
    <font>
      <sz val="11"/>
      <color rgb="FF000000"/>
      <name val="Calibri"/>
      <family val="2"/>
    </font>
    <font>
      <b/>
      <sz val="11"/>
      <color rgb="FFFF0000"/>
      <name val="Calibri"/>
      <family val="2"/>
    </font>
    <font>
      <b/>
      <sz val="11"/>
      <color theme="0"/>
      <name val="Calibri"/>
      <family val="2"/>
    </font>
    <font>
      <b/>
      <sz val="11"/>
      <color theme="1"/>
      <name val="Calibri"/>
      <family val="2"/>
    </font>
    <font>
      <b/>
      <sz val="11"/>
      <color rgb="FF000000"/>
      <name val="Calibri"/>
      <family val="2"/>
    </font>
    <font>
      <b/>
      <i/>
      <sz val="11"/>
      <color rgb="FFFF0000"/>
      <name val="Calibri"/>
      <family val="2"/>
    </font>
    <font>
      <sz val="11"/>
      <color rgb="FFFF0000"/>
      <name val="Calibri"/>
      <family val="2"/>
    </font>
    <font>
      <b/>
      <sz val="10"/>
      <color theme="1"/>
      <name val="Arial"/>
      <family val="2"/>
    </font>
    <font>
      <sz val="10"/>
      <color theme="1"/>
      <name val="Arial"/>
      <family val="2"/>
    </font>
    <font>
      <sz val="9"/>
      <color theme="1"/>
      <name val="Arial"/>
      <family val="2"/>
    </font>
    <font>
      <sz val="7"/>
      <color theme="1"/>
      <name val="Arial"/>
      <family val="2"/>
    </font>
    <font>
      <b/>
      <sz val="7"/>
      <color rgb="FF000000"/>
      <name val="Arial"/>
      <family val="2"/>
    </font>
    <font>
      <b/>
      <sz val="7"/>
      <color theme="4"/>
      <name val="Arial"/>
      <family val="2"/>
    </font>
  </fonts>
  <fills count="11">
    <fill>
      <patternFill patternType="none"/>
    </fill>
    <fill>
      <patternFill patternType="gray125"/>
    </fill>
    <fill>
      <patternFill patternType="solid">
        <fgColor theme="7"/>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D6DCE4"/>
        <bgColor indexed="64"/>
      </patternFill>
    </fill>
    <fill>
      <patternFill patternType="solid">
        <fgColor rgb="FFB4C6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0">
    <xf numFmtId="0" fontId="0" fillId="0" borderId="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Border="0" applyAlignment="0"/>
    <xf numFmtId="9" fontId="8" fillId="0" borderId="0" applyFont="0" applyFill="0" applyBorder="0" applyAlignment="0" applyProtection="0"/>
  </cellStyleXfs>
  <cellXfs count="116">
    <xf numFmtId="0" fontId="0" fillId="0" borderId="0" xfId="0"/>
    <xf numFmtId="0" fontId="4" fillId="0" borderId="0" xfId="2"/>
    <xf numFmtId="0" fontId="9" fillId="0" borderId="0" xfId="8" applyFont="1"/>
    <xf numFmtId="0" fontId="8" fillId="0" borderId="0" xfId="8"/>
    <xf numFmtId="0" fontId="12" fillId="4" borderId="0" xfId="8" applyFont="1" applyFill="1"/>
    <xf numFmtId="0" fontId="12" fillId="4" borderId="10" xfId="8" applyFont="1" applyFill="1" applyBorder="1" applyAlignment="1">
      <alignment horizontal="center"/>
    </xf>
    <xf numFmtId="0" fontId="12" fillId="4" borderId="0" xfId="8" applyFont="1" applyFill="1" applyBorder="1" applyAlignment="1">
      <alignment horizontal="center"/>
    </xf>
    <xf numFmtId="0" fontId="12" fillId="4" borderId="11" xfId="8" applyFont="1" applyFill="1" applyBorder="1" applyAlignment="1">
      <alignment horizontal="center"/>
    </xf>
    <xf numFmtId="0" fontId="12" fillId="0" borderId="2" xfId="8" applyFont="1" applyBorder="1"/>
    <xf numFmtId="0" fontId="13" fillId="0" borderId="0" xfId="8" applyFont="1"/>
    <xf numFmtId="0" fontId="16" fillId="0" borderId="1" xfId="0" applyFont="1" applyBorder="1" applyAlignment="1">
      <alignment horizontal="center" vertical="center" wrapText="1"/>
    </xf>
    <xf numFmtId="0" fontId="17" fillId="0" borderId="1" xfId="0" applyFont="1" applyBorder="1" applyAlignment="1">
      <alignment vertical="center" wrapText="1"/>
    </xf>
    <xf numFmtId="3" fontId="17" fillId="0" borderId="1" xfId="0" applyNumberFormat="1" applyFont="1" applyBorder="1" applyAlignment="1">
      <alignment vertical="center" wrapText="1"/>
    </xf>
    <xf numFmtId="168" fontId="17" fillId="0" borderId="1" xfId="0" applyNumberFormat="1" applyFont="1" applyBorder="1" applyAlignment="1">
      <alignment vertical="center" wrapText="1"/>
    </xf>
    <xf numFmtId="169" fontId="17" fillId="0" borderId="1" xfId="0" applyNumberFormat="1" applyFont="1" applyBorder="1" applyAlignment="1">
      <alignment vertical="center" wrapText="1"/>
    </xf>
    <xf numFmtId="0" fontId="17" fillId="4" borderId="1" xfId="0" applyFont="1" applyFill="1" applyBorder="1" applyAlignment="1">
      <alignment wrapText="1"/>
    </xf>
    <xf numFmtId="0" fontId="17" fillId="4" borderId="24" xfId="0" applyFont="1" applyFill="1" applyBorder="1" applyAlignment="1">
      <alignment wrapText="1"/>
    </xf>
    <xf numFmtId="3" fontId="17" fillId="4" borderId="1" xfId="0" applyNumberFormat="1" applyFont="1" applyFill="1" applyBorder="1" applyAlignment="1">
      <alignment wrapText="1"/>
    </xf>
    <xf numFmtId="0" fontId="5" fillId="0" borderId="0" xfId="3" applyFont="1"/>
    <xf numFmtId="0" fontId="1" fillId="0" borderId="0" xfId="3"/>
    <xf numFmtId="0" fontId="2" fillId="0" borderId="1" xfId="3" applyFont="1" applyBorder="1"/>
    <xf numFmtId="0" fontId="2" fillId="0" borderId="1" xfId="3" applyFont="1" applyBorder="1" applyAlignment="1">
      <alignment horizontal="center"/>
    </xf>
    <xf numFmtId="37" fontId="1" fillId="0" borderId="0" xfId="3" applyNumberFormat="1"/>
    <xf numFmtId="164" fontId="4" fillId="0" borderId="0" xfId="4" applyNumberFormat="1" applyFont="1"/>
    <xf numFmtId="0" fontId="2" fillId="0" borderId="2" xfId="3" applyFont="1" applyBorder="1"/>
    <xf numFmtId="37" fontId="2" fillId="0" borderId="2" xfId="3" applyNumberFormat="1" applyFont="1" applyBorder="1"/>
    <xf numFmtId="164" fontId="2" fillId="0" borderId="2" xfId="4" applyNumberFormat="1" applyFont="1" applyBorder="1"/>
    <xf numFmtId="37" fontId="4" fillId="0" borderId="0" xfId="1" applyNumberFormat="1" applyFont="1"/>
    <xf numFmtId="165" fontId="4" fillId="0" borderId="0" xfId="1" applyNumberFormat="1" applyFont="1"/>
    <xf numFmtId="0" fontId="7" fillId="0" borderId="0" xfId="3" applyFont="1"/>
    <xf numFmtId="0" fontId="1" fillId="0" borderId="0" xfId="5"/>
    <xf numFmtId="37" fontId="1" fillId="0" borderId="0" xfId="5" applyNumberFormat="1" applyAlignment="1">
      <alignment horizontal="center"/>
    </xf>
    <xf numFmtId="0" fontId="2" fillId="0" borderId="0" xfId="5" applyFont="1"/>
    <xf numFmtId="37" fontId="1" fillId="4" borderId="0" xfId="5" applyNumberFormat="1" applyFill="1" applyAlignment="1">
      <alignment horizontal="center"/>
    </xf>
    <xf numFmtId="37" fontId="1" fillId="5" borderId="0" xfId="5" applyNumberFormat="1" applyFill="1" applyAlignment="1">
      <alignment horizontal="center"/>
    </xf>
    <xf numFmtId="166" fontId="1" fillId="0" borderId="0" xfId="5" applyNumberFormat="1" applyAlignment="1">
      <alignment horizontal="center"/>
    </xf>
    <xf numFmtId="166" fontId="1" fillId="4" borderId="0" xfId="5" applyNumberFormat="1" applyFill="1" applyAlignment="1">
      <alignment horizontal="center"/>
    </xf>
    <xf numFmtId="166" fontId="1" fillId="5" borderId="0" xfId="5" applyNumberFormat="1" applyFill="1" applyAlignment="1">
      <alignment horizontal="center"/>
    </xf>
    <xf numFmtId="167" fontId="1" fillId="0" borderId="0" xfId="5" applyNumberFormat="1" applyAlignment="1">
      <alignment horizontal="center"/>
    </xf>
    <xf numFmtId="167" fontId="1" fillId="4" borderId="0" xfId="5" applyNumberFormat="1" applyFill="1" applyAlignment="1">
      <alignment horizontal="center"/>
    </xf>
    <xf numFmtId="167" fontId="1" fillId="5" borderId="0" xfId="5" applyNumberFormat="1" applyFill="1" applyAlignment="1">
      <alignment horizontal="center"/>
    </xf>
    <xf numFmtId="164" fontId="4" fillId="0" borderId="0" xfId="6" applyNumberFormat="1" applyFont="1" applyAlignment="1">
      <alignment horizontal="center"/>
    </xf>
    <xf numFmtId="164" fontId="4" fillId="4" borderId="0" xfId="6" applyNumberFormat="1" applyFont="1" applyFill="1" applyAlignment="1">
      <alignment horizontal="center"/>
    </xf>
    <xf numFmtId="164" fontId="4" fillId="5" borderId="0" xfId="6" applyNumberFormat="1" applyFont="1" applyFill="1" applyAlignment="1">
      <alignment horizontal="center"/>
    </xf>
    <xf numFmtId="165" fontId="4" fillId="0" borderId="0" xfId="7" applyNumberFormat="1" applyFont="1" applyAlignment="1">
      <alignment horizontal="center"/>
    </xf>
    <xf numFmtId="0" fontId="4" fillId="0" borderId="0" xfId="2" applyAlignment="1">
      <alignment horizontal="center"/>
    </xf>
    <xf numFmtId="0" fontId="0" fillId="0" borderId="0" xfId="0" applyAlignment="1">
      <alignment horizontal="center"/>
    </xf>
    <xf numFmtId="0" fontId="1" fillId="0" borderId="3" xfId="5" applyBorder="1"/>
    <xf numFmtId="164" fontId="4" fillId="0" borderId="3" xfId="6" applyNumberFormat="1" applyFont="1" applyBorder="1" applyAlignment="1">
      <alignment horizontal="center"/>
    </xf>
    <xf numFmtId="164" fontId="4" fillId="4" borderId="3" xfId="6" applyNumberFormat="1" applyFont="1" applyFill="1" applyBorder="1" applyAlignment="1">
      <alignment horizontal="center"/>
    </xf>
    <xf numFmtId="0" fontId="4" fillId="0" borderId="3" xfId="2" applyBorder="1" applyAlignment="1">
      <alignment horizontal="center"/>
    </xf>
    <xf numFmtId="37" fontId="1" fillId="0" borderId="3" xfId="5" applyNumberFormat="1" applyBorder="1" applyAlignment="1">
      <alignment horizontal="center"/>
    </xf>
    <xf numFmtId="164" fontId="4" fillId="5" borderId="3" xfId="6" applyNumberFormat="1" applyFont="1" applyFill="1" applyBorder="1" applyAlignment="1">
      <alignment horizontal="center"/>
    </xf>
    <xf numFmtId="0" fontId="2" fillId="0" borderId="1" xfId="5" applyFont="1" applyBorder="1" applyAlignment="1">
      <alignment horizontal="center" vertical="center" wrapText="1"/>
    </xf>
    <xf numFmtId="0" fontId="2" fillId="4" borderId="1" xfId="5" applyFont="1" applyFill="1" applyBorder="1" applyAlignment="1">
      <alignment horizontal="center" vertical="center" wrapText="1"/>
    </xf>
    <xf numFmtId="0" fontId="2" fillId="5" borderId="1" xfId="5" applyFont="1" applyFill="1" applyBorder="1" applyAlignment="1">
      <alignment horizontal="center" vertical="center" wrapText="1"/>
    </xf>
    <xf numFmtId="0" fontId="5" fillId="0" borderId="0" xfId="2" applyFont="1"/>
    <xf numFmtId="0" fontId="6" fillId="0" borderId="0" xfId="2" applyFont="1"/>
    <xf numFmtId="0" fontId="6" fillId="0" borderId="1" xfId="2" applyFont="1" applyBorder="1" applyAlignment="1">
      <alignment horizontal="center" wrapText="1"/>
    </xf>
    <xf numFmtId="37" fontId="4" fillId="0" borderId="0" xfId="2" applyNumberFormat="1"/>
    <xf numFmtId="0" fontId="6" fillId="0" borderId="2" xfId="2" applyFont="1" applyBorder="1"/>
    <xf numFmtId="37" fontId="6" fillId="0" borderId="2" xfId="2" applyNumberFormat="1" applyFont="1" applyBorder="1"/>
    <xf numFmtId="165" fontId="4" fillId="0" borderId="0" xfId="7" applyNumberFormat="1" applyFont="1" applyAlignment="1">
      <alignment horizontal="center" vertical="center"/>
    </xf>
    <xf numFmtId="0" fontId="10" fillId="7" borderId="8" xfId="8" applyFont="1" applyFill="1" applyBorder="1" applyAlignment="1">
      <alignment horizontal="center"/>
    </xf>
    <xf numFmtId="0" fontId="10" fillId="7" borderId="1" xfId="8" applyFont="1" applyFill="1" applyBorder="1" applyAlignment="1">
      <alignment horizontal="center"/>
    </xf>
    <xf numFmtId="0" fontId="11" fillId="8" borderId="1" xfId="8" applyFont="1" applyFill="1" applyBorder="1" applyAlignment="1">
      <alignment horizontal="center"/>
    </xf>
    <xf numFmtId="0" fontId="12" fillId="5" borderId="1" xfId="8" applyFont="1" applyFill="1" applyBorder="1" applyAlignment="1">
      <alignment horizontal="center"/>
    </xf>
    <xf numFmtId="0" fontId="12" fillId="9" borderId="1" xfId="8" applyFont="1" applyFill="1" applyBorder="1" applyAlignment="1">
      <alignment horizontal="center"/>
    </xf>
    <xf numFmtId="0" fontId="12" fillId="9" borderId="9" xfId="8" applyFont="1" applyFill="1" applyBorder="1" applyAlignment="1">
      <alignment horizontal="center"/>
    </xf>
    <xf numFmtId="0" fontId="16" fillId="0" borderId="1" xfId="0" applyFont="1" applyBorder="1" applyAlignment="1">
      <alignment wrapText="1"/>
    </xf>
    <xf numFmtId="37" fontId="8" fillId="0" borderId="10" xfId="8" applyNumberFormat="1" applyBorder="1" applyAlignment="1">
      <alignment horizontal="center"/>
    </xf>
    <xf numFmtId="164" fontId="4" fillId="0" borderId="0" xfId="9" applyNumberFormat="1" applyFont="1" applyBorder="1" applyAlignment="1">
      <alignment horizontal="center"/>
    </xf>
    <xf numFmtId="37" fontId="8" fillId="0" borderId="0" xfId="8" applyNumberFormat="1" applyBorder="1" applyAlignment="1">
      <alignment horizontal="center"/>
    </xf>
    <xf numFmtId="3" fontId="4" fillId="0" borderId="0" xfId="9" applyNumberFormat="1" applyFont="1" applyBorder="1" applyAlignment="1">
      <alignment horizontal="center"/>
    </xf>
    <xf numFmtId="164" fontId="4" fillId="0" borderId="11" xfId="9" applyNumberFormat="1" applyFont="1" applyBorder="1" applyAlignment="1">
      <alignment horizontal="center"/>
    </xf>
    <xf numFmtId="37" fontId="12" fillId="0" borderId="12" xfId="8" applyNumberFormat="1" applyFont="1" applyBorder="1" applyAlignment="1">
      <alignment horizontal="center"/>
    </xf>
    <xf numFmtId="164" fontId="12" fillId="0" borderId="2" xfId="8" applyNumberFormat="1" applyFont="1" applyBorder="1" applyAlignment="1">
      <alignment horizontal="center"/>
    </xf>
    <xf numFmtId="37" fontId="12" fillId="0" borderId="2" xfId="8" applyNumberFormat="1" applyFont="1" applyBorder="1" applyAlignment="1">
      <alignment horizontal="center"/>
    </xf>
    <xf numFmtId="3" fontId="12" fillId="0" borderId="2" xfId="8" applyNumberFormat="1" applyFont="1" applyBorder="1" applyAlignment="1">
      <alignment horizontal="center"/>
    </xf>
    <xf numFmtId="164" fontId="12" fillId="0" borderId="13" xfId="8" applyNumberFormat="1" applyFont="1" applyBorder="1" applyAlignment="1">
      <alignment horizontal="center"/>
    </xf>
    <xf numFmtId="3" fontId="12" fillId="4" borderId="0" xfId="8" applyNumberFormat="1" applyFont="1" applyFill="1" applyBorder="1" applyAlignment="1">
      <alignment horizontal="center"/>
    </xf>
    <xf numFmtId="0" fontId="8" fillId="0" borderId="14" xfId="8" applyBorder="1" applyAlignment="1">
      <alignment horizontal="center"/>
    </xf>
    <xf numFmtId="0" fontId="8" fillId="0" borderId="15" xfId="8" applyBorder="1" applyAlignment="1">
      <alignment horizontal="center"/>
    </xf>
    <xf numFmtId="0" fontId="8" fillId="0" borderId="16" xfId="8" applyBorder="1" applyAlignment="1">
      <alignment horizontal="center"/>
    </xf>
    <xf numFmtId="0" fontId="14" fillId="0" borderId="0" xfId="8" applyFont="1" applyAlignment="1">
      <alignment horizontal="center"/>
    </xf>
    <xf numFmtId="164" fontId="4" fillId="0" borderId="0" xfId="9" applyNumberFormat="1" applyFont="1" applyFill="1" applyBorder="1" applyAlignment="1">
      <alignment horizontal="center"/>
    </xf>
    <xf numFmtId="3" fontId="4" fillId="0" borderId="0" xfId="9" applyNumberFormat="1" applyFont="1" applyFill="1" applyBorder="1" applyAlignment="1">
      <alignment horizontal="center"/>
    </xf>
    <xf numFmtId="164" fontId="4" fillId="0" borderId="11" xfId="9" applyNumberFormat="1" applyFont="1" applyFill="1" applyBorder="1" applyAlignment="1">
      <alignment horizontal="center"/>
    </xf>
    <xf numFmtId="0" fontId="10" fillId="6" borderId="5" xfId="8" applyFont="1" applyFill="1" applyBorder="1" applyAlignment="1">
      <alignment horizontal="center"/>
    </xf>
    <xf numFmtId="0" fontId="10" fillId="6" borderId="6" xfId="8" applyFont="1" applyFill="1" applyBorder="1" applyAlignment="1">
      <alignment horizontal="center"/>
    </xf>
    <xf numFmtId="0" fontId="10" fillId="6" borderId="7" xfId="8" applyFont="1" applyFill="1" applyBorder="1" applyAlignment="1">
      <alignment horizontal="center"/>
    </xf>
    <xf numFmtId="0" fontId="10" fillId="7" borderId="8" xfId="8" applyFont="1" applyFill="1" applyBorder="1" applyAlignment="1">
      <alignment horizontal="center"/>
    </xf>
    <xf numFmtId="0" fontId="10" fillId="7" borderId="1" xfId="8" applyFont="1" applyFill="1" applyBorder="1" applyAlignment="1">
      <alignment horizontal="center"/>
    </xf>
    <xf numFmtId="0" fontId="11" fillId="8" borderId="1" xfId="8" applyFont="1" applyFill="1" applyBorder="1" applyAlignment="1">
      <alignment horizontal="center"/>
    </xf>
    <xf numFmtId="0" fontId="12" fillId="5" borderId="1" xfId="8" applyFont="1" applyFill="1" applyBorder="1" applyAlignment="1">
      <alignment horizontal="center"/>
    </xf>
    <xf numFmtId="0" fontId="12" fillId="9" borderId="1" xfId="8" applyFont="1" applyFill="1" applyBorder="1" applyAlignment="1">
      <alignment horizontal="center"/>
    </xf>
    <xf numFmtId="0" fontId="12" fillId="9" borderId="9" xfId="8" applyFont="1" applyFill="1" applyBorder="1" applyAlignment="1">
      <alignment horizontal="center"/>
    </xf>
    <xf numFmtId="0" fontId="16" fillId="0" borderId="19" xfId="0" applyFont="1" applyBorder="1" applyAlignment="1">
      <alignment horizontal="center" wrapText="1"/>
    </xf>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16" fillId="0" borderId="1" xfId="0" applyFont="1" applyBorder="1" applyAlignment="1">
      <alignment horizontal="center" wrapText="1"/>
    </xf>
    <xf numFmtId="0" fontId="2" fillId="0" borderId="1" xfId="3" applyFont="1" applyBorder="1" applyAlignment="1">
      <alignment horizontal="center"/>
    </xf>
    <xf numFmtId="0" fontId="3" fillId="3" borderId="3" xfId="5" applyFont="1" applyFill="1" applyBorder="1" applyAlignment="1">
      <alignment horizontal="center"/>
    </xf>
    <xf numFmtId="0" fontId="5" fillId="0" borderId="0" xfId="2" applyFont="1" applyAlignment="1">
      <alignment wrapText="1"/>
    </xf>
    <xf numFmtId="0" fontId="15" fillId="10" borderId="17" xfId="0" applyFont="1" applyFill="1" applyBorder="1" applyAlignment="1">
      <alignment vertical="center"/>
    </xf>
    <xf numFmtId="0" fontId="0" fillId="10" borderId="4" xfId="0" applyFill="1" applyBorder="1" applyAlignment="1">
      <alignment vertical="center"/>
    </xf>
    <xf numFmtId="0" fontId="0" fillId="10" borderId="18" xfId="0" applyFill="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8" fillId="0" borderId="1" xfId="0" applyFont="1" applyBorder="1" applyAlignment="1">
      <alignment wrapText="1"/>
    </xf>
    <xf numFmtId="0" fontId="6" fillId="2" borderId="17" xfId="2" applyFont="1" applyFill="1" applyBorder="1" applyAlignment="1">
      <alignment vertical="top" wrapText="1"/>
    </xf>
    <xf numFmtId="0" fontId="19" fillId="2" borderId="17" xfId="2" applyFont="1" applyFill="1" applyBorder="1" applyAlignment="1">
      <alignment vertical="top" wrapText="1"/>
    </xf>
  </cellXfs>
  <cellStyles count="10">
    <cellStyle name="Comma" xfId="1" builtinId="3"/>
    <cellStyle name="Comma 2" xfId="7" xr:uid="{2832FE12-128D-49A7-90AA-4B259BABC86C}"/>
    <cellStyle name="Normal" xfId="0" builtinId="0"/>
    <cellStyle name="Normal 2" xfId="3" xr:uid="{CB8CFAF0-9759-494B-93BB-1E926A9AD66A}"/>
    <cellStyle name="Normal 2 2" xfId="8" xr:uid="{C89BF697-F8D2-4FBB-85D5-6CC2DAC4FFCD}"/>
    <cellStyle name="Normal 3" xfId="5" xr:uid="{59D5DB40-80D2-4605-A2F5-168FFFF45F26}"/>
    <cellStyle name="Normal 4" xfId="2" xr:uid="{DD0C6064-5EB9-4444-BC20-D6D62F710B89}"/>
    <cellStyle name="Percent 2" xfId="4" xr:uid="{1948A686-1121-4C3E-A80A-B88777147CE9}"/>
    <cellStyle name="Percent 2 2" xfId="9" xr:uid="{E4033A77-FF8A-490B-9457-761D0C6FE018}"/>
    <cellStyle name="Percent 3" xfId="6" xr:uid="{74E03F3C-7E8A-4455-AD63-23075A1E45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926F-0DA1-4A35-AE01-751176E563AA}">
  <sheetPr>
    <pageSetUpPr fitToPage="1"/>
  </sheetPr>
  <dimension ref="A1:I37"/>
  <sheetViews>
    <sheetView topLeftCell="A21" workbookViewId="0"/>
  </sheetViews>
  <sheetFormatPr defaultRowHeight="15" x14ac:dyDescent="0.25"/>
  <cols>
    <col min="1" max="1" width="29.42578125" customWidth="1"/>
    <col min="2" max="9" width="8.7109375" style="46"/>
  </cols>
  <sheetData>
    <row r="1" spans="1:9" x14ac:dyDescent="0.25">
      <c r="A1" s="2" t="s">
        <v>0</v>
      </c>
      <c r="B1" s="45"/>
      <c r="C1" s="45"/>
      <c r="D1" s="45"/>
      <c r="E1" s="45"/>
      <c r="F1" s="45"/>
      <c r="G1" s="45"/>
      <c r="H1" s="45"/>
      <c r="I1" s="45"/>
    </row>
    <row r="2" spans="1:9" x14ac:dyDescent="0.25">
      <c r="A2" s="2" t="s">
        <v>1</v>
      </c>
      <c r="B2" s="45"/>
      <c r="C2" s="45"/>
      <c r="D2" s="45"/>
      <c r="E2" s="45"/>
      <c r="F2" s="45"/>
      <c r="G2" s="45"/>
      <c r="H2" s="45"/>
      <c r="I2" s="45"/>
    </row>
    <row r="3" spans="1:9" x14ac:dyDescent="0.25">
      <c r="A3" s="2" t="s">
        <v>2</v>
      </c>
      <c r="B3" s="45"/>
      <c r="C3" s="45"/>
      <c r="D3" s="45"/>
      <c r="E3" s="45"/>
      <c r="F3" s="45"/>
      <c r="G3" s="45"/>
      <c r="H3" s="45"/>
      <c r="I3" s="45"/>
    </row>
    <row r="4" spans="1:9" ht="15.75" thickBot="1" x14ac:dyDescent="0.3">
      <c r="A4" s="2" t="s">
        <v>3</v>
      </c>
      <c r="B4" s="45"/>
      <c r="C4" s="45"/>
      <c r="D4" s="45"/>
      <c r="E4" s="45"/>
      <c r="F4" s="45"/>
      <c r="G4" s="45"/>
      <c r="H4" s="45"/>
      <c r="I4" s="45"/>
    </row>
    <row r="5" spans="1:9" x14ac:dyDescent="0.25">
      <c r="A5" s="1"/>
      <c r="B5" s="88" t="s">
        <v>4</v>
      </c>
      <c r="C5" s="89"/>
      <c r="D5" s="89"/>
      <c r="E5" s="89"/>
      <c r="F5" s="89"/>
      <c r="G5" s="89"/>
      <c r="H5" s="89"/>
      <c r="I5" s="90"/>
    </row>
    <row r="6" spans="1:9" x14ac:dyDescent="0.25">
      <c r="A6" s="1"/>
      <c r="B6" s="91" t="s">
        <v>5</v>
      </c>
      <c r="C6" s="92"/>
      <c r="D6" s="93" t="s">
        <v>6</v>
      </c>
      <c r="E6" s="93"/>
      <c r="F6" s="94" t="s">
        <v>7</v>
      </c>
      <c r="G6" s="94"/>
      <c r="H6" s="95" t="s">
        <v>8</v>
      </c>
      <c r="I6" s="96"/>
    </row>
    <row r="7" spans="1:9" x14ac:dyDescent="0.25">
      <c r="A7" s="1"/>
      <c r="B7" s="63" t="s">
        <v>9</v>
      </c>
      <c r="C7" s="64" t="s">
        <v>10</v>
      </c>
      <c r="D7" s="65" t="s">
        <v>9</v>
      </c>
      <c r="E7" s="65" t="s">
        <v>10</v>
      </c>
      <c r="F7" s="66" t="s">
        <v>9</v>
      </c>
      <c r="G7" s="66" t="s">
        <v>10</v>
      </c>
      <c r="H7" s="67" t="s">
        <v>9</v>
      </c>
      <c r="I7" s="68" t="s">
        <v>10</v>
      </c>
    </row>
    <row r="8" spans="1:9" x14ac:dyDescent="0.25">
      <c r="A8" s="4" t="s">
        <v>11</v>
      </c>
      <c r="B8" s="5"/>
      <c r="C8" s="6"/>
      <c r="D8" s="6"/>
      <c r="E8" s="6"/>
      <c r="F8" s="6"/>
      <c r="G8" s="6"/>
      <c r="H8" s="6"/>
      <c r="I8" s="7"/>
    </row>
    <row r="9" spans="1:9" x14ac:dyDescent="0.25">
      <c r="A9" s="3" t="s">
        <v>12</v>
      </c>
      <c r="B9" s="70">
        <v>36603</v>
      </c>
      <c r="C9" s="71">
        <v>0.54703192252510757</v>
      </c>
      <c r="D9" s="72">
        <v>36345</v>
      </c>
      <c r="E9" s="71">
        <v>0.54876943983089232</v>
      </c>
      <c r="F9" s="72">
        <v>34364</v>
      </c>
      <c r="G9" s="71">
        <v>0.54806143442688315</v>
      </c>
      <c r="H9" s="73">
        <v>45081</v>
      </c>
      <c r="I9" s="74">
        <v>0.54291563798398268</v>
      </c>
    </row>
    <row r="10" spans="1:9" x14ac:dyDescent="0.25">
      <c r="A10" s="3" t="s">
        <v>13</v>
      </c>
      <c r="B10" s="70">
        <v>30293</v>
      </c>
      <c r="C10" s="71">
        <v>0.45272895743663322</v>
      </c>
      <c r="D10" s="72">
        <v>29882</v>
      </c>
      <c r="E10" s="71">
        <v>0.45118526347576626</v>
      </c>
      <c r="F10" s="72">
        <v>28325</v>
      </c>
      <c r="G10" s="71">
        <v>0.45174718106569273</v>
      </c>
      <c r="H10" s="73">
        <v>37944</v>
      </c>
      <c r="I10" s="74">
        <v>0.45696393087252363</v>
      </c>
    </row>
    <row r="11" spans="1:9" x14ac:dyDescent="0.25">
      <c r="A11" s="3" t="s">
        <v>14</v>
      </c>
      <c r="B11" s="70" t="s">
        <v>493</v>
      </c>
      <c r="C11" s="85">
        <v>2.3912003825920613E-4</v>
      </c>
      <c r="D11" s="72" t="s">
        <v>493</v>
      </c>
      <c r="E11" s="85">
        <v>4.5296693341386076E-5</v>
      </c>
      <c r="F11" s="72" t="s">
        <v>493</v>
      </c>
      <c r="G11" s="85">
        <v>1.9138450742412402E-4</v>
      </c>
      <c r="H11" s="86" t="s">
        <v>493</v>
      </c>
      <c r="I11" s="87">
        <v>1.2043114349370748E-4</v>
      </c>
    </row>
    <row r="12" spans="1:9" ht="15.75" thickBot="1" x14ac:dyDescent="0.3">
      <c r="A12" s="8" t="s">
        <v>15</v>
      </c>
      <c r="B12" s="75">
        <v>66912</v>
      </c>
      <c r="C12" s="76">
        <v>1</v>
      </c>
      <c r="D12" s="77">
        <v>66230</v>
      </c>
      <c r="E12" s="76">
        <v>1</v>
      </c>
      <c r="F12" s="77">
        <v>62701</v>
      </c>
      <c r="G12" s="76">
        <v>1</v>
      </c>
      <c r="H12" s="78">
        <v>83035</v>
      </c>
      <c r="I12" s="79">
        <v>1</v>
      </c>
    </row>
    <row r="13" spans="1:9" ht="15.75" thickTop="1" x14ac:dyDescent="0.25">
      <c r="A13" s="4" t="s">
        <v>16</v>
      </c>
      <c r="B13" s="5"/>
      <c r="C13" s="6"/>
      <c r="D13" s="6"/>
      <c r="E13" s="6"/>
      <c r="F13" s="6"/>
      <c r="G13" s="6"/>
      <c r="H13" s="80"/>
      <c r="I13" s="7"/>
    </row>
    <row r="14" spans="1:9" x14ac:dyDescent="0.25">
      <c r="A14" s="3" t="s">
        <v>17</v>
      </c>
      <c r="B14" s="70">
        <v>8605</v>
      </c>
      <c r="C14" s="71">
        <v>0.12860174557627929</v>
      </c>
      <c r="D14" s="72">
        <v>8319</v>
      </c>
      <c r="E14" s="71">
        <v>0.12560773063566361</v>
      </c>
      <c r="F14" s="72">
        <v>6585</v>
      </c>
      <c r="G14" s="71">
        <v>0.10502224844898805</v>
      </c>
      <c r="H14" s="73">
        <v>7760</v>
      </c>
      <c r="I14" s="74">
        <v>9.3454567351116999E-2</v>
      </c>
    </row>
    <row r="15" spans="1:9" x14ac:dyDescent="0.25">
      <c r="A15" s="3" t="s">
        <v>18</v>
      </c>
      <c r="B15" s="70">
        <v>43162</v>
      </c>
      <c r="C15" s="71">
        <v>0.64505619320899088</v>
      </c>
      <c r="D15" s="72">
        <v>42564</v>
      </c>
      <c r="E15" s="71">
        <v>0.6426694851275857</v>
      </c>
      <c r="F15" s="72">
        <v>40587</v>
      </c>
      <c r="G15" s="71">
        <v>0.64731025023524347</v>
      </c>
      <c r="H15" s="73">
        <v>53223</v>
      </c>
      <c r="I15" s="74">
        <v>0.64097067501655924</v>
      </c>
    </row>
    <row r="16" spans="1:9" x14ac:dyDescent="0.25">
      <c r="A16" s="3" t="s">
        <v>19</v>
      </c>
      <c r="B16" s="70">
        <v>15144</v>
      </c>
      <c r="C16" s="71">
        <v>0.22632711621233859</v>
      </c>
      <c r="D16" s="72">
        <v>15346</v>
      </c>
      <c r="E16" s="71">
        <v>0.23170768533897027</v>
      </c>
      <c r="F16" s="72">
        <v>15527</v>
      </c>
      <c r="G16" s="71">
        <v>0.24763560389786446</v>
      </c>
      <c r="H16" s="73">
        <v>22052</v>
      </c>
      <c r="I16" s="74">
        <v>0.26557475763232374</v>
      </c>
    </row>
    <row r="17" spans="1:9" x14ac:dyDescent="0.25">
      <c r="A17" s="3" t="s">
        <v>20</v>
      </c>
      <c r="B17" s="70" t="s">
        <v>493</v>
      </c>
      <c r="C17" s="85">
        <v>1.4945002391200383E-5</v>
      </c>
      <c r="D17" s="72" t="s">
        <v>493</v>
      </c>
      <c r="E17" s="85">
        <v>1.5098897780462026E-5</v>
      </c>
      <c r="F17" s="72" t="s">
        <v>493</v>
      </c>
      <c r="G17" s="85">
        <v>3.189741790402067E-5</v>
      </c>
      <c r="H17" s="86" t="s">
        <v>493</v>
      </c>
      <c r="I17" s="87">
        <v>0</v>
      </c>
    </row>
    <row r="18" spans="1:9" ht="15.75" thickBot="1" x14ac:dyDescent="0.3">
      <c r="A18" s="8" t="s">
        <v>21</v>
      </c>
      <c r="B18" s="75">
        <v>66912</v>
      </c>
      <c r="C18" s="76">
        <v>1</v>
      </c>
      <c r="D18" s="77">
        <v>66230</v>
      </c>
      <c r="E18" s="76">
        <v>1</v>
      </c>
      <c r="F18" s="77">
        <v>62701</v>
      </c>
      <c r="G18" s="76">
        <v>0.99999999999999989</v>
      </c>
      <c r="H18" s="78">
        <v>83035</v>
      </c>
      <c r="I18" s="79">
        <v>1</v>
      </c>
    </row>
    <row r="19" spans="1:9" ht="15.75" thickTop="1" x14ac:dyDescent="0.25">
      <c r="A19" s="4" t="s">
        <v>22</v>
      </c>
      <c r="B19" s="5"/>
      <c r="C19" s="6"/>
      <c r="D19" s="6"/>
      <c r="E19" s="6"/>
      <c r="F19" s="6"/>
      <c r="G19" s="6"/>
      <c r="H19" s="80"/>
      <c r="I19" s="7"/>
    </row>
    <row r="20" spans="1:9" x14ac:dyDescent="0.25">
      <c r="A20" s="3" t="s">
        <v>23</v>
      </c>
      <c r="B20" s="70">
        <v>39</v>
      </c>
      <c r="C20" s="71">
        <v>5.8285509325681488E-4</v>
      </c>
      <c r="D20" s="72">
        <v>123</v>
      </c>
      <c r="E20" s="71">
        <v>1.8571644269968293E-3</v>
      </c>
      <c r="F20" s="72">
        <v>104</v>
      </c>
      <c r="G20" s="71">
        <v>1.6586657310090748E-3</v>
      </c>
      <c r="H20" s="73">
        <v>104</v>
      </c>
      <c r="I20" s="74">
        <v>1.2524838923345578E-3</v>
      </c>
    </row>
    <row r="21" spans="1:9" x14ac:dyDescent="0.25">
      <c r="A21" s="3" t="s">
        <v>24</v>
      </c>
      <c r="B21" s="70">
        <v>461</v>
      </c>
      <c r="C21" s="71">
        <v>6.8896461023433761E-3</v>
      </c>
      <c r="D21" s="72">
        <v>438</v>
      </c>
      <c r="E21" s="71">
        <v>6.6133172278423679E-3</v>
      </c>
      <c r="F21" s="72">
        <v>421</v>
      </c>
      <c r="G21" s="71">
        <v>6.7144064687963507E-3</v>
      </c>
      <c r="H21" s="73">
        <v>771</v>
      </c>
      <c r="I21" s="74">
        <v>9.2852411633648456E-3</v>
      </c>
    </row>
    <row r="22" spans="1:9" x14ac:dyDescent="0.25">
      <c r="A22" s="3" t="s">
        <v>25</v>
      </c>
      <c r="B22" s="70">
        <v>931</v>
      </c>
      <c r="C22" s="71">
        <v>1.3913797226207556E-2</v>
      </c>
      <c r="D22" s="72">
        <v>936</v>
      </c>
      <c r="E22" s="71">
        <v>1.4132568322512456E-2</v>
      </c>
      <c r="F22" s="72">
        <v>854</v>
      </c>
      <c r="G22" s="71">
        <v>1.3620197445016826E-2</v>
      </c>
      <c r="H22" s="73">
        <v>1195</v>
      </c>
      <c r="I22" s="74">
        <v>1.4391521647498042E-2</v>
      </c>
    </row>
    <row r="23" spans="1:9" x14ac:dyDescent="0.25">
      <c r="A23" s="3" t="s">
        <v>26</v>
      </c>
      <c r="B23" s="70">
        <v>6566</v>
      </c>
      <c r="C23" s="71">
        <v>9.8128885700621712E-2</v>
      </c>
      <c r="D23" s="72">
        <v>6648</v>
      </c>
      <c r="E23" s="71">
        <v>0.10037747244451155</v>
      </c>
      <c r="F23" s="72">
        <v>6240</v>
      </c>
      <c r="G23" s="71">
        <v>9.9519943860544482E-2</v>
      </c>
      <c r="H23" s="73">
        <v>7530</v>
      </c>
      <c r="I23" s="74">
        <v>9.0684651050761733E-2</v>
      </c>
    </row>
    <row r="24" spans="1:9" x14ac:dyDescent="0.25">
      <c r="A24" s="3" t="s">
        <v>27</v>
      </c>
      <c r="B24" s="70">
        <v>4808</v>
      </c>
      <c r="C24" s="71">
        <f>B24/B26</f>
        <v>7.1855571496891438E-2</v>
      </c>
      <c r="D24" s="72">
        <v>5062</v>
      </c>
      <c r="E24" s="71">
        <f>D24/D26</f>
        <v>7.6430620564698779E-2</v>
      </c>
      <c r="F24" s="72">
        <v>6037</v>
      </c>
      <c r="G24" s="71">
        <f>F24/F26</f>
        <v>9.6282355943286393E-2</v>
      </c>
      <c r="H24" s="73">
        <v>8228</v>
      </c>
      <c r="I24" s="74">
        <f>H24/H26</f>
        <v>9.9090744866622504E-2</v>
      </c>
    </row>
    <row r="25" spans="1:9" x14ac:dyDescent="0.25">
      <c r="A25" s="3" t="s">
        <v>28</v>
      </c>
      <c r="B25" s="70">
        <v>54107</v>
      </c>
      <c r="C25" s="71">
        <v>0.80862924438067907</v>
      </c>
      <c r="D25" s="72">
        <v>53023</v>
      </c>
      <c r="E25" s="71">
        <v>0.80058885701343807</v>
      </c>
      <c r="F25" s="72">
        <v>49045</v>
      </c>
      <c r="G25" s="71">
        <v>0.78220443055134692</v>
      </c>
      <c r="H25" s="73">
        <v>65207</v>
      </c>
      <c r="I25" s="74">
        <v>0.78529535737941836</v>
      </c>
    </row>
    <row r="26" spans="1:9" ht="15.75" thickBot="1" x14ac:dyDescent="0.3">
      <c r="A26" s="8" t="s">
        <v>29</v>
      </c>
      <c r="B26" s="75">
        <v>66912</v>
      </c>
      <c r="C26" s="76">
        <v>1</v>
      </c>
      <c r="D26" s="77">
        <v>66230</v>
      </c>
      <c r="E26" s="76">
        <v>1</v>
      </c>
      <c r="F26" s="77">
        <v>62701</v>
      </c>
      <c r="G26" s="76">
        <v>1</v>
      </c>
      <c r="H26" s="78">
        <v>83035</v>
      </c>
      <c r="I26" s="79">
        <v>1</v>
      </c>
    </row>
    <row r="27" spans="1:9" ht="15.75" thickTop="1" x14ac:dyDescent="0.25">
      <c r="A27" s="4" t="s">
        <v>30</v>
      </c>
      <c r="B27" s="5"/>
      <c r="C27" s="6"/>
      <c r="D27" s="6"/>
      <c r="E27" s="6"/>
      <c r="F27" s="6"/>
      <c r="G27" s="6"/>
      <c r="H27" s="80"/>
      <c r="I27" s="7"/>
    </row>
    <row r="28" spans="1:9" x14ac:dyDescent="0.25">
      <c r="A28" s="3" t="s">
        <v>31</v>
      </c>
      <c r="B28" s="70">
        <v>54231</v>
      </c>
      <c r="C28" s="71">
        <v>0.8104824246771879</v>
      </c>
      <c r="D28" s="72">
        <v>53783</v>
      </c>
      <c r="E28" s="71">
        <v>0.81206401932658911</v>
      </c>
      <c r="F28" s="72">
        <v>50507</v>
      </c>
      <c r="G28" s="71">
        <v>0.80552144303918594</v>
      </c>
      <c r="H28" s="73">
        <v>67036</v>
      </c>
      <c r="I28" s="74">
        <v>0.80732221352441746</v>
      </c>
    </row>
    <row r="29" spans="1:9" x14ac:dyDescent="0.25">
      <c r="A29" s="3" t="s">
        <v>32</v>
      </c>
      <c r="B29" s="70">
        <v>679</v>
      </c>
      <c r="C29" s="71">
        <v>1.0147656623625059E-2</v>
      </c>
      <c r="D29" s="72">
        <v>703</v>
      </c>
      <c r="E29" s="71">
        <v>1.0614525139664804E-2</v>
      </c>
      <c r="F29" s="72">
        <v>708</v>
      </c>
      <c r="G29" s="71">
        <v>1.1291685938023316E-2</v>
      </c>
      <c r="H29" s="73">
        <v>2036</v>
      </c>
      <c r="I29" s="74">
        <v>2.4519780815318842E-2</v>
      </c>
    </row>
    <row r="30" spans="1:9" x14ac:dyDescent="0.25">
      <c r="A30" s="3" t="s">
        <v>33</v>
      </c>
      <c r="B30" s="70">
        <v>5293</v>
      </c>
      <c r="C30" s="71">
        <v>7.9103897656623623E-2</v>
      </c>
      <c r="D30" s="72">
        <v>5262</v>
      </c>
      <c r="E30" s="71">
        <v>7.9450400120791187E-2</v>
      </c>
      <c r="F30" s="72">
        <v>4833</v>
      </c>
      <c r="G30" s="71">
        <v>7.7080110365065943E-2</v>
      </c>
      <c r="H30" s="73">
        <v>6413</v>
      </c>
      <c r="I30" s="74">
        <v>7.7232492322514598E-2</v>
      </c>
    </row>
    <row r="31" spans="1:9" x14ac:dyDescent="0.25">
      <c r="A31" s="3" t="s">
        <v>34</v>
      </c>
      <c r="B31" s="70">
        <v>6709</v>
      </c>
      <c r="C31" s="71">
        <v>0.10026602104256337</v>
      </c>
      <c r="D31" s="72">
        <v>6482</v>
      </c>
      <c r="E31" s="71">
        <v>9.7871055412954849E-2</v>
      </c>
      <c r="F31" s="72">
        <v>6653</v>
      </c>
      <c r="G31" s="71">
        <v>0.10610676065772476</v>
      </c>
      <c r="H31" s="73">
        <v>7550</v>
      </c>
      <c r="I31" s="74">
        <v>9.0925513337749148E-2</v>
      </c>
    </row>
    <row r="32" spans="1:9" ht="15.75" thickBot="1" x14ac:dyDescent="0.3">
      <c r="A32" s="8" t="s">
        <v>35</v>
      </c>
      <c r="B32" s="75">
        <v>66912</v>
      </c>
      <c r="C32" s="76">
        <v>1</v>
      </c>
      <c r="D32" s="77">
        <v>66230</v>
      </c>
      <c r="E32" s="76">
        <v>1</v>
      </c>
      <c r="F32" s="77">
        <v>62701</v>
      </c>
      <c r="G32" s="76">
        <v>1</v>
      </c>
      <c r="H32" s="78">
        <v>83035</v>
      </c>
      <c r="I32" s="79">
        <v>1</v>
      </c>
    </row>
    <row r="33" spans="1:9" ht="16.5" thickTop="1" thickBot="1" x14ac:dyDescent="0.3">
      <c r="A33" s="1"/>
      <c r="B33" s="81"/>
      <c r="C33" s="82"/>
      <c r="D33" s="82"/>
      <c r="E33" s="82"/>
      <c r="F33" s="82"/>
      <c r="G33" s="82"/>
      <c r="H33" s="82"/>
      <c r="I33" s="83"/>
    </row>
    <row r="34" spans="1:9" x14ac:dyDescent="0.25">
      <c r="A34" s="9" t="s">
        <v>36</v>
      </c>
      <c r="B34" s="84"/>
      <c r="C34" s="84"/>
      <c r="D34" s="84"/>
      <c r="E34" s="84"/>
      <c r="F34" s="84"/>
      <c r="G34" s="84"/>
      <c r="H34" s="84"/>
      <c r="I34" s="84"/>
    </row>
    <row r="35" spans="1:9" x14ac:dyDescent="0.25">
      <c r="A35" s="9" t="s">
        <v>37</v>
      </c>
      <c r="B35" s="84"/>
      <c r="C35" s="84"/>
      <c r="D35" s="84"/>
      <c r="E35" s="84"/>
      <c r="F35" s="84"/>
      <c r="G35" s="84"/>
      <c r="H35" s="84"/>
      <c r="I35" s="84"/>
    </row>
    <row r="36" spans="1:9" x14ac:dyDescent="0.25">
      <c r="A36" s="9" t="s">
        <v>38</v>
      </c>
      <c r="B36" s="45"/>
      <c r="C36" s="45"/>
      <c r="D36" s="45"/>
      <c r="E36" s="45"/>
      <c r="F36" s="45"/>
      <c r="G36" s="45"/>
      <c r="H36" s="45"/>
      <c r="I36" s="45"/>
    </row>
    <row r="37" spans="1:9" x14ac:dyDescent="0.25">
      <c r="A37" s="9" t="s">
        <v>487</v>
      </c>
      <c r="B37" s="45"/>
      <c r="C37" s="45"/>
      <c r="D37" s="45"/>
      <c r="E37" s="45"/>
      <c r="F37" s="45"/>
      <c r="G37" s="45"/>
      <c r="H37" s="45"/>
      <c r="I37" s="45"/>
    </row>
  </sheetData>
  <mergeCells count="5">
    <mergeCell ref="B5:I5"/>
    <mergeCell ref="B6:C6"/>
    <mergeCell ref="D6:E6"/>
    <mergeCell ref="F6:G6"/>
    <mergeCell ref="H6:I6"/>
  </mergeCells>
  <pageMargins left="0.2" right="0.2"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D4C5-E261-4CB8-9933-03E000E83C1E}">
  <sheetPr>
    <pageSetUpPr fitToPage="1"/>
  </sheetPr>
  <dimension ref="A1:N12"/>
  <sheetViews>
    <sheetView workbookViewId="0">
      <selection activeCell="M12" sqref="M12"/>
    </sheetView>
  </sheetViews>
  <sheetFormatPr defaultRowHeight="15" x14ac:dyDescent="0.25"/>
  <cols>
    <col min="1" max="1" width="8.28515625" customWidth="1"/>
    <col min="2" max="2" width="38.42578125" customWidth="1"/>
    <col min="3" max="3" width="7.140625" customWidth="1"/>
    <col min="4" max="6" width="6.42578125" bestFit="1" customWidth="1"/>
    <col min="7" max="7" width="6.42578125" customWidth="1"/>
    <col min="8" max="8" width="6.42578125" bestFit="1" customWidth="1"/>
    <col min="9" max="10" width="7.42578125" bestFit="1" customWidth="1"/>
    <col min="11" max="11" width="12.28515625" bestFit="1" customWidth="1"/>
    <col min="12" max="12" width="10.85546875" bestFit="1" customWidth="1"/>
    <col min="13" max="13" width="11.42578125" customWidth="1"/>
    <col min="14" max="14" width="10.5703125" customWidth="1"/>
  </cols>
  <sheetData>
    <row r="1" spans="1:14" ht="15" customHeight="1" x14ac:dyDescent="0.25">
      <c r="A1" s="107" t="s">
        <v>39</v>
      </c>
      <c r="B1" s="108"/>
      <c r="C1" s="108"/>
      <c r="D1" s="108"/>
      <c r="E1" s="108"/>
      <c r="F1" s="108"/>
      <c r="G1" s="108"/>
      <c r="H1" s="108"/>
      <c r="I1" s="108"/>
      <c r="J1" s="108"/>
      <c r="K1" s="108"/>
      <c r="L1" s="108"/>
      <c r="M1" s="108"/>
      <c r="N1" s="109"/>
    </row>
    <row r="2" spans="1:14" x14ac:dyDescent="0.25">
      <c r="A2" s="110" t="s">
        <v>40</v>
      </c>
      <c r="B2" s="111"/>
      <c r="C2" s="111"/>
      <c r="D2" s="111"/>
      <c r="E2" s="111"/>
      <c r="F2" s="111"/>
      <c r="G2" s="111"/>
      <c r="H2" s="111"/>
      <c r="I2" s="111"/>
      <c r="J2" s="111"/>
      <c r="K2" s="111"/>
      <c r="L2" s="111"/>
      <c r="M2" s="111"/>
      <c r="N2" s="112"/>
    </row>
    <row r="3" spans="1:14" x14ac:dyDescent="0.25">
      <c r="A3" s="110" t="s">
        <v>41</v>
      </c>
      <c r="B3" s="111"/>
      <c r="C3" s="111"/>
      <c r="D3" s="111"/>
      <c r="E3" s="111"/>
      <c r="F3" s="111"/>
      <c r="G3" s="111"/>
      <c r="H3" s="111"/>
      <c r="I3" s="111"/>
      <c r="J3" s="111"/>
      <c r="K3" s="111"/>
      <c r="L3" s="111"/>
      <c r="M3" s="111"/>
      <c r="N3" s="112"/>
    </row>
    <row r="4" spans="1:14" ht="27.6" customHeight="1" x14ac:dyDescent="0.25">
      <c r="A4" s="97"/>
      <c r="B4" s="98"/>
      <c r="C4" s="101" t="s">
        <v>42</v>
      </c>
      <c r="D4" s="102"/>
      <c r="E4" s="101" t="s">
        <v>43</v>
      </c>
      <c r="F4" s="101"/>
      <c r="G4" s="101"/>
      <c r="H4" s="101"/>
      <c r="I4" s="103" t="s">
        <v>44</v>
      </c>
      <c r="J4" s="103"/>
      <c r="K4" s="101" t="s">
        <v>45</v>
      </c>
      <c r="L4" s="101"/>
      <c r="M4" s="101" t="s">
        <v>46</v>
      </c>
      <c r="N4" s="101"/>
    </row>
    <row r="5" spans="1:14" ht="30.6" customHeight="1" x14ac:dyDescent="0.25">
      <c r="A5" s="99"/>
      <c r="B5" s="100"/>
      <c r="C5" s="69"/>
      <c r="D5" s="69"/>
      <c r="E5" s="113" t="s">
        <v>47</v>
      </c>
      <c r="F5" s="113" t="s">
        <v>47</v>
      </c>
      <c r="G5" s="69" t="s">
        <v>48</v>
      </c>
      <c r="H5" s="69" t="s">
        <v>48</v>
      </c>
      <c r="I5" s="69"/>
      <c r="J5" s="69"/>
      <c r="K5" s="69"/>
      <c r="L5" s="69"/>
      <c r="M5" s="69"/>
      <c r="N5" s="69"/>
    </row>
    <row r="6" spans="1:14" ht="25.5" x14ac:dyDescent="0.25">
      <c r="A6" s="10" t="s">
        <v>49</v>
      </c>
      <c r="B6" s="10" t="s">
        <v>50</v>
      </c>
      <c r="C6" s="10" t="s">
        <v>51</v>
      </c>
      <c r="D6" s="10" t="s">
        <v>52</v>
      </c>
      <c r="E6" s="10" t="s">
        <v>51</v>
      </c>
      <c r="F6" s="10" t="s">
        <v>52</v>
      </c>
      <c r="G6" s="10" t="s">
        <v>51</v>
      </c>
      <c r="H6" s="10" t="s">
        <v>52</v>
      </c>
      <c r="I6" s="10" t="s">
        <v>51</v>
      </c>
      <c r="J6" s="10" t="s">
        <v>52</v>
      </c>
      <c r="K6" s="10" t="s">
        <v>47</v>
      </c>
      <c r="L6" s="10" t="s">
        <v>48</v>
      </c>
      <c r="M6" s="10" t="s">
        <v>53</v>
      </c>
      <c r="N6" s="10" t="s">
        <v>48</v>
      </c>
    </row>
    <row r="7" spans="1:14" x14ac:dyDescent="0.25">
      <c r="A7" s="11"/>
      <c r="B7" s="11" t="s">
        <v>54</v>
      </c>
      <c r="C7" s="12">
        <f>8702+428+13521+421+13943+13054+11901+11882-4840</f>
        <v>69012</v>
      </c>
      <c r="D7" s="12">
        <f>75944-4840</f>
        <v>71104</v>
      </c>
      <c r="E7" s="12">
        <f>2930+2768+2768+608+606+596+619+609+617-E8</f>
        <v>9301</v>
      </c>
      <c r="F7" s="12">
        <f>2930+2768+2768+608+606+596+619+609+617-F8</f>
        <v>9301</v>
      </c>
      <c r="G7" s="12">
        <f>8702+428+13521+421+13943+13054+11901+11882-G8</f>
        <v>73852</v>
      </c>
      <c r="H7" s="12">
        <f>75944-H8</f>
        <v>75944</v>
      </c>
      <c r="I7" s="12">
        <f>G7+E7</f>
        <v>83153</v>
      </c>
      <c r="J7" s="12">
        <f>H7+F7</f>
        <v>85245</v>
      </c>
      <c r="K7" s="13">
        <f>1122000+2516850+4000209+600000-K8</f>
        <v>6631659</v>
      </c>
      <c r="L7" s="14">
        <f>101196961-K7-2250252-L8-K8</f>
        <v>90707650</v>
      </c>
      <c r="M7" s="13">
        <f>K7/E7</f>
        <v>713.00494570476292</v>
      </c>
      <c r="N7" s="13">
        <f>L7/H7</f>
        <v>1194.401796060255</v>
      </c>
    </row>
    <row r="8" spans="1:14" x14ac:dyDescent="0.25">
      <c r="A8" s="11"/>
      <c r="B8" s="11" t="s">
        <v>55</v>
      </c>
      <c r="C8" s="12">
        <v>2820</v>
      </c>
      <c r="D8" s="12">
        <v>2820</v>
      </c>
      <c r="E8" s="12">
        <v>2820</v>
      </c>
      <c r="F8" s="12">
        <v>2820</v>
      </c>
      <c r="G8" s="12">
        <v>0</v>
      </c>
      <c r="H8" s="12">
        <v>0</v>
      </c>
      <c r="I8" s="12">
        <f>G8+E8</f>
        <v>2820</v>
      </c>
      <c r="J8" s="12">
        <f>H8+F8</f>
        <v>2820</v>
      </c>
      <c r="K8" s="13">
        <f>570*E8</f>
        <v>1607400</v>
      </c>
      <c r="L8" s="14">
        <f>260*G8</f>
        <v>0</v>
      </c>
      <c r="M8" s="13">
        <f>K8/E8</f>
        <v>570</v>
      </c>
      <c r="N8" s="13">
        <v>0</v>
      </c>
    </row>
    <row r="9" spans="1:14" x14ac:dyDescent="0.25">
      <c r="A9" s="11"/>
      <c r="B9" s="11" t="s">
        <v>56</v>
      </c>
      <c r="C9" s="12">
        <v>9050</v>
      </c>
      <c r="D9" s="12">
        <v>11584</v>
      </c>
      <c r="E9" s="12"/>
      <c r="F9" s="12"/>
      <c r="G9" s="12">
        <v>9050</v>
      </c>
      <c r="H9" s="12">
        <v>11584</v>
      </c>
      <c r="I9" s="12">
        <v>9050</v>
      </c>
      <c r="J9" s="12">
        <v>11584</v>
      </c>
      <c r="K9" s="13"/>
      <c r="L9" s="14">
        <v>11530241</v>
      </c>
      <c r="M9" s="13"/>
      <c r="N9" s="13">
        <f>L9/J9</f>
        <v>995.35920234806633</v>
      </c>
    </row>
    <row r="10" spans="1:14" ht="24" x14ac:dyDescent="0.25">
      <c r="A10" s="11"/>
      <c r="B10" s="11" t="s">
        <v>57</v>
      </c>
      <c r="C10" s="12">
        <v>6791</v>
      </c>
      <c r="D10" s="12">
        <v>6791</v>
      </c>
      <c r="E10" s="12"/>
      <c r="F10" s="12"/>
      <c r="G10" s="12">
        <v>6791</v>
      </c>
      <c r="H10" s="12">
        <v>6791</v>
      </c>
      <c r="I10" s="12">
        <v>6791</v>
      </c>
      <c r="J10" s="12">
        <v>6791</v>
      </c>
      <c r="K10" s="13"/>
      <c r="L10" s="14">
        <v>5650845</v>
      </c>
      <c r="M10" s="13"/>
      <c r="N10" s="13">
        <f>L10/J10</f>
        <v>832.10793697540862</v>
      </c>
    </row>
    <row r="11" spans="1:14" x14ac:dyDescent="0.25">
      <c r="A11" s="11"/>
      <c r="B11" s="11" t="s">
        <v>58</v>
      </c>
      <c r="C11" s="12">
        <v>908</v>
      </c>
      <c r="D11" s="12">
        <v>908</v>
      </c>
      <c r="E11" s="12"/>
      <c r="F11" s="12"/>
      <c r="G11" s="12">
        <v>908</v>
      </c>
      <c r="H11" s="12">
        <v>908</v>
      </c>
      <c r="I11" s="12">
        <v>908</v>
      </c>
      <c r="J11" s="12">
        <v>908</v>
      </c>
      <c r="K11" s="13"/>
      <c r="L11" s="14">
        <v>1488000</v>
      </c>
      <c r="M11" s="13"/>
      <c r="N11" s="13">
        <f>L11/J11</f>
        <v>1638.7665198237885</v>
      </c>
    </row>
    <row r="12" spans="1:14" x14ac:dyDescent="0.25">
      <c r="A12" s="15"/>
      <c r="B12" s="16" t="s">
        <v>59</v>
      </c>
      <c r="C12" s="17">
        <f>SUM(C7:C11)</f>
        <v>88581</v>
      </c>
      <c r="D12" s="17">
        <f>SUM(D7:D11)</f>
        <v>93207</v>
      </c>
      <c r="E12" s="17">
        <f>SUM(E7:E11)</f>
        <v>12121</v>
      </c>
      <c r="F12" s="17">
        <f>SUM(F7:F11)</f>
        <v>12121</v>
      </c>
      <c r="G12" s="17">
        <f>SUM(G7:G11)</f>
        <v>90601</v>
      </c>
      <c r="H12" s="17">
        <f>SUM(H7:H11)</f>
        <v>95227</v>
      </c>
      <c r="I12" s="17">
        <f>SUM(I7:I11)</f>
        <v>102722</v>
      </c>
      <c r="J12" s="17">
        <f>SUM(J7:J11)</f>
        <v>107348</v>
      </c>
      <c r="K12" s="17">
        <f>SUM(K7:K11)</f>
        <v>8239059</v>
      </c>
      <c r="L12" s="17">
        <f>SUM(L7:L11)</f>
        <v>109376736</v>
      </c>
      <c r="M12" s="17"/>
      <c r="N12" s="17"/>
    </row>
  </sheetData>
  <mergeCells count="6">
    <mergeCell ref="A4:B5"/>
    <mergeCell ref="C4:D4"/>
    <mergeCell ref="E4:H4"/>
    <mergeCell ref="I4:J4"/>
    <mergeCell ref="K4:L4"/>
    <mergeCell ref="M4:N4"/>
  </mergeCells>
  <pageMargins left="0.2" right="0.2"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EDA0-BA50-4A36-94DD-ED93209B8E5C}">
  <sheetPr>
    <pageSetUpPr fitToPage="1"/>
  </sheetPr>
  <dimension ref="A1:F105"/>
  <sheetViews>
    <sheetView workbookViewId="0">
      <selection activeCell="A4" sqref="A4:XFD4"/>
    </sheetView>
  </sheetViews>
  <sheetFormatPr defaultRowHeight="15" x14ac:dyDescent="0.25"/>
  <cols>
    <col min="1" max="1" width="35" customWidth="1"/>
    <col min="2" max="2" width="15.5703125" customWidth="1"/>
    <col min="5" max="6" width="11" customWidth="1"/>
  </cols>
  <sheetData>
    <row r="1" spans="1:6" ht="18.75" x14ac:dyDescent="0.3">
      <c r="A1" s="18" t="s">
        <v>60</v>
      </c>
      <c r="B1" s="1"/>
      <c r="C1" s="1"/>
      <c r="D1" s="1"/>
      <c r="E1" s="1"/>
      <c r="F1" s="1"/>
    </row>
    <row r="2" spans="1:6" ht="18.75" x14ac:dyDescent="0.3">
      <c r="A2" s="18" t="s">
        <v>61</v>
      </c>
      <c r="B2" s="1"/>
      <c r="C2" s="1"/>
      <c r="D2" s="1"/>
      <c r="E2" s="1"/>
      <c r="F2" s="1"/>
    </row>
    <row r="3" spans="1:6" ht="18.75" x14ac:dyDescent="0.3">
      <c r="A3" s="18" t="s">
        <v>62</v>
      </c>
      <c r="B3" s="1"/>
      <c r="C3" s="1"/>
      <c r="D3" s="1"/>
      <c r="E3" s="1"/>
      <c r="F3" s="1"/>
    </row>
    <row r="4" spans="1:6" x14ac:dyDescent="0.25">
      <c r="A4" s="1"/>
      <c r="B4" s="1"/>
      <c r="C4" s="104" t="s">
        <v>63</v>
      </c>
      <c r="D4" s="104"/>
      <c r="E4" s="104" t="s">
        <v>64</v>
      </c>
      <c r="F4" s="104"/>
    </row>
    <row r="5" spans="1:6" x14ac:dyDescent="0.25">
      <c r="A5" s="20" t="s">
        <v>65</v>
      </c>
      <c r="B5" s="20" t="s">
        <v>66</v>
      </c>
      <c r="C5" s="21" t="s">
        <v>9</v>
      </c>
      <c r="D5" s="21" t="s">
        <v>10</v>
      </c>
      <c r="E5" s="21" t="s">
        <v>9</v>
      </c>
      <c r="F5" s="21" t="s">
        <v>10</v>
      </c>
    </row>
    <row r="6" spans="1:6" x14ac:dyDescent="0.25">
      <c r="A6" s="19" t="s">
        <v>67</v>
      </c>
      <c r="B6" s="19" t="s">
        <v>68</v>
      </c>
      <c r="C6" s="22">
        <v>4021</v>
      </c>
      <c r="D6" s="23">
        <v>0.28013097394454506</v>
      </c>
      <c r="E6" s="22">
        <v>4567</v>
      </c>
      <c r="F6" s="23">
        <v>0.27593498882242767</v>
      </c>
    </row>
    <row r="7" spans="1:6" x14ac:dyDescent="0.25">
      <c r="A7" s="19" t="s">
        <v>69</v>
      </c>
      <c r="B7" s="19" t="s">
        <v>68</v>
      </c>
      <c r="C7" s="22">
        <v>722</v>
      </c>
      <c r="D7" s="23">
        <v>5.0299568064650968E-2</v>
      </c>
      <c r="E7" s="22">
        <v>889</v>
      </c>
      <c r="F7" s="23">
        <v>5.3712766600205429E-2</v>
      </c>
    </row>
    <row r="8" spans="1:6" x14ac:dyDescent="0.25">
      <c r="A8" s="19" t="s">
        <v>70</v>
      </c>
      <c r="B8" s="19" t="s">
        <v>68</v>
      </c>
      <c r="C8" s="22">
        <v>443</v>
      </c>
      <c r="D8" s="23">
        <v>3.0862477358227672E-2</v>
      </c>
      <c r="E8" s="22">
        <v>499</v>
      </c>
      <c r="F8" s="23">
        <v>3.0149235695728353E-2</v>
      </c>
    </row>
    <row r="9" spans="1:6" x14ac:dyDescent="0.25">
      <c r="A9" s="19" t="s">
        <v>71</v>
      </c>
      <c r="B9" s="19" t="s">
        <v>68</v>
      </c>
      <c r="C9" s="22">
        <v>456</v>
      </c>
      <c r="D9" s="23">
        <v>3.1768148251358506E-2</v>
      </c>
      <c r="E9" s="22">
        <v>469</v>
      </c>
      <c r="F9" s="23">
        <v>2.8336656395383963E-2</v>
      </c>
    </row>
    <row r="10" spans="1:6" x14ac:dyDescent="0.25">
      <c r="A10" s="19" t="s">
        <v>72</v>
      </c>
      <c r="B10" s="19" t="s">
        <v>68</v>
      </c>
      <c r="C10" s="22">
        <v>419</v>
      </c>
      <c r="D10" s="23">
        <v>2.9190469555524592E-2</v>
      </c>
      <c r="E10" s="22">
        <v>436</v>
      </c>
      <c r="F10" s="23">
        <v>2.6342819165005135E-2</v>
      </c>
    </row>
    <row r="11" spans="1:6" x14ac:dyDescent="0.25">
      <c r="A11" s="19" t="s">
        <v>73</v>
      </c>
      <c r="B11" s="19" t="s">
        <v>68</v>
      </c>
      <c r="C11" s="22">
        <v>337</v>
      </c>
      <c r="D11" s="23">
        <v>2.3477776229622403E-2</v>
      </c>
      <c r="E11" s="22">
        <v>422</v>
      </c>
      <c r="F11" s="23">
        <v>2.549694882484442E-2</v>
      </c>
    </row>
    <row r="12" spans="1:6" x14ac:dyDescent="0.25">
      <c r="A12" s="19" t="s">
        <v>74</v>
      </c>
      <c r="B12" s="19" t="s">
        <v>68</v>
      </c>
      <c r="C12" s="22">
        <v>325</v>
      </c>
      <c r="D12" s="23">
        <v>2.2641772328270866E-2</v>
      </c>
      <c r="E12" s="22">
        <v>379</v>
      </c>
      <c r="F12" s="23">
        <v>2.2898918494350794E-2</v>
      </c>
    </row>
    <row r="13" spans="1:6" x14ac:dyDescent="0.25">
      <c r="A13" s="19" t="s">
        <v>75</v>
      </c>
      <c r="B13" s="19" t="s">
        <v>68</v>
      </c>
      <c r="C13" s="22">
        <v>292</v>
      </c>
      <c r="D13" s="23">
        <v>2.0342761599554133E-2</v>
      </c>
      <c r="E13" s="22">
        <v>370</v>
      </c>
      <c r="F13" s="23">
        <v>2.2355144704247477E-2</v>
      </c>
    </row>
    <row r="14" spans="1:6" x14ac:dyDescent="0.25">
      <c r="A14" s="19" t="s">
        <v>76</v>
      </c>
      <c r="B14" s="19" t="s">
        <v>68</v>
      </c>
      <c r="C14" s="22">
        <v>266</v>
      </c>
      <c r="D14" s="23">
        <v>1.8531419813292462E-2</v>
      </c>
      <c r="E14" s="22">
        <v>324</v>
      </c>
      <c r="F14" s="23">
        <v>1.9575856443719411E-2</v>
      </c>
    </row>
    <row r="15" spans="1:6" x14ac:dyDescent="0.25">
      <c r="A15" s="19" t="s">
        <v>77</v>
      </c>
      <c r="B15" s="19" t="s">
        <v>68</v>
      </c>
      <c r="C15" s="22">
        <v>255</v>
      </c>
      <c r="D15" s="23">
        <v>1.7765082903720218E-2</v>
      </c>
      <c r="E15" s="22">
        <v>300</v>
      </c>
      <c r="F15" s="23">
        <v>1.8125793003443899E-2</v>
      </c>
    </row>
    <row r="16" spans="1:6" x14ac:dyDescent="0.25">
      <c r="A16" s="19" t="s">
        <v>78</v>
      </c>
      <c r="B16" s="19" t="s">
        <v>68</v>
      </c>
      <c r="C16" s="22">
        <v>231</v>
      </c>
      <c r="D16" s="23">
        <v>1.6093075101017137E-2</v>
      </c>
      <c r="E16" s="22">
        <v>282</v>
      </c>
      <c r="F16" s="23">
        <v>1.7038245423237265E-2</v>
      </c>
    </row>
    <row r="17" spans="1:6" x14ac:dyDescent="0.25">
      <c r="A17" s="19" t="s">
        <v>79</v>
      </c>
      <c r="B17" s="19" t="s">
        <v>68</v>
      </c>
      <c r="C17" s="22">
        <v>247</v>
      </c>
      <c r="D17" s="23">
        <v>1.7207746969485859E-2</v>
      </c>
      <c r="E17" s="22">
        <v>261</v>
      </c>
      <c r="F17" s="23">
        <v>1.5769439912996192E-2</v>
      </c>
    </row>
    <row r="18" spans="1:6" x14ac:dyDescent="0.25">
      <c r="A18" s="19" t="s">
        <v>80</v>
      </c>
      <c r="B18" s="19" t="s">
        <v>68</v>
      </c>
      <c r="C18" s="22">
        <v>205</v>
      </c>
      <c r="D18" s="23">
        <v>1.428173331475547E-2</v>
      </c>
      <c r="E18" s="22">
        <v>251</v>
      </c>
      <c r="F18" s="23">
        <v>1.5165246812881396E-2</v>
      </c>
    </row>
    <row r="19" spans="1:6" x14ac:dyDescent="0.25">
      <c r="A19" s="19" t="s">
        <v>81</v>
      </c>
      <c r="B19" s="19" t="s">
        <v>68</v>
      </c>
      <c r="C19" s="22">
        <v>187</v>
      </c>
      <c r="D19" s="23">
        <v>1.3027727462728159E-2</v>
      </c>
      <c r="E19" s="22">
        <v>231</v>
      </c>
      <c r="F19" s="23">
        <v>1.3956860612651804E-2</v>
      </c>
    </row>
    <row r="20" spans="1:6" x14ac:dyDescent="0.25">
      <c r="A20" s="19" t="s">
        <v>82</v>
      </c>
      <c r="B20" s="19" t="s">
        <v>68</v>
      </c>
      <c r="C20" s="22">
        <v>198</v>
      </c>
      <c r="D20" s="23">
        <v>1.3794064372300404E-2</v>
      </c>
      <c r="E20" s="22">
        <v>228</v>
      </c>
      <c r="F20" s="23">
        <v>1.3775602682617365E-2</v>
      </c>
    </row>
    <row r="21" spans="1:6" x14ac:dyDescent="0.25">
      <c r="A21" s="19" t="s">
        <v>83</v>
      </c>
      <c r="B21" s="19" t="s">
        <v>68</v>
      </c>
      <c r="C21" s="22">
        <v>188</v>
      </c>
      <c r="D21" s="23">
        <v>1.3097394454507454E-2</v>
      </c>
      <c r="E21" s="22">
        <v>225</v>
      </c>
      <c r="F21" s="23">
        <v>1.3594344752582926E-2</v>
      </c>
    </row>
    <row r="22" spans="1:6" x14ac:dyDescent="0.25">
      <c r="A22" s="19" t="s">
        <v>84</v>
      </c>
      <c r="B22" s="19" t="s">
        <v>68</v>
      </c>
      <c r="C22" s="22">
        <v>204</v>
      </c>
      <c r="D22" s="23">
        <v>1.4212066322976174E-2</v>
      </c>
      <c r="E22" s="22">
        <v>216</v>
      </c>
      <c r="F22" s="23">
        <v>1.3050570962479609E-2</v>
      </c>
    </row>
    <row r="23" spans="1:6" x14ac:dyDescent="0.25">
      <c r="A23" s="19" t="s">
        <v>85</v>
      </c>
      <c r="B23" s="19" t="s">
        <v>68</v>
      </c>
      <c r="C23" s="22">
        <v>185</v>
      </c>
      <c r="D23" s="23">
        <v>1.288839347916957E-2</v>
      </c>
      <c r="E23" s="22">
        <v>209</v>
      </c>
      <c r="F23" s="23">
        <v>1.262763579239925E-2</v>
      </c>
    </row>
    <row r="24" spans="1:6" x14ac:dyDescent="0.25">
      <c r="A24" s="19" t="s">
        <v>86</v>
      </c>
      <c r="B24" s="19" t="s">
        <v>68</v>
      </c>
      <c r="C24" s="22">
        <v>153</v>
      </c>
      <c r="D24" s="23">
        <v>1.065904974223213E-2</v>
      </c>
      <c r="E24" s="22">
        <v>187</v>
      </c>
      <c r="F24" s="23">
        <v>1.1298410972146698E-2</v>
      </c>
    </row>
    <row r="25" spans="1:6" x14ac:dyDescent="0.25">
      <c r="A25" s="19" t="s">
        <v>87</v>
      </c>
      <c r="B25" s="19" t="s">
        <v>68</v>
      </c>
      <c r="C25" s="22">
        <v>187</v>
      </c>
      <c r="D25" s="23">
        <v>1.3027727462728159E-2</v>
      </c>
      <c r="E25" s="22">
        <v>183</v>
      </c>
      <c r="F25" s="23">
        <v>1.105673373210078E-2</v>
      </c>
    </row>
    <row r="26" spans="1:6" x14ac:dyDescent="0.25">
      <c r="A26" s="19" t="s">
        <v>88</v>
      </c>
      <c r="B26" s="19" t="s">
        <v>68</v>
      </c>
      <c r="C26" s="22">
        <v>139</v>
      </c>
      <c r="D26" s="23">
        <v>9.6837118573220009E-3</v>
      </c>
      <c r="E26" s="22">
        <v>176</v>
      </c>
      <c r="F26" s="23">
        <v>1.0633798562020421E-2</v>
      </c>
    </row>
    <row r="27" spans="1:6" x14ac:dyDescent="0.25">
      <c r="A27" s="19" t="s">
        <v>89</v>
      </c>
      <c r="B27" s="19" t="s">
        <v>68</v>
      </c>
      <c r="C27" s="22">
        <v>153</v>
      </c>
      <c r="D27" s="23">
        <v>1.065904974223213E-2</v>
      </c>
      <c r="E27" s="22">
        <v>168</v>
      </c>
      <c r="F27" s="23">
        <v>1.0150444081928585E-2</v>
      </c>
    </row>
    <row r="28" spans="1:6" x14ac:dyDescent="0.25">
      <c r="A28" s="19" t="s">
        <v>90</v>
      </c>
      <c r="B28" s="19" t="s">
        <v>68</v>
      </c>
      <c r="C28" s="22">
        <v>132</v>
      </c>
      <c r="D28" s="23">
        <v>9.1960429148669354E-3</v>
      </c>
      <c r="E28" s="22">
        <v>159</v>
      </c>
      <c r="F28" s="23">
        <v>9.6066702918252665E-3</v>
      </c>
    </row>
    <row r="29" spans="1:6" x14ac:dyDescent="0.25">
      <c r="A29" s="19" t="s">
        <v>91</v>
      </c>
      <c r="B29" s="19" t="s">
        <v>68</v>
      </c>
      <c r="C29" s="22">
        <v>129</v>
      </c>
      <c r="D29" s="23">
        <v>8.9870419395290512E-3</v>
      </c>
      <c r="E29" s="22">
        <v>154</v>
      </c>
      <c r="F29" s="23">
        <v>9.3045737417678694E-3</v>
      </c>
    </row>
    <row r="30" spans="1:6" x14ac:dyDescent="0.25">
      <c r="A30" s="19" t="s">
        <v>92</v>
      </c>
      <c r="B30" s="19" t="s">
        <v>68</v>
      </c>
      <c r="C30" s="22">
        <v>121</v>
      </c>
      <c r="D30" s="23">
        <v>8.4297060052946921E-3</v>
      </c>
      <c r="E30" s="22">
        <v>142</v>
      </c>
      <c r="F30" s="23">
        <v>8.5795420216301134E-3</v>
      </c>
    </row>
    <row r="31" spans="1:6" x14ac:dyDescent="0.25">
      <c r="A31" s="19" t="s">
        <v>93</v>
      </c>
      <c r="B31" s="19" t="s">
        <v>68</v>
      </c>
      <c r="C31" s="22">
        <v>128</v>
      </c>
      <c r="D31" s="23">
        <v>8.9173749477497559E-3</v>
      </c>
      <c r="E31" s="22">
        <v>139</v>
      </c>
      <c r="F31" s="23">
        <v>8.3982840915956744E-3</v>
      </c>
    </row>
    <row r="32" spans="1:6" x14ac:dyDescent="0.25">
      <c r="A32" s="19" t="s">
        <v>94</v>
      </c>
      <c r="B32" s="19" t="s">
        <v>68</v>
      </c>
      <c r="C32" s="22">
        <v>122</v>
      </c>
      <c r="D32" s="23">
        <v>8.4993729970739857E-3</v>
      </c>
      <c r="E32" s="22">
        <v>134</v>
      </c>
      <c r="F32" s="23">
        <v>8.0961875415382755E-3</v>
      </c>
    </row>
    <row r="33" spans="1:6" x14ac:dyDescent="0.25">
      <c r="A33" s="19" t="s">
        <v>95</v>
      </c>
      <c r="B33" s="19" t="s">
        <v>68</v>
      </c>
      <c r="C33" s="22">
        <v>113</v>
      </c>
      <c r="D33" s="23">
        <v>7.8723700710603313E-3</v>
      </c>
      <c r="E33" s="22">
        <v>134</v>
      </c>
      <c r="F33" s="23">
        <v>8.0961875415382755E-3</v>
      </c>
    </row>
    <row r="34" spans="1:6" x14ac:dyDescent="0.25">
      <c r="A34" s="19" t="s">
        <v>96</v>
      </c>
      <c r="B34" s="19" t="s">
        <v>68</v>
      </c>
      <c r="C34" s="22">
        <v>103</v>
      </c>
      <c r="D34" s="23">
        <v>7.1757001532673816E-3</v>
      </c>
      <c r="E34" s="22">
        <v>125</v>
      </c>
      <c r="F34" s="23">
        <v>7.5524137514349585E-3</v>
      </c>
    </row>
    <row r="35" spans="1:6" x14ac:dyDescent="0.25">
      <c r="A35" s="19" t="s">
        <v>97</v>
      </c>
      <c r="B35" s="19" t="s">
        <v>68</v>
      </c>
      <c r="C35" s="22">
        <v>105</v>
      </c>
      <c r="D35" s="23">
        <v>7.3150341368259722E-3</v>
      </c>
      <c r="E35" s="22">
        <v>118</v>
      </c>
      <c r="F35" s="23">
        <v>7.1294785813546006E-3</v>
      </c>
    </row>
    <row r="36" spans="1:6" x14ac:dyDescent="0.25">
      <c r="A36" s="19" t="s">
        <v>98</v>
      </c>
      <c r="B36" s="19" t="s">
        <v>68</v>
      </c>
      <c r="C36" s="22">
        <v>101</v>
      </c>
      <c r="D36" s="23">
        <v>7.0363661697087918E-3</v>
      </c>
      <c r="E36" s="22">
        <v>115</v>
      </c>
      <c r="F36" s="23">
        <v>6.9482206513201616E-3</v>
      </c>
    </row>
    <row r="37" spans="1:6" x14ac:dyDescent="0.25">
      <c r="A37" s="19" t="s">
        <v>99</v>
      </c>
      <c r="B37" s="19" t="s">
        <v>68</v>
      </c>
      <c r="C37" s="22">
        <v>105</v>
      </c>
      <c r="D37" s="23">
        <v>7.3150341368259722E-3</v>
      </c>
      <c r="E37" s="22">
        <v>112</v>
      </c>
      <c r="F37" s="23">
        <v>6.7669627212857226E-3</v>
      </c>
    </row>
    <row r="38" spans="1:6" x14ac:dyDescent="0.25">
      <c r="A38" s="19" t="s">
        <v>100</v>
      </c>
      <c r="B38" s="19" t="s">
        <v>68</v>
      </c>
      <c r="C38" s="22">
        <v>99</v>
      </c>
      <c r="D38" s="23">
        <v>6.897032186150202E-3</v>
      </c>
      <c r="E38" s="22">
        <v>111</v>
      </c>
      <c r="F38" s="23">
        <v>6.7065434112742435E-3</v>
      </c>
    </row>
    <row r="39" spans="1:6" x14ac:dyDescent="0.25">
      <c r="A39" s="19" t="s">
        <v>101</v>
      </c>
      <c r="B39" s="19" t="s">
        <v>68</v>
      </c>
      <c r="C39" s="22">
        <v>95</v>
      </c>
      <c r="D39" s="23">
        <v>6.6183642190330225E-3</v>
      </c>
      <c r="E39" s="22">
        <v>110</v>
      </c>
      <c r="F39" s="23">
        <v>6.6461241012627636E-3</v>
      </c>
    </row>
    <row r="40" spans="1:6" x14ac:dyDescent="0.25">
      <c r="A40" s="19" t="s">
        <v>102</v>
      </c>
      <c r="B40" s="19" t="s">
        <v>68</v>
      </c>
      <c r="C40" s="22">
        <v>95</v>
      </c>
      <c r="D40" s="23">
        <v>6.6183642190330225E-3</v>
      </c>
      <c r="E40" s="22">
        <v>106</v>
      </c>
      <c r="F40" s="23">
        <v>6.4044468612168446E-3</v>
      </c>
    </row>
    <row r="41" spans="1:6" x14ac:dyDescent="0.25">
      <c r="A41" s="19" t="s">
        <v>103</v>
      </c>
      <c r="B41" s="19" t="s">
        <v>104</v>
      </c>
      <c r="C41" s="22">
        <v>95</v>
      </c>
      <c r="D41" s="23">
        <v>6.6183642190330225E-3</v>
      </c>
      <c r="E41" s="22">
        <v>103</v>
      </c>
      <c r="F41" s="23">
        <v>6.2231889311824056E-3</v>
      </c>
    </row>
    <row r="42" spans="1:6" x14ac:dyDescent="0.25">
      <c r="A42" s="19" t="s">
        <v>105</v>
      </c>
      <c r="B42" s="19" t="s">
        <v>68</v>
      </c>
      <c r="C42" s="22">
        <v>84</v>
      </c>
      <c r="D42" s="23">
        <v>5.8520273094607774E-3</v>
      </c>
      <c r="E42" s="22">
        <v>102</v>
      </c>
      <c r="F42" s="23">
        <v>6.1627696211709266E-3</v>
      </c>
    </row>
    <row r="43" spans="1:6" x14ac:dyDescent="0.25">
      <c r="A43" s="19" t="s">
        <v>106</v>
      </c>
      <c r="B43" s="19" t="s">
        <v>68</v>
      </c>
      <c r="C43" s="22">
        <v>85</v>
      </c>
      <c r="D43" s="23">
        <v>5.9216943012400727E-3</v>
      </c>
      <c r="E43" s="22">
        <v>101</v>
      </c>
      <c r="F43" s="23">
        <v>6.1023503111594466E-3</v>
      </c>
    </row>
    <row r="44" spans="1:6" x14ac:dyDescent="0.25">
      <c r="A44" s="19" t="s">
        <v>107</v>
      </c>
      <c r="B44" s="19" t="s">
        <v>68</v>
      </c>
      <c r="C44" s="22">
        <v>97</v>
      </c>
      <c r="D44" s="23">
        <v>6.7576982025916122E-3</v>
      </c>
      <c r="E44" s="22">
        <v>99</v>
      </c>
      <c r="F44" s="23">
        <v>5.9815116911364876E-3</v>
      </c>
    </row>
    <row r="45" spans="1:6" x14ac:dyDescent="0.25">
      <c r="A45" s="19" t="s">
        <v>108</v>
      </c>
      <c r="B45" s="19" t="s">
        <v>68</v>
      </c>
      <c r="C45" s="22">
        <v>85</v>
      </c>
      <c r="D45" s="23">
        <v>5.9216943012400727E-3</v>
      </c>
      <c r="E45" s="22">
        <v>99</v>
      </c>
      <c r="F45" s="23">
        <v>5.9815116911364876E-3</v>
      </c>
    </row>
    <row r="46" spans="1:6" x14ac:dyDescent="0.25">
      <c r="A46" s="19" t="s">
        <v>109</v>
      </c>
      <c r="B46" s="19" t="s">
        <v>68</v>
      </c>
      <c r="C46" s="22">
        <v>83</v>
      </c>
      <c r="D46" s="23">
        <v>5.7823603176814821E-3</v>
      </c>
      <c r="E46" s="22">
        <v>98</v>
      </c>
      <c r="F46" s="23">
        <v>5.9210923811250076E-3</v>
      </c>
    </row>
    <row r="47" spans="1:6" x14ac:dyDescent="0.25">
      <c r="A47" s="19" t="s">
        <v>110</v>
      </c>
      <c r="B47" s="19" t="s">
        <v>68</v>
      </c>
      <c r="C47" s="22">
        <v>79</v>
      </c>
      <c r="D47" s="23">
        <v>5.5036923505643025E-3</v>
      </c>
      <c r="E47" s="22">
        <v>95</v>
      </c>
      <c r="F47" s="23">
        <v>5.7398344510905686E-3</v>
      </c>
    </row>
    <row r="48" spans="1:6" x14ac:dyDescent="0.25">
      <c r="A48" s="19" t="s">
        <v>111</v>
      </c>
      <c r="B48" s="19" t="s">
        <v>104</v>
      </c>
      <c r="C48" s="22">
        <v>81</v>
      </c>
      <c r="D48" s="23">
        <v>5.6430263341228923E-3</v>
      </c>
      <c r="E48" s="22">
        <v>92</v>
      </c>
      <c r="F48" s="23">
        <v>5.5585765210561296E-3</v>
      </c>
    </row>
    <row r="49" spans="1:6" x14ac:dyDescent="0.25">
      <c r="A49" s="19" t="s">
        <v>112</v>
      </c>
      <c r="B49" s="19" t="s">
        <v>68</v>
      </c>
      <c r="C49" s="22">
        <v>73</v>
      </c>
      <c r="D49" s="23">
        <v>5.0856903998885332E-3</v>
      </c>
      <c r="E49" s="22">
        <v>91</v>
      </c>
      <c r="F49" s="23">
        <v>5.4981572110446497E-3</v>
      </c>
    </row>
    <row r="50" spans="1:6" x14ac:dyDescent="0.25">
      <c r="A50" s="19" t="s">
        <v>113</v>
      </c>
      <c r="B50" s="19" t="s">
        <v>68</v>
      </c>
      <c r="C50" s="22">
        <v>68</v>
      </c>
      <c r="D50" s="23">
        <v>4.7373554409920584E-3</v>
      </c>
      <c r="E50" s="22">
        <v>81</v>
      </c>
      <c r="F50" s="23">
        <v>4.8939641109298528E-3</v>
      </c>
    </row>
    <row r="51" spans="1:6" x14ac:dyDescent="0.25">
      <c r="A51" s="19" t="s">
        <v>114</v>
      </c>
      <c r="B51" s="19" t="s">
        <v>68</v>
      </c>
      <c r="C51" s="22">
        <v>69</v>
      </c>
      <c r="D51" s="23">
        <v>4.8070224327713528E-3</v>
      </c>
      <c r="E51" s="22">
        <v>78</v>
      </c>
      <c r="F51" s="23">
        <v>4.7127061808954138E-3</v>
      </c>
    </row>
    <row r="52" spans="1:6" x14ac:dyDescent="0.25">
      <c r="A52" s="19" t="s">
        <v>115</v>
      </c>
      <c r="B52" s="19" t="s">
        <v>116</v>
      </c>
      <c r="C52" s="22">
        <v>60</v>
      </c>
      <c r="D52" s="23">
        <v>4.1800195067576984E-3</v>
      </c>
      <c r="E52" s="22">
        <v>74</v>
      </c>
      <c r="F52" s="23">
        <v>4.4710289408494957E-3</v>
      </c>
    </row>
    <row r="53" spans="1:6" x14ac:dyDescent="0.25">
      <c r="A53" s="19" t="s">
        <v>117</v>
      </c>
      <c r="B53" s="19" t="s">
        <v>68</v>
      </c>
      <c r="C53" s="22">
        <v>59</v>
      </c>
      <c r="D53" s="23">
        <v>4.1103525149784031E-3</v>
      </c>
      <c r="E53" s="22">
        <v>70</v>
      </c>
      <c r="F53" s="23">
        <v>4.2293517008035767E-3</v>
      </c>
    </row>
    <row r="54" spans="1:6" x14ac:dyDescent="0.25">
      <c r="A54" s="19" t="s">
        <v>118</v>
      </c>
      <c r="B54" s="19" t="s">
        <v>68</v>
      </c>
      <c r="C54" s="22">
        <v>54</v>
      </c>
      <c r="D54" s="23">
        <v>3.7620175560819282E-3</v>
      </c>
      <c r="E54" s="22">
        <v>70</v>
      </c>
      <c r="F54" s="23">
        <v>4.2293517008035767E-3</v>
      </c>
    </row>
    <row r="55" spans="1:6" x14ac:dyDescent="0.25">
      <c r="A55" s="19" t="s">
        <v>119</v>
      </c>
      <c r="B55" s="19" t="s">
        <v>68</v>
      </c>
      <c r="C55" s="22">
        <v>52</v>
      </c>
      <c r="D55" s="23">
        <v>3.6226835725233384E-3</v>
      </c>
      <c r="E55" s="22">
        <v>59</v>
      </c>
      <c r="F55" s="23">
        <v>3.5647392906773003E-3</v>
      </c>
    </row>
    <row r="56" spans="1:6" x14ac:dyDescent="0.25">
      <c r="A56" s="19" t="s">
        <v>120</v>
      </c>
      <c r="B56" s="19" t="s">
        <v>104</v>
      </c>
      <c r="C56" s="22">
        <v>48</v>
      </c>
      <c r="D56" s="23">
        <v>3.3440156054061585E-3</v>
      </c>
      <c r="E56" s="22">
        <v>59</v>
      </c>
      <c r="F56" s="23">
        <v>3.5647392906773003E-3</v>
      </c>
    </row>
    <row r="57" spans="1:6" x14ac:dyDescent="0.25">
      <c r="A57" s="19" t="s">
        <v>121</v>
      </c>
      <c r="B57" s="19" t="s">
        <v>68</v>
      </c>
      <c r="C57" s="22">
        <v>44</v>
      </c>
      <c r="D57" s="23">
        <v>3.0653476382889785E-3</v>
      </c>
      <c r="E57" s="22">
        <v>59</v>
      </c>
      <c r="F57" s="23">
        <v>3.5647392906773003E-3</v>
      </c>
    </row>
    <row r="58" spans="1:6" x14ac:dyDescent="0.25">
      <c r="A58" s="19" t="s">
        <v>122</v>
      </c>
      <c r="B58" s="19" t="s">
        <v>68</v>
      </c>
      <c r="C58" s="22">
        <v>40</v>
      </c>
      <c r="D58" s="23">
        <v>2.7866796711717989E-3</v>
      </c>
      <c r="E58" s="22">
        <v>57</v>
      </c>
      <c r="F58" s="23">
        <v>3.4439006706543413E-3</v>
      </c>
    </row>
    <row r="59" spans="1:6" x14ac:dyDescent="0.25">
      <c r="A59" s="19" t="s">
        <v>123</v>
      </c>
      <c r="B59" s="19" t="s">
        <v>68</v>
      </c>
      <c r="C59" s="22">
        <v>39</v>
      </c>
      <c r="D59" s="23">
        <v>2.717012679392504E-3</v>
      </c>
      <c r="E59" s="22">
        <v>57</v>
      </c>
      <c r="F59" s="23">
        <v>3.4439006706543413E-3</v>
      </c>
    </row>
    <row r="60" spans="1:6" x14ac:dyDescent="0.25">
      <c r="A60" s="19" t="s">
        <v>124</v>
      </c>
      <c r="B60" s="19" t="s">
        <v>68</v>
      </c>
      <c r="C60" s="22">
        <v>47</v>
      </c>
      <c r="D60" s="23">
        <v>3.2743486136268636E-3</v>
      </c>
      <c r="E60" s="22">
        <v>54</v>
      </c>
      <c r="F60" s="23">
        <v>3.2626427406199023E-3</v>
      </c>
    </row>
    <row r="61" spans="1:6" x14ac:dyDescent="0.25">
      <c r="A61" s="19" t="s">
        <v>125</v>
      </c>
      <c r="B61" s="19" t="s">
        <v>68</v>
      </c>
      <c r="C61" s="22">
        <v>47</v>
      </c>
      <c r="D61" s="23">
        <v>3.2743486136268636E-3</v>
      </c>
      <c r="E61" s="22">
        <v>50</v>
      </c>
      <c r="F61" s="23">
        <v>3.0209655005739833E-3</v>
      </c>
    </row>
    <row r="62" spans="1:6" x14ac:dyDescent="0.25">
      <c r="A62" s="19" t="s">
        <v>126</v>
      </c>
      <c r="B62" s="19" t="s">
        <v>68</v>
      </c>
      <c r="C62" s="22">
        <v>42</v>
      </c>
      <c r="D62" s="23">
        <v>2.9260136547303887E-3</v>
      </c>
      <c r="E62" s="22">
        <v>50</v>
      </c>
      <c r="F62" s="23">
        <v>3.0209655005739833E-3</v>
      </c>
    </row>
    <row r="63" spans="1:6" x14ac:dyDescent="0.25">
      <c r="A63" s="19" t="s">
        <v>127</v>
      </c>
      <c r="B63" s="19" t="s">
        <v>68</v>
      </c>
      <c r="C63" s="22">
        <v>52</v>
      </c>
      <c r="D63" s="23">
        <v>3.6226835725233384E-3</v>
      </c>
      <c r="E63" s="22">
        <v>49</v>
      </c>
      <c r="F63" s="23">
        <v>2.9605461905625038E-3</v>
      </c>
    </row>
    <row r="64" spans="1:6" x14ac:dyDescent="0.25">
      <c r="A64" s="19" t="s">
        <v>128</v>
      </c>
      <c r="B64" s="19" t="s">
        <v>104</v>
      </c>
      <c r="C64" s="22">
        <v>40</v>
      </c>
      <c r="D64" s="23">
        <v>2.7866796711717989E-3</v>
      </c>
      <c r="E64" s="22">
        <v>48</v>
      </c>
      <c r="F64" s="23">
        <v>2.9001268805510243E-3</v>
      </c>
    </row>
    <row r="65" spans="1:6" x14ac:dyDescent="0.25">
      <c r="A65" s="19" t="s">
        <v>129</v>
      </c>
      <c r="B65" s="19" t="s">
        <v>68</v>
      </c>
      <c r="C65" s="22">
        <v>46</v>
      </c>
      <c r="D65" s="23">
        <v>3.2046816218475687E-3</v>
      </c>
      <c r="E65" s="22">
        <v>47</v>
      </c>
      <c r="F65" s="23">
        <v>2.8397075705395443E-3</v>
      </c>
    </row>
    <row r="66" spans="1:6" x14ac:dyDescent="0.25">
      <c r="A66" s="19" t="s">
        <v>130</v>
      </c>
      <c r="B66" s="19" t="s">
        <v>68</v>
      </c>
      <c r="C66" s="22">
        <v>38</v>
      </c>
      <c r="D66" s="23">
        <v>2.6473456876132087E-3</v>
      </c>
      <c r="E66" s="22">
        <v>46</v>
      </c>
      <c r="F66" s="23">
        <v>2.7792882605280648E-3</v>
      </c>
    </row>
    <row r="67" spans="1:6" x14ac:dyDescent="0.25">
      <c r="A67" s="19" t="s">
        <v>131</v>
      </c>
      <c r="B67" s="19" t="s">
        <v>68</v>
      </c>
      <c r="C67" s="22">
        <v>37</v>
      </c>
      <c r="D67" s="23">
        <v>2.5776786958339138E-3</v>
      </c>
      <c r="E67" s="22">
        <v>46</v>
      </c>
      <c r="F67" s="23">
        <v>2.7792882605280648E-3</v>
      </c>
    </row>
    <row r="68" spans="1:6" x14ac:dyDescent="0.25">
      <c r="A68" s="19" t="s">
        <v>132</v>
      </c>
      <c r="B68" s="19" t="s">
        <v>68</v>
      </c>
      <c r="C68" s="22">
        <v>43</v>
      </c>
      <c r="D68" s="23">
        <v>2.9956806465096836E-3</v>
      </c>
      <c r="E68" s="22">
        <v>45</v>
      </c>
      <c r="F68" s="23">
        <v>2.7188689505165853E-3</v>
      </c>
    </row>
    <row r="69" spans="1:6" x14ac:dyDescent="0.25">
      <c r="A69" s="19" t="s">
        <v>133</v>
      </c>
      <c r="B69" s="19" t="s">
        <v>68</v>
      </c>
      <c r="C69" s="22">
        <v>34</v>
      </c>
      <c r="D69" s="23">
        <v>2.3686777204960292E-3</v>
      </c>
      <c r="E69" s="22">
        <v>45</v>
      </c>
      <c r="F69" s="23">
        <v>2.7188689505165853E-3</v>
      </c>
    </row>
    <row r="70" spans="1:6" x14ac:dyDescent="0.25">
      <c r="A70" s="19" t="s">
        <v>134</v>
      </c>
      <c r="B70" s="19" t="s">
        <v>68</v>
      </c>
      <c r="C70" s="22">
        <v>37</v>
      </c>
      <c r="D70" s="23">
        <v>2.5776786958339138E-3</v>
      </c>
      <c r="E70" s="22">
        <v>44</v>
      </c>
      <c r="F70" s="23">
        <v>2.6584496405051053E-3</v>
      </c>
    </row>
    <row r="71" spans="1:6" x14ac:dyDescent="0.25">
      <c r="A71" s="19" t="s">
        <v>135</v>
      </c>
      <c r="B71" s="19" t="s">
        <v>68</v>
      </c>
      <c r="C71" s="22">
        <v>39</v>
      </c>
      <c r="D71" s="23">
        <v>2.717012679392504E-3</v>
      </c>
      <c r="E71" s="22">
        <v>43</v>
      </c>
      <c r="F71" s="23">
        <v>2.5980303304936258E-3</v>
      </c>
    </row>
    <row r="72" spans="1:6" x14ac:dyDescent="0.25">
      <c r="A72" s="19" t="s">
        <v>136</v>
      </c>
      <c r="B72" s="19" t="s">
        <v>68</v>
      </c>
      <c r="C72" s="22">
        <v>37</v>
      </c>
      <c r="D72" s="23">
        <v>2.5776786958339138E-3</v>
      </c>
      <c r="E72" s="22">
        <v>43</v>
      </c>
      <c r="F72" s="23">
        <v>2.5980303304936258E-3</v>
      </c>
    </row>
    <row r="73" spans="1:6" x14ac:dyDescent="0.25">
      <c r="A73" s="19" t="s">
        <v>137</v>
      </c>
      <c r="B73" s="19" t="s">
        <v>68</v>
      </c>
      <c r="C73" s="22">
        <v>33</v>
      </c>
      <c r="D73" s="23">
        <v>2.2990107287167339E-3</v>
      </c>
      <c r="E73" s="22">
        <v>40</v>
      </c>
      <c r="F73" s="23">
        <v>2.4167724004591868E-3</v>
      </c>
    </row>
    <row r="74" spans="1:6" x14ac:dyDescent="0.25">
      <c r="A74" s="19" t="s">
        <v>138</v>
      </c>
      <c r="B74" s="19" t="s">
        <v>68</v>
      </c>
      <c r="C74" s="22">
        <v>30</v>
      </c>
      <c r="D74" s="23">
        <v>2.0900097533788492E-3</v>
      </c>
      <c r="E74" s="22">
        <v>40</v>
      </c>
      <c r="F74" s="23">
        <v>2.4167724004591868E-3</v>
      </c>
    </row>
    <row r="75" spans="1:6" x14ac:dyDescent="0.25">
      <c r="A75" s="19" t="s">
        <v>139</v>
      </c>
      <c r="B75" s="19" t="s">
        <v>116</v>
      </c>
      <c r="C75" s="22">
        <v>20</v>
      </c>
      <c r="D75" s="23">
        <v>1.3933398355858995E-3</v>
      </c>
      <c r="E75" s="22">
        <v>40</v>
      </c>
      <c r="F75" s="23">
        <v>2.4167724004591868E-3</v>
      </c>
    </row>
    <row r="76" spans="1:6" x14ac:dyDescent="0.25">
      <c r="A76" s="19" t="s">
        <v>140</v>
      </c>
      <c r="B76" s="19" t="s">
        <v>68</v>
      </c>
      <c r="C76" s="22">
        <v>35</v>
      </c>
      <c r="D76" s="23">
        <v>2.4383447122753241E-3</v>
      </c>
      <c r="E76" s="22">
        <v>39</v>
      </c>
      <c r="F76" s="23">
        <v>2.3563530904477069E-3</v>
      </c>
    </row>
    <row r="77" spans="1:6" x14ac:dyDescent="0.25">
      <c r="A77" s="19" t="s">
        <v>141</v>
      </c>
      <c r="B77" s="19" t="s">
        <v>68</v>
      </c>
      <c r="C77" s="22">
        <v>33</v>
      </c>
      <c r="D77" s="23">
        <v>2.2990107287167339E-3</v>
      </c>
      <c r="E77" s="22">
        <v>36</v>
      </c>
      <c r="F77" s="23">
        <v>2.1750951604132679E-3</v>
      </c>
    </row>
    <row r="78" spans="1:6" x14ac:dyDescent="0.25">
      <c r="A78" s="19" t="s">
        <v>142</v>
      </c>
      <c r="B78" s="19" t="s">
        <v>68</v>
      </c>
      <c r="C78" s="22">
        <v>31</v>
      </c>
      <c r="D78" s="23">
        <v>2.1596767451581441E-3</v>
      </c>
      <c r="E78" s="22">
        <v>33</v>
      </c>
      <c r="F78" s="23">
        <v>1.9938372303788289E-3</v>
      </c>
    </row>
    <row r="79" spans="1:6" x14ac:dyDescent="0.25">
      <c r="A79" s="19" t="s">
        <v>143</v>
      </c>
      <c r="B79" s="19" t="s">
        <v>116</v>
      </c>
      <c r="C79" s="22">
        <v>23</v>
      </c>
      <c r="D79" s="23">
        <v>1.6023408109237843E-3</v>
      </c>
      <c r="E79" s="22">
        <v>30</v>
      </c>
      <c r="F79" s="23">
        <v>1.8125793003443901E-3</v>
      </c>
    </row>
    <row r="80" spans="1:6" x14ac:dyDescent="0.25">
      <c r="A80" s="19" t="s">
        <v>144</v>
      </c>
      <c r="B80" s="19" t="s">
        <v>68</v>
      </c>
      <c r="C80" s="22">
        <v>28</v>
      </c>
      <c r="D80" s="23">
        <v>1.9506757698202592E-3</v>
      </c>
      <c r="E80" s="22">
        <v>29</v>
      </c>
      <c r="F80" s="23">
        <v>1.7521599903329104E-3</v>
      </c>
    </row>
    <row r="81" spans="1:6" x14ac:dyDescent="0.25">
      <c r="A81" s="19" t="s">
        <v>145</v>
      </c>
      <c r="B81" s="19" t="s">
        <v>116</v>
      </c>
      <c r="C81" s="22">
        <v>24</v>
      </c>
      <c r="D81" s="23">
        <v>1.6720078027030792E-3</v>
      </c>
      <c r="E81" s="22">
        <v>27</v>
      </c>
      <c r="F81" s="23">
        <v>1.6313213703099511E-3</v>
      </c>
    </row>
    <row r="82" spans="1:6" x14ac:dyDescent="0.25">
      <c r="A82" s="19" t="s">
        <v>146</v>
      </c>
      <c r="B82" s="19" t="s">
        <v>68</v>
      </c>
      <c r="C82" s="22">
        <v>23</v>
      </c>
      <c r="D82" s="23">
        <v>1.6023408109237843E-3</v>
      </c>
      <c r="E82" s="22">
        <v>25</v>
      </c>
      <c r="F82" s="23">
        <v>1.5104827502869917E-3</v>
      </c>
    </row>
    <row r="83" spans="1:6" x14ac:dyDescent="0.25">
      <c r="A83" s="19" t="s">
        <v>147</v>
      </c>
      <c r="B83" s="19" t="s">
        <v>116</v>
      </c>
      <c r="C83" s="22">
        <v>24</v>
      </c>
      <c r="D83" s="23">
        <v>1.6720078027030792E-3</v>
      </c>
      <c r="E83" s="22">
        <v>22</v>
      </c>
      <c r="F83" s="23">
        <v>1.3292248202525527E-3</v>
      </c>
    </row>
    <row r="84" spans="1:6" x14ac:dyDescent="0.25">
      <c r="A84" s="19" t="s">
        <v>148</v>
      </c>
      <c r="B84" s="19" t="s">
        <v>68</v>
      </c>
      <c r="C84" s="22">
        <v>19</v>
      </c>
      <c r="D84" s="23">
        <v>1.3236728438066044E-3</v>
      </c>
      <c r="E84" s="22">
        <v>21</v>
      </c>
      <c r="F84" s="23">
        <v>1.2688055102410732E-3</v>
      </c>
    </row>
    <row r="85" spans="1:6" x14ac:dyDescent="0.25">
      <c r="A85" s="19" t="s">
        <v>149</v>
      </c>
      <c r="B85" s="19" t="s">
        <v>116</v>
      </c>
      <c r="C85" s="22">
        <v>11</v>
      </c>
      <c r="D85" s="23">
        <v>7.6633690957224462E-4</v>
      </c>
      <c r="E85" s="22">
        <v>21</v>
      </c>
      <c r="F85" s="23">
        <v>1.2688055102410732E-3</v>
      </c>
    </row>
    <row r="86" spans="1:6" x14ac:dyDescent="0.25">
      <c r="A86" s="19" t="s">
        <v>150</v>
      </c>
      <c r="B86" s="19" t="s">
        <v>104</v>
      </c>
      <c r="C86" s="22">
        <v>19</v>
      </c>
      <c r="D86" s="23">
        <v>1.3236728438066044E-3</v>
      </c>
      <c r="E86" s="22">
        <v>20</v>
      </c>
      <c r="F86" s="23">
        <v>1.2083862002295934E-3</v>
      </c>
    </row>
    <row r="87" spans="1:6" x14ac:dyDescent="0.25">
      <c r="A87" s="19" t="s">
        <v>151</v>
      </c>
      <c r="B87" s="19" t="s">
        <v>68</v>
      </c>
      <c r="C87" s="22">
        <v>19</v>
      </c>
      <c r="D87" s="23">
        <v>1.3236728438066044E-3</v>
      </c>
      <c r="E87" s="22">
        <v>20</v>
      </c>
      <c r="F87" s="23">
        <v>1.2083862002295934E-3</v>
      </c>
    </row>
    <row r="88" spans="1:6" x14ac:dyDescent="0.25">
      <c r="A88" s="19" t="s">
        <v>152</v>
      </c>
      <c r="B88" s="19" t="s">
        <v>116</v>
      </c>
      <c r="C88" s="22">
        <v>17</v>
      </c>
      <c r="D88" s="23">
        <v>1.1843388602480146E-3</v>
      </c>
      <c r="E88" s="22">
        <v>18</v>
      </c>
      <c r="F88" s="23">
        <v>1.0875475802066339E-3</v>
      </c>
    </row>
    <row r="89" spans="1:6" x14ac:dyDescent="0.25">
      <c r="A89" s="19" t="s">
        <v>153</v>
      </c>
      <c r="B89" s="19" t="s">
        <v>116</v>
      </c>
      <c r="C89" s="22">
        <v>16</v>
      </c>
      <c r="D89" s="23">
        <v>1.1146718684687195E-3</v>
      </c>
      <c r="E89" s="22">
        <v>18</v>
      </c>
      <c r="F89" s="23">
        <v>1.0875475802066339E-3</v>
      </c>
    </row>
    <row r="90" spans="1:6" x14ac:dyDescent="0.25">
      <c r="A90" s="19" t="s">
        <v>154</v>
      </c>
      <c r="B90" s="19" t="s">
        <v>116</v>
      </c>
      <c r="C90" s="22">
        <v>13</v>
      </c>
      <c r="D90" s="23">
        <v>9.0567089313083461E-4</v>
      </c>
      <c r="E90" s="22">
        <v>18</v>
      </c>
      <c r="F90" s="23">
        <v>1.0875475802066339E-3</v>
      </c>
    </row>
    <row r="91" spans="1:6" x14ac:dyDescent="0.25">
      <c r="A91" s="19" t="s">
        <v>155</v>
      </c>
      <c r="B91" s="19" t="s">
        <v>68</v>
      </c>
      <c r="C91" s="22">
        <v>13</v>
      </c>
      <c r="D91" s="23">
        <v>9.0567089313083461E-4</v>
      </c>
      <c r="E91" s="22">
        <v>17</v>
      </c>
      <c r="F91" s="23">
        <v>1.0271282701951544E-3</v>
      </c>
    </row>
    <row r="92" spans="1:6" x14ac:dyDescent="0.25">
      <c r="A92" s="19" t="s">
        <v>156</v>
      </c>
      <c r="B92" s="19" t="s">
        <v>104</v>
      </c>
      <c r="C92" s="22">
        <v>15</v>
      </c>
      <c r="D92" s="23">
        <v>1.0450048766894246E-3</v>
      </c>
      <c r="E92" s="22">
        <v>16</v>
      </c>
      <c r="F92" s="23">
        <v>9.6670896018367469E-4</v>
      </c>
    </row>
    <row r="93" spans="1:6" x14ac:dyDescent="0.25">
      <c r="A93" s="19" t="s">
        <v>157</v>
      </c>
      <c r="B93" s="19" t="s">
        <v>116</v>
      </c>
      <c r="C93" s="22">
        <v>12</v>
      </c>
      <c r="D93" s="23">
        <v>8.3600390135153961E-4</v>
      </c>
      <c r="E93" s="22">
        <v>16</v>
      </c>
      <c r="F93" s="23">
        <v>9.6670896018367469E-4</v>
      </c>
    </row>
    <row r="94" spans="1:6" x14ac:dyDescent="0.25">
      <c r="A94" s="19" t="s">
        <v>158</v>
      </c>
      <c r="B94" s="19" t="s">
        <v>104</v>
      </c>
      <c r="C94" s="22">
        <v>14</v>
      </c>
      <c r="D94" s="23">
        <v>9.753378849101296E-4</v>
      </c>
      <c r="E94" s="22">
        <v>15</v>
      </c>
      <c r="F94" s="23">
        <v>9.0628965017219506E-4</v>
      </c>
    </row>
    <row r="95" spans="1:6" x14ac:dyDescent="0.25">
      <c r="A95" s="19" t="s">
        <v>159</v>
      </c>
      <c r="B95" s="19" t="s">
        <v>104</v>
      </c>
      <c r="C95" s="22">
        <v>13</v>
      </c>
      <c r="D95" s="23">
        <v>9.0567089313083461E-4</v>
      </c>
      <c r="E95" s="22">
        <v>15</v>
      </c>
      <c r="F95" s="23">
        <v>9.0628965017219506E-4</v>
      </c>
    </row>
    <row r="96" spans="1:6" x14ac:dyDescent="0.25">
      <c r="A96" s="19" t="s">
        <v>160</v>
      </c>
      <c r="B96" s="19" t="s">
        <v>68</v>
      </c>
      <c r="C96" s="22">
        <v>16</v>
      </c>
      <c r="D96" s="23">
        <v>1.1146718684687195E-3</v>
      </c>
      <c r="E96" s="22">
        <v>14</v>
      </c>
      <c r="F96" s="23">
        <v>8.4587034016071533E-4</v>
      </c>
    </row>
    <row r="97" spans="1:6" x14ac:dyDescent="0.25">
      <c r="A97" s="19" t="s">
        <v>161</v>
      </c>
      <c r="B97" s="19" t="s">
        <v>68</v>
      </c>
      <c r="C97" s="22">
        <v>14</v>
      </c>
      <c r="D97" s="23">
        <v>9.753378849101296E-4</v>
      </c>
      <c r="E97" s="22">
        <v>14</v>
      </c>
      <c r="F97" s="23">
        <v>8.4587034016071533E-4</v>
      </c>
    </row>
    <row r="98" spans="1:6" x14ac:dyDescent="0.25">
      <c r="A98" s="19" t="s">
        <v>162</v>
      </c>
      <c r="B98" s="19" t="s">
        <v>68</v>
      </c>
      <c r="C98" s="22">
        <v>13</v>
      </c>
      <c r="D98" s="23">
        <v>9.0567089313083461E-4</v>
      </c>
      <c r="E98" s="22">
        <v>13</v>
      </c>
      <c r="F98" s="23">
        <v>7.854510301492357E-4</v>
      </c>
    </row>
    <row r="99" spans="1:6" x14ac:dyDescent="0.25">
      <c r="A99" s="19" t="s">
        <v>163</v>
      </c>
      <c r="B99" s="19" t="s">
        <v>68</v>
      </c>
      <c r="C99" s="22">
        <v>12</v>
      </c>
      <c r="D99" s="23">
        <v>8.3600390135153961E-4</v>
      </c>
      <c r="E99" s="22">
        <v>13</v>
      </c>
      <c r="F99" s="23">
        <v>7.854510301492357E-4</v>
      </c>
    </row>
    <row r="100" spans="1:6" x14ac:dyDescent="0.25">
      <c r="A100" s="19" t="s">
        <v>164</v>
      </c>
      <c r="B100" s="19" t="s">
        <v>104</v>
      </c>
      <c r="C100" s="22">
        <v>11</v>
      </c>
      <c r="D100" s="23">
        <v>7.6633690957224462E-4</v>
      </c>
      <c r="E100" s="22">
        <v>13</v>
      </c>
      <c r="F100" s="23">
        <v>7.854510301492357E-4</v>
      </c>
    </row>
    <row r="101" spans="1:6" x14ac:dyDescent="0.25">
      <c r="A101" s="19" t="s">
        <v>165</v>
      </c>
      <c r="B101" s="19" t="s">
        <v>104</v>
      </c>
      <c r="C101" s="22">
        <v>12</v>
      </c>
      <c r="D101" s="23">
        <v>8.3600390135153961E-4</v>
      </c>
      <c r="E101" s="22">
        <v>11</v>
      </c>
      <c r="F101" s="23">
        <v>6.6461241012627634E-4</v>
      </c>
    </row>
    <row r="102" spans="1:6" x14ac:dyDescent="0.25">
      <c r="A102" s="19" t="s">
        <v>166</v>
      </c>
      <c r="B102" s="19" t="s">
        <v>104</v>
      </c>
      <c r="C102" s="22">
        <v>11</v>
      </c>
      <c r="D102" s="23">
        <v>7.6633690957224462E-4</v>
      </c>
      <c r="E102" s="22">
        <v>11</v>
      </c>
      <c r="F102" s="23">
        <v>6.6461241012627634E-4</v>
      </c>
    </row>
    <row r="103" spans="1:6" x14ac:dyDescent="0.25">
      <c r="A103" s="19" t="s">
        <v>167</v>
      </c>
      <c r="B103" s="1"/>
      <c r="C103" s="22">
        <v>685</v>
      </c>
      <c r="D103" s="23">
        <v>4.7721889368817057E-2</v>
      </c>
      <c r="E103" s="22">
        <v>801</v>
      </c>
      <c r="F103" s="23">
        <v>4.8395867319195214E-2</v>
      </c>
    </row>
    <row r="104" spans="1:6" ht="15.75" thickBot="1" x14ac:dyDescent="0.3">
      <c r="A104" s="24" t="s">
        <v>168</v>
      </c>
      <c r="B104" s="24"/>
      <c r="C104" s="25">
        <v>14354</v>
      </c>
      <c r="D104" s="26">
        <v>1.0000000000000007</v>
      </c>
      <c r="E104" s="25">
        <v>16551</v>
      </c>
      <c r="F104" s="26">
        <v>1.0000000000000009</v>
      </c>
    </row>
    <row r="105" spans="1:6" ht="15.75" thickTop="1" x14ac:dyDescent="0.25">
      <c r="A105" s="19"/>
      <c r="B105" s="1"/>
      <c r="C105" s="27"/>
      <c r="D105" s="28"/>
      <c r="E105" s="27"/>
      <c r="F105" s="1"/>
    </row>
  </sheetData>
  <mergeCells count="2">
    <mergeCell ref="C4:D4"/>
    <mergeCell ref="E4:F4"/>
  </mergeCells>
  <pageMargins left="0.2" right="0.2" top="0.5" bottom="0.5" header="0.3" footer="0.3"/>
  <pageSetup scale="81" fitToHeight="3"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A6A0-6A35-4756-8A76-9A4DB666166C}">
  <sheetPr>
    <pageSetUpPr fitToPage="1"/>
  </sheetPr>
  <dimension ref="A1:F86"/>
  <sheetViews>
    <sheetView topLeftCell="A66" workbookViewId="0"/>
  </sheetViews>
  <sheetFormatPr defaultRowHeight="15" x14ac:dyDescent="0.25"/>
  <cols>
    <col min="1" max="1" width="36.28515625" customWidth="1"/>
    <col min="2" max="2" width="14.5703125" customWidth="1"/>
    <col min="5" max="6" width="10.85546875" customWidth="1"/>
  </cols>
  <sheetData>
    <row r="1" spans="1:6" ht="18.75" x14ac:dyDescent="0.3">
      <c r="A1" s="18" t="s">
        <v>169</v>
      </c>
      <c r="B1" s="1"/>
      <c r="C1" s="1"/>
      <c r="D1" s="1"/>
      <c r="E1" s="1"/>
      <c r="F1" s="1"/>
    </row>
    <row r="2" spans="1:6" ht="18.75" x14ac:dyDescent="0.3">
      <c r="A2" s="18" t="s">
        <v>61</v>
      </c>
      <c r="B2" s="1"/>
      <c r="C2" s="1"/>
      <c r="D2" s="1"/>
      <c r="E2" s="1"/>
      <c r="F2" s="1"/>
    </row>
    <row r="3" spans="1:6" ht="18.75" x14ac:dyDescent="0.3">
      <c r="A3" s="18" t="s">
        <v>62</v>
      </c>
      <c r="B3" s="1"/>
      <c r="C3" s="1"/>
      <c r="D3" s="1"/>
      <c r="E3" s="1"/>
      <c r="F3" s="1"/>
    </row>
    <row r="4" spans="1:6" x14ac:dyDescent="0.25">
      <c r="A4" s="1"/>
      <c r="B4" s="1"/>
      <c r="C4" s="104" t="s">
        <v>63</v>
      </c>
      <c r="D4" s="104"/>
      <c r="E4" s="104" t="s">
        <v>64</v>
      </c>
      <c r="F4" s="104"/>
    </row>
    <row r="5" spans="1:6" x14ac:dyDescent="0.25">
      <c r="A5" s="20" t="s">
        <v>65</v>
      </c>
      <c r="B5" s="20" t="s">
        <v>66</v>
      </c>
      <c r="C5" s="21" t="s">
        <v>9</v>
      </c>
      <c r="D5" s="21" t="s">
        <v>10</v>
      </c>
      <c r="E5" s="21" t="s">
        <v>9</v>
      </c>
      <c r="F5" s="21" t="s">
        <v>10</v>
      </c>
    </row>
    <row r="6" spans="1:6" x14ac:dyDescent="0.25">
      <c r="A6" s="19" t="s">
        <v>67</v>
      </c>
      <c r="B6" s="19" t="s">
        <v>68</v>
      </c>
      <c r="C6" s="22">
        <v>5867</v>
      </c>
      <c r="D6" s="23">
        <v>0.36002700049091801</v>
      </c>
      <c r="E6" s="22">
        <v>4434</v>
      </c>
      <c r="F6" s="23">
        <v>0.38949402670414618</v>
      </c>
    </row>
    <row r="7" spans="1:6" x14ac:dyDescent="0.25">
      <c r="A7" s="19" t="s">
        <v>69</v>
      </c>
      <c r="B7" s="19" t="s">
        <v>68</v>
      </c>
      <c r="C7" s="22">
        <v>702</v>
      </c>
      <c r="D7" s="23">
        <v>4.3078055964653902E-2</v>
      </c>
      <c r="E7" s="22">
        <v>494</v>
      </c>
      <c r="F7" s="23">
        <v>4.3394237526352776E-2</v>
      </c>
    </row>
    <row r="8" spans="1:6" x14ac:dyDescent="0.25">
      <c r="A8" s="19" t="s">
        <v>74</v>
      </c>
      <c r="B8" s="19" t="s">
        <v>68</v>
      </c>
      <c r="C8" s="22">
        <v>413</v>
      </c>
      <c r="D8" s="23">
        <v>2.5343642611683849E-2</v>
      </c>
      <c r="E8" s="22">
        <v>263</v>
      </c>
      <c r="F8" s="23">
        <v>2.3102600140548137E-2</v>
      </c>
    </row>
    <row r="9" spans="1:6" x14ac:dyDescent="0.25">
      <c r="A9" s="19" t="s">
        <v>73</v>
      </c>
      <c r="B9" s="19" t="s">
        <v>68</v>
      </c>
      <c r="C9" s="22">
        <v>379</v>
      </c>
      <c r="D9" s="23">
        <v>2.3257241040746196E-2</v>
      </c>
      <c r="E9" s="22">
        <v>260</v>
      </c>
      <c r="F9" s="23">
        <v>2.2839072382290933E-2</v>
      </c>
    </row>
    <row r="10" spans="1:6" x14ac:dyDescent="0.25">
      <c r="A10" s="19" t="s">
        <v>77</v>
      </c>
      <c r="B10" s="19" t="s">
        <v>68</v>
      </c>
      <c r="C10" s="22">
        <v>314</v>
      </c>
      <c r="D10" s="23">
        <v>1.9268532155130094E-2</v>
      </c>
      <c r="E10" s="22">
        <v>248</v>
      </c>
      <c r="F10" s="23">
        <v>2.1784961349262121E-2</v>
      </c>
    </row>
    <row r="11" spans="1:6" x14ac:dyDescent="0.25">
      <c r="A11" s="19" t="s">
        <v>72</v>
      </c>
      <c r="B11" s="19" t="s">
        <v>68</v>
      </c>
      <c r="C11" s="22">
        <v>527</v>
      </c>
      <c r="D11" s="23">
        <v>3.2339224349533631E-2</v>
      </c>
      <c r="E11" s="22">
        <v>244</v>
      </c>
      <c r="F11" s="23">
        <v>2.1433591004919185E-2</v>
      </c>
    </row>
    <row r="12" spans="1:6" x14ac:dyDescent="0.25">
      <c r="A12" s="19" t="s">
        <v>76</v>
      </c>
      <c r="B12" s="19" t="s">
        <v>68</v>
      </c>
      <c r="C12" s="22">
        <v>354</v>
      </c>
      <c r="D12" s="23">
        <v>2.1723122238586155E-2</v>
      </c>
      <c r="E12" s="22">
        <v>240</v>
      </c>
      <c r="F12" s="23">
        <v>2.1082220660576249E-2</v>
      </c>
    </row>
    <row r="13" spans="1:6" x14ac:dyDescent="0.25">
      <c r="A13" s="19" t="s">
        <v>78</v>
      </c>
      <c r="B13" s="19" t="s">
        <v>68</v>
      </c>
      <c r="C13" s="22">
        <v>283</v>
      </c>
      <c r="D13" s="23">
        <v>1.7366224840451645E-2</v>
      </c>
      <c r="E13" s="22">
        <v>221</v>
      </c>
      <c r="F13" s="23">
        <v>1.9413211524947294E-2</v>
      </c>
    </row>
    <row r="14" spans="1:6" x14ac:dyDescent="0.25">
      <c r="A14" s="19" t="s">
        <v>70</v>
      </c>
      <c r="B14" s="19" t="s">
        <v>68</v>
      </c>
      <c r="C14" s="22">
        <v>361</v>
      </c>
      <c r="D14" s="23">
        <v>2.2152675503190968E-2</v>
      </c>
      <c r="E14" s="22">
        <v>220</v>
      </c>
      <c r="F14" s="23">
        <v>1.932536893886156E-2</v>
      </c>
    </row>
    <row r="15" spans="1:6" x14ac:dyDescent="0.25">
      <c r="A15" s="19" t="s">
        <v>71</v>
      </c>
      <c r="B15" s="19" t="s">
        <v>68</v>
      </c>
      <c r="C15" s="22">
        <v>391</v>
      </c>
      <c r="D15" s="23">
        <v>2.3993618065783016E-2</v>
      </c>
      <c r="E15" s="22">
        <v>218</v>
      </c>
      <c r="F15" s="23">
        <v>1.9149683766690091E-2</v>
      </c>
    </row>
    <row r="16" spans="1:6" x14ac:dyDescent="0.25">
      <c r="A16" s="19" t="s">
        <v>86</v>
      </c>
      <c r="B16" s="19" t="s">
        <v>68</v>
      </c>
      <c r="C16" s="22">
        <v>220</v>
      </c>
      <c r="D16" s="23">
        <v>1.3500245459008346E-2</v>
      </c>
      <c r="E16" s="22">
        <v>179</v>
      </c>
      <c r="F16" s="23">
        <v>1.5723822909346451E-2</v>
      </c>
    </row>
    <row r="17" spans="1:6" x14ac:dyDescent="0.25">
      <c r="A17" s="19" t="s">
        <v>79</v>
      </c>
      <c r="B17" s="19" t="s">
        <v>68</v>
      </c>
      <c r="C17" s="22">
        <v>393</v>
      </c>
      <c r="D17" s="23">
        <v>2.4116347569955818E-2</v>
      </c>
      <c r="E17" s="22">
        <v>167</v>
      </c>
      <c r="F17" s="23">
        <v>1.4669711876317638E-2</v>
      </c>
    </row>
    <row r="18" spans="1:6" x14ac:dyDescent="0.25">
      <c r="A18" s="19" t="s">
        <v>75</v>
      </c>
      <c r="B18" s="19" t="s">
        <v>68</v>
      </c>
      <c r="C18" s="22">
        <v>266</v>
      </c>
      <c r="D18" s="23">
        <v>1.6323024054982819E-2</v>
      </c>
      <c r="E18" s="22">
        <v>166</v>
      </c>
      <c r="F18" s="23">
        <v>1.4581869290231905E-2</v>
      </c>
    </row>
    <row r="19" spans="1:6" x14ac:dyDescent="0.25">
      <c r="A19" s="19" t="s">
        <v>82</v>
      </c>
      <c r="B19" s="19" t="s">
        <v>68</v>
      </c>
      <c r="C19" s="22">
        <v>226</v>
      </c>
      <c r="D19" s="23">
        <v>1.3868433971526754E-2</v>
      </c>
      <c r="E19" s="22">
        <v>165</v>
      </c>
      <c r="F19" s="23">
        <v>1.449402670414617E-2</v>
      </c>
    </row>
    <row r="20" spans="1:6" x14ac:dyDescent="0.25">
      <c r="A20" s="19" t="s">
        <v>81</v>
      </c>
      <c r="B20" s="19" t="s">
        <v>68</v>
      </c>
      <c r="C20" s="22">
        <v>219</v>
      </c>
      <c r="D20" s="23">
        <v>1.3438880706921945E-2</v>
      </c>
      <c r="E20" s="22">
        <v>156</v>
      </c>
      <c r="F20" s="23">
        <v>1.3703443429374561E-2</v>
      </c>
    </row>
    <row r="21" spans="1:6" x14ac:dyDescent="0.25">
      <c r="A21" s="19" t="s">
        <v>80</v>
      </c>
      <c r="B21" s="19" t="s">
        <v>68</v>
      </c>
      <c r="C21" s="22">
        <v>257</v>
      </c>
      <c r="D21" s="23">
        <v>1.5770741286205203E-2</v>
      </c>
      <c r="E21" s="22">
        <v>153</v>
      </c>
      <c r="F21" s="23">
        <v>1.3439915671117358E-2</v>
      </c>
    </row>
    <row r="22" spans="1:6" x14ac:dyDescent="0.25">
      <c r="A22" s="19" t="s">
        <v>89</v>
      </c>
      <c r="B22" s="19" t="s">
        <v>68</v>
      </c>
      <c r="C22" s="22">
        <v>215</v>
      </c>
      <c r="D22" s="23">
        <v>1.3193421698576338E-2</v>
      </c>
      <c r="E22" s="22">
        <v>138</v>
      </c>
      <c r="F22" s="23">
        <v>1.2122276879831343E-2</v>
      </c>
    </row>
    <row r="23" spans="1:6" x14ac:dyDescent="0.25">
      <c r="A23" s="19" t="s">
        <v>93</v>
      </c>
      <c r="B23" s="19" t="s">
        <v>68</v>
      </c>
      <c r="C23" s="22">
        <v>196</v>
      </c>
      <c r="D23" s="23">
        <v>1.2027491408934709E-2</v>
      </c>
      <c r="E23" s="22">
        <v>130</v>
      </c>
      <c r="F23" s="23">
        <v>1.1419536191145467E-2</v>
      </c>
    </row>
    <row r="24" spans="1:6" x14ac:dyDescent="0.25">
      <c r="A24" s="19" t="s">
        <v>101</v>
      </c>
      <c r="B24" s="19" t="s">
        <v>68</v>
      </c>
      <c r="C24" s="22">
        <v>119</v>
      </c>
      <c r="D24" s="23">
        <v>7.302405498281787E-3</v>
      </c>
      <c r="E24" s="22">
        <v>120</v>
      </c>
      <c r="F24" s="23">
        <v>1.0541110330288124E-2</v>
      </c>
    </row>
    <row r="25" spans="1:6" x14ac:dyDescent="0.25">
      <c r="A25" s="19" t="s">
        <v>84</v>
      </c>
      <c r="B25" s="19" t="s">
        <v>68</v>
      </c>
      <c r="C25" s="22">
        <v>155</v>
      </c>
      <c r="D25" s="23">
        <v>9.5115365733922427E-3</v>
      </c>
      <c r="E25" s="22">
        <v>119</v>
      </c>
      <c r="F25" s="23">
        <v>1.0453267744202389E-2</v>
      </c>
    </row>
    <row r="26" spans="1:6" x14ac:dyDescent="0.25">
      <c r="A26" s="19" t="s">
        <v>88</v>
      </c>
      <c r="B26" s="19" t="s">
        <v>68</v>
      </c>
      <c r="C26" s="22">
        <v>153</v>
      </c>
      <c r="D26" s="23">
        <v>9.38880706921944E-3</v>
      </c>
      <c r="E26" s="22">
        <v>116</v>
      </c>
      <c r="F26" s="23">
        <v>1.0189739985945186E-2</v>
      </c>
    </row>
    <row r="27" spans="1:6" x14ac:dyDescent="0.25">
      <c r="A27" s="19" t="s">
        <v>92</v>
      </c>
      <c r="B27" s="19" t="s">
        <v>68</v>
      </c>
      <c r="C27" s="22">
        <v>157</v>
      </c>
      <c r="D27" s="23">
        <v>9.6342660775650471E-3</v>
      </c>
      <c r="E27" s="22">
        <v>110</v>
      </c>
      <c r="F27" s="23">
        <v>9.6626844694307802E-3</v>
      </c>
    </row>
    <row r="28" spans="1:6" x14ac:dyDescent="0.25">
      <c r="A28" s="19" t="s">
        <v>85</v>
      </c>
      <c r="B28" s="19" t="s">
        <v>68</v>
      </c>
      <c r="C28" s="22">
        <v>209</v>
      </c>
      <c r="D28" s="23">
        <v>1.2825233186057928E-2</v>
      </c>
      <c r="E28" s="22">
        <v>109</v>
      </c>
      <c r="F28" s="23">
        <v>9.5748418833450453E-3</v>
      </c>
    </row>
    <row r="29" spans="1:6" x14ac:dyDescent="0.25">
      <c r="A29" s="19" t="s">
        <v>83</v>
      </c>
      <c r="B29" s="19" t="s">
        <v>68</v>
      </c>
      <c r="C29" s="22">
        <v>197</v>
      </c>
      <c r="D29" s="23">
        <v>1.208885616102111E-2</v>
      </c>
      <c r="E29" s="22">
        <v>107</v>
      </c>
      <c r="F29" s="23">
        <v>9.3991567111735772E-3</v>
      </c>
    </row>
    <row r="30" spans="1:6" x14ac:dyDescent="0.25">
      <c r="A30" s="19" t="s">
        <v>94</v>
      </c>
      <c r="B30" s="19" t="s">
        <v>68</v>
      </c>
      <c r="C30" s="22">
        <v>119</v>
      </c>
      <c r="D30" s="23">
        <v>7.302405498281787E-3</v>
      </c>
      <c r="E30" s="22">
        <v>104</v>
      </c>
      <c r="F30" s="23">
        <v>9.1356289529163741E-3</v>
      </c>
    </row>
    <row r="31" spans="1:6" x14ac:dyDescent="0.25">
      <c r="A31" s="19" t="s">
        <v>102</v>
      </c>
      <c r="B31" s="19" t="s">
        <v>68</v>
      </c>
      <c r="C31" s="22">
        <v>137</v>
      </c>
      <c r="D31" s="23">
        <v>8.4069710358370148E-3</v>
      </c>
      <c r="E31" s="22">
        <v>92</v>
      </c>
      <c r="F31" s="23">
        <v>8.0815179198875618E-3</v>
      </c>
    </row>
    <row r="32" spans="1:6" x14ac:dyDescent="0.25">
      <c r="A32" s="19" t="s">
        <v>91</v>
      </c>
      <c r="B32" s="19" t="s">
        <v>68</v>
      </c>
      <c r="C32" s="22">
        <v>137</v>
      </c>
      <c r="D32" s="23">
        <v>8.4069710358370148E-3</v>
      </c>
      <c r="E32" s="22">
        <v>87</v>
      </c>
      <c r="F32" s="23">
        <v>7.6423049894588898E-3</v>
      </c>
    </row>
    <row r="33" spans="1:6" x14ac:dyDescent="0.25">
      <c r="A33" s="19" t="s">
        <v>109</v>
      </c>
      <c r="B33" s="19" t="s">
        <v>68</v>
      </c>
      <c r="C33" s="22">
        <v>110</v>
      </c>
      <c r="D33" s="23">
        <v>6.7501227295041731E-3</v>
      </c>
      <c r="E33" s="22">
        <v>87</v>
      </c>
      <c r="F33" s="23">
        <v>7.6423049894588898E-3</v>
      </c>
    </row>
    <row r="34" spans="1:6" x14ac:dyDescent="0.25">
      <c r="A34" s="19" t="s">
        <v>99</v>
      </c>
      <c r="B34" s="19" t="s">
        <v>68</v>
      </c>
      <c r="C34" s="22">
        <v>115</v>
      </c>
      <c r="D34" s="23">
        <v>7.0569464899361807E-3</v>
      </c>
      <c r="E34" s="22">
        <v>86</v>
      </c>
      <c r="F34" s="23">
        <v>7.5544624033731557E-3</v>
      </c>
    </row>
    <row r="35" spans="1:6" x14ac:dyDescent="0.25">
      <c r="A35" s="19" t="s">
        <v>90</v>
      </c>
      <c r="B35" s="19" t="s">
        <v>68</v>
      </c>
      <c r="C35" s="22">
        <v>105</v>
      </c>
      <c r="D35" s="23">
        <v>6.4432989690721646E-3</v>
      </c>
      <c r="E35" s="22">
        <v>80</v>
      </c>
      <c r="F35" s="23">
        <v>7.0274068868587487E-3</v>
      </c>
    </row>
    <row r="36" spans="1:6" x14ac:dyDescent="0.25">
      <c r="A36" s="19" t="s">
        <v>96</v>
      </c>
      <c r="B36" s="19" t="s">
        <v>68</v>
      </c>
      <c r="C36" s="22">
        <v>94</v>
      </c>
      <c r="D36" s="23">
        <v>5.768286696121748E-3</v>
      </c>
      <c r="E36" s="22">
        <v>69</v>
      </c>
      <c r="F36" s="23">
        <v>6.0611384399156714E-3</v>
      </c>
    </row>
    <row r="37" spans="1:6" x14ac:dyDescent="0.25">
      <c r="A37" s="19" t="s">
        <v>108</v>
      </c>
      <c r="B37" s="19" t="s">
        <v>68</v>
      </c>
      <c r="C37" s="22">
        <v>90</v>
      </c>
      <c r="D37" s="23">
        <v>5.5228276877761417E-3</v>
      </c>
      <c r="E37" s="22">
        <v>66</v>
      </c>
      <c r="F37" s="23">
        <v>5.7976106816584683E-3</v>
      </c>
    </row>
    <row r="38" spans="1:6" x14ac:dyDescent="0.25">
      <c r="A38" s="19" t="s">
        <v>95</v>
      </c>
      <c r="B38" s="19" t="s">
        <v>68</v>
      </c>
      <c r="C38" s="22">
        <v>102</v>
      </c>
      <c r="D38" s="23">
        <v>6.2592047128129605E-3</v>
      </c>
      <c r="E38" s="22">
        <v>54</v>
      </c>
      <c r="F38" s="23">
        <v>4.743499648629656E-3</v>
      </c>
    </row>
    <row r="39" spans="1:6" x14ac:dyDescent="0.25">
      <c r="A39" s="19" t="s">
        <v>112</v>
      </c>
      <c r="B39" s="19" t="s">
        <v>68</v>
      </c>
      <c r="C39" s="22">
        <v>77</v>
      </c>
      <c r="D39" s="23">
        <v>4.7250859106529207E-3</v>
      </c>
      <c r="E39" s="22">
        <v>53</v>
      </c>
      <c r="F39" s="23">
        <v>4.6556570625439211E-3</v>
      </c>
    </row>
    <row r="40" spans="1:6" x14ac:dyDescent="0.25">
      <c r="A40" s="19" t="s">
        <v>105</v>
      </c>
      <c r="B40" s="19" t="s">
        <v>68</v>
      </c>
      <c r="C40" s="22">
        <v>106</v>
      </c>
      <c r="D40" s="23">
        <v>6.5046637211585668E-3</v>
      </c>
      <c r="E40" s="22">
        <v>52</v>
      </c>
      <c r="F40" s="23">
        <v>4.567814476458187E-3</v>
      </c>
    </row>
    <row r="41" spans="1:6" x14ac:dyDescent="0.25">
      <c r="A41" s="19" t="s">
        <v>87</v>
      </c>
      <c r="B41" s="19" t="s">
        <v>68</v>
      </c>
      <c r="C41" s="22">
        <v>93</v>
      </c>
      <c r="D41" s="23">
        <v>5.7069219440353458E-3</v>
      </c>
      <c r="E41" s="22">
        <v>52</v>
      </c>
      <c r="F41" s="23">
        <v>4.567814476458187E-3</v>
      </c>
    </row>
    <row r="42" spans="1:6" x14ac:dyDescent="0.25">
      <c r="A42" s="19" t="s">
        <v>110</v>
      </c>
      <c r="B42" s="19" t="s">
        <v>68</v>
      </c>
      <c r="C42" s="22">
        <v>105</v>
      </c>
      <c r="D42" s="23">
        <v>6.4432989690721646E-3</v>
      </c>
      <c r="E42" s="22">
        <v>50</v>
      </c>
      <c r="F42" s="23">
        <v>4.392129304286718E-3</v>
      </c>
    </row>
    <row r="43" spans="1:6" x14ac:dyDescent="0.25">
      <c r="A43" s="19" t="s">
        <v>98</v>
      </c>
      <c r="B43" s="19" t="s">
        <v>68</v>
      </c>
      <c r="C43" s="22">
        <v>69</v>
      </c>
      <c r="D43" s="23">
        <v>4.2341678939617081E-3</v>
      </c>
      <c r="E43" s="22">
        <v>50</v>
      </c>
      <c r="F43" s="23">
        <v>4.392129304286718E-3</v>
      </c>
    </row>
    <row r="44" spans="1:6" x14ac:dyDescent="0.25">
      <c r="A44" s="19" t="s">
        <v>129</v>
      </c>
      <c r="B44" s="19" t="s">
        <v>68</v>
      </c>
      <c r="C44" s="22">
        <v>53</v>
      </c>
      <c r="D44" s="23">
        <v>3.2523318605792834E-3</v>
      </c>
      <c r="E44" s="22">
        <v>49</v>
      </c>
      <c r="F44" s="23">
        <v>4.304286718200984E-3</v>
      </c>
    </row>
    <row r="45" spans="1:6" x14ac:dyDescent="0.25">
      <c r="A45" s="19" t="s">
        <v>117</v>
      </c>
      <c r="B45" s="19" t="s">
        <v>68</v>
      </c>
      <c r="C45" s="22">
        <v>76</v>
      </c>
      <c r="D45" s="23">
        <v>4.6637211585665193E-3</v>
      </c>
      <c r="E45" s="22">
        <v>48</v>
      </c>
      <c r="F45" s="23">
        <v>4.216444132115249E-3</v>
      </c>
    </row>
    <row r="46" spans="1:6" x14ac:dyDescent="0.25">
      <c r="A46" s="19" t="s">
        <v>126</v>
      </c>
      <c r="B46" s="19" t="s">
        <v>68</v>
      </c>
      <c r="C46" s="22">
        <v>55</v>
      </c>
      <c r="D46" s="23">
        <v>3.3750613647520866E-3</v>
      </c>
      <c r="E46" s="22">
        <v>48</v>
      </c>
      <c r="F46" s="23">
        <v>4.216444132115249E-3</v>
      </c>
    </row>
    <row r="47" spans="1:6" x14ac:dyDescent="0.25">
      <c r="A47" s="19" t="s">
        <v>114</v>
      </c>
      <c r="B47" s="19" t="s">
        <v>68</v>
      </c>
      <c r="C47" s="22">
        <v>68</v>
      </c>
      <c r="D47" s="23">
        <v>4.1728031418753067E-3</v>
      </c>
      <c r="E47" s="22">
        <v>47</v>
      </c>
      <c r="F47" s="23">
        <v>4.128601546029515E-3</v>
      </c>
    </row>
    <row r="48" spans="1:6" x14ac:dyDescent="0.25">
      <c r="A48" s="19" t="s">
        <v>118</v>
      </c>
      <c r="B48" s="19" t="s">
        <v>68</v>
      </c>
      <c r="C48" s="22">
        <v>72</v>
      </c>
      <c r="D48" s="23">
        <v>4.418262150220913E-3</v>
      </c>
      <c r="E48" s="22">
        <v>46</v>
      </c>
      <c r="F48" s="23">
        <v>4.0407589599437809E-3</v>
      </c>
    </row>
    <row r="49" spans="1:6" x14ac:dyDescent="0.25">
      <c r="A49" s="19" t="s">
        <v>137</v>
      </c>
      <c r="B49" s="19" t="s">
        <v>68</v>
      </c>
      <c r="C49" s="22">
        <v>48</v>
      </c>
      <c r="D49" s="23">
        <v>2.9455081001472753E-3</v>
      </c>
      <c r="E49" s="22">
        <v>42</v>
      </c>
      <c r="F49" s="23">
        <v>3.6893886156008433E-3</v>
      </c>
    </row>
    <row r="50" spans="1:6" x14ac:dyDescent="0.25">
      <c r="A50" s="19" t="s">
        <v>107</v>
      </c>
      <c r="B50" s="19" t="s">
        <v>68</v>
      </c>
      <c r="C50" s="22">
        <v>68</v>
      </c>
      <c r="D50" s="23">
        <v>4.1728031418753067E-3</v>
      </c>
      <c r="E50" s="22">
        <v>40</v>
      </c>
      <c r="F50" s="23">
        <v>3.5137034434293743E-3</v>
      </c>
    </row>
    <row r="51" spans="1:6" x14ac:dyDescent="0.25">
      <c r="A51" s="19" t="s">
        <v>100</v>
      </c>
      <c r="B51" s="19" t="s">
        <v>68</v>
      </c>
      <c r="C51" s="22">
        <v>67</v>
      </c>
      <c r="D51" s="23">
        <v>4.1114383897889054E-3</v>
      </c>
      <c r="E51" s="22">
        <v>38</v>
      </c>
      <c r="F51" s="23">
        <v>3.3380182712579058E-3</v>
      </c>
    </row>
    <row r="52" spans="1:6" x14ac:dyDescent="0.25">
      <c r="A52" s="19" t="s">
        <v>106</v>
      </c>
      <c r="B52" s="19" t="s">
        <v>68</v>
      </c>
      <c r="C52" s="22">
        <v>44</v>
      </c>
      <c r="D52" s="23">
        <v>2.7000490918016691E-3</v>
      </c>
      <c r="E52" s="22">
        <v>38</v>
      </c>
      <c r="F52" s="23">
        <v>3.3380182712579058E-3</v>
      </c>
    </row>
    <row r="53" spans="1:6" x14ac:dyDescent="0.25">
      <c r="A53" s="19" t="s">
        <v>97</v>
      </c>
      <c r="B53" s="19" t="s">
        <v>68</v>
      </c>
      <c r="C53" s="22">
        <v>58</v>
      </c>
      <c r="D53" s="23">
        <v>3.559155621011291E-3</v>
      </c>
      <c r="E53" s="22">
        <v>36</v>
      </c>
      <c r="F53" s="23">
        <v>3.1623330990864372E-3</v>
      </c>
    </row>
    <row r="54" spans="1:6" x14ac:dyDescent="0.25">
      <c r="A54" s="19" t="s">
        <v>115</v>
      </c>
      <c r="B54" s="19" t="s">
        <v>170</v>
      </c>
      <c r="C54" s="22">
        <v>26</v>
      </c>
      <c r="D54" s="23">
        <v>1.5954835542464408E-3</v>
      </c>
      <c r="E54" s="22">
        <v>36</v>
      </c>
      <c r="F54" s="23">
        <v>3.1623330990864372E-3</v>
      </c>
    </row>
    <row r="55" spans="1:6" x14ac:dyDescent="0.25">
      <c r="A55" s="19" t="s">
        <v>123</v>
      </c>
      <c r="B55" s="19" t="s">
        <v>68</v>
      </c>
      <c r="C55" s="22">
        <v>49</v>
      </c>
      <c r="D55" s="23">
        <v>3.0068728522336771E-3</v>
      </c>
      <c r="E55" s="22">
        <v>35</v>
      </c>
      <c r="F55" s="23">
        <v>3.0744905130007027E-3</v>
      </c>
    </row>
    <row r="56" spans="1:6" x14ac:dyDescent="0.25">
      <c r="A56" s="19" t="s">
        <v>122</v>
      </c>
      <c r="B56" s="19" t="s">
        <v>68</v>
      </c>
      <c r="C56" s="22">
        <v>49</v>
      </c>
      <c r="D56" s="23">
        <v>3.0068728522336771E-3</v>
      </c>
      <c r="E56" s="22">
        <v>35</v>
      </c>
      <c r="F56" s="23">
        <v>3.0744905130007027E-3</v>
      </c>
    </row>
    <row r="57" spans="1:6" x14ac:dyDescent="0.25">
      <c r="A57" s="19" t="s">
        <v>111</v>
      </c>
      <c r="B57" s="19" t="s">
        <v>104</v>
      </c>
      <c r="C57" s="22">
        <v>52</v>
      </c>
      <c r="D57" s="23">
        <v>3.1909671084928816E-3</v>
      </c>
      <c r="E57" s="22">
        <v>32</v>
      </c>
      <c r="F57" s="23">
        <v>2.8109627547434997E-3</v>
      </c>
    </row>
    <row r="58" spans="1:6" x14ac:dyDescent="0.25">
      <c r="A58" s="19" t="s">
        <v>119</v>
      </c>
      <c r="B58" s="19" t="s">
        <v>68</v>
      </c>
      <c r="C58" s="22">
        <v>48</v>
      </c>
      <c r="D58" s="23">
        <v>2.9455081001472753E-3</v>
      </c>
      <c r="E58" s="22">
        <v>32</v>
      </c>
      <c r="F58" s="23">
        <v>2.8109627547434997E-3</v>
      </c>
    </row>
    <row r="59" spans="1:6" x14ac:dyDescent="0.25">
      <c r="A59" s="19" t="s">
        <v>140</v>
      </c>
      <c r="B59" s="19" t="s">
        <v>68</v>
      </c>
      <c r="C59" s="22">
        <v>48</v>
      </c>
      <c r="D59" s="23">
        <v>2.9455081001472753E-3</v>
      </c>
      <c r="E59" s="22">
        <v>31</v>
      </c>
      <c r="F59" s="23">
        <v>2.7231201686577652E-3</v>
      </c>
    </row>
    <row r="60" spans="1:6" x14ac:dyDescent="0.25">
      <c r="A60" s="19" t="s">
        <v>124</v>
      </c>
      <c r="B60" s="19" t="s">
        <v>68</v>
      </c>
      <c r="C60" s="22">
        <v>48</v>
      </c>
      <c r="D60" s="23">
        <v>2.9455081001472753E-3</v>
      </c>
      <c r="E60" s="22">
        <v>31</v>
      </c>
      <c r="F60" s="23">
        <v>2.7231201686577652E-3</v>
      </c>
    </row>
    <row r="61" spans="1:6" x14ac:dyDescent="0.25">
      <c r="A61" s="19" t="s">
        <v>113</v>
      </c>
      <c r="B61" s="19" t="s">
        <v>68</v>
      </c>
      <c r="C61" s="22">
        <v>46</v>
      </c>
      <c r="D61" s="23">
        <v>2.8227785959744722E-3</v>
      </c>
      <c r="E61" s="22">
        <v>31</v>
      </c>
      <c r="F61" s="23">
        <v>2.7231201686577652E-3</v>
      </c>
    </row>
    <row r="62" spans="1:6" x14ac:dyDescent="0.25">
      <c r="A62" s="19" t="s">
        <v>145</v>
      </c>
      <c r="B62" s="19" t="s">
        <v>170</v>
      </c>
      <c r="C62" s="22">
        <v>27</v>
      </c>
      <c r="D62" s="23">
        <v>1.6568483063328424E-3</v>
      </c>
      <c r="E62" s="22">
        <v>31</v>
      </c>
      <c r="F62" s="23">
        <v>2.7231201686577652E-3</v>
      </c>
    </row>
    <row r="63" spans="1:6" x14ac:dyDescent="0.25">
      <c r="A63" s="19" t="s">
        <v>121</v>
      </c>
      <c r="B63" s="19" t="s">
        <v>68</v>
      </c>
      <c r="C63" s="22">
        <v>47</v>
      </c>
      <c r="D63" s="23">
        <v>2.884143348060874E-3</v>
      </c>
      <c r="E63" s="22">
        <v>30</v>
      </c>
      <c r="F63" s="23">
        <v>2.6352775825720311E-3</v>
      </c>
    </row>
    <row r="64" spans="1:6" x14ac:dyDescent="0.25">
      <c r="A64" s="19" t="s">
        <v>125</v>
      </c>
      <c r="B64" s="19" t="s">
        <v>68</v>
      </c>
      <c r="C64" s="22">
        <v>50</v>
      </c>
      <c r="D64" s="23">
        <v>3.0682376043200785E-3</v>
      </c>
      <c r="E64" s="22">
        <v>29</v>
      </c>
      <c r="F64" s="23">
        <v>2.5474349964862966E-3</v>
      </c>
    </row>
    <row r="65" spans="1:6" x14ac:dyDescent="0.25">
      <c r="A65" s="19" t="s">
        <v>133</v>
      </c>
      <c r="B65" s="19" t="s">
        <v>68</v>
      </c>
      <c r="C65" s="22">
        <v>33</v>
      </c>
      <c r="D65" s="23">
        <v>2.025036818851252E-3</v>
      </c>
      <c r="E65" s="22">
        <v>28</v>
      </c>
      <c r="F65" s="23">
        <v>2.4595924104005621E-3</v>
      </c>
    </row>
    <row r="66" spans="1:6" x14ac:dyDescent="0.25">
      <c r="A66" s="19" t="s">
        <v>141</v>
      </c>
      <c r="B66" s="19" t="s">
        <v>68</v>
      </c>
      <c r="C66" s="22">
        <v>31</v>
      </c>
      <c r="D66" s="23">
        <v>1.9023073146784487E-3</v>
      </c>
      <c r="E66" s="22">
        <v>28</v>
      </c>
      <c r="F66" s="23">
        <v>2.4595924104005621E-3</v>
      </c>
    </row>
    <row r="67" spans="1:6" x14ac:dyDescent="0.25">
      <c r="A67" s="19" t="s">
        <v>127</v>
      </c>
      <c r="B67" s="19" t="s">
        <v>68</v>
      </c>
      <c r="C67" s="22">
        <v>47</v>
      </c>
      <c r="D67" s="23">
        <v>2.884143348060874E-3</v>
      </c>
      <c r="E67" s="22">
        <v>24</v>
      </c>
      <c r="F67" s="23">
        <v>2.1082220660576245E-3</v>
      </c>
    </row>
    <row r="68" spans="1:6" x14ac:dyDescent="0.25">
      <c r="A68" s="19" t="s">
        <v>134</v>
      </c>
      <c r="B68" s="19" t="s">
        <v>68</v>
      </c>
      <c r="C68" s="22">
        <v>38</v>
      </c>
      <c r="D68" s="23">
        <v>2.3318605792832597E-3</v>
      </c>
      <c r="E68" s="22">
        <v>23</v>
      </c>
      <c r="F68" s="23">
        <v>2.0203794799718905E-3</v>
      </c>
    </row>
    <row r="69" spans="1:6" x14ac:dyDescent="0.25">
      <c r="A69" s="19" t="s">
        <v>120</v>
      </c>
      <c r="B69" s="19" t="s">
        <v>104</v>
      </c>
      <c r="C69" s="22">
        <v>27</v>
      </c>
      <c r="D69" s="23">
        <v>1.6568483063328424E-3</v>
      </c>
      <c r="E69" s="22">
        <v>23</v>
      </c>
      <c r="F69" s="23">
        <v>2.0203794799718905E-3</v>
      </c>
    </row>
    <row r="70" spans="1:6" x14ac:dyDescent="0.25">
      <c r="A70" s="19" t="s">
        <v>103</v>
      </c>
      <c r="B70" s="19" t="s">
        <v>104</v>
      </c>
      <c r="C70" s="22">
        <v>27</v>
      </c>
      <c r="D70" s="23">
        <v>1.6568483063328424E-3</v>
      </c>
      <c r="E70" s="22">
        <v>23</v>
      </c>
      <c r="F70" s="23">
        <v>2.0203794799718905E-3</v>
      </c>
    </row>
    <row r="71" spans="1:6" x14ac:dyDescent="0.25">
      <c r="A71" s="19" t="s">
        <v>131</v>
      </c>
      <c r="B71" s="19" t="s">
        <v>68</v>
      </c>
      <c r="C71" s="22">
        <v>44</v>
      </c>
      <c r="D71" s="23">
        <v>2.7000490918016691E-3</v>
      </c>
      <c r="E71" s="22">
        <v>22</v>
      </c>
      <c r="F71" s="23">
        <v>1.932536893886156E-3</v>
      </c>
    </row>
    <row r="72" spans="1:6" x14ac:dyDescent="0.25">
      <c r="A72" s="19" t="s">
        <v>132</v>
      </c>
      <c r="B72" s="19" t="s">
        <v>68</v>
      </c>
      <c r="C72" s="22">
        <v>41</v>
      </c>
      <c r="D72" s="23">
        <v>2.5159548355424646E-3</v>
      </c>
      <c r="E72" s="22">
        <v>22</v>
      </c>
      <c r="F72" s="23">
        <v>1.932536893886156E-3</v>
      </c>
    </row>
    <row r="73" spans="1:6" x14ac:dyDescent="0.25">
      <c r="A73" s="19" t="s">
        <v>152</v>
      </c>
      <c r="B73" s="19" t="s">
        <v>170</v>
      </c>
      <c r="C73" s="22">
        <v>37</v>
      </c>
      <c r="D73" s="23">
        <v>2.2704958271968583E-3</v>
      </c>
      <c r="E73" s="22">
        <v>20</v>
      </c>
      <c r="F73" s="23">
        <v>1.7568517217146872E-3</v>
      </c>
    </row>
    <row r="74" spans="1:6" x14ac:dyDescent="0.25">
      <c r="A74" s="19" t="s">
        <v>135</v>
      </c>
      <c r="B74" s="19" t="s">
        <v>68</v>
      </c>
      <c r="C74" s="22">
        <v>31</v>
      </c>
      <c r="D74" s="23">
        <v>1.9023073146784487E-3</v>
      </c>
      <c r="E74" s="22">
        <v>18</v>
      </c>
      <c r="F74" s="23">
        <v>1.5811665495432186E-3</v>
      </c>
    </row>
    <row r="75" spans="1:6" x14ac:dyDescent="0.25">
      <c r="A75" s="19" t="s">
        <v>162</v>
      </c>
      <c r="B75" s="19" t="s">
        <v>68</v>
      </c>
      <c r="C75" s="22">
        <v>21</v>
      </c>
      <c r="D75" s="23">
        <v>1.288659793814433E-3</v>
      </c>
      <c r="E75" s="22">
        <v>18</v>
      </c>
      <c r="F75" s="23">
        <v>1.5811665495432186E-3</v>
      </c>
    </row>
    <row r="76" spans="1:6" x14ac:dyDescent="0.25">
      <c r="A76" s="19" t="s">
        <v>171</v>
      </c>
      <c r="B76" s="19" t="s">
        <v>170</v>
      </c>
      <c r="C76" s="22">
        <v>17</v>
      </c>
      <c r="D76" s="23">
        <v>1.0432007854688267E-3</v>
      </c>
      <c r="E76" s="22">
        <v>18</v>
      </c>
      <c r="F76" s="23">
        <v>1.5811665495432186E-3</v>
      </c>
    </row>
    <row r="77" spans="1:6" x14ac:dyDescent="0.25">
      <c r="A77" s="19" t="s">
        <v>147</v>
      </c>
      <c r="B77" s="19" t="s">
        <v>170</v>
      </c>
      <c r="C77" s="22">
        <v>42</v>
      </c>
      <c r="D77" s="23">
        <v>2.5773195876288659E-3</v>
      </c>
      <c r="E77" s="22">
        <v>15</v>
      </c>
      <c r="F77" s="23">
        <v>1.3176387912860155E-3</v>
      </c>
    </row>
    <row r="78" spans="1:6" x14ac:dyDescent="0.25">
      <c r="A78" s="19" t="s">
        <v>161</v>
      </c>
      <c r="B78" s="19" t="s">
        <v>68</v>
      </c>
      <c r="C78" s="22">
        <v>19</v>
      </c>
      <c r="D78" s="23">
        <v>1.1659302896416298E-3</v>
      </c>
      <c r="E78" s="22">
        <v>15</v>
      </c>
      <c r="F78" s="23">
        <v>1.3176387912860155E-3</v>
      </c>
    </row>
    <row r="79" spans="1:6" x14ac:dyDescent="0.25">
      <c r="A79" s="19" t="s">
        <v>130</v>
      </c>
      <c r="B79" s="19" t="s">
        <v>68</v>
      </c>
      <c r="C79" s="22">
        <v>19</v>
      </c>
      <c r="D79" s="23">
        <v>1.1659302896416298E-3</v>
      </c>
      <c r="E79" s="22">
        <v>15</v>
      </c>
      <c r="F79" s="23">
        <v>1.3176387912860155E-3</v>
      </c>
    </row>
    <row r="80" spans="1:6" x14ac:dyDescent="0.25">
      <c r="A80" s="19" t="s">
        <v>157</v>
      </c>
      <c r="B80" s="19" t="s">
        <v>170</v>
      </c>
      <c r="C80" s="22">
        <v>13</v>
      </c>
      <c r="D80" s="23">
        <v>7.9774177712322041E-4</v>
      </c>
      <c r="E80" s="22">
        <v>14</v>
      </c>
      <c r="F80" s="23">
        <v>1.229796205200281E-3</v>
      </c>
    </row>
    <row r="81" spans="1:6" x14ac:dyDescent="0.25">
      <c r="A81" s="19" t="s">
        <v>142</v>
      </c>
      <c r="B81" s="19" t="s">
        <v>68</v>
      </c>
      <c r="C81" s="22">
        <v>17</v>
      </c>
      <c r="D81" s="23">
        <v>1.0432007854688267E-3</v>
      </c>
      <c r="E81" s="22">
        <v>13</v>
      </c>
      <c r="F81" s="23">
        <v>1.1419536191145468E-3</v>
      </c>
    </row>
    <row r="82" spans="1:6" x14ac:dyDescent="0.25">
      <c r="A82" s="19" t="s">
        <v>172</v>
      </c>
      <c r="B82" s="19" t="s">
        <v>170</v>
      </c>
      <c r="C82" s="22">
        <v>19</v>
      </c>
      <c r="D82" s="23">
        <v>1.1659302896416298E-3</v>
      </c>
      <c r="E82" s="22">
        <v>12</v>
      </c>
      <c r="F82" s="23">
        <v>1.0541110330288123E-3</v>
      </c>
    </row>
    <row r="83" spans="1:6" x14ac:dyDescent="0.25">
      <c r="A83" s="19" t="s">
        <v>146</v>
      </c>
      <c r="B83" s="19" t="s">
        <v>68</v>
      </c>
      <c r="C83" s="22">
        <v>16</v>
      </c>
      <c r="D83" s="23">
        <v>9.8183603338242512E-4</v>
      </c>
      <c r="E83" s="22">
        <v>12</v>
      </c>
      <c r="F83" s="23">
        <v>1.0541110330288123E-3</v>
      </c>
    </row>
    <row r="84" spans="1:6" x14ac:dyDescent="0.25">
      <c r="A84" s="19" t="s">
        <v>167</v>
      </c>
      <c r="B84" s="1"/>
      <c r="C84" s="22">
        <v>626</v>
      </c>
      <c r="D84" s="23">
        <v>3.8414334806087386E-2</v>
      </c>
      <c r="E84" s="22">
        <v>477</v>
      </c>
      <c r="F84" s="23">
        <v>4.1900913562895291E-2</v>
      </c>
    </row>
    <row r="85" spans="1:6" ht="15.75" thickBot="1" x14ac:dyDescent="0.3">
      <c r="A85" s="24" t="s">
        <v>168</v>
      </c>
      <c r="B85" s="24"/>
      <c r="C85" s="25">
        <v>16296</v>
      </c>
      <c r="D85" s="26">
        <v>0.99999999999999922</v>
      </c>
      <c r="E85" s="25">
        <v>11384</v>
      </c>
      <c r="F85" s="26">
        <v>0.99999999999999956</v>
      </c>
    </row>
    <row r="86" spans="1:6" ht="15.75" thickTop="1" x14ac:dyDescent="0.25">
      <c r="A86" s="19"/>
      <c r="B86" s="1"/>
      <c r="C86" s="19"/>
      <c r="D86" s="1"/>
      <c r="E86" s="19"/>
      <c r="F86" s="1"/>
    </row>
  </sheetData>
  <mergeCells count="2">
    <mergeCell ref="C4:D4"/>
    <mergeCell ref="E4:F4"/>
  </mergeCells>
  <pageMargins left="0.2" right="0.2" top="0.5" bottom="0.5" header="0.3" footer="0.3"/>
  <pageSetup scale="81" fitToHeight="3"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8555-27DD-4206-AD2A-7667269290C1}">
  <sheetPr>
    <pageSetUpPr fitToPage="1"/>
  </sheetPr>
  <dimension ref="A1:B426"/>
  <sheetViews>
    <sheetView topLeftCell="A407" workbookViewId="0">
      <selection activeCell="A2" sqref="A2:XFD2"/>
    </sheetView>
  </sheetViews>
  <sheetFormatPr defaultRowHeight="15" x14ac:dyDescent="0.25"/>
  <cols>
    <col min="1" max="1" width="53.5703125" customWidth="1"/>
    <col min="2" max="2" width="18.5703125" customWidth="1"/>
  </cols>
  <sheetData>
    <row r="1" spans="1:2" ht="18.75" x14ac:dyDescent="0.3">
      <c r="A1" s="18" t="s">
        <v>173</v>
      </c>
      <c r="B1" s="1"/>
    </row>
    <row r="2" spans="1:2" x14ac:dyDescent="0.25">
      <c r="A2" s="29" t="s">
        <v>174</v>
      </c>
      <c r="B2" s="1"/>
    </row>
    <row r="3" spans="1:2" x14ac:dyDescent="0.25">
      <c r="A3" s="20" t="s">
        <v>175</v>
      </c>
      <c r="B3" s="20" t="s">
        <v>66</v>
      </c>
    </row>
    <row r="4" spans="1:2" x14ac:dyDescent="0.25">
      <c r="A4" s="19" t="s">
        <v>181</v>
      </c>
      <c r="B4" s="19" t="s">
        <v>104</v>
      </c>
    </row>
    <row r="5" spans="1:2" x14ac:dyDescent="0.25">
      <c r="A5" s="19" t="s">
        <v>302</v>
      </c>
      <c r="B5" s="19" t="s">
        <v>104</v>
      </c>
    </row>
    <row r="6" spans="1:2" x14ac:dyDescent="0.25">
      <c r="A6" s="19" t="s">
        <v>353</v>
      </c>
      <c r="B6" s="19" t="s">
        <v>116</v>
      </c>
    </row>
    <row r="7" spans="1:2" x14ac:dyDescent="0.25">
      <c r="A7" s="19" t="s">
        <v>358</v>
      </c>
      <c r="B7" s="19" t="s">
        <v>116</v>
      </c>
    </row>
    <row r="8" spans="1:2" x14ac:dyDescent="0.25">
      <c r="A8" s="19" t="s">
        <v>275</v>
      </c>
      <c r="B8" s="19" t="s">
        <v>104</v>
      </c>
    </row>
    <row r="9" spans="1:2" x14ac:dyDescent="0.25">
      <c r="A9" s="19" t="s">
        <v>266</v>
      </c>
      <c r="B9" s="19" t="s">
        <v>104</v>
      </c>
    </row>
    <row r="10" spans="1:2" x14ac:dyDescent="0.25">
      <c r="A10" s="19" t="s">
        <v>357</v>
      </c>
      <c r="B10" s="19" t="s">
        <v>116</v>
      </c>
    </row>
    <row r="11" spans="1:2" x14ac:dyDescent="0.25">
      <c r="A11" s="19" t="s">
        <v>251</v>
      </c>
      <c r="B11" s="19" t="s">
        <v>104</v>
      </c>
    </row>
    <row r="12" spans="1:2" x14ac:dyDescent="0.25">
      <c r="A12" s="19" t="s">
        <v>290</v>
      </c>
      <c r="B12" s="19" t="s">
        <v>104</v>
      </c>
    </row>
    <row r="13" spans="1:2" x14ac:dyDescent="0.25">
      <c r="A13" s="19" t="s">
        <v>178</v>
      </c>
      <c r="B13" s="19" t="s">
        <v>104</v>
      </c>
    </row>
    <row r="14" spans="1:2" x14ac:dyDescent="0.25">
      <c r="A14" s="19" t="s">
        <v>287</v>
      </c>
      <c r="B14" s="19" t="s">
        <v>104</v>
      </c>
    </row>
    <row r="15" spans="1:2" x14ac:dyDescent="0.25">
      <c r="A15" s="19" t="s">
        <v>402</v>
      </c>
      <c r="B15" s="19" t="s">
        <v>116</v>
      </c>
    </row>
    <row r="16" spans="1:2" x14ac:dyDescent="0.25">
      <c r="A16" s="19" t="s">
        <v>306</v>
      </c>
      <c r="B16" s="19" t="s">
        <v>104</v>
      </c>
    </row>
    <row r="17" spans="1:2" x14ac:dyDescent="0.25">
      <c r="A17" s="19" t="s">
        <v>359</v>
      </c>
      <c r="B17" s="19" t="s">
        <v>116</v>
      </c>
    </row>
    <row r="18" spans="1:2" x14ac:dyDescent="0.25">
      <c r="A18" s="19" t="s">
        <v>222</v>
      </c>
      <c r="B18" s="19" t="s">
        <v>104</v>
      </c>
    </row>
    <row r="19" spans="1:2" x14ac:dyDescent="0.25">
      <c r="A19" s="19" t="s">
        <v>280</v>
      </c>
      <c r="B19" s="19" t="s">
        <v>104</v>
      </c>
    </row>
    <row r="20" spans="1:2" x14ac:dyDescent="0.25">
      <c r="A20" s="19" t="s">
        <v>407</v>
      </c>
      <c r="B20" s="19" t="s">
        <v>116</v>
      </c>
    </row>
    <row r="21" spans="1:2" x14ac:dyDescent="0.25">
      <c r="A21" s="19" t="s">
        <v>194</v>
      </c>
      <c r="B21" s="19" t="s">
        <v>104</v>
      </c>
    </row>
    <row r="22" spans="1:2" x14ac:dyDescent="0.25">
      <c r="A22" s="19" t="s">
        <v>365</v>
      </c>
      <c r="B22" s="19" t="s">
        <v>116</v>
      </c>
    </row>
    <row r="23" spans="1:2" x14ac:dyDescent="0.25">
      <c r="A23" s="19" t="s">
        <v>202</v>
      </c>
      <c r="B23" s="19" t="s">
        <v>104</v>
      </c>
    </row>
    <row r="24" spans="1:2" x14ac:dyDescent="0.25">
      <c r="A24" s="19" t="s">
        <v>240</v>
      </c>
      <c r="B24" s="19" t="s">
        <v>104</v>
      </c>
    </row>
    <row r="25" spans="1:2" x14ac:dyDescent="0.25">
      <c r="A25" s="19" t="s">
        <v>180</v>
      </c>
      <c r="B25" s="19" t="s">
        <v>104</v>
      </c>
    </row>
    <row r="26" spans="1:2" x14ac:dyDescent="0.25">
      <c r="A26" s="19" t="s">
        <v>206</v>
      </c>
      <c r="B26" s="19" t="s">
        <v>104</v>
      </c>
    </row>
    <row r="27" spans="1:2" x14ac:dyDescent="0.25">
      <c r="A27" s="19" t="s">
        <v>203</v>
      </c>
      <c r="B27" s="19" t="s">
        <v>104</v>
      </c>
    </row>
    <row r="28" spans="1:2" x14ac:dyDescent="0.25">
      <c r="A28" s="19" t="s">
        <v>278</v>
      </c>
      <c r="B28" s="19" t="s">
        <v>104</v>
      </c>
    </row>
    <row r="29" spans="1:2" x14ac:dyDescent="0.25">
      <c r="A29" s="19" t="s">
        <v>207</v>
      </c>
      <c r="B29" s="19" t="s">
        <v>104</v>
      </c>
    </row>
    <row r="30" spans="1:2" x14ac:dyDescent="0.25">
      <c r="A30" s="19" t="s">
        <v>269</v>
      </c>
      <c r="B30" s="19" t="s">
        <v>104</v>
      </c>
    </row>
    <row r="31" spans="1:2" x14ac:dyDescent="0.25">
      <c r="A31" s="19" t="s">
        <v>197</v>
      </c>
      <c r="B31" s="19" t="s">
        <v>104</v>
      </c>
    </row>
    <row r="32" spans="1:2" x14ac:dyDescent="0.25">
      <c r="A32" s="19" t="s">
        <v>220</v>
      </c>
      <c r="B32" s="19" t="s">
        <v>104</v>
      </c>
    </row>
    <row r="33" spans="1:2" x14ac:dyDescent="0.25">
      <c r="A33" s="19" t="s">
        <v>185</v>
      </c>
      <c r="B33" s="19" t="s">
        <v>104</v>
      </c>
    </row>
    <row r="34" spans="1:2" x14ac:dyDescent="0.25">
      <c r="A34" s="19" t="s">
        <v>193</v>
      </c>
      <c r="B34" s="19" t="s">
        <v>104</v>
      </c>
    </row>
    <row r="35" spans="1:2" x14ac:dyDescent="0.25">
      <c r="A35" s="19" t="s">
        <v>303</v>
      </c>
      <c r="B35" s="19" t="s">
        <v>104</v>
      </c>
    </row>
    <row r="36" spans="1:2" x14ac:dyDescent="0.25">
      <c r="A36" s="19" t="s">
        <v>263</v>
      </c>
      <c r="B36" s="19" t="s">
        <v>104</v>
      </c>
    </row>
    <row r="37" spans="1:2" x14ac:dyDescent="0.25">
      <c r="A37" s="19" t="s">
        <v>279</v>
      </c>
      <c r="B37" s="19" t="s">
        <v>104</v>
      </c>
    </row>
    <row r="38" spans="1:2" x14ac:dyDescent="0.25">
      <c r="A38" s="19" t="s">
        <v>249</v>
      </c>
      <c r="B38" s="19" t="s">
        <v>104</v>
      </c>
    </row>
    <row r="39" spans="1:2" x14ac:dyDescent="0.25">
      <c r="A39" s="19" t="s">
        <v>344</v>
      </c>
      <c r="B39" s="19" t="s">
        <v>68</v>
      </c>
    </row>
    <row r="40" spans="1:2" x14ac:dyDescent="0.25">
      <c r="A40" s="19" t="s">
        <v>271</v>
      </c>
      <c r="B40" s="19" t="s">
        <v>104</v>
      </c>
    </row>
    <row r="41" spans="1:2" x14ac:dyDescent="0.25">
      <c r="A41" s="19" t="s">
        <v>204</v>
      </c>
      <c r="B41" s="19" t="s">
        <v>104</v>
      </c>
    </row>
    <row r="42" spans="1:2" x14ac:dyDescent="0.25">
      <c r="A42" s="19" t="s">
        <v>199</v>
      </c>
      <c r="B42" s="19" t="s">
        <v>104</v>
      </c>
    </row>
    <row r="43" spans="1:2" x14ac:dyDescent="0.25">
      <c r="A43" s="19" t="s">
        <v>368</v>
      </c>
      <c r="B43" s="19" t="s">
        <v>116</v>
      </c>
    </row>
    <row r="44" spans="1:2" x14ac:dyDescent="0.25">
      <c r="A44" s="19" t="s">
        <v>242</v>
      </c>
      <c r="B44" s="19" t="s">
        <v>104</v>
      </c>
    </row>
    <row r="45" spans="1:2" x14ac:dyDescent="0.25">
      <c r="A45" s="19" t="s">
        <v>349</v>
      </c>
      <c r="B45" s="19" t="s">
        <v>116</v>
      </c>
    </row>
    <row r="46" spans="1:2" x14ac:dyDescent="0.25">
      <c r="A46" s="19" t="s">
        <v>288</v>
      </c>
      <c r="B46" s="19" t="s">
        <v>104</v>
      </c>
    </row>
    <row r="47" spans="1:2" x14ac:dyDescent="0.25">
      <c r="A47" s="19" t="s">
        <v>364</v>
      </c>
      <c r="B47" s="19" t="s">
        <v>116</v>
      </c>
    </row>
    <row r="48" spans="1:2" x14ac:dyDescent="0.25">
      <c r="A48" s="19" t="s">
        <v>213</v>
      </c>
      <c r="B48" s="19" t="s">
        <v>104</v>
      </c>
    </row>
    <row r="49" spans="1:2" x14ac:dyDescent="0.25">
      <c r="A49" s="19" t="s">
        <v>273</v>
      </c>
      <c r="B49" s="19" t="s">
        <v>104</v>
      </c>
    </row>
    <row r="50" spans="1:2" x14ac:dyDescent="0.25">
      <c r="A50" s="19" t="s">
        <v>338</v>
      </c>
      <c r="B50" s="19" t="s">
        <v>68</v>
      </c>
    </row>
    <row r="51" spans="1:2" x14ac:dyDescent="0.25">
      <c r="A51" s="19" t="s">
        <v>250</v>
      </c>
      <c r="B51" s="19" t="s">
        <v>104</v>
      </c>
    </row>
    <row r="52" spans="1:2" x14ac:dyDescent="0.25">
      <c r="A52" s="19" t="s">
        <v>227</v>
      </c>
      <c r="B52" s="19" t="s">
        <v>104</v>
      </c>
    </row>
    <row r="53" spans="1:2" x14ac:dyDescent="0.25">
      <c r="A53" s="19" t="s">
        <v>274</v>
      </c>
      <c r="B53" s="19" t="s">
        <v>104</v>
      </c>
    </row>
    <row r="54" spans="1:2" x14ac:dyDescent="0.25">
      <c r="A54" s="19" t="s">
        <v>230</v>
      </c>
      <c r="B54" s="19" t="s">
        <v>104</v>
      </c>
    </row>
    <row r="55" spans="1:2" x14ac:dyDescent="0.25">
      <c r="A55" s="19" t="s">
        <v>284</v>
      </c>
      <c r="B55" s="19" t="s">
        <v>104</v>
      </c>
    </row>
    <row r="56" spans="1:2" x14ac:dyDescent="0.25">
      <c r="A56" s="19" t="s">
        <v>286</v>
      </c>
      <c r="B56" s="19" t="s">
        <v>104</v>
      </c>
    </row>
    <row r="57" spans="1:2" x14ac:dyDescent="0.25">
      <c r="A57" s="19" t="s">
        <v>252</v>
      </c>
      <c r="B57" s="19" t="s">
        <v>104</v>
      </c>
    </row>
    <row r="58" spans="1:2" x14ac:dyDescent="0.25">
      <c r="A58" s="19" t="s">
        <v>292</v>
      </c>
      <c r="B58" s="19" t="s">
        <v>104</v>
      </c>
    </row>
    <row r="59" spans="1:2" x14ac:dyDescent="0.25">
      <c r="A59" s="19" t="s">
        <v>312</v>
      </c>
      <c r="B59" s="19" t="s">
        <v>104</v>
      </c>
    </row>
    <row r="60" spans="1:2" x14ac:dyDescent="0.25">
      <c r="A60" s="19" t="s">
        <v>320</v>
      </c>
      <c r="B60" s="19" t="s">
        <v>104</v>
      </c>
    </row>
    <row r="61" spans="1:2" x14ac:dyDescent="0.25">
      <c r="A61" s="19" t="s">
        <v>400</v>
      </c>
      <c r="B61" s="19" t="s">
        <v>116</v>
      </c>
    </row>
    <row r="62" spans="1:2" x14ac:dyDescent="0.25">
      <c r="A62" s="19" t="s">
        <v>397</v>
      </c>
      <c r="B62" s="19" t="s">
        <v>116</v>
      </c>
    </row>
    <row r="63" spans="1:2" x14ac:dyDescent="0.25">
      <c r="A63" s="19" t="s">
        <v>322</v>
      </c>
      <c r="B63" s="19" t="s">
        <v>104</v>
      </c>
    </row>
    <row r="64" spans="1:2" x14ac:dyDescent="0.25">
      <c r="A64" s="19" t="s">
        <v>340</v>
      </c>
      <c r="B64" s="19" t="s">
        <v>68</v>
      </c>
    </row>
    <row r="65" spans="1:2" x14ac:dyDescent="0.25">
      <c r="A65" s="19" t="s">
        <v>260</v>
      </c>
      <c r="B65" s="19" t="s">
        <v>104</v>
      </c>
    </row>
    <row r="66" spans="1:2" x14ac:dyDescent="0.25">
      <c r="A66" s="19" t="s">
        <v>347</v>
      </c>
      <c r="B66" s="19" t="s">
        <v>116</v>
      </c>
    </row>
    <row r="67" spans="1:2" x14ac:dyDescent="0.25">
      <c r="A67" s="19" t="s">
        <v>383</v>
      </c>
      <c r="B67" s="19" t="s">
        <v>116</v>
      </c>
    </row>
    <row r="68" spans="1:2" x14ac:dyDescent="0.25">
      <c r="A68" s="19" t="s">
        <v>264</v>
      </c>
      <c r="B68" s="19" t="s">
        <v>104</v>
      </c>
    </row>
    <row r="69" spans="1:2" x14ac:dyDescent="0.25">
      <c r="A69" s="19" t="s">
        <v>200</v>
      </c>
      <c r="B69" s="19" t="s">
        <v>104</v>
      </c>
    </row>
    <row r="70" spans="1:2" x14ac:dyDescent="0.25">
      <c r="A70" s="19" t="s">
        <v>268</v>
      </c>
      <c r="B70" s="19" t="s">
        <v>104</v>
      </c>
    </row>
    <row r="71" spans="1:2" x14ac:dyDescent="0.25">
      <c r="A71" s="19" t="s">
        <v>336</v>
      </c>
      <c r="B71" s="19" t="s">
        <v>68</v>
      </c>
    </row>
    <row r="72" spans="1:2" x14ac:dyDescent="0.25">
      <c r="A72" s="19" t="s">
        <v>348</v>
      </c>
      <c r="B72" s="19" t="s">
        <v>116</v>
      </c>
    </row>
    <row r="73" spans="1:2" x14ac:dyDescent="0.25">
      <c r="A73" s="19" t="s">
        <v>374</v>
      </c>
      <c r="B73" s="19" t="s">
        <v>116</v>
      </c>
    </row>
    <row r="74" spans="1:2" x14ac:dyDescent="0.25">
      <c r="A74" s="19" t="s">
        <v>211</v>
      </c>
      <c r="B74" s="19" t="s">
        <v>104</v>
      </c>
    </row>
    <row r="75" spans="1:2" x14ac:dyDescent="0.25">
      <c r="A75" s="19" t="s">
        <v>171</v>
      </c>
      <c r="B75" s="19" t="s">
        <v>116</v>
      </c>
    </row>
    <row r="76" spans="1:2" x14ac:dyDescent="0.25">
      <c r="A76" s="19" t="s">
        <v>253</v>
      </c>
      <c r="B76" s="19" t="s">
        <v>104</v>
      </c>
    </row>
    <row r="77" spans="1:2" x14ac:dyDescent="0.25">
      <c r="A77" s="19" t="s">
        <v>376</v>
      </c>
      <c r="B77" s="19" t="s">
        <v>116</v>
      </c>
    </row>
    <row r="78" spans="1:2" x14ac:dyDescent="0.25">
      <c r="A78" s="19" t="s">
        <v>355</v>
      </c>
      <c r="B78" s="19" t="s">
        <v>116</v>
      </c>
    </row>
    <row r="79" spans="1:2" x14ac:dyDescent="0.25">
      <c r="A79" s="19" t="s">
        <v>370</v>
      </c>
      <c r="B79" s="19" t="s">
        <v>116</v>
      </c>
    </row>
    <row r="80" spans="1:2" x14ac:dyDescent="0.25">
      <c r="A80" s="19" t="s">
        <v>387</v>
      </c>
      <c r="B80" s="19" t="s">
        <v>116</v>
      </c>
    </row>
    <row r="81" spans="1:2" x14ac:dyDescent="0.25">
      <c r="A81" s="19" t="s">
        <v>270</v>
      </c>
      <c r="B81" s="19" t="s">
        <v>104</v>
      </c>
    </row>
    <row r="82" spans="1:2" x14ac:dyDescent="0.25">
      <c r="A82" s="19" t="s">
        <v>381</v>
      </c>
      <c r="B82" s="19" t="s">
        <v>116</v>
      </c>
    </row>
    <row r="83" spans="1:2" x14ac:dyDescent="0.25">
      <c r="A83" s="19" t="s">
        <v>342</v>
      </c>
      <c r="B83" s="19" t="s">
        <v>68</v>
      </c>
    </row>
    <row r="84" spans="1:2" x14ac:dyDescent="0.25">
      <c r="A84" s="19" t="s">
        <v>331</v>
      </c>
      <c r="B84" s="19" t="s">
        <v>104</v>
      </c>
    </row>
    <row r="85" spans="1:2" x14ac:dyDescent="0.25">
      <c r="A85" s="19" t="s">
        <v>405</v>
      </c>
      <c r="B85" s="19" t="s">
        <v>116</v>
      </c>
    </row>
    <row r="86" spans="1:2" x14ac:dyDescent="0.25">
      <c r="A86" s="19" t="s">
        <v>205</v>
      </c>
      <c r="B86" s="19" t="s">
        <v>104</v>
      </c>
    </row>
    <row r="87" spans="1:2" x14ac:dyDescent="0.25">
      <c r="A87" s="19" t="s">
        <v>310</v>
      </c>
      <c r="B87" s="19" t="s">
        <v>104</v>
      </c>
    </row>
    <row r="88" spans="1:2" x14ac:dyDescent="0.25">
      <c r="A88" s="19" t="s">
        <v>398</v>
      </c>
      <c r="B88" s="19" t="s">
        <v>116</v>
      </c>
    </row>
    <row r="89" spans="1:2" x14ac:dyDescent="0.25">
      <c r="A89" s="19" t="s">
        <v>285</v>
      </c>
      <c r="B89" s="19" t="s">
        <v>104</v>
      </c>
    </row>
    <row r="90" spans="1:2" x14ac:dyDescent="0.25">
      <c r="A90" s="19" t="s">
        <v>388</v>
      </c>
      <c r="B90" s="19" t="s">
        <v>116</v>
      </c>
    </row>
    <row r="91" spans="1:2" x14ac:dyDescent="0.25">
      <c r="A91" s="19" t="s">
        <v>219</v>
      </c>
      <c r="B91" s="19" t="s">
        <v>104</v>
      </c>
    </row>
    <row r="92" spans="1:2" x14ac:dyDescent="0.25">
      <c r="A92" s="19" t="s">
        <v>384</v>
      </c>
      <c r="B92" s="19" t="s">
        <v>116</v>
      </c>
    </row>
    <row r="93" spans="1:2" x14ac:dyDescent="0.25">
      <c r="A93" s="19" t="s">
        <v>247</v>
      </c>
      <c r="B93" s="19" t="s">
        <v>104</v>
      </c>
    </row>
    <row r="94" spans="1:2" x14ac:dyDescent="0.25">
      <c r="A94" s="19" t="s">
        <v>214</v>
      </c>
      <c r="B94" s="19" t="s">
        <v>104</v>
      </c>
    </row>
    <row r="95" spans="1:2" x14ac:dyDescent="0.25">
      <c r="A95" s="19" t="s">
        <v>362</v>
      </c>
      <c r="B95" s="19" t="s">
        <v>116</v>
      </c>
    </row>
    <row r="96" spans="1:2" x14ac:dyDescent="0.25">
      <c r="A96" s="19" t="s">
        <v>215</v>
      </c>
      <c r="B96" s="19" t="s">
        <v>104</v>
      </c>
    </row>
    <row r="97" spans="1:2" x14ac:dyDescent="0.25">
      <c r="A97" s="19" t="s">
        <v>315</v>
      </c>
      <c r="B97" s="19" t="s">
        <v>104</v>
      </c>
    </row>
    <row r="98" spans="1:2" x14ac:dyDescent="0.25">
      <c r="A98" s="19" t="s">
        <v>401</v>
      </c>
      <c r="B98" s="19" t="s">
        <v>116</v>
      </c>
    </row>
    <row r="99" spans="1:2" x14ac:dyDescent="0.25">
      <c r="A99" s="19" t="s">
        <v>354</v>
      </c>
      <c r="B99" s="19" t="s">
        <v>116</v>
      </c>
    </row>
    <row r="100" spans="1:2" x14ac:dyDescent="0.25">
      <c r="A100" s="19" t="s">
        <v>393</v>
      </c>
      <c r="B100" s="19" t="s">
        <v>116</v>
      </c>
    </row>
    <row r="101" spans="1:2" x14ac:dyDescent="0.25">
      <c r="A101" s="19" t="s">
        <v>371</v>
      </c>
      <c r="B101" s="19" t="s">
        <v>116</v>
      </c>
    </row>
    <row r="102" spans="1:2" x14ac:dyDescent="0.25">
      <c r="A102" s="19" t="s">
        <v>329</v>
      </c>
      <c r="B102" s="19" t="s">
        <v>104</v>
      </c>
    </row>
    <row r="103" spans="1:2" x14ac:dyDescent="0.25">
      <c r="A103" s="19" t="s">
        <v>296</v>
      </c>
      <c r="B103" s="19" t="s">
        <v>104</v>
      </c>
    </row>
    <row r="104" spans="1:2" x14ac:dyDescent="0.25">
      <c r="A104" s="19" t="s">
        <v>346</v>
      </c>
      <c r="B104" s="19" t="s">
        <v>68</v>
      </c>
    </row>
    <row r="105" spans="1:2" x14ac:dyDescent="0.25">
      <c r="A105" s="19" t="s">
        <v>298</v>
      </c>
      <c r="B105" s="19" t="s">
        <v>104</v>
      </c>
    </row>
    <row r="106" spans="1:2" x14ac:dyDescent="0.25">
      <c r="A106" s="19" t="s">
        <v>373</v>
      </c>
      <c r="B106" s="19" t="s">
        <v>116</v>
      </c>
    </row>
    <row r="107" spans="1:2" x14ac:dyDescent="0.25">
      <c r="A107" s="19" t="s">
        <v>351</v>
      </c>
      <c r="B107" s="19" t="s">
        <v>116</v>
      </c>
    </row>
    <row r="108" spans="1:2" x14ac:dyDescent="0.25">
      <c r="A108" s="19" t="s">
        <v>238</v>
      </c>
      <c r="B108" s="19" t="s">
        <v>104</v>
      </c>
    </row>
    <row r="109" spans="1:2" x14ac:dyDescent="0.25">
      <c r="A109" s="19" t="s">
        <v>321</v>
      </c>
      <c r="B109" s="19" t="s">
        <v>104</v>
      </c>
    </row>
    <row r="110" spans="1:2" x14ac:dyDescent="0.25">
      <c r="A110" s="19" t="s">
        <v>283</v>
      </c>
      <c r="B110" s="19" t="s">
        <v>104</v>
      </c>
    </row>
    <row r="111" spans="1:2" x14ac:dyDescent="0.25">
      <c r="A111" s="19" t="s">
        <v>212</v>
      </c>
      <c r="B111" s="19" t="s">
        <v>104</v>
      </c>
    </row>
    <row r="112" spans="1:2" x14ac:dyDescent="0.25">
      <c r="A112" s="19" t="s">
        <v>334</v>
      </c>
      <c r="B112" s="19" t="s">
        <v>68</v>
      </c>
    </row>
    <row r="113" spans="1:2" x14ac:dyDescent="0.25">
      <c r="A113" s="19" t="s">
        <v>189</v>
      </c>
      <c r="B113" s="19" t="s">
        <v>104</v>
      </c>
    </row>
    <row r="114" spans="1:2" x14ac:dyDescent="0.25">
      <c r="A114" s="19" t="s">
        <v>232</v>
      </c>
      <c r="B114" s="19" t="s">
        <v>104</v>
      </c>
    </row>
    <row r="115" spans="1:2" x14ac:dyDescent="0.25">
      <c r="A115" s="19" t="s">
        <v>233</v>
      </c>
      <c r="B115" s="19" t="s">
        <v>104</v>
      </c>
    </row>
    <row r="116" spans="1:2" x14ac:dyDescent="0.25">
      <c r="A116" s="19" t="s">
        <v>224</v>
      </c>
      <c r="B116" s="19" t="s">
        <v>104</v>
      </c>
    </row>
    <row r="117" spans="1:2" x14ac:dyDescent="0.25">
      <c r="A117" s="19" t="s">
        <v>244</v>
      </c>
      <c r="B117" s="19" t="s">
        <v>104</v>
      </c>
    </row>
    <row r="118" spans="1:2" x14ac:dyDescent="0.25">
      <c r="A118" s="19" t="s">
        <v>246</v>
      </c>
      <c r="B118" s="19" t="s">
        <v>104</v>
      </c>
    </row>
    <row r="119" spans="1:2" x14ac:dyDescent="0.25">
      <c r="A119" s="19" t="s">
        <v>248</v>
      </c>
      <c r="B119" s="19" t="s">
        <v>104</v>
      </c>
    </row>
    <row r="120" spans="1:2" x14ac:dyDescent="0.25">
      <c r="A120" s="19" t="s">
        <v>337</v>
      </c>
      <c r="B120" s="19" t="s">
        <v>68</v>
      </c>
    </row>
    <row r="121" spans="1:2" x14ac:dyDescent="0.25">
      <c r="A121" s="19" t="s">
        <v>226</v>
      </c>
      <c r="B121" s="19" t="s">
        <v>104</v>
      </c>
    </row>
    <row r="122" spans="1:2" x14ac:dyDescent="0.25">
      <c r="A122" s="19" t="s">
        <v>234</v>
      </c>
      <c r="B122" s="19" t="s">
        <v>104</v>
      </c>
    </row>
    <row r="123" spans="1:2" x14ac:dyDescent="0.25">
      <c r="A123" s="19" t="s">
        <v>186</v>
      </c>
      <c r="B123" s="19" t="s">
        <v>104</v>
      </c>
    </row>
    <row r="124" spans="1:2" x14ac:dyDescent="0.25">
      <c r="A124" s="19" t="s">
        <v>221</v>
      </c>
      <c r="B124" s="19" t="s">
        <v>104</v>
      </c>
    </row>
    <row r="125" spans="1:2" x14ac:dyDescent="0.25">
      <c r="A125" s="19" t="s">
        <v>343</v>
      </c>
      <c r="B125" s="19" t="s">
        <v>68</v>
      </c>
    </row>
    <row r="126" spans="1:2" x14ac:dyDescent="0.25">
      <c r="A126" s="19" t="s">
        <v>225</v>
      </c>
      <c r="B126" s="19" t="s">
        <v>104</v>
      </c>
    </row>
    <row r="127" spans="1:2" x14ac:dyDescent="0.25">
      <c r="A127" s="19" t="s">
        <v>172</v>
      </c>
      <c r="B127" s="19" t="s">
        <v>116</v>
      </c>
    </row>
    <row r="128" spans="1:2" x14ac:dyDescent="0.25">
      <c r="A128" s="19" t="s">
        <v>392</v>
      </c>
      <c r="B128" s="19" t="s">
        <v>116</v>
      </c>
    </row>
    <row r="129" spans="1:2" x14ac:dyDescent="0.25">
      <c r="A129" s="19" t="s">
        <v>386</v>
      </c>
      <c r="B129" s="19" t="s">
        <v>116</v>
      </c>
    </row>
    <row r="130" spans="1:2" x14ac:dyDescent="0.25">
      <c r="A130" s="19" t="s">
        <v>229</v>
      </c>
      <c r="B130" s="19" t="s">
        <v>104</v>
      </c>
    </row>
    <row r="131" spans="1:2" x14ac:dyDescent="0.25">
      <c r="A131" s="19" t="s">
        <v>254</v>
      </c>
      <c r="B131" s="19" t="s">
        <v>104</v>
      </c>
    </row>
    <row r="132" spans="1:2" x14ac:dyDescent="0.25">
      <c r="A132" s="19" t="s">
        <v>177</v>
      </c>
      <c r="B132" s="19" t="s">
        <v>104</v>
      </c>
    </row>
    <row r="133" spans="1:2" x14ac:dyDescent="0.25">
      <c r="A133" s="19" t="s">
        <v>216</v>
      </c>
      <c r="B133" s="19" t="s">
        <v>104</v>
      </c>
    </row>
    <row r="134" spans="1:2" x14ac:dyDescent="0.25">
      <c r="A134" s="19" t="s">
        <v>356</v>
      </c>
      <c r="B134" s="19" t="s">
        <v>116</v>
      </c>
    </row>
    <row r="135" spans="1:2" x14ac:dyDescent="0.25">
      <c r="A135" s="19" t="s">
        <v>218</v>
      </c>
      <c r="B135" s="19" t="s">
        <v>104</v>
      </c>
    </row>
    <row r="136" spans="1:2" x14ac:dyDescent="0.25">
      <c r="A136" s="19" t="s">
        <v>324</v>
      </c>
      <c r="B136" s="19" t="s">
        <v>104</v>
      </c>
    </row>
    <row r="137" spans="1:2" x14ac:dyDescent="0.25">
      <c r="A137" s="19" t="s">
        <v>256</v>
      </c>
      <c r="B137" s="19" t="s">
        <v>104</v>
      </c>
    </row>
    <row r="138" spans="1:2" x14ac:dyDescent="0.25">
      <c r="A138" s="19" t="s">
        <v>258</v>
      </c>
      <c r="B138" s="19" t="s">
        <v>104</v>
      </c>
    </row>
    <row r="139" spans="1:2" x14ac:dyDescent="0.25">
      <c r="A139" s="19" t="s">
        <v>305</v>
      </c>
      <c r="B139" s="19" t="s">
        <v>104</v>
      </c>
    </row>
    <row r="140" spans="1:2" x14ac:dyDescent="0.25">
      <c r="A140" s="19" t="s">
        <v>375</v>
      </c>
      <c r="B140" s="19" t="s">
        <v>116</v>
      </c>
    </row>
    <row r="141" spans="1:2" x14ac:dyDescent="0.25">
      <c r="A141" s="19" t="s">
        <v>262</v>
      </c>
      <c r="B141" s="19" t="s">
        <v>104</v>
      </c>
    </row>
    <row r="142" spans="1:2" x14ac:dyDescent="0.25">
      <c r="A142" s="19" t="s">
        <v>179</v>
      </c>
      <c r="B142" s="19" t="s">
        <v>104</v>
      </c>
    </row>
    <row r="143" spans="1:2" x14ac:dyDescent="0.25">
      <c r="A143" s="19" t="s">
        <v>295</v>
      </c>
      <c r="B143" s="19" t="s">
        <v>104</v>
      </c>
    </row>
    <row r="144" spans="1:2" x14ac:dyDescent="0.25">
      <c r="A144" s="19" t="s">
        <v>192</v>
      </c>
      <c r="B144" s="19" t="s">
        <v>104</v>
      </c>
    </row>
    <row r="145" spans="1:2" x14ac:dyDescent="0.25">
      <c r="A145" s="19" t="s">
        <v>325</v>
      </c>
      <c r="B145" s="19" t="s">
        <v>104</v>
      </c>
    </row>
    <row r="146" spans="1:2" x14ac:dyDescent="0.25">
      <c r="A146" s="19" t="s">
        <v>327</v>
      </c>
      <c r="B146" s="19" t="s">
        <v>104</v>
      </c>
    </row>
    <row r="147" spans="1:2" x14ac:dyDescent="0.25">
      <c r="A147" s="19" t="s">
        <v>404</v>
      </c>
      <c r="B147" s="19" t="s">
        <v>116</v>
      </c>
    </row>
    <row r="148" spans="1:2" x14ac:dyDescent="0.25">
      <c r="A148" s="19" t="s">
        <v>191</v>
      </c>
      <c r="B148" s="19" t="s">
        <v>104</v>
      </c>
    </row>
    <row r="149" spans="1:2" x14ac:dyDescent="0.25">
      <c r="A149" s="19" t="s">
        <v>345</v>
      </c>
      <c r="B149" s="19" t="s">
        <v>68</v>
      </c>
    </row>
    <row r="150" spans="1:2" x14ac:dyDescent="0.25">
      <c r="A150" s="19" t="s">
        <v>367</v>
      </c>
      <c r="B150" s="19" t="s">
        <v>116</v>
      </c>
    </row>
    <row r="151" spans="1:2" x14ac:dyDescent="0.25">
      <c r="A151" s="19" t="s">
        <v>408</v>
      </c>
      <c r="B151" s="19" t="s">
        <v>116</v>
      </c>
    </row>
    <row r="152" spans="1:2" x14ac:dyDescent="0.25">
      <c r="A152" s="19" t="s">
        <v>276</v>
      </c>
      <c r="B152" s="19" t="s">
        <v>104</v>
      </c>
    </row>
    <row r="153" spans="1:2" x14ac:dyDescent="0.25">
      <c r="A153" s="19" t="s">
        <v>198</v>
      </c>
      <c r="B153" s="19" t="s">
        <v>104</v>
      </c>
    </row>
    <row r="154" spans="1:2" x14ac:dyDescent="0.25">
      <c r="A154" s="19" t="s">
        <v>208</v>
      </c>
      <c r="B154" s="19" t="s">
        <v>104</v>
      </c>
    </row>
    <row r="155" spans="1:2" x14ac:dyDescent="0.25">
      <c r="A155" s="19" t="s">
        <v>282</v>
      </c>
      <c r="B155" s="19" t="s">
        <v>104</v>
      </c>
    </row>
    <row r="156" spans="1:2" x14ac:dyDescent="0.25">
      <c r="A156" s="19" t="s">
        <v>396</v>
      </c>
      <c r="B156" s="19" t="s">
        <v>116</v>
      </c>
    </row>
    <row r="157" spans="1:2" x14ac:dyDescent="0.25">
      <c r="A157" s="19" t="s">
        <v>217</v>
      </c>
      <c r="B157" s="19" t="s">
        <v>104</v>
      </c>
    </row>
    <row r="158" spans="1:2" x14ac:dyDescent="0.25">
      <c r="A158" s="19" t="s">
        <v>237</v>
      </c>
      <c r="B158" s="19" t="s">
        <v>104</v>
      </c>
    </row>
    <row r="159" spans="1:2" x14ac:dyDescent="0.25">
      <c r="A159" s="19" t="s">
        <v>176</v>
      </c>
      <c r="B159" s="19" t="s">
        <v>104</v>
      </c>
    </row>
    <row r="160" spans="1:2" x14ac:dyDescent="0.25">
      <c r="A160" s="19" t="s">
        <v>201</v>
      </c>
      <c r="B160" s="19" t="s">
        <v>104</v>
      </c>
    </row>
    <row r="161" spans="1:2" x14ac:dyDescent="0.25">
      <c r="A161" s="19" t="s">
        <v>182</v>
      </c>
      <c r="B161" s="19" t="s">
        <v>104</v>
      </c>
    </row>
    <row r="162" spans="1:2" x14ac:dyDescent="0.25">
      <c r="A162" s="19" t="s">
        <v>330</v>
      </c>
      <c r="B162" s="19" t="s">
        <v>104</v>
      </c>
    </row>
    <row r="163" spans="1:2" x14ac:dyDescent="0.25">
      <c r="A163" s="19" t="s">
        <v>190</v>
      </c>
      <c r="B163" s="19" t="s">
        <v>104</v>
      </c>
    </row>
    <row r="164" spans="1:2" x14ac:dyDescent="0.25">
      <c r="A164" s="19" t="s">
        <v>332</v>
      </c>
      <c r="B164" s="19" t="s">
        <v>104</v>
      </c>
    </row>
    <row r="165" spans="1:2" x14ac:dyDescent="0.25">
      <c r="A165" s="19" t="s">
        <v>300</v>
      </c>
      <c r="B165" s="19" t="s">
        <v>104</v>
      </c>
    </row>
    <row r="166" spans="1:2" x14ac:dyDescent="0.25">
      <c r="A166" s="19" t="s">
        <v>196</v>
      </c>
      <c r="B166" s="19" t="s">
        <v>104</v>
      </c>
    </row>
    <row r="167" spans="1:2" x14ac:dyDescent="0.25">
      <c r="A167" s="19" t="s">
        <v>389</v>
      </c>
      <c r="B167" s="19" t="s">
        <v>116</v>
      </c>
    </row>
    <row r="168" spans="1:2" x14ac:dyDescent="0.25">
      <c r="A168" s="19" t="s">
        <v>304</v>
      </c>
      <c r="B168" s="19" t="s">
        <v>104</v>
      </c>
    </row>
    <row r="169" spans="1:2" x14ac:dyDescent="0.25">
      <c r="A169" s="19" t="s">
        <v>255</v>
      </c>
      <c r="B169" s="19" t="s">
        <v>104</v>
      </c>
    </row>
    <row r="170" spans="1:2" x14ac:dyDescent="0.25">
      <c r="A170" s="19" t="s">
        <v>308</v>
      </c>
      <c r="B170" s="19" t="s">
        <v>104</v>
      </c>
    </row>
    <row r="171" spans="1:2" x14ac:dyDescent="0.25">
      <c r="A171" s="19" t="s">
        <v>223</v>
      </c>
      <c r="B171" s="19" t="s">
        <v>104</v>
      </c>
    </row>
    <row r="172" spans="1:2" x14ac:dyDescent="0.25">
      <c r="A172" s="19" t="s">
        <v>395</v>
      </c>
      <c r="B172" s="19" t="s">
        <v>116</v>
      </c>
    </row>
    <row r="173" spans="1:2" x14ac:dyDescent="0.25">
      <c r="A173" s="19" t="s">
        <v>236</v>
      </c>
      <c r="B173" s="19" t="s">
        <v>104</v>
      </c>
    </row>
    <row r="174" spans="1:2" x14ac:dyDescent="0.25">
      <c r="A174" s="19" t="s">
        <v>314</v>
      </c>
      <c r="B174" s="19" t="s">
        <v>104</v>
      </c>
    </row>
    <row r="175" spans="1:2" x14ac:dyDescent="0.25">
      <c r="A175" s="19" t="s">
        <v>391</v>
      </c>
      <c r="B175" s="19" t="s">
        <v>116</v>
      </c>
    </row>
    <row r="176" spans="1:2" x14ac:dyDescent="0.25">
      <c r="A176" s="19" t="s">
        <v>316</v>
      </c>
      <c r="B176" s="19" t="s">
        <v>104</v>
      </c>
    </row>
    <row r="177" spans="1:2" x14ac:dyDescent="0.25">
      <c r="A177" s="19" t="s">
        <v>318</v>
      </c>
      <c r="B177" s="19" t="s">
        <v>104</v>
      </c>
    </row>
    <row r="178" spans="1:2" x14ac:dyDescent="0.25">
      <c r="A178" s="19" t="s">
        <v>257</v>
      </c>
      <c r="B178" s="19" t="s">
        <v>104</v>
      </c>
    </row>
    <row r="179" spans="1:2" x14ac:dyDescent="0.25">
      <c r="A179" s="19" t="s">
        <v>245</v>
      </c>
      <c r="B179" s="19" t="s">
        <v>104</v>
      </c>
    </row>
    <row r="180" spans="1:2" x14ac:dyDescent="0.25">
      <c r="A180" s="19" t="s">
        <v>259</v>
      </c>
      <c r="B180" s="19" t="s">
        <v>104</v>
      </c>
    </row>
    <row r="181" spans="1:2" x14ac:dyDescent="0.25">
      <c r="A181" s="19" t="s">
        <v>377</v>
      </c>
      <c r="B181" s="19" t="s">
        <v>116</v>
      </c>
    </row>
    <row r="182" spans="1:2" x14ac:dyDescent="0.25">
      <c r="A182" s="19" t="s">
        <v>390</v>
      </c>
      <c r="B182" s="19" t="s">
        <v>116</v>
      </c>
    </row>
    <row r="183" spans="1:2" x14ac:dyDescent="0.25">
      <c r="A183" s="19" t="s">
        <v>326</v>
      </c>
      <c r="B183" s="19" t="s">
        <v>104</v>
      </c>
    </row>
    <row r="184" spans="1:2" x14ac:dyDescent="0.25">
      <c r="A184" s="19" t="s">
        <v>328</v>
      </c>
      <c r="B184" s="19" t="s">
        <v>104</v>
      </c>
    </row>
    <row r="185" spans="1:2" x14ac:dyDescent="0.25">
      <c r="A185" s="19" t="s">
        <v>239</v>
      </c>
      <c r="B185" s="19" t="s">
        <v>104</v>
      </c>
    </row>
    <row r="186" spans="1:2" x14ac:dyDescent="0.25">
      <c r="A186" s="19" t="s">
        <v>299</v>
      </c>
      <c r="B186" s="19" t="s">
        <v>104</v>
      </c>
    </row>
    <row r="187" spans="1:2" x14ac:dyDescent="0.25">
      <c r="A187" s="19" t="s">
        <v>369</v>
      </c>
      <c r="B187" s="19" t="s">
        <v>116</v>
      </c>
    </row>
    <row r="188" spans="1:2" x14ac:dyDescent="0.25">
      <c r="A188" s="19" t="s">
        <v>261</v>
      </c>
      <c r="B188" s="19" t="s">
        <v>104</v>
      </c>
    </row>
    <row r="189" spans="1:2" x14ac:dyDescent="0.25">
      <c r="A189" s="19" t="s">
        <v>372</v>
      </c>
      <c r="B189" s="19" t="s">
        <v>116</v>
      </c>
    </row>
    <row r="190" spans="1:2" x14ac:dyDescent="0.25">
      <c r="A190" s="19" t="s">
        <v>339</v>
      </c>
      <c r="B190" s="19" t="s">
        <v>68</v>
      </c>
    </row>
    <row r="191" spans="1:2" x14ac:dyDescent="0.25">
      <c r="A191" s="19" t="s">
        <v>333</v>
      </c>
      <c r="B191" s="19" t="s">
        <v>104</v>
      </c>
    </row>
    <row r="192" spans="1:2" x14ac:dyDescent="0.25">
      <c r="A192" s="19" t="s">
        <v>301</v>
      </c>
      <c r="B192" s="19" t="s">
        <v>104</v>
      </c>
    </row>
    <row r="193" spans="1:2" x14ac:dyDescent="0.25">
      <c r="A193" s="19" t="s">
        <v>209</v>
      </c>
      <c r="B193" s="19" t="s">
        <v>104</v>
      </c>
    </row>
    <row r="194" spans="1:2" x14ac:dyDescent="0.25">
      <c r="A194" s="19" t="s">
        <v>361</v>
      </c>
      <c r="B194" s="19" t="s">
        <v>116</v>
      </c>
    </row>
    <row r="195" spans="1:2" x14ac:dyDescent="0.25">
      <c r="A195" s="19" t="s">
        <v>406</v>
      </c>
      <c r="B195" s="19" t="s">
        <v>116</v>
      </c>
    </row>
    <row r="196" spans="1:2" x14ac:dyDescent="0.25">
      <c r="A196" s="19" t="s">
        <v>210</v>
      </c>
      <c r="B196" s="19" t="s">
        <v>104</v>
      </c>
    </row>
    <row r="197" spans="1:2" x14ac:dyDescent="0.25">
      <c r="A197" s="19" t="s">
        <v>277</v>
      </c>
      <c r="B197" s="19" t="s">
        <v>104</v>
      </c>
    </row>
    <row r="198" spans="1:2" x14ac:dyDescent="0.25">
      <c r="A198" s="19" t="s">
        <v>335</v>
      </c>
      <c r="B198" s="19" t="s">
        <v>68</v>
      </c>
    </row>
    <row r="199" spans="1:2" x14ac:dyDescent="0.25">
      <c r="A199" s="19" t="s">
        <v>380</v>
      </c>
      <c r="B199" s="19" t="s">
        <v>116</v>
      </c>
    </row>
    <row r="200" spans="1:2" x14ac:dyDescent="0.25">
      <c r="A200" s="19" t="s">
        <v>184</v>
      </c>
      <c r="B200" s="19" t="s">
        <v>104</v>
      </c>
    </row>
    <row r="201" spans="1:2" x14ac:dyDescent="0.25">
      <c r="A201" s="19" t="s">
        <v>195</v>
      </c>
      <c r="B201" s="19" t="s">
        <v>104</v>
      </c>
    </row>
    <row r="202" spans="1:2" x14ac:dyDescent="0.25">
      <c r="A202" s="19" t="s">
        <v>379</v>
      </c>
      <c r="B202" s="19" t="s">
        <v>116</v>
      </c>
    </row>
    <row r="203" spans="1:2" x14ac:dyDescent="0.25">
      <c r="A203" s="19" t="s">
        <v>382</v>
      </c>
      <c r="B203" s="19" t="s">
        <v>116</v>
      </c>
    </row>
    <row r="204" spans="1:2" x14ac:dyDescent="0.25">
      <c r="A204" s="19" t="s">
        <v>307</v>
      </c>
      <c r="B204" s="19" t="s">
        <v>104</v>
      </c>
    </row>
    <row r="205" spans="1:2" x14ac:dyDescent="0.25">
      <c r="A205" s="19" t="s">
        <v>378</v>
      </c>
      <c r="B205" s="19" t="s">
        <v>116</v>
      </c>
    </row>
    <row r="206" spans="1:2" x14ac:dyDescent="0.25">
      <c r="A206" s="19" t="s">
        <v>235</v>
      </c>
      <c r="B206" s="19" t="s">
        <v>104</v>
      </c>
    </row>
    <row r="207" spans="1:2" x14ac:dyDescent="0.25">
      <c r="A207" s="19" t="s">
        <v>309</v>
      </c>
      <c r="B207" s="19" t="s">
        <v>104</v>
      </c>
    </row>
    <row r="208" spans="1:2" x14ac:dyDescent="0.25">
      <c r="A208" s="19" t="s">
        <v>289</v>
      </c>
      <c r="B208" s="19" t="s">
        <v>104</v>
      </c>
    </row>
    <row r="209" spans="1:2" x14ac:dyDescent="0.25">
      <c r="A209" s="19" t="s">
        <v>360</v>
      </c>
      <c r="B209" s="19" t="s">
        <v>116</v>
      </c>
    </row>
    <row r="210" spans="1:2" x14ac:dyDescent="0.25">
      <c r="A210" s="19" t="s">
        <v>311</v>
      </c>
      <c r="B210" s="19" t="s">
        <v>104</v>
      </c>
    </row>
    <row r="211" spans="1:2" x14ac:dyDescent="0.25">
      <c r="A211" s="19" t="s">
        <v>228</v>
      </c>
      <c r="B211" s="19" t="s">
        <v>104</v>
      </c>
    </row>
    <row r="212" spans="1:2" x14ac:dyDescent="0.25">
      <c r="A212" s="19" t="s">
        <v>313</v>
      </c>
      <c r="B212" s="19" t="s">
        <v>104</v>
      </c>
    </row>
    <row r="213" spans="1:2" x14ac:dyDescent="0.25">
      <c r="A213" s="19" t="s">
        <v>366</v>
      </c>
      <c r="B213" s="19" t="s">
        <v>116</v>
      </c>
    </row>
    <row r="214" spans="1:2" x14ac:dyDescent="0.25">
      <c r="A214" s="19" t="s">
        <v>291</v>
      </c>
      <c r="B214" s="19" t="s">
        <v>104</v>
      </c>
    </row>
    <row r="215" spans="1:2" x14ac:dyDescent="0.25">
      <c r="A215" s="19" t="s">
        <v>188</v>
      </c>
      <c r="B215" s="19" t="s">
        <v>104</v>
      </c>
    </row>
    <row r="216" spans="1:2" x14ac:dyDescent="0.25">
      <c r="A216" s="19" t="s">
        <v>399</v>
      </c>
      <c r="B216" s="19" t="s">
        <v>116</v>
      </c>
    </row>
    <row r="217" spans="1:2" x14ac:dyDescent="0.25">
      <c r="A217" s="19" t="s">
        <v>272</v>
      </c>
      <c r="B217" s="19" t="s">
        <v>104</v>
      </c>
    </row>
    <row r="218" spans="1:2" x14ac:dyDescent="0.25">
      <c r="A218" s="19" t="s">
        <v>317</v>
      </c>
      <c r="B218" s="19" t="s">
        <v>104</v>
      </c>
    </row>
    <row r="219" spans="1:2" x14ac:dyDescent="0.25">
      <c r="A219" s="19" t="s">
        <v>293</v>
      </c>
      <c r="B219" s="19" t="s">
        <v>104</v>
      </c>
    </row>
    <row r="220" spans="1:2" x14ac:dyDescent="0.25">
      <c r="A220" s="19" t="s">
        <v>319</v>
      </c>
      <c r="B220" s="19" t="s">
        <v>104</v>
      </c>
    </row>
    <row r="221" spans="1:2" x14ac:dyDescent="0.25">
      <c r="A221" s="19" t="s">
        <v>281</v>
      </c>
      <c r="B221" s="19" t="s">
        <v>104</v>
      </c>
    </row>
    <row r="222" spans="1:2" x14ac:dyDescent="0.25">
      <c r="A222" s="19" t="s">
        <v>350</v>
      </c>
      <c r="B222" s="19" t="s">
        <v>116</v>
      </c>
    </row>
    <row r="223" spans="1:2" x14ac:dyDescent="0.25">
      <c r="A223" s="19" t="s">
        <v>341</v>
      </c>
      <c r="B223" s="19" t="s">
        <v>68</v>
      </c>
    </row>
    <row r="224" spans="1:2" x14ac:dyDescent="0.25">
      <c r="A224" s="19" t="s">
        <v>352</v>
      </c>
      <c r="B224" s="19" t="s">
        <v>116</v>
      </c>
    </row>
    <row r="225" spans="1:2" x14ac:dyDescent="0.25">
      <c r="A225" s="19" t="s">
        <v>265</v>
      </c>
      <c r="B225" s="19" t="s">
        <v>104</v>
      </c>
    </row>
    <row r="226" spans="1:2" x14ac:dyDescent="0.25">
      <c r="A226" s="19" t="s">
        <v>394</v>
      </c>
      <c r="B226" s="19" t="s">
        <v>116</v>
      </c>
    </row>
    <row r="227" spans="1:2" x14ac:dyDescent="0.25">
      <c r="A227" s="19" t="s">
        <v>183</v>
      </c>
      <c r="B227" s="19" t="s">
        <v>104</v>
      </c>
    </row>
    <row r="228" spans="1:2" x14ac:dyDescent="0.25">
      <c r="A228" s="19" t="s">
        <v>323</v>
      </c>
      <c r="B228" s="19" t="s">
        <v>104</v>
      </c>
    </row>
    <row r="229" spans="1:2" x14ac:dyDescent="0.25">
      <c r="A229" s="19" t="s">
        <v>267</v>
      </c>
      <c r="B229" s="19" t="s">
        <v>104</v>
      </c>
    </row>
    <row r="230" spans="1:2" x14ac:dyDescent="0.25">
      <c r="A230" s="19" t="s">
        <v>241</v>
      </c>
      <c r="B230" s="19" t="s">
        <v>104</v>
      </c>
    </row>
    <row r="231" spans="1:2" x14ac:dyDescent="0.25">
      <c r="A231" s="19" t="s">
        <v>363</v>
      </c>
      <c r="B231" s="19" t="s">
        <v>116</v>
      </c>
    </row>
    <row r="232" spans="1:2" x14ac:dyDescent="0.25">
      <c r="A232" s="19" t="s">
        <v>297</v>
      </c>
      <c r="B232" s="19" t="s">
        <v>104</v>
      </c>
    </row>
    <row r="233" spans="1:2" x14ac:dyDescent="0.25">
      <c r="A233" s="19" t="s">
        <v>385</v>
      </c>
      <c r="B233" s="19" t="s">
        <v>116</v>
      </c>
    </row>
    <row r="234" spans="1:2" x14ac:dyDescent="0.25">
      <c r="A234" s="19" t="s">
        <v>403</v>
      </c>
      <c r="B234" s="19" t="s">
        <v>116</v>
      </c>
    </row>
    <row r="235" spans="1:2" x14ac:dyDescent="0.25">
      <c r="A235" s="19" t="s">
        <v>243</v>
      </c>
      <c r="B235" s="19" t="s">
        <v>104</v>
      </c>
    </row>
    <row r="236" spans="1:2" x14ac:dyDescent="0.25">
      <c r="A236" s="19" t="s">
        <v>294</v>
      </c>
      <c r="B236" s="19" t="s">
        <v>104</v>
      </c>
    </row>
    <row r="237" spans="1:2" x14ac:dyDescent="0.25">
      <c r="A237" s="19" t="s">
        <v>231</v>
      </c>
      <c r="B237" s="19" t="s">
        <v>104</v>
      </c>
    </row>
    <row r="238" spans="1:2" x14ac:dyDescent="0.25">
      <c r="A238" s="19" t="s">
        <v>187</v>
      </c>
      <c r="B238" s="19" t="s">
        <v>104</v>
      </c>
    </row>
    <row r="239" spans="1:2" x14ac:dyDescent="0.25">
      <c r="A239" s="29" t="s">
        <v>409</v>
      </c>
      <c r="B239" s="1"/>
    </row>
    <row r="240" spans="1:2" x14ac:dyDescent="0.25">
      <c r="A240" s="20" t="s">
        <v>175</v>
      </c>
      <c r="B240" s="20" t="s">
        <v>66</v>
      </c>
    </row>
    <row r="241" spans="1:2" x14ac:dyDescent="0.25">
      <c r="A241" s="19" t="s">
        <v>181</v>
      </c>
      <c r="B241" s="19" t="s">
        <v>104</v>
      </c>
    </row>
    <row r="242" spans="1:2" x14ac:dyDescent="0.25">
      <c r="A242" s="19" t="s">
        <v>353</v>
      </c>
      <c r="B242" s="19" t="s">
        <v>170</v>
      </c>
    </row>
    <row r="243" spans="1:2" x14ac:dyDescent="0.25">
      <c r="A243" s="19" t="s">
        <v>358</v>
      </c>
      <c r="B243" s="19" t="s">
        <v>170</v>
      </c>
    </row>
    <row r="244" spans="1:2" x14ac:dyDescent="0.25">
      <c r="A244" s="19" t="s">
        <v>275</v>
      </c>
      <c r="B244" s="19" t="s">
        <v>104</v>
      </c>
    </row>
    <row r="245" spans="1:2" x14ac:dyDescent="0.25">
      <c r="A245" s="19" t="s">
        <v>357</v>
      </c>
      <c r="B245" s="19" t="s">
        <v>170</v>
      </c>
    </row>
    <row r="246" spans="1:2" x14ac:dyDescent="0.25">
      <c r="A246" s="19" t="s">
        <v>251</v>
      </c>
      <c r="B246" s="19" t="s">
        <v>104</v>
      </c>
    </row>
    <row r="247" spans="1:2" x14ac:dyDescent="0.25">
      <c r="A247" s="19" t="s">
        <v>418</v>
      </c>
      <c r="B247" s="19" t="s">
        <v>104</v>
      </c>
    </row>
    <row r="248" spans="1:2" x14ac:dyDescent="0.25">
      <c r="A248" s="19" t="s">
        <v>419</v>
      </c>
      <c r="B248" s="19" t="s">
        <v>104</v>
      </c>
    </row>
    <row r="249" spans="1:2" x14ac:dyDescent="0.25">
      <c r="A249" s="19" t="s">
        <v>178</v>
      </c>
      <c r="B249" s="19" t="s">
        <v>104</v>
      </c>
    </row>
    <row r="250" spans="1:2" x14ac:dyDescent="0.25">
      <c r="A250" s="19" t="s">
        <v>163</v>
      </c>
      <c r="B250" s="19" t="s">
        <v>68</v>
      </c>
    </row>
    <row r="251" spans="1:2" x14ac:dyDescent="0.25">
      <c r="A251" s="19" t="s">
        <v>402</v>
      </c>
      <c r="B251" s="19" t="s">
        <v>170</v>
      </c>
    </row>
    <row r="252" spans="1:2" x14ac:dyDescent="0.25">
      <c r="A252" s="19" t="s">
        <v>359</v>
      </c>
      <c r="B252" s="19" t="s">
        <v>170</v>
      </c>
    </row>
    <row r="253" spans="1:2" x14ac:dyDescent="0.25">
      <c r="A253" s="19" t="s">
        <v>407</v>
      </c>
      <c r="B253" s="19" t="s">
        <v>170</v>
      </c>
    </row>
    <row r="254" spans="1:2" x14ac:dyDescent="0.25">
      <c r="A254" s="19" t="s">
        <v>194</v>
      </c>
      <c r="B254" s="19" t="s">
        <v>104</v>
      </c>
    </row>
    <row r="255" spans="1:2" x14ac:dyDescent="0.25">
      <c r="A255" s="19" t="s">
        <v>411</v>
      </c>
      <c r="B255" s="19" t="s">
        <v>104</v>
      </c>
    </row>
    <row r="256" spans="1:2" x14ac:dyDescent="0.25">
      <c r="A256" s="19" t="s">
        <v>417</v>
      </c>
      <c r="B256" s="19" t="s">
        <v>170</v>
      </c>
    </row>
    <row r="257" spans="1:2" x14ac:dyDescent="0.25">
      <c r="A257" s="19" t="s">
        <v>365</v>
      </c>
      <c r="B257" s="19" t="s">
        <v>170</v>
      </c>
    </row>
    <row r="258" spans="1:2" x14ac:dyDescent="0.25">
      <c r="A258" s="19" t="s">
        <v>202</v>
      </c>
      <c r="B258" s="19" t="s">
        <v>104</v>
      </c>
    </row>
    <row r="259" spans="1:2" x14ac:dyDescent="0.25">
      <c r="A259" s="19" t="s">
        <v>240</v>
      </c>
      <c r="B259" s="19" t="s">
        <v>104</v>
      </c>
    </row>
    <row r="260" spans="1:2" x14ac:dyDescent="0.25">
      <c r="A260" s="19" t="s">
        <v>180</v>
      </c>
      <c r="B260" s="19" t="s">
        <v>104</v>
      </c>
    </row>
    <row r="261" spans="1:2" x14ac:dyDescent="0.25">
      <c r="A261" s="19" t="s">
        <v>206</v>
      </c>
      <c r="B261" s="19" t="s">
        <v>104</v>
      </c>
    </row>
    <row r="262" spans="1:2" x14ac:dyDescent="0.25">
      <c r="A262" s="19" t="s">
        <v>203</v>
      </c>
      <c r="B262" s="19" t="s">
        <v>104</v>
      </c>
    </row>
    <row r="263" spans="1:2" x14ac:dyDescent="0.25">
      <c r="A263" s="19" t="s">
        <v>207</v>
      </c>
      <c r="B263" s="19" t="s">
        <v>104</v>
      </c>
    </row>
    <row r="264" spans="1:2" x14ac:dyDescent="0.25">
      <c r="A264" s="19" t="s">
        <v>197</v>
      </c>
      <c r="B264" s="19" t="s">
        <v>104</v>
      </c>
    </row>
    <row r="265" spans="1:2" x14ac:dyDescent="0.25">
      <c r="A265" s="19" t="s">
        <v>185</v>
      </c>
      <c r="B265" s="19" t="s">
        <v>104</v>
      </c>
    </row>
    <row r="266" spans="1:2" x14ac:dyDescent="0.25">
      <c r="A266" s="19" t="s">
        <v>193</v>
      </c>
      <c r="B266" s="19" t="s">
        <v>104</v>
      </c>
    </row>
    <row r="267" spans="1:2" x14ac:dyDescent="0.25">
      <c r="A267" s="19" t="s">
        <v>420</v>
      </c>
      <c r="B267" s="19" t="s">
        <v>104</v>
      </c>
    </row>
    <row r="268" spans="1:2" x14ac:dyDescent="0.25">
      <c r="A268" s="19" t="s">
        <v>421</v>
      </c>
      <c r="B268" s="19" t="s">
        <v>104</v>
      </c>
    </row>
    <row r="269" spans="1:2" x14ac:dyDescent="0.25">
      <c r="A269" s="19" t="s">
        <v>263</v>
      </c>
      <c r="B269" s="19" t="s">
        <v>104</v>
      </c>
    </row>
    <row r="270" spans="1:2" x14ac:dyDescent="0.25">
      <c r="A270" s="19" t="s">
        <v>422</v>
      </c>
      <c r="B270" s="19" t="s">
        <v>104</v>
      </c>
    </row>
    <row r="271" spans="1:2" x14ac:dyDescent="0.25">
      <c r="A271" s="19" t="s">
        <v>423</v>
      </c>
      <c r="B271" s="19" t="s">
        <v>104</v>
      </c>
    </row>
    <row r="272" spans="1:2" x14ac:dyDescent="0.25">
      <c r="A272" s="19" t="s">
        <v>249</v>
      </c>
      <c r="B272" s="19" t="s">
        <v>104</v>
      </c>
    </row>
    <row r="273" spans="1:2" x14ac:dyDescent="0.25">
      <c r="A273" s="19" t="s">
        <v>344</v>
      </c>
      <c r="B273" s="19" t="s">
        <v>68</v>
      </c>
    </row>
    <row r="274" spans="1:2" x14ac:dyDescent="0.25">
      <c r="A274" s="19" t="s">
        <v>204</v>
      </c>
      <c r="B274" s="19" t="s">
        <v>104</v>
      </c>
    </row>
    <row r="275" spans="1:2" x14ac:dyDescent="0.25">
      <c r="A275" s="19" t="s">
        <v>199</v>
      </c>
      <c r="B275" s="19" t="s">
        <v>104</v>
      </c>
    </row>
    <row r="276" spans="1:2" x14ac:dyDescent="0.25">
      <c r="A276" s="19" t="s">
        <v>368</v>
      </c>
      <c r="B276" s="19" t="s">
        <v>170</v>
      </c>
    </row>
    <row r="277" spans="1:2" x14ac:dyDescent="0.25">
      <c r="A277" s="19" t="s">
        <v>443</v>
      </c>
      <c r="B277" s="19" t="s">
        <v>170</v>
      </c>
    </row>
    <row r="278" spans="1:2" x14ac:dyDescent="0.25">
      <c r="A278" s="19" t="s">
        <v>349</v>
      </c>
      <c r="B278" s="19" t="s">
        <v>170</v>
      </c>
    </row>
    <row r="279" spans="1:2" x14ac:dyDescent="0.25">
      <c r="A279" s="19" t="s">
        <v>149</v>
      </c>
      <c r="B279" s="19" t="s">
        <v>170</v>
      </c>
    </row>
    <row r="280" spans="1:2" x14ac:dyDescent="0.25">
      <c r="A280" s="19" t="s">
        <v>424</v>
      </c>
      <c r="B280" s="19" t="s">
        <v>104</v>
      </c>
    </row>
    <row r="281" spans="1:2" x14ac:dyDescent="0.25">
      <c r="A281" s="19" t="s">
        <v>412</v>
      </c>
      <c r="B281" s="19" t="s">
        <v>104</v>
      </c>
    </row>
    <row r="282" spans="1:2" x14ac:dyDescent="0.25">
      <c r="A282" s="19" t="s">
        <v>338</v>
      </c>
      <c r="B282" s="19" t="s">
        <v>68</v>
      </c>
    </row>
    <row r="283" spans="1:2" x14ac:dyDescent="0.25">
      <c r="A283" s="19" t="s">
        <v>227</v>
      </c>
      <c r="B283" s="19" t="s">
        <v>104</v>
      </c>
    </row>
    <row r="284" spans="1:2" x14ac:dyDescent="0.25">
      <c r="A284" s="19" t="s">
        <v>274</v>
      </c>
      <c r="B284" s="19" t="s">
        <v>104</v>
      </c>
    </row>
    <row r="285" spans="1:2" x14ac:dyDescent="0.25">
      <c r="A285" s="19" t="s">
        <v>230</v>
      </c>
      <c r="B285" s="19" t="s">
        <v>104</v>
      </c>
    </row>
    <row r="286" spans="1:2" x14ac:dyDescent="0.25">
      <c r="A286" s="19" t="s">
        <v>284</v>
      </c>
      <c r="B286" s="19" t="s">
        <v>104</v>
      </c>
    </row>
    <row r="287" spans="1:2" x14ac:dyDescent="0.25">
      <c r="A287" s="19" t="s">
        <v>252</v>
      </c>
      <c r="B287" s="19" t="s">
        <v>104</v>
      </c>
    </row>
    <row r="288" spans="1:2" x14ac:dyDescent="0.25">
      <c r="A288" s="19" t="s">
        <v>320</v>
      </c>
      <c r="B288" s="19" t="s">
        <v>104</v>
      </c>
    </row>
    <row r="289" spans="1:2" x14ac:dyDescent="0.25">
      <c r="A289" s="19" t="s">
        <v>400</v>
      </c>
      <c r="B289" s="19" t="s">
        <v>170</v>
      </c>
    </row>
    <row r="290" spans="1:2" x14ac:dyDescent="0.25">
      <c r="A290" s="19" t="s">
        <v>425</v>
      </c>
      <c r="B290" s="19" t="s">
        <v>104</v>
      </c>
    </row>
    <row r="291" spans="1:2" x14ac:dyDescent="0.25">
      <c r="A291" s="19" t="s">
        <v>340</v>
      </c>
      <c r="B291" s="19" t="s">
        <v>68</v>
      </c>
    </row>
    <row r="292" spans="1:2" x14ac:dyDescent="0.25">
      <c r="A292" s="19" t="s">
        <v>413</v>
      </c>
      <c r="B292" s="19" t="s">
        <v>104</v>
      </c>
    </row>
    <row r="293" spans="1:2" x14ac:dyDescent="0.25">
      <c r="A293" s="19" t="s">
        <v>414</v>
      </c>
      <c r="B293" s="19" t="s">
        <v>104</v>
      </c>
    </row>
    <row r="294" spans="1:2" x14ac:dyDescent="0.25">
      <c r="A294" s="19" t="s">
        <v>347</v>
      </c>
      <c r="B294" s="19" t="s">
        <v>170</v>
      </c>
    </row>
    <row r="295" spans="1:2" x14ac:dyDescent="0.25">
      <c r="A295" s="19" t="s">
        <v>383</v>
      </c>
      <c r="B295" s="19" t="s">
        <v>170</v>
      </c>
    </row>
    <row r="296" spans="1:2" x14ac:dyDescent="0.25">
      <c r="A296" s="19" t="s">
        <v>268</v>
      </c>
      <c r="B296" s="19" t="s">
        <v>104</v>
      </c>
    </row>
    <row r="297" spans="1:2" x14ac:dyDescent="0.25">
      <c r="A297" s="19" t="s">
        <v>166</v>
      </c>
      <c r="B297" s="19" t="s">
        <v>104</v>
      </c>
    </row>
    <row r="298" spans="1:2" x14ac:dyDescent="0.25">
      <c r="A298" s="19" t="s">
        <v>426</v>
      </c>
      <c r="B298" s="19" t="s">
        <v>104</v>
      </c>
    </row>
    <row r="299" spans="1:2" x14ac:dyDescent="0.25">
      <c r="A299" s="19" t="s">
        <v>348</v>
      </c>
      <c r="B299" s="19" t="s">
        <v>170</v>
      </c>
    </row>
    <row r="300" spans="1:2" x14ac:dyDescent="0.25">
      <c r="A300" s="19" t="s">
        <v>374</v>
      </c>
      <c r="B300" s="19" t="s">
        <v>170</v>
      </c>
    </row>
    <row r="301" spans="1:2" x14ac:dyDescent="0.25">
      <c r="A301" s="19" t="s">
        <v>376</v>
      </c>
      <c r="B301" s="19" t="s">
        <v>170</v>
      </c>
    </row>
    <row r="302" spans="1:2" x14ac:dyDescent="0.25">
      <c r="A302" s="19" t="s">
        <v>355</v>
      </c>
      <c r="B302" s="19" t="s">
        <v>170</v>
      </c>
    </row>
    <row r="303" spans="1:2" x14ac:dyDescent="0.25">
      <c r="A303" s="19" t="s">
        <v>156</v>
      </c>
      <c r="B303" s="19" t="s">
        <v>104</v>
      </c>
    </row>
    <row r="304" spans="1:2" x14ac:dyDescent="0.25">
      <c r="A304" s="19" t="s">
        <v>370</v>
      </c>
      <c r="B304" s="19" t="s">
        <v>170</v>
      </c>
    </row>
    <row r="305" spans="1:2" x14ac:dyDescent="0.25">
      <c r="A305" s="19" t="s">
        <v>427</v>
      </c>
      <c r="B305" s="19" t="s">
        <v>104</v>
      </c>
    </row>
    <row r="306" spans="1:2" x14ac:dyDescent="0.25">
      <c r="A306" s="19" t="s">
        <v>270</v>
      </c>
      <c r="B306" s="19" t="s">
        <v>104</v>
      </c>
    </row>
    <row r="307" spans="1:2" x14ac:dyDescent="0.25">
      <c r="A307" s="19" t="s">
        <v>381</v>
      </c>
      <c r="B307" s="19" t="s">
        <v>170</v>
      </c>
    </row>
    <row r="308" spans="1:2" x14ac:dyDescent="0.25">
      <c r="A308" s="19" t="s">
        <v>428</v>
      </c>
      <c r="B308" s="19" t="s">
        <v>104</v>
      </c>
    </row>
    <row r="309" spans="1:2" x14ac:dyDescent="0.25">
      <c r="A309" s="19" t="s">
        <v>205</v>
      </c>
      <c r="B309" s="19" t="s">
        <v>104</v>
      </c>
    </row>
    <row r="310" spans="1:2" x14ac:dyDescent="0.25">
      <c r="A310" s="19" t="s">
        <v>429</v>
      </c>
      <c r="B310" s="19" t="s">
        <v>104</v>
      </c>
    </row>
    <row r="311" spans="1:2" x14ac:dyDescent="0.25">
      <c r="A311" s="19" t="s">
        <v>151</v>
      </c>
      <c r="B311" s="19" t="s">
        <v>68</v>
      </c>
    </row>
    <row r="312" spans="1:2" x14ac:dyDescent="0.25">
      <c r="A312" s="19" t="s">
        <v>153</v>
      </c>
      <c r="B312" s="19" t="s">
        <v>170</v>
      </c>
    </row>
    <row r="313" spans="1:2" x14ac:dyDescent="0.25">
      <c r="A313" s="19" t="s">
        <v>136</v>
      </c>
      <c r="B313" s="19" t="s">
        <v>68</v>
      </c>
    </row>
    <row r="314" spans="1:2" x14ac:dyDescent="0.25">
      <c r="A314" s="19" t="s">
        <v>247</v>
      </c>
      <c r="B314" s="19" t="s">
        <v>104</v>
      </c>
    </row>
    <row r="315" spans="1:2" x14ac:dyDescent="0.25">
      <c r="A315" s="19" t="s">
        <v>214</v>
      </c>
      <c r="B315" s="19" t="s">
        <v>104</v>
      </c>
    </row>
    <row r="316" spans="1:2" x14ac:dyDescent="0.25">
      <c r="A316" s="19" t="s">
        <v>362</v>
      </c>
      <c r="B316" s="19" t="s">
        <v>170</v>
      </c>
    </row>
    <row r="317" spans="1:2" x14ac:dyDescent="0.25">
      <c r="A317" s="19" t="s">
        <v>415</v>
      </c>
      <c r="B317" s="19" t="s">
        <v>104</v>
      </c>
    </row>
    <row r="318" spans="1:2" x14ac:dyDescent="0.25">
      <c r="A318" s="19" t="s">
        <v>430</v>
      </c>
      <c r="B318" s="19" t="s">
        <v>104</v>
      </c>
    </row>
    <row r="319" spans="1:2" x14ac:dyDescent="0.25">
      <c r="A319" s="19" t="s">
        <v>164</v>
      </c>
      <c r="B319" s="19" t="s">
        <v>104</v>
      </c>
    </row>
    <row r="320" spans="1:2" x14ac:dyDescent="0.25">
      <c r="A320" s="19" t="s">
        <v>354</v>
      </c>
      <c r="B320" s="19" t="s">
        <v>170</v>
      </c>
    </row>
    <row r="321" spans="1:2" x14ac:dyDescent="0.25">
      <c r="A321" s="19" t="s">
        <v>298</v>
      </c>
      <c r="B321" s="19" t="s">
        <v>104</v>
      </c>
    </row>
    <row r="322" spans="1:2" x14ac:dyDescent="0.25">
      <c r="A322" s="19" t="s">
        <v>150</v>
      </c>
      <c r="B322" s="19" t="s">
        <v>104</v>
      </c>
    </row>
    <row r="323" spans="1:2" x14ac:dyDescent="0.25">
      <c r="A323" s="19" t="s">
        <v>351</v>
      </c>
      <c r="B323" s="19" t="s">
        <v>170</v>
      </c>
    </row>
    <row r="324" spans="1:2" x14ac:dyDescent="0.25">
      <c r="A324" s="19" t="s">
        <v>212</v>
      </c>
      <c r="B324" s="19" t="s">
        <v>104</v>
      </c>
    </row>
    <row r="325" spans="1:2" x14ac:dyDescent="0.25">
      <c r="A325" s="19" t="s">
        <v>334</v>
      </c>
      <c r="B325" s="19" t="s">
        <v>68</v>
      </c>
    </row>
    <row r="326" spans="1:2" x14ac:dyDescent="0.25">
      <c r="A326" s="19" t="s">
        <v>189</v>
      </c>
      <c r="B326" s="19" t="s">
        <v>104</v>
      </c>
    </row>
    <row r="327" spans="1:2" x14ac:dyDescent="0.25">
      <c r="A327" s="19" t="s">
        <v>224</v>
      </c>
      <c r="B327" s="19" t="s">
        <v>104</v>
      </c>
    </row>
    <row r="328" spans="1:2" x14ac:dyDescent="0.25">
      <c r="A328" s="19" t="s">
        <v>244</v>
      </c>
      <c r="B328" s="19" t="s">
        <v>104</v>
      </c>
    </row>
    <row r="329" spans="1:2" x14ac:dyDescent="0.25">
      <c r="A329" s="19" t="s">
        <v>246</v>
      </c>
      <c r="B329" s="19" t="s">
        <v>104</v>
      </c>
    </row>
    <row r="330" spans="1:2" x14ac:dyDescent="0.25">
      <c r="A330" s="19" t="s">
        <v>248</v>
      </c>
      <c r="B330" s="19" t="s">
        <v>104</v>
      </c>
    </row>
    <row r="331" spans="1:2" x14ac:dyDescent="0.25">
      <c r="A331" s="19" t="s">
        <v>337</v>
      </c>
      <c r="B331" s="19" t="s">
        <v>68</v>
      </c>
    </row>
    <row r="332" spans="1:2" x14ac:dyDescent="0.25">
      <c r="A332" s="19" t="s">
        <v>226</v>
      </c>
      <c r="B332" s="19" t="s">
        <v>104</v>
      </c>
    </row>
    <row r="333" spans="1:2" x14ac:dyDescent="0.25">
      <c r="A333" s="19" t="s">
        <v>128</v>
      </c>
      <c r="B333" s="19" t="s">
        <v>104</v>
      </c>
    </row>
    <row r="334" spans="1:2" x14ac:dyDescent="0.25">
      <c r="A334" s="19" t="s">
        <v>138</v>
      </c>
      <c r="B334" s="19" t="s">
        <v>68</v>
      </c>
    </row>
    <row r="335" spans="1:2" x14ac:dyDescent="0.25">
      <c r="A335" s="19" t="s">
        <v>186</v>
      </c>
      <c r="B335" s="19" t="s">
        <v>104</v>
      </c>
    </row>
    <row r="336" spans="1:2" x14ac:dyDescent="0.25">
      <c r="A336" s="19" t="s">
        <v>221</v>
      </c>
      <c r="B336" s="19" t="s">
        <v>104</v>
      </c>
    </row>
    <row r="337" spans="1:2" x14ac:dyDescent="0.25">
      <c r="A337" s="19" t="s">
        <v>444</v>
      </c>
      <c r="B337" s="19" t="s">
        <v>170</v>
      </c>
    </row>
    <row r="338" spans="1:2" x14ac:dyDescent="0.25">
      <c r="A338" s="19" t="s">
        <v>165</v>
      </c>
      <c r="B338" s="19" t="s">
        <v>104</v>
      </c>
    </row>
    <row r="339" spans="1:2" x14ac:dyDescent="0.25">
      <c r="A339" s="19" t="s">
        <v>343</v>
      </c>
      <c r="B339" s="19" t="s">
        <v>68</v>
      </c>
    </row>
    <row r="340" spans="1:2" x14ac:dyDescent="0.25">
      <c r="A340" s="19" t="s">
        <v>225</v>
      </c>
      <c r="B340" s="19" t="s">
        <v>104</v>
      </c>
    </row>
    <row r="341" spans="1:2" x14ac:dyDescent="0.25">
      <c r="A341" s="19" t="s">
        <v>392</v>
      </c>
      <c r="B341" s="19" t="s">
        <v>170</v>
      </c>
    </row>
    <row r="342" spans="1:2" x14ac:dyDescent="0.25">
      <c r="A342" s="19" t="s">
        <v>159</v>
      </c>
      <c r="B342" s="19" t="s">
        <v>104</v>
      </c>
    </row>
    <row r="343" spans="1:2" x14ac:dyDescent="0.25">
      <c r="A343" s="19" t="s">
        <v>229</v>
      </c>
      <c r="B343" s="19" t="s">
        <v>104</v>
      </c>
    </row>
    <row r="344" spans="1:2" x14ac:dyDescent="0.25">
      <c r="A344" s="19" t="s">
        <v>254</v>
      </c>
      <c r="B344" s="19" t="s">
        <v>104</v>
      </c>
    </row>
    <row r="345" spans="1:2" x14ac:dyDescent="0.25">
      <c r="A345" s="19" t="s">
        <v>177</v>
      </c>
      <c r="B345" s="19" t="s">
        <v>104</v>
      </c>
    </row>
    <row r="346" spans="1:2" x14ac:dyDescent="0.25">
      <c r="A346" s="19" t="s">
        <v>356</v>
      </c>
      <c r="B346" s="19" t="s">
        <v>170</v>
      </c>
    </row>
    <row r="347" spans="1:2" x14ac:dyDescent="0.25">
      <c r="A347" s="19" t="s">
        <v>218</v>
      </c>
      <c r="B347" s="19" t="s">
        <v>104</v>
      </c>
    </row>
    <row r="348" spans="1:2" x14ac:dyDescent="0.25">
      <c r="A348" s="19" t="s">
        <v>256</v>
      </c>
      <c r="B348" s="19" t="s">
        <v>104</v>
      </c>
    </row>
    <row r="349" spans="1:2" x14ac:dyDescent="0.25">
      <c r="A349" s="19" t="s">
        <v>258</v>
      </c>
      <c r="B349" s="19" t="s">
        <v>104</v>
      </c>
    </row>
    <row r="350" spans="1:2" x14ac:dyDescent="0.25">
      <c r="A350" s="19" t="s">
        <v>158</v>
      </c>
      <c r="B350" s="19" t="s">
        <v>104</v>
      </c>
    </row>
    <row r="351" spans="1:2" x14ac:dyDescent="0.25">
      <c r="A351" s="19" t="s">
        <v>375</v>
      </c>
      <c r="B351" s="19" t="s">
        <v>170</v>
      </c>
    </row>
    <row r="352" spans="1:2" x14ac:dyDescent="0.25">
      <c r="A352" s="19" t="s">
        <v>262</v>
      </c>
      <c r="B352" s="19" t="s">
        <v>104</v>
      </c>
    </row>
    <row r="353" spans="1:2" x14ac:dyDescent="0.25">
      <c r="A353" s="19" t="s">
        <v>179</v>
      </c>
      <c r="B353" s="19" t="s">
        <v>104</v>
      </c>
    </row>
    <row r="354" spans="1:2" x14ac:dyDescent="0.25">
      <c r="A354" s="19" t="s">
        <v>192</v>
      </c>
      <c r="B354" s="19" t="s">
        <v>104</v>
      </c>
    </row>
    <row r="355" spans="1:2" x14ac:dyDescent="0.25">
      <c r="A355" s="19" t="s">
        <v>325</v>
      </c>
      <c r="B355" s="19" t="s">
        <v>104</v>
      </c>
    </row>
    <row r="356" spans="1:2" x14ac:dyDescent="0.25">
      <c r="A356" s="19" t="s">
        <v>327</v>
      </c>
      <c r="B356" s="19" t="s">
        <v>104</v>
      </c>
    </row>
    <row r="357" spans="1:2" x14ac:dyDescent="0.25">
      <c r="A357" s="19" t="s">
        <v>431</v>
      </c>
      <c r="B357" s="19" t="s">
        <v>104</v>
      </c>
    </row>
    <row r="358" spans="1:2" x14ac:dyDescent="0.25">
      <c r="A358" s="19" t="s">
        <v>345</v>
      </c>
      <c r="B358" s="19" t="s">
        <v>68</v>
      </c>
    </row>
    <row r="359" spans="1:2" x14ac:dyDescent="0.25">
      <c r="A359" s="19" t="s">
        <v>367</v>
      </c>
      <c r="B359" s="19" t="s">
        <v>170</v>
      </c>
    </row>
    <row r="360" spans="1:2" x14ac:dyDescent="0.25">
      <c r="A360" s="19" t="s">
        <v>276</v>
      </c>
      <c r="B360" s="19" t="s">
        <v>104</v>
      </c>
    </row>
    <row r="361" spans="1:2" x14ac:dyDescent="0.25">
      <c r="A361" s="19" t="s">
        <v>198</v>
      </c>
      <c r="B361" s="19" t="s">
        <v>104</v>
      </c>
    </row>
    <row r="362" spans="1:2" x14ac:dyDescent="0.25">
      <c r="A362" s="19" t="s">
        <v>154</v>
      </c>
      <c r="B362" s="19" t="s">
        <v>170</v>
      </c>
    </row>
    <row r="363" spans="1:2" x14ac:dyDescent="0.25">
      <c r="A363" s="19" t="s">
        <v>176</v>
      </c>
      <c r="B363" s="19" t="s">
        <v>104</v>
      </c>
    </row>
    <row r="364" spans="1:2" x14ac:dyDescent="0.25">
      <c r="A364" s="19" t="s">
        <v>143</v>
      </c>
      <c r="B364" s="19" t="s">
        <v>170</v>
      </c>
    </row>
    <row r="365" spans="1:2" x14ac:dyDescent="0.25">
      <c r="A365" s="19" t="s">
        <v>201</v>
      </c>
      <c r="B365" s="19" t="s">
        <v>104</v>
      </c>
    </row>
    <row r="366" spans="1:2" x14ac:dyDescent="0.25">
      <c r="A366" s="19" t="s">
        <v>182</v>
      </c>
      <c r="B366" s="19" t="s">
        <v>104</v>
      </c>
    </row>
    <row r="367" spans="1:2" x14ac:dyDescent="0.25">
      <c r="A367" s="19" t="s">
        <v>432</v>
      </c>
      <c r="B367" s="19" t="s">
        <v>104</v>
      </c>
    </row>
    <row r="368" spans="1:2" x14ac:dyDescent="0.25">
      <c r="A368" s="19" t="s">
        <v>190</v>
      </c>
      <c r="B368" s="19" t="s">
        <v>104</v>
      </c>
    </row>
    <row r="369" spans="1:2" x14ac:dyDescent="0.25">
      <c r="A369" s="19" t="s">
        <v>433</v>
      </c>
      <c r="B369" s="19" t="s">
        <v>104</v>
      </c>
    </row>
    <row r="370" spans="1:2" x14ac:dyDescent="0.25">
      <c r="A370" s="19" t="s">
        <v>332</v>
      </c>
      <c r="B370" s="19" t="s">
        <v>104</v>
      </c>
    </row>
    <row r="371" spans="1:2" x14ac:dyDescent="0.25">
      <c r="A371" s="19" t="s">
        <v>300</v>
      </c>
      <c r="B371" s="19" t="s">
        <v>104</v>
      </c>
    </row>
    <row r="372" spans="1:2" x14ac:dyDescent="0.25">
      <c r="A372" s="19" t="s">
        <v>434</v>
      </c>
      <c r="B372" s="19" t="s">
        <v>104</v>
      </c>
    </row>
    <row r="373" spans="1:2" x14ac:dyDescent="0.25">
      <c r="A373" s="19" t="s">
        <v>196</v>
      </c>
      <c r="B373" s="19" t="s">
        <v>104</v>
      </c>
    </row>
    <row r="374" spans="1:2" x14ac:dyDescent="0.25">
      <c r="A374" s="19" t="s">
        <v>255</v>
      </c>
      <c r="B374" s="19" t="s">
        <v>104</v>
      </c>
    </row>
    <row r="375" spans="1:2" x14ac:dyDescent="0.25">
      <c r="A375" s="19" t="s">
        <v>308</v>
      </c>
      <c r="B375" s="19" t="s">
        <v>104</v>
      </c>
    </row>
    <row r="376" spans="1:2" x14ac:dyDescent="0.25">
      <c r="A376" s="19" t="s">
        <v>435</v>
      </c>
      <c r="B376" s="19" t="s">
        <v>104</v>
      </c>
    </row>
    <row r="377" spans="1:2" x14ac:dyDescent="0.25">
      <c r="A377" s="19" t="s">
        <v>436</v>
      </c>
      <c r="B377" s="19" t="s">
        <v>104</v>
      </c>
    </row>
    <row r="378" spans="1:2" x14ac:dyDescent="0.25">
      <c r="A378" s="19" t="s">
        <v>155</v>
      </c>
      <c r="B378" s="19" t="s">
        <v>68</v>
      </c>
    </row>
    <row r="379" spans="1:2" x14ac:dyDescent="0.25">
      <c r="A379" s="19" t="s">
        <v>395</v>
      </c>
      <c r="B379" s="19" t="s">
        <v>170</v>
      </c>
    </row>
    <row r="380" spans="1:2" x14ac:dyDescent="0.25">
      <c r="A380" s="19" t="s">
        <v>236</v>
      </c>
      <c r="B380" s="19" t="s">
        <v>104</v>
      </c>
    </row>
    <row r="381" spans="1:2" x14ac:dyDescent="0.25">
      <c r="A381" s="19" t="s">
        <v>316</v>
      </c>
      <c r="B381" s="19" t="s">
        <v>104</v>
      </c>
    </row>
    <row r="382" spans="1:2" x14ac:dyDescent="0.25">
      <c r="A382" s="19" t="s">
        <v>318</v>
      </c>
      <c r="B382" s="19" t="s">
        <v>104</v>
      </c>
    </row>
    <row r="383" spans="1:2" x14ac:dyDescent="0.25">
      <c r="A383" s="19" t="s">
        <v>377</v>
      </c>
      <c r="B383" s="19" t="s">
        <v>170</v>
      </c>
    </row>
    <row r="384" spans="1:2" x14ac:dyDescent="0.25">
      <c r="A384" s="19" t="s">
        <v>144</v>
      </c>
      <c r="B384" s="19" t="s">
        <v>68</v>
      </c>
    </row>
    <row r="385" spans="1:2" x14ac:dyDescent="0.25">
      <c r="A385" s="19" t="s">
        <v>437</v>
      </c>
      <c r="B385" s="19" t="s">
        <v>104</v>
      </c>
    </row>
    <row r="386" spans="1:2" x14ac:dyDescent="0.25">
      <c r="A386" s="19" t="s">
        <v>261</v>
      </c>
      <c r="B386" s="19" t="s">
        <v>104</v>
      </c>
    </row>
    <row r="387" spans="1:2" x14ac:dyDescent="0.25">
      <c r="A387" s="19" t="s">
        <v>438</v>
      </c>
      <c r="B387" s="19" t="s">
        <v>104</v>
      </c>
    </row>
    <row r="388" spans="1:2" x14ac:dyDescent="0.25">
      <c r="A388" s="19" t="s">
        <v>372</v>
      </c>
      <c r="B388" s="19" t="s">
        <v>170</v>
      </c>
    </row>
    <row r="389" spans="1:2" x14ac:dyDescent="0.25">
      <c r="A389" s="19" t="s">
        <v>339</v>
      </c>
      <c r="B389" s="19" t="s">
        <v>68</v>
      </c>
    </row>
    <row r="390" spans="1:2" x14ac:dyDescent="0.25">
      <c r="A390" s="19" t="s">
        <v>209</v>
      </c>
      <c r="B390" s="19" t="s">
        <v>104</v>
      </c>
    </row>
    <row r="391" spans="1:2" x14ac:dyDescent="0.25">
      <c r="A391" s="19" t="s">
        <v>406</v>
      </c>
      <c r="B391" s="19" t="s">
        <v>170</v>
      </c>
    </row>
    <row r="392" spans="1:2" x14ac:dyDescent="0.25">
      <c r="A392" s="19" t="s">
        <v>442</v>
      </c>
      <c r="B392" s="19" t="s">
        <v>68</v>
      </c>
    </row>
    <row r="393" spans="1:2" x14ac:dyDescent="0.25">
      <c r="A393" s="19" t="s">
        <v>210</v>
      </c>
      <c r="B393" s="19" t="s">
        <v>104</v>
      </c>
    </row>
    <row r="394" spans="1:2" x14ac:dyDescent="0.25">
      <c r="A394" s="19" t="s">
        <v>277</v>
      </c>
      <c r="B394" s="19" t="s">
        <v>104</v>
      </c>
    </row>
    <row r="395" spans="1:2" x14ac:dyDescent="0.25">
      <c r="A395" s="19" t="s">
        <v>160</v>
      </c>
      <c r="B395" s="19" t="s">
        <v>68</v>
      </c>
    </row>
    <row r="396" spans="1:2" x14ac:dyDescent="0.25">
      <c r="A396" s="19" t="s">
        <v>335</v>
      </c>
      <c r="B396" s="19" t="s">
        <v>68</v>
      </c>
    </row>
    <row r="397" spans="1:2" x14ac:dyDescent="0.25">
      <c r="A397" s="19" t="s">
        <v>380</v>
      </c>
      <c r="B397" s="19" t="s">
        <v>170</v>
      </c>
    </row>
    <row r="398" spans="1:2" x14ac:dyDescent="0.25">
      <c r="A398" s="19" t="s">
        <v>439</v>
      </c>
      <c r="B398" s="19" t="s">
        <v>104</v>
      </c>
    </row>
    <row r="399" spans="1:2" x14ac:dyDescent="0.25">
      <c r="A399" s="19" t="s">
        <v>184</v>
      </c>
      <c r="B399" s="19" t="s">
        <v>104</v>
      </c>
    </row>
    <row r="400" spans="1:2" x14ac:dyDescent="0.25">
      <c r="A400" s="19" t="s">
        <v>195</v>
      </c>
      <c r="B400" s="19" t="s">
        <v>104</v>
      </c>
    </row>
    <row r="401" spans="1:2" x14ac:dyDescent="0.25">
      <c r="A401" s="19" t="s">
        <v>379</v>
      </c>
      <c r="B401" s="19" t="s">
        <v>170</v>
      </c>
    </row>
    <row r="402" spans="1:2" x14ac:dyDescent="0.25">
      <c r="A402" s="19" t="s">
        <v>382</v>
      </c>
      <c r="B402" s="19" t="s">
        <v>170</v>
      </c>
    </row>
    <row r="403" spans="1:2" x14ac:dyDescent="0.25">
      <c r="A403" s="19" t="s">
        <v>235</v>
      </c>
      <c r="B403" s="19" t="s">
        <v>104</v>
      </c>
    </row>
    <row r="404" spans="1:2" x14ac:dyDescent="0.25">
      <c r="A404" s="19" t="s">
        <v>360</v>
      </c>
      <c r="B404" s="19" t="s">
        <v>170</v>
      </c>
    </row>
    <row r="405" spans="1:2" x14ac:dyDescent="0.25">
      <c r="A405" s="19" t="s">
        <v>311</v>
      </c>
      <c r="B405" s="19" t="s">
        <v>104</v>
      </c>
    </row>
    <row r="406" spans="1:2" x14ac:dyDescent="0.25">
      <c r="A406" s="19" t="s">
        <v>410</v>
      </c>
      <c r="B406" s="19" t="s">
        <v>104</v>
      </c>
    </row>
    <row r="407" spans="1:2" x14ac:dyDescent="0.25">
      <c r="A407" s="19" t="s">
        <v>228</v>
      </c>
      <c r="B407" s="19" t="s">
        <v>104</v>
      </c>
    </row>
    <row r="408" spans="1:2" x14ac:dyDescent="0.25">
      <c r="A408" s="19" t="s">
        <v>313</v>
      </c>
      <c r="B408" s="19" t="s">
        <v>104</v>
      </c>
    </row>
    <row r="409" spans="1:2" x14ac:dyDescent="0.25">
      <c r="A409" s="19" t="s">
        <v>148</v>
      </c>
      <c r="B409" s="19" t="s">
        <v>68</v>
      </c>
    </row>
    <row r="410" spans="1:2" x14ac:dyDescent="0.25">
      <c r="A410" s="19" t="s">
        <v>188</v>
      </c>
      <c r="B410" s="19" t="s">
        <v>104</v>
      </c>
    </row>
    <row r="411" spans="1:2" x14ac:dyDescent="0.25">
      <c r="A411" s="19" t="s">
        <v>440</v>
      </c>
      <c r="B411" s="19" t="s">
        <v>104</v>
      </c>
    </row>
    <row r="412" spans="1:2" x14ac:dyDescent="0.25">
      <c r="A412" s="19" t="s">
        <v>350</v>
      </c>
      <c r="B412" s="19" t="s">
        <v>170</v>
      </c>
    </row>
    <row r="413" spans="1:2" x14ac:dyDescent="0.25">
      <c r="A413" s="19" t="s">
        <v>341</v>
      </c>
      <c r="B413" s="19" t="s">
        <v>68</v>
      </c>
    </row>
    <row r="414" spans="1:2" x14ac:dyDescent="0.25">
      <c r="A414" s="19" t="s">
        <v>352</v>
      </c>
      <c r="B414" s="19" t="s">
        <v>170</v>
      </c>
    </row>
    <row r="415" spans="1:2" x14ac:dyDescent="0.25">
      <c r="A415" s="19" t="s">
        <v>265</v>
      </c>
      <c r="B415" s="19" t="s">
        <v>104</v>
      </c>
    </row>
    <row r="416" spans="1:2" x14ac:dyDescent="0.25">
      <c r="A416" s="19" t="s">
        <v>139</v>
      </c>
      <c r="B416" s="19" t="s">
        <v>170</v>
      </c>
    </row>
    <row r="417" spans="1:2" x14ac:dyDescent="0.25">
      <c r="A417" s="19" t="s">
        <v>183</v>
      </c>
      <c r="B417" s="19" t="s">
        <v>104</v>
      </c>
    </row>
    <row r="418" spans="1:2" x14ac:dyDescent="0.25">
      <c r="A418" s="19" t="s">
        <v>416</v>
      </c>
      <c r="B418" s="19" t="s">
        <v>104</v>
      </c>
    </row>
    <row r="419" spans="1:2" x14ac:dyDescent="0.25">
      <c r="A419" s="19" t="s">
        <v>363</v>
      </c>
      <c r="B419" s="19" t="s">
        <v>170</v>
      </c>
    </row>
    <row r="420" spans="1:2" x14ac:dyDescent="0.25">
      <c r="A420" s="19" t="s">
        <v>385</v>
      </c>
      <c r="B420" s="19" t="s">
        <v>170</v>
      </c>
    </row>
    <row r="421" spans="1:2" x14ac:dyDescent="0.25">
      <c r="A421" s="19" t="s">
        <v>445</v>
      </c>
      <c r="B421" s="19" t="s">
        <v>170</v>
      </c>
    </row>
    <row r="422" spans="1:2" x14ac:dyDescent="0.25">
      <c r="A422" s="19" t="s">
        <v>403</v>
      </c>
      <c r="B422" s="19" t="s">
        <v>170</v>
      </c>
    </row>
    <row r="423" spans="1:2" x14ac:dyDescent="0.25">
      <c r="A423" s="19" t="s">
        <v>243</v>
      </c>
      <c r="B423" s="19" t="s">
        <v>104</v>
      </c>
    </row>
    <row r="424" spans="1:2" x14ac:dyDescent="0.25">
      <c r="A424" s="19" t="s">
        <v>441</v>
      </c>
      <c r="B424" s="19" t="s">
        <v>104</v>
      </c>
    </row>
    <row r="425" spans="1:2" x14ac:dyDescent="0.25">
      <c r="A425" s="19" t="s">
        <v>231</v>
      </c>
      <c r="B425" s="19" t="s">
        <v>104</v>
      </c>
    </row>
    <row r="426" spans="1:2" x14ac:dyDescent="0.25">
      <c r="A426" s="19" t="s">
        <v>187</v>
      </c>
      <c r="B426" s="19" t="s">
        <v>104</v>
      </c>
    </row>
  </sheetData>
  <sortState xmlns:xlrd2="http://schemas.microsoft.com/office/spreadsheetml/2017/richdata2" ref="A241:B426">
    <sortCondition ref="A241:A426"/>
  </sortState>
  <pageMargins left="0.2" right="0.2" top="0.5" bottom="0.5" header="0.3" footer="0.3"/>
  <pageSetup scale="78" fitToHeight="7"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4252-B01F-4290-8960-2429250F9332}">
  <sheetPr>
    <pageSetUpPr fitToPage="1"/>
  </sheetPr>
  <dimension ref="A1:G23"/>
  <sheetViews>
    <sheetView topLeftCell="A2" workbookViewId="0">
      <selection activeCell="A21" sqref="A21"/>
    </sheetView>
  </sheetViews>
  <sheetFormatPr defaultRowHeight="15" x14ac:dyDescent="0.25"/>
  <cols>
    <col min="1" max="1" width="46" customWidth="1"/>
    <col min="2" max="2" width="10.85546875" style="46" customWidth="1"/>
    <col min="3" max="3" width="11.5703125" style="46" customWidth="1"/>
    <col min="4" max="4" width="11.42578125" style="46" customWidth="1"/>
    <col min="5" max="5" width="8.7109375" style="46"/>
    <col min="6" max="7" width="11.5703125" style="46" customWidth="1"/>
  </cols>
  <sheetData>
    <row r="1" spans="1:7" x14ac:dyDescent="0.25">
      <c r="A1" s="1"/>
      <c r="B1" s="105" t="s">
        <v>446</v>
      </c>
      <c r="C1" s="105"/>
      <c r="D1" s="105"/>
      <c r="E1" s="105"/>
      <c r="F1" s="105"/>
      <c r="G1" s="105"/>
    </row>
    <row r="2" spans="1:7" ht="45" x14ac:dyDescent="0.25">
      <c r="A2" s="1"/>
      <c r="B2" s="53" t="s">
        <v>447</v>
      </c>
      <c r="C2" s="53" t="s">
        <v>448</v>
      </c>
      <c r="D2" s="54" t="s">
        <v>449</v>
      </c>
      <c r="E2" s="53" t="s">
        <v>450</v>
      </c>
      <c r="F2" s="53" t="s">
        <v>451</v>
      </c>
      <c r="G2" s="55" t="s">
        <v>466</v>
      </c>
    </row>
    <row r="3" spans="1:7" x14ac:dyDescent="0.25">
      <c r="A3" s="30" t="s">
        <v>489</v>
      </c>
      <c r="B3" s="31">
        <v>447</v>
      </c>
      <c r="C3" s="31">
        <v>302</v>
      </c>
      <c r="D3" s="33">
        <v>749</v>
      </c>
      <c r="E3" s="31"/>
      <c r="F3" s="31" t="s">
        <v>452</v>
      </c>
      <c r="G3" s="34"/>
    </row>
    <row r="4" spans="1:7" x14ac:dyDescent="0.25">
      <c r="A4" s="30" t="s">
        <v>488</v>
      </c>
      <c r="B4" s="31">
        <v>433</v>
      </c>
      <c r="C4" s="31">
        <v>287</v>
      </c>
      <c r="D4" s="33">
        <v>720</v>
      </c>
      <c r="E4" s="31"/>
      <c r="F4" s="31" t="s">
        <v>452</v>
      </c>
      <c r="G4" s="34"/>
    </row>
    <row r="5" spans="1:7" x14ac:dyDescent="0.25">
      <c r="A5" s="30" t="s">
        <v>490</v>
      </c>
      <c r="B5" s="31">
        <v>238</v>
      </c>
      <c r="C5" s="31">
        <v>225</v>
      </c>
      <c r="D5" s="33">
        <v>463</v>
      </c>
      <c r="E5" s="31"/>
      <c r="F5" s="31" t="s">
        <v>452</v>
      </c>
      <c r="G5" s="34"/>
    </row>
    <row r="6" spans="1:7" x14ac:dyDescent="0.25">
      <c r="A6" s="30" t="s">
        <v>491</v>
      </c>
      <c r="B6" s="31">
        <v>195</v>
      </c>
      <c r="C6" s="31">
        <v>62</v>
      </c>
      <c r="D6" s="33">
        <v>257</v>
      </c>
      <c r="E6" s="31"/>
      <c r="F6" s="31" t="s">
        <v>452</v>
      </c>
      <c r="G6" s="34"/>
    </row>
    <row r="7" spans="1:7" x14ac:dyDescent="0.25">
      <c r="A7" s="30" t="s">
        <v>453</v>
      </c>
      <c r="B7" s="35">
        <v>7.354086765951088</v>
      </c>
      <c r="C7" s="35">
        <v>5.5231879304690059</v>
      </c>
      <c r="D7" s="36">
        <v>6.5638695430609815</v>
      </c>
      <c r="E7" s="35">
        <v>5.0719557195571952</v>
      </c>
      <c r="F7" s="35">
        <v>5.75</v>
      </c>
      <c r="G7" s="37">
        <v>6.5406173389792732</v>
      </c>
    </row>
    <row r="8" spans="1:7" x14ac:dyDescent="0.25">
      <c r="A8" s="30" t="s">
        <v>492</v>
      </c>
      <c r="B8" s="38">
        <v>2.1743109341561686</v>
      </c>
      <c r="C8" s="38">
        <v>1.4785234584731464</v>
      </c>
      <c r="D8" s="39">
        <v>1.8354865058087515</v>
      </c>
      <c r="E8" s="38">
        <v>1.742488311688315</v>
      </c>
      <c r="F8" s="38">
        <v>1.42036875</v>
      </c>
      <c r="G8" s="40">
        <v>1.8338907288101294</v>
      </c>
    </row>
    <row r="9" spans="1:7" x14ac:dyDescent="0.25">
      <c r="A9" s="30" t="s">
        <v>454</v>
      </c>
      <c r="B9" s="31">
        <v>147648</v>
      </c>
      <c r="C9" s="31">
        <v>84201</v>
      </c>
      <c r="D9" s="33">
        <v>231849</v>
      </c>
      <c r="E9" s="31">
        <v>2749</v>
      </c>
      <c r="F9" s="31">
        <v>184</v>
      </c>
      <c r="G9" s="34">
        <v>234782</v>
      </c>
    </row>
    <row r="10" spans="1:7" x14ac:dyDescent="0.25">
      <c r="A10" s="30" t="s">
        <v>455</v>
      </c>
      <c r="B10" s="31">
        <v>0</v>
      </c>
      <c r="C10" s="31">
        <v>9255</v>
      </c>
      <c r="D10" s="33">
        <v>9255</v>
      </c>
      <c r="E10" s="31">
        <v>0</v>
      </c>
      <c r="F10" s="31">
        <v>0</v>
      </c>
      <c r="G10" s="34">
        <v>9255</v>
      </c>
    </row>
    <row r="11" spans="1:7" x14ac:dyDescent="0.25">
      <c r="A11" s="30" t="s">
        <v>456</v>
      </c>
      <c r="B11" s="31">
        <v>20077</v>
      </c>
      <c r="C11" s="31">
        <v>15245</v>
      </c>
      <c r="D11" s="33">
        <v>35322</v>
      </c>
      <c r="E11" s="31">
        <v>542</v>
      </c>
      <c r="F11" s="31">
        <v>32</v>
      </c>
      <c r="G11" s="34">
        <v>35896</v>
      </c>
    </row>
    <row r="12" spans="1:7" x14ac:dyDescent="0.25">
      <c r="A12" s="30" t="s">
        <v>457</v>
      </c>
      <c r="B12" s="31">
        <v>0</v>
      </c>
      <c r="C12" s="31">
        <v>3893</v>
      </c>
      <c r="D12" s="33">
        <v>3893</v>
      </c>
      <c r="E12" s="31">
        <v>0</v>
      </c>
      <c r="F12" s="31">
        <v>0</v>
      </c>
      <c r="G12" s="34">
        <v>3893</v>
      </c>
    </row>
    <row r="13" spans="1:7" x14ac:dyDescent="0.25">
      <c r="A13" s="30" t="s">
        <v>458</v>
      </c>
      <c r="B13" s="31">
        <v>17992</v>
      </c>
      <c r="C13" s="31">
        <v>10240</v>
      </c>
      <c r="D13" s="33">
        <v>28232</v>
      </c>
      <c r="E13" s="31">
        <v>542</v>
      </c>
      <c r="F13" s="31">
        <v>32</v>
      </c>
      <c r="G13" s="34">
        <v>28806</v>
      </c>
    </row>
    <row r="14" spans="1:7" x14ac:dyDescent="0.25">
      <c r="A14" s="30" t="s">
        <v>459</v>
      </c>
      <c r="B14" s="41">
        <v>0.9342149387832579</v>
      </c>
      <c r="C14" s="41">
        <v>0.80378979523650418</v>
      </c>
      <c r="D14" s="42">
        <v>0.8822260273972603</v>
      </c>
      <c r="E14" s="41"/>
      <c r="F14" s="31" t="s">
        <v>452</v>
      </c>
      <c r="G14" s="43"/>
    </row>
    <row r="15" spans="1:7" x14ac:dyDescent="0.25">
      <c r="A15" s="30" t="s">
        <v>460</v>
      </c>
      <c r="B15" s="31">
        <v>95725</v>
      </c>
      <c r="C15" s="31">
        <v>54451</v>
      </c>
      <c r="D15" s="33">
        <v>150176</v>
      </c>
      <c r="E15" s="41"/>
      <c r="F15" s="31" t="s">
        <v>452</v>
      </c>
      <c r="G15" s="34"/>
    </row>
    <row r="16" spans="1:7" x14ac:dyDescent="0.25">
      <c r="A16" s="30" t="s">
        <v>461</v>
      </c>
      <c r="B16" s="62">
        <v>275</v>
      </c>
      <c r="C16" s="44">
        <v>173</v>
      </c>
      <c r="D16" s="33">
        <v>448</v>
      </c>
      <c r="E16" s="41"/>
      <c r="F16" s="31" t="s">
        <v>452</v>
      </c>
      <c r="G16" s="34"/>
    </row>
    <row r="17" spans="1:7" x14ac:dyDescent="0.25">
      <c r="A17" s="47" t="s">
        <v>462</v>
      </c>
      <c r="B17" s="48">
        <v>0.95367372353673729</v>
      </c>
      <c r="C17" s="48">
        <v>0.86231688969831344</v>
      </c>
      <c r="D17" s="49">
        <v>0.91839530332681019</v>
      </c>
      <c r="E17" s="50"/>
      <c r="F17" s="51" t="s">
        <v>452</v>
      </c>
      <c r="G17" s="52"/>
    </row>
    <row r="18" spans="1:7" x14ac:dyDescent="0.25">
      <c r="A18" s="1"/>
      <c r="B18" s="41"/>
      <c r="C18" s="41"/>
      <c r="D18" s="41"/>
      <c r="E18" s="45"/>
      <c r="F18" s="45"/>
      <c r="G18" s="45"/>
    </row>
    <row r="19" spans="1:7" x14ac:dyDescent="0.25">
      <c r="A19" s="30" t="s">
        <v>463</v>
      </c>
      <c r="B19" s="44"/>
      <c r="C19" s="44"/>
      <c r="D19" s="33"/>
      <c r="E19" s="41"/>
      <c r="F19" s="31"/>
      <c r="G19" s="34">
        <v>8311</v>
      </c>
    </row>
    <row r="20" spans="1:7" x14ac:dyDescent="0.25">
      <c r="A20" s="30" t="s">
        <v>464</v>
      </c>
      <c r="B20" s="44">
        <v>3489</v>
      </c>
      <c r="C20" s="44">
        <v>1121</v>
      </c>
      <c r="D20" s="33">
        <v>4610</v>
      </c>
      <c r="E20" s="31">
        <v>112</v>
      </c>
      <c r="F20" s="31"/>
      <c r="G20" s="34">
        <v>4722</v>
      </c>
    </row>
    <row r="21" spans="1:7" x14ac:dyDescent="0.25">
      <c r="A21" s="30" t="s">
        <v>465</v>
      </c>
      <c r="B21" s="44"/>
      <c r="C21" s="44"/>
      <c r="D21" s="33"/>
      <c r="E21" s="41"/>
      <c r="F21" s="31"/>
      <c r="G21" s="34">
        <v>3589</v>
      </c>
    </row>
    <row r="23" spans="1:7" x14ac:dyDescent="0.25">
      <c r="A23" s="32" t="s">
        <v>494</v>
      </c>
      <c r="B23" s="45"/>
      <c r="C23" s="45"/>
      <c r="D23" s="45"/>
      <c r="E23" s="45"/>
      <c r="F23" s="45"/>
      <c r="G23" s="45"/>
    </row>
  </sheetData>
  <mergeCells count="1">
    <mergeCell ref="B1:G1"/>
  </mergeCells>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5F98-CD10-4F63-BB2C-08B6140B1D2E}">
  <sheetPr>
    <pageSetUpPr fitToPage="1"/>
  </sheetPr>
  <dimension ref="A1:K20"/>
  <sheetViews>
    <sheetView tabSelected="1" workbookViewId="0">
      <selection activeCell="J6" sqref="J6:K6"/>
    </sheetView>
  </sheetViews>
  <sheetFormatPr defaultRowHeight="15" x14ac:dyDescent="0.25"/>
  <cols>
    <col min="2" max="2" width="10.85546875" customWidth="1"/>
    <col min="3" max="3" width="10.28515625" customWidth="1"/>
    <col min="4" max="4" width="10.85546875" customWidth="1"/>
    <col min="5" max="5" width="10.5703125" customWidth="1"/>
    <col min="6" max="6" width="11.42578125" customWidth="1"/>
    <col min="7" max="7" width="11.28515625" customWidth="1"/>
    <col min="8" max="8" width="15.140625" customWidth="1"/>
    <col min="9" max="9" width="14.85546875" customWidth="1"/>
    <col min="10" max="10" width="12.85546875" customWidth="1"/>
    <col min="11" max="11" width="10.7109375" customWidth="1"/>
  </cols>
  <sheetData>
    <row r="1" spans="1:11" ht="39" customHeight="1" x14ac:dyDescent="0.3">
      <c r="A1" s="106" t="s">
        <v>467</v>
      </c>
      <c r="B1" s="106"/>
      <c r="C1" s="106"/>
      <c r="D1" s="106"/>
      <c r="E1" s="106"/>
      <c r="F1" s="106"/>
      <c r="G1" s="106"/>
      <c r="H1" s="106"/>
      <c r="I1" s="106"/>
      <c r="J1" s="106"/>
      <c r="K1" s="106"/>
    </row>
    <row r="2" spans="1:11" ht="18.75" x14ac:dyDescent="0.3">
      <c r="A2" s="56" t="s">
        <v>468</v>
      </c>
      <c r="B2" s="1"/>
      <c r="C2" s="1"/>
      <c r="D2" s="1"/>
      <c r="E2" s="1"/>
      <c r="F2" s="1"/>
      <c r="G2" s="1"/>
      <c r="H2" s="1"/>
      <c r="I2" s="1"/>
      <c r="J2" s="1"/>
      <c r="K2" s="1"/>
    </row>
    <row r="3" spans="1:11" ht="14.1" customHeight="1" x14ac:dyDescent="0.25"/>
    <row r="4" spans="1:11" hidden="1" x14ac:dyDescent="0.25"/>
    <row r="5" spans="1:11" hidden="1" x14ac:dyDescent="0.25"/>
    <row r="6" spans="1:11" ht="86.45" customHeight="1" x14ac:dyDescent="0.25">
      <c r="A6" s="1"/>
      <c r="B6" s="114" t="s">
        <v>469</v>
      </c>
      <c r="C6" s="114" t="s">
        <v>469</v>
      </c>
      <c r="D6" s="115" t="s">
        <v>495</v>
      </c>
      <c r="E6" s="115" t="s">
        <v>495</v>
      </c>
      <c r="F6" s="115" t="s">
        <v>496</v>
      </c>
      <c r="G6" s="115" t="s">
        <v>496</v>
      </c>
      <c r="H6" s="115" t="s">
        <v>470</v>
      </c>
      <c r="I6" s="115" t="s">
        <v>470</v>
      </c>
      <c r="J6" s="114" t="s">
        <v>471</v>
      </c>
      <c r="K6" s="114" t="s">
        <v>471</v>
      </c>
    </row>
    <row r="7" spans="1:11" x14ac:dyDescent="0.25">
      <c r="A7" s="57" t="s">
        <v>472</v>
      </c>
      <c r="B7" s="58" t="s">
        <v>473</v>
      </c>
      <c r="C7" s="58" t="s">
        <v>474</v>
      </c>
      <c r="D7" s="58" t="s">
        <v>473</v>
      </c>
      <c r="E7" s="58" t="s">
        <v>474</v>
      </c>
      <c r="F7" s="58" t="s">
        <v>473</v>
      </c>
      <c r="G7" s="58" t="s">
        <v>474</v>
      </c>
      <c r="H7" s="58" t="s">
        <v>473</v>
      </c>
      <c r="I7" s="58" t="s">
        <v>474</v>
      </c>
      <c r="J7" s="58" t="s">
        <v>473</v>
      </c>
      <c r="K7" s="58" t="s">
        <v>474</v>
      </c>
    </row>
    <row r="8" spans="1:11" x14ac:dyDescent="0.25">
      <c r="A8" s="1" t="s">
        <v>475</v>
      </c>
      <c r="B8" s="59">
        <v>5564</v>
      </c>
      <c r="C8" s="59">
        <v>2989</v>
      </c>
      <c r="D8" s="59">
        <v>768</v>
      </c>
      <c r="E8" s="59">
        <v>482.98333333333301</v>
      </c>
      <c r="F8" s="59">
        <v>338</v>
      </c>
      <c r="G8" s="59">
        <v>203</v>
      </c>
      <c r="H8" s="59">
        <v>1556</v>
      </c>
      <c r="I8" s="59">
        <v>180</v>
      </c>
      <c r="J8" s="59">
        <v>431</v>
      </c>
      <c r="K8" s="59">
        <v>20</v>
      </c>
    </row>
    <row r="9" spans="1:11" x14ac:dyDescent="0.25">
      <c r="A9" s="1" t="s">
        <v>476</v>
      </c>
      <c r="B9" s="59">
        <v>5214</v>
      </c>
      <c r="C9" s="59">
        <v>2627</v>
      </c>
      <c r="D9" s="59">
        <v>791.5</v>
      </c>
      <c r="E9" s="59">
        <v>480.98333333333301</v>
      </c>
      <c r="F9" s="59">
        <v>328</v>
      </c>
      <c r="G9" s="59">
        <v>195</v>
      </c>
      <c r="H9" s="59">
        <v>1473</v>
      </c>
      <c r="I9" s="59">
        <v>122</v>
      </c>
      <c r="J9" s="59">
        <v>382</v>
      </c>
      <c r="K9" s="59">
        <v>19</v>
      </c>
    </row>
    <row r="10" spans="1:11" x14ac:dyDescent="0.25">
      <c r="A10" s="1" t="s">
        <v>477</v>
      </c>
      <c r="B10" s="59">
        <v>5202</v>
      </c>
      <c r="C10" s="59">
        <v>2730</v>
      </c>
      <c r="D10" s="59">
        <v>859.98333333333301</v>
      </c>
      <c r="E10" s="59">
        <v>448.5</v>
      </c>
      <c r="F10" s="59">
        <v>302</v>
      </c>
      <c r="G10" s="59">
        <v>220</v>
      </c>
      <c r="H10" s="59">
        <v>1517</v>
      </c>
      <c r="I10" s="59">
        <v>216</v>
      </c>
      <c r="J10" s="59">
        <v>366</v>
      </c>
      <c r="K10" s="59">
        <v>19</v>
      </c>
    </row>
    <row r="11" spans="1:11" x14ac:dyDescent="0.25">
      <c r="A11" s="1" t="s">
        <v>478</v>
      </c>
      <c r="B11" s="59">
        <v>5307</v>
      </c>
      <c r="C11" s="59">
        <v>2742</v>
      </c>
      <c r="D11" s="59">
        <v>882</v>
      </c>
      <c r="E11" s="59">
        <v>502</v>
      </c>
      <c r="F11" s="59">
        <v>323.5</v>
      </c>
      <c r="G11" s="59">
        <v>222.5</v>
      </c>
      <c r="H11" s="59">
        <v>1584</v>
      </c>
      <c r="I11" s="59">
        <v>169</v>
      </c>
      <c r="J11" s="59">
        <v>414</v>
      </c>
      <c r="K11" s="59">
        <v>25</v>
      </c>
    </row>
    <row r="12" spans="1:11" x14ac:dyDescent="0.25">
      <c r="A12" s="1" t="s">
        <v>479</v>
      </c>
      <c r="B12" s="59">
        <v>4807</v>
      </c>
      <c r="C12" s="59">
        <v>2438</v>
      </c>
      <c r="D12" s="59">
        <v>785.98333333333301</v>
      </c>
      <c r="E12" s="59">
        <v>447</v>
      </c>
      <c r="F12" s="59">
        <v>339</v>
      </c>
      <c r="G12" s="59">
        <v>211.5</v>
      </c>
      <c r="H12" s="59">
        <v>1454</v>
      </c>
      <c r="I12" s="59">
        <v>101</v>
      </c>
      <c r="J12" s="59">
        <v>376</v>
      </c>
      <c r="K12" s="59">
        <v>29</v>
      </c>
    </row>
    <row r="13" spans="1:11" x14ac:dyDescent="0.25">
      <c r="A13" s="1" t="s">
        <v>480</v>
      </c>
      <c r="B13" s="59">
        <v>5840</v>
      </c>
      <c r="C13" s="59">
        <v>2824</v>
      </c>
      <c r="D13" s="59">
        <v>727</v>
      </c>
      <c r="E13" s="59">
        <v>411</v>
      </c>
      <c r="F13" s="59">
        <v>331</v>
      </c>
      <c r="G13" s="59">
        <v>207.98333333333301</v>
      </c>
      <c r="H13" s="59">
        <v>1651</v>
      </c>
      <c r="I13" s="59">
        <v>130</v>
      </c>
      <c r="J13" s="59">
        <v>452</v>
      </c>
      <c r="K13" s="59">
        <v>24</v>
      </c>
    </row>
    <row r="14" spans="1:11" x14ac:dyDescent="0.25">
      <c r="A14" s="1" t="s">
        <v>481</v>
      </c>
      <c r="B14" s="59">
        <v>5977</v>
      </c>
      <c r="C14" s="59">
        <v>3022</v>
      </c>
      <c r="D14" s="59">
        <v>1012</v>
      </c>
      <c r="E14" s="59">
        <v>426</v>
      </c>
      <c r="F14" s="59">
        <v>344</v>
      </c>
      <c r="G14" s="59">
        <v>223</v>
      </c>
      <c r="H14" s="59">
        <v>1961</v>
      </c>
      <c r="I14" s="59">
        <v>238</v>
      </c>
      <c r="J14" s="59">
        <v>392</v>
      </c>
      <c r="K14" s="59">
        <v>28</v>
      </c>
    </row>
    <row r="15" spans="1:11" x14ac:dyDescent="0.25">
      <c r="A15" s="1" t="s">
        <v>482</v>
      </c>
      <c r="B15" s="59">
        <v>6459</v>
      </c>
      <c r="C15" s="59">
        <v>3284</v>
      </c>
      <c r="D15" s="59">
        <v>882</v>
      </c>
      <c r="E15" s="59">
        <v>506</v>
      </c>
      <c r="F15" s="59">
        <v>318</v>
      </c>
      <c r="G15" s="59">
        <v>214</v>
      </c>
      <c r="H15" s="59">
        <v>1933</v>
      </c>
      <c r="I15" s="59">
        <v>159</v>
      </c>
      <c r="J15" s="59">
        <v>444</v>
      </c>
      <c r="K15" s="59">
        <v>23</v>
      </c>
    </row>
    <row r="16" spans="1:11" x14ac:dyDescent="0.25">
      <c r="A16" s="1" t="s">
        <v>483</v>
      </c>
      <c r="B16" s="59">
        <v>6552</v>
      </c>
      <c r="C16" s="59">
        <v>3397</v>
      </c>
      <c r="D16" s="59">
        <v>966.49166666666656</v>
      </c>
      <c r="E16" s="59">
        <v>453.5</v>
      </c>
      <c r="F16" s="59">
        <v>325</v>
      </c>
      <c r="G16" s="59">
        <v>247</v>
      </c>
      <c r="H16" s="59">
        <v>1942</v>
      </c>
      <c r="I16" s="59">
        <v>236</v>
      </c>
      <c r="J16" s="59">
        <v>406</v>
      </c>
      <c r="K16" s="59">
        <v>31</v>
      </c>
    </row>
    <row r="17" spans="1:11" x14ac:dyDescent="0.25">
      <c r="A17" s="1" t="s">
        <v>484</v>
      </c>
      <c r="B17" s="59">
        <v>6677</v>
      </c>
      <c r="C17" s="59">
        <v>3382</v>
      </c>
      <c r="D17" s="59">
        <v>912.49166666666656</v>
      </c>
      <c r="E17" s="59">
        <v>481.4916666666665</v>
      </c>
      <c r="F17" s="59">
        <v>331</v>
      </c>
      <c r="G17" s="59">
        <v>260</v>
      </c>
      <c r="H17" s="59">
        <v>1926</v>
      </c>
      <c r="I17" s="59">
        <v>331</v>
      </c>
      <c r="J17" s="59">
        <v>422</v>
      </c>
      <c r="K17" s="59">
        <v>41</v>
      </c>
    </row>
    <row r="18" spans="1:11" x14ac:dyDescent="0.25">
      <c r="A18" s="1" t="s">
        <v>485</v>
      </c>
      <c r="B18" s="59">
        <v>6885</v>
      </c>
      <c r="C18" s="59">
        <v>3667</v>
      </c>
      <c r="D18" s="59">
        <v>930.5</v>
      </c>
      <c r="E18" s="59">
        <v>562</v>
      </c>
      <c r="F18" s="59">
        <v>333</v>
      </c>
      <c r="G18" s="59">
        <v>260.5</v>
      </c>
      <c r="H18" s="59">
        <v>1953</v>
      </c>
      <c r="I18" s="59">
        <v>326</v>
      </c>
      <c r="J18" s="59">
        <v>410</v>
      </c>
      <c r="K18" s="59">
        <v>28</v>
      </c>
    </row>
    <row r="19" spans="1:11" x14ac:dyDescent="0.25">
      <c r="A19" s="1" t="s">
        <v>486</v>
      </c>
      <c r="B19" s="59">
        <v>6708</v>
      </c>
      <c r="C19" s="59">
        <v>3533</v>
      </c>
      <c r="D19" s="59">
        <v>888.81666666666649</v>
      </c>
      <c r="E19" s="59">
        <v>567</v>
      </c>
      <c r="F19" s="59">
        <v>349</v>
      </c>
      <c r="G19" s="59">
        <v>259</v>
      </c>
      <c r="H19" s="59">
        <v>1925</v>
      </c>
      <c r="I19" s="59">
        <v>318</v>
      </c>
      <c r="J19" s="59">
        <v>415</v>
      </c>
      <c r="K19" s="59">
        <v>42</v>
      </c>
    </row>
    <row r="20" spans="1:11" ht="15.75" thickBot="1" x14ac:dyDescent="0.3">
      <c r="A20" s="60" t="s">
        <v>168</v>
      </c>
      <c r="B20" s="61">
        <v>71192</v>
      </c>
      <c r="C20" s="61">
        <v>36635</v>
      </c>
      <c r="D20" s="61">
        <v>859</v>
      </c>
      <c r="E20" s="61">
        <v>541</v>
      </c>
      <c r="F20" s="61">
        <v>331</v>
      </c>
      <c r="G20" s="61">
        <v>228</v>
      </c>
      <c r="H20" s="61">
        <v>20875</v>
      </c>
      <c r="I20" s="61">
        <v>2526</v>
      </c>
      <c r="J20" s="61">
        <v>4910</v>
      </c>
      <c r="K20" s="61">
        <v>329</v>
      </c>
    </row>
  </sheetData>
  <mergeCells count="1">
    <mergeCell ref="A1:K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Question #1</vt:lpstr>
      <vt:lpstr>Question #2</vt:lpstr>
      <vt:lpstr>Question #4 - University</vt:lpstr>
      <vt:lpstr>Question #4 - Memorial</vt:lpstr>
      <vt:lpstr>Question #4 - "Other"</vt:lpstr>
      <vt:lpstr>Question #5</vt:lpstr>
      <vt:lpstr>Question #6</vt:lpstr>
      <vt:lpstr>'Question #4 - "Other"'!Print_Titles</vt:lpstr>
      <vt:lpstr>'Question #4 - Memorial'!Print_Titles</vt:lpstr>
      <vt:lpstr>'Question #4 - University'!Print_Titles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Ciolfi, Kasey</dc:creator>
  <cp:lastModifiedBy>Marks, Brett (DPH)</cp:lastModifiedBy>
  <cp:lastPrinted>2022-08-16T21:42:36Z</cp:lastPrinted>
  <dcterms:created xsi:type="dcterms:W3CDTF">2022-08-15T16:56:05Z</dcterms:created>
  <dcterms:modified xsi:type="dcterms:W3CDTF">2022-09-27T15:45:12Z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DocumentId">
    <vt:lpwstr>4868-5878-8910</vt:lpwstr>
  </property>
</Properties>
</file>