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04"/>
  <workbookPr/>
  <mc:AlternateContent xmlns:mc="http://schemas.openxmlformats.org/markup-compatibility/2006">
    <mc:Choice Requires="x15">
      <x15ac:absPath xmlns:x15ac="http://schemas.microsoft.com/office/spreadsheetml/2010/11/ac" url="https://massgov-my.sharepoint.com/personal/ben_stone_mass_gov/Documents/HomeDrive/A&amp;F Budget Excercises/Subsidy Decisions/FY25/"/>
    </mc:Choice>
  </mc:AlternateContent>
  <xr:revisionPtr revIDLastSave="0" documentId="8_{15F5C4D0-BC2E-4D21-A158-AD24D6CF243C}" xr6:coauthVersionLast="47" xr6:coauthVersionMax="47" xr10:uidLastSave="{00000000-0000-0000-0000-000000000000}"/>
  <bookViews>
    <workbookView xWindow="-120" yWindow="-120" windowWidth="29040" windowHeight="15840" activeTab="1" xr2:uid="{AADB07F5-FA68-4F9B-89F3-BFA59DEA1CD2}"/>
  </bookViews>
  <sheets>
    <sheet name="400-1 Budgets" sheetId="1" r:id="rId1"/>
    <sheet name="Other Budgets Receiving Subsidy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1" l="1"/>
  <c r="E28" i="1"/>
  <c r="D66" i="1"/>
  <c r="C26" i="1"/>
  <c r="B178" i="1"/>
  <c r="E13" i="2"/>
  <c r="F13" i="2"/>
  <c r="D13" i="2"/>
  <c r="C66" i="1"/>
  <c r="B45" i="1"/>
  <c r="G3" i="2"/>
  <c r="G4" i="2"/>
  <c r="G5" i="2"/>
  <c r="G6" i="2"/>
  <c r="G7" i="2"/>
  <c r="G8" i="2"/>
  <c r="G9" i="2"/>
  <c r="G10" i="2"/>
  <c r="G11" i="2"/>
  <c r="G2" i="2"/>
  <c r="D124" i="1"/>
  <c r="B232" i="1"/>
  <c r="C228" i="1"/>
  <c r="D228" i="1"/>
  <c r="C178" i="1"/>
  <c r="D104" i="1"/>
  <c r="D232" i="1" s="1"/>
  <c r="C41" i="1"/>
  <c r="E41" i="1" s="1"/>
  <c r="C232" i="1"/>
  <c r="E26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9" i="1"/>
  <c r="E30" i="1"/>
  <c r="E31" i="1"/>
  <c r="E32" i="1"/>
  <c r="E33" i="1"/>
  <c r="E34" i="1"/>
  <c r="E35" i="1"/>
  <c r="E36" i="1"/>
  <c r="E37" i="1"/>
  <c r="E38" i="1"/>
  <c r="E39" i="1"/>
  <c r="E40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" i="1"/>
  <c r="G13" i="2" l="1"/>
  <c r="E232" i="1"/>
</calcChain>
</file>

<file path=xl/sharedStrings.xml><?xml version="1.0" encoding="utf-8"?>
<sst xmlns="http://schemas.openxmlformats.org/spreadsheetml/2006/main" count="285" uniqueCount="271">
  <si>
    <t>Housing Authority</t>
  </si>
  <si>
    <t>c.667</t>
  </si>
  <si>
    <t>c.200</t>
  </si>
  <si>
    <t>c.705</t>
  </si>
  <si>
    <t>Total Units Eligible for Operating Subsidy</t>
  </si>
  <si>
    <t>Adjustments vs. CPS</t>
  </si>
  <si>
    <t>ABINGTON HOUSING AUTHORITY</t>
  </si>
  <si>
    <t>ACTON HOUSING AUTHORITY</t>
  </si>
  <si>
    <t>ACUSHNET HOUSING AUTHORITY</t>
  </si>
  <si>
    <t>ADAMS HOUSING AUTHORITY</t>
  </si>
  <si>
    <t>AGAWAM HOUSING AUTHORITY</t>
  </si>
  <si>
    <t>AMESBURY HOUSING AUTHORITY</t>
  </si>
  <si>
    <t>AMHERST HOUSING AUTHORITY</t>
  </si>
  <si>
    <t>ANDOVER HOUSING AUTHORITY</t>
  </si>
  <si>
    <t>ARLINGTON HOUSING AUTHORITY</t>
  </si>
  <si>
    <t>ASHLAND HOUSING AUTHORITY</t>
  </si>
  <si>
    <t>ATHOL HOUSING AUTHORITY</t>
  </si>
  <si>
    <t>ATTLEBORO HOUSING AUTHORITY</t>
  </si>
  <si>
    <t>AUBURN HOUSING AUTHORITY</t>
  </si>
  <si>
    <t>AVON HOUSING AUTHORITY</t>
  </si>
  <si>
    <t>AYER HOUSING AUTHORITY</t>
  </si>
  <si>
    <t>BARNSTABLE HOUSING AUTHORITY</t>
  </si>
  <si>
    <t>BARRE HOUSING AUTHORITY</t>
  </si>
  <si>
    <t>BEDFORD HOUSING AUTHORITY</t>
  </si>
  <si>
    <t>BELCHERTOWN HOUSING AUTHORITY</t>
  </si>
  <si>
    <t>BELLINGHAM HOUSING AUTHORITY</t>
  </si>
  <si>
    <t>BELMONT HOUSING AUTHORITY</t>
  </si>
  <si>
    <t>BEVERLY HOUSING AUTHORITY</t>
  </si>
  <si>
    <t>BILLERICA HOUSING AUTHORITY</t>
  </si>
  <si>
    <t>BLACKSTONE HOUSING AUTHORITY</t>
  </si>
  <si>
    <t>BOSTON HOUSING AUTHORITY</t>
  </si>
  <si>
    <t>NOTE - not yet removing 28 c.705 condos planned for disposition. NOTE: removing 485 c.200 units for West Broadway, appears with separate budget on next tab</t>
  </si>
  <si>
    <t>Boston – Trinity (East Boston)</t>
  </si>
  <si>
    <t>Overlook Terrace Phase 1 (90 state PH, 30 MRVP)</t>
  </si>
  <si>
    <t>BOURNE HOUSING AUTHORITY</t>
  </si>
  <si>
    <t>added 16 689s that receive subsidy as 705</t>
  </si>
  <si>
    <t>BRAINTREE HOUSING AUTHORITY</t>
  </si>
  <si>
    <t>BREWSTER HOUSING AUTHORITY</t>
  </si>
  <si>
    <t>BRIDGEWATER HOUSING AUTHORITY</t>
  </si>
  <si>
    <t>BRIMFIELD HOUSING AUTHORITY</t>
  </si>
  <si>
    <t>BROCKTON HOUSING AUTHORITY</t>
  </si>
  <si>
    <t>BROOKLINE HOUSING AUTHORITY</t>
  </si>
  <si>
    <t>BURLINGTON HOUSING AUTHORITY</t>
  </si>
  <si>
    <t>CANTON HOUSING AUTHORITY</t>
  </si>
  <si>
    <t>CARVER HOUSING AUTHORITY</t>
  </si>
  <si>
    <t>CHARLTON HOUSING AUTHORITY</t>
  </si>
  <si>
    <t>CHATHAM HOUSING AUTHORITY</t>
  </si>
  <si>
    <t>CHELMSFORD HOUSING AUTHORITY</t>
  </si>
  <si>
    <t>CHELSEA HOUSING AUTHORITY</t>
  </si>
  <si>
    <t>removing 96 Innes Units, which are moving to private management</t>
  </si>
  <si>
    <t>CHICOPEE HOUSING AUTHORITY</t>
  </si>
  <si>
    <t>CLINTON HOUSING AUTHORITY</t>
  </si>
  <si>
    <t>COHASSET HOUSING AUTHORITY</t>
  </si>
  <si>
    <t>CONCORD HOUSING AUTHORITY</t>
  </si>
  <si>
    <t>note- removing 28 c.667 units for Peter Bulkely Terrace, appearing with searate budget on next tab</t>
  </si>
  <si>
    <t>DALTON HOUSING AUTHORITY</t>
  </si>
  <si>
    <t>DANVERS HOUSING AUTHORITY</t>
  </si>
  <si>
    <t>DARTMOUTH HOUSING AUTHORITY</t>
  </si>
  <si>
    <t>DEDHAM HOUSING AUTHORITY</t>
  </si>
  <si>
    <t>DENNIS HOUSING AUTHORITY</t>
  </si>
  <si>
    <t>DIGHTON HOUSING AUTHORITY</t>
  </si>
  <si>
    <t>DRACUT HOUSING AUTHORITY</t>
  </si>
  <si>
    <t>DUDLEY HOUSING AUTHORITY</t>
  </si>
  <si>
    <t>DUXBURY HOUSING AUTHORITY</t>
  </si>
  <si>
    <t>EAST BRIDGEWATER HOUSING AUTHORITY</t>
  </si>
  <si>
    <t>EAST LONGMEADOW HOUSING AUTHORITY</t>
  </si>
  <si>
    <t>EASTHAMPTON HOUSING AUTHORITY</t>
  </si>
  <si>
    <t>EASTON HOUSING AUTHORITY</t>
  </si>
  <si>
    <t>ESSEX HOUSING AUTHORITY</t>
  </si>
  <si>
    <t>EVERETT HOUSING AUTHORITY</t>
  </si>
  <si>
    <t>FAIRHAVEN HOUSING AUTHORITY</t>
  </si>
  <si>
    <t>FALL RIVER HOUSING AUTHORITY</t>
  </si>
  <si>
    <t>FALMOUTH HOUSING AUTHORITY</t>
  </si>
  <si>
    <t>FITCHBURG HOUSING AUTHORITY</t>
  </si>
  <si>
    <t>FOXBOROUGH HOUSING AUTHORITY</t>
  </si>
  <si>
    <t>FRAMINGHAM HOUSING AUTHORITY</t>
  </si>
  <si>
    <t>removing 110 c.200 units from Musterfield, 58 c.705 units from Beaver Parkappear with separate budget on next tab</t>
  </si>
  <si>
    <t>FRANKLIN COUNTY REGIONAL HOUSING AUTHORITY</t>
  </si>
  <si>
    <t>FRANKLIN HOUSING AUTHORITY</t>
  </si>
  <si>
    <t>GARDNER HOUSING AUTHORITY</t>
  </si>
  <si>
    <t>GEORGETOWN HOUSING AUTHORITY</t>
  </si>
  <si>
    <t>GLOUCESTER HOUSING AUTHORITY</t>
  </si>
  <si>
    <t>GRAFTON HOUSING AUTHORITY</t>
  </si>
  <si>
    <t>GRANBY HOUSING AUTHORITY</t>
  </si>
  <si>
    <t>GREAT BARRINGTON HOUSING AUTHORITY</t>
  </si>
  <si>
    <t>GREENFIELD HOUSING AUTHORITY</t>
  </si>
  <si>
    <t>GROTON HOUSING AUTHORITY</t>
  </si>
  <si>
    <t>GROVELAND HOUSING AUTHORITY</t>
  </si>
  <si>
    <t>HADLEY HOUSING AUTHORITY</t>
  </si>
  <si>
    <t>HALIFAX HOUSING AUTHORITY</t>
  </si>
  <si>
    <t>HAMILTON HOUSING AUTHORITY</t>
  </si>
  <si>
    <t>HANSON HOUSING AUTHORITY</t>
  </si>
  <si>
    <t>HARWICH HOUSING AUTHORITY</t>
  </si>
  <si>
    <t>HATFIELD HOUSING AUTHORITY</t>
  </si>
  <si>
    <t>HAVERHILL HOUSING AUTHORITY</t>
  </si>
  <si>
    <t>HINGHAM HOUSING AUTHORITY</t>
  </si>
  <si>
    <t>HOLBROOK HOUSING AUTHORITY</t>
  </si>
  <si>
    <t>HOLDEN HOUSING AUTHORITY</t>
  </si>
  <si>
    <t>HOLLISTON HOUSING AUTHORITY</t>
  </si>
  <si>
    <t>HOLYOKE HOUSING AUTHORITY</t>
  </si>
  <si>
    <t>HOPEDALE HOUSING AUTHORITY</t>
  </si>
  <si>
    <t>HOPKINTON HOUSING AUTHORITY</t>
  </si>
  <si>
    <t>HUDSON HOUSING AUTHORITY</t>
  </si>
  <si>
    <t>HULL HOUSING AUTHORITY</t>
  </si>
  <si>
    <t>IPSWICH HOUSING AUTHORITY</t>
  </si>
  <si>
    <t>KINGSTON HOUSING AUTHORITY</t>
  </si>
  <si>
    <t>LANCASTER HOUSING AUTHORITY</t>
  </si>
  <si>
    <t>LAWRENCE HOUSING AUTHORITY</t>
  </si>
  <si>
    <t>LEE HOUSING AUTHORITY</t>
  </si>
  <si>
    <t>LEICESTER HOUSING AUTHORITY</t>
  </si>
  <si>
    <t>LENOX HOUSING AUTHORITY</t>
  </si>
  <si>
    <t>LEOMINSTER HOUSING AUTHORITY</t>
  </si>
  <si>
    <t>LEXINGTON HOUSING AUTHORITY</t>
  </si>
  <si>
    <t>LITTLETON HOUSING AUTHORITY</t>
  </si>
  <si>
    <t>LOWELL HOUSING AUTHORITY</t>
  </si>
  <si>
    <t>10 units at Dublin Street should be federalized by end of CY</t>
  </si>
  <si>
    <t>LUDLOW HOUSING AUTHORITY</t>
  </si>
  <si>
    <t>LUNENBURG HOUSING AUTHORITY</t>
  </si>
  <si>
    <t>LYNN HOUSING AUTHORITY</t>
  </si>
  <si>
    <t>LYNNFIELD HOUSING AUTHORITY</t>
  </si>
  <si>
    <t>MALDEN HOUSING AUTHORITY</t>
  </si>
  <si>
    <t>MANCHESTER HOUSING AUTHORITY</t>
  </si>
  <si>
    <t>MANSFIELD HOUSING AUTHORITY</t>
  </si>
  <si>
    <t>MARBLEHEAD HOUSING AUTHORITY</t>
  </si>
  <si>
    <t>MARLBOROUGH CDA HOUSING DIVISION</t>
  </si>
  <si>
    <t>MARSHFIELD HOUSING AUTHORITY</t>
  </si>
  <si>
    <t>MASHPEE HOUSING AUTHORITY</t>
  </si>
  <si>
    <t>MATTAPOISETT HOUSING AUTHORITY</t>
  </si>
  <si>
    <t>MAYNARD HOUSING AUTHORITY</t>
  </si>
  <si>
    <t>MEDFIELD HOUSING AUTHORITY</t>
  </si>
  <si>
    <t>MEDFORD HOUSING AUTHORITY</t>
  </si>
  <si>
    <t>MEDWAY HOUSING AUTHORITY</t>
  </si>
  <si>
    <t>MELROSE HOUSING AUTHORITY</t>
  </si>
  <si>
    <t>MENDON HOUSING AUTHORITY</t>
  </si>
  <si>
    <t>MERRIMAC HOUSING AUTHORITY</t>
  </si>
  <si>
    <t>METHUEN HOUSING AUTHORITY</t>
  </si>
  <si>
    <t>added 8 689 units subsidized as 705</t>
  </si>
  <si>
    <t>MIDDLEBOROUGH HOUSING AUTHORITY</t>
  </si>
  <si>
    <t>MIDDLETON HOUSING AUTHORITY</t>
  </si>
  <si>
    <t>MILFORD HOUSING AUTHORITY</t>
  </si>
  <si>
    <t>MILLBURY HOUSING AUTHORITY</t>
  </si>
  <si>
    <t>MILLIS HOUSING AUTHORITY</t>
  </si>
  <si>
    <t>MILTON HOUSING AUTHORITY</t>
  </si>
  <si>
    <t>MONSON HOUSING AUTHORITY</t>
  </si>
  <si>
    <t>MONTAGUE HOUSING AUTHORITY</t>
  </si>
  <si>
    <t>NAHANT HOUSING AUTHORITY</t>
  </si>
  <si>
    <t>NANTUCKET HOUSING AUTHORITY</t>
  </si>
  <si>
    <t>NATICK HOUSING AUTHORITY</t>
  </si>
  <si>
    <t>NEEDHAM HOUSING AUTHORITY</t>
  </si>
  <si>
    <t>NEW BEDFORD HOUSING AUTHORITY</t>
  </si>
  <si>
    <t>NEWBURYPORT HOUSING AUTHORITY</t>
  </si>
  <si>
    <t>NEWTON HOUSING AUTHORITY</t>
  </si>
  <si>
    <t>NORFOLK HOUSING AUTHORITY</t>
  </si>
  <si>
    <t>NORTH ANDOVER HOUSING AUTHORITY</t>
  </si>
  <si>
    <t>NORTH ATTLEBOROUGH HOUSING AUTHORITY</t>
  </si>
  <si>
    <t>NORTH BROOKFIELD HOUSING AUTHORITY</t>
  </si>
  <si>
    <t>NORTH READING HOUSING AUTHORITY</t>
  </si>
  <si>
    <t>NORTHAMPTON HOUSING AUTHORITY</t>
  </si>
  <si>
    <t>NORTHBOROUGH HOUSING AUTHORITY</t>
  </si>
  <si>
    <t>NORTHBRIDGE HOUSING AUTHORITY</t>
  </si>
  <si>
    <t>NORTON HOUSING AUTHORITY</t>
  </si>
  <si>
    <t>NORWELL HOUSING AUTHORITY</t>
  </si>
  <si>
    <t>NORWOOD HOUSING AUTHORITY</t>
  </si>
  <si>
    <t>ORANGE HOUSING AUTHORITY</t>
  </si>
  <si>
    <t>ORLEANS HOUSING AUTHORITY</t>
  </si>
  <si>
    <t>OXFORD HOUSING AUTHORITY</t>
  </si>
  <si>
    <t>PALMER HOUSING AUTHORITY</t>
  </si>
  <si>
    <t>PEABODY HOUSING AUTHORITY</t>
  </si>
  <si>
    <t>PEMBROKE HOUSING AUTHORITY</t>
  </si>
  <si>
    <t>PEPPERELL HOUSING AUTHORITY</t>
  </si>
  <si>
    <t>PITTSFIELD HOUSING AUTHORITY</t>
  </si>
  <si>
    <t>PLAINVILLE HOUSING AUTHORITY</t>
  </si>
  <si>
    <t>PLYMOUTH HOUSING AUTHORITY</t>
  </si>
  <si>
    <t>PROVINCETOWN HOUSING AUTHORITY</t>
  </si>
  <si>
    <t>QUINCY HOUSING AUTHORITY</t>
  </si>
  <si>
    <t>RANDOLPH HOUSING AUTHORITY</t>
  </si>
  <si>
    <t>READING HOUSING AUTHORITY</t>
  </si>
  <si>
    <t>REVERE HOUSING AUTHORITY</t>
  </si>
  <si>
    <t>ROCKLAND HOUSING AUTHORITY</t>
  </si>
  <si>
    <t>ROCKPORT HOUSING AUTHORITY</t>
  </si>
  <si>
    <t>ROWLEY HOUSING AUTHORITY</t>
  </si>
  <si>
    <t>SALEM HOUSING AUTHORITY</t>
  </si>
  <si>
    <t>SALISBURY HOUSING AUTHORITY</t>
  </si>
  <si>
    <t>SANDWICH HOUSING AUTHORITY</t>
  </si>
  <si>
    <t>SAUGUS HOUSING AUTHORITY</t>
  </si>
  <si>
    <t>SCITUATE HOUSING AUTHORITY</t>
  </si>
  <si>
    <t>SEEKONK HOUSING AUTHORITY</t>
  </si>
  <si>
    <t>SHARON HOUSING AUTHORITY</t>
  </si>
  <si>
    <t>SHREWSBURY HOUSING AUTHORITY</t>
  </si>
  <si>
    <t>SOMERSET HOUSING AUTHORITY</t>
  </si>
  <si>
    <t>SOMERVILLE HOUSING AUTHORITY</t>
  </si>
  <si>
    <t>removed 72 units demolished already at CH; removed 41 units for CH Towers condos appearing with separate budget on next tab</t>
  </si>
  <si>
    <t>SOUTH HADLEY HOUSING AUTHORITY</t>
  </si>
  <si>
    <t>SOUTHBOROUGH HOUSING AUTHORITY</t>
  </si>
  <si>
    <t>SOUTHBRIDGE HOUSING AUTHORITY</t>
  </si>
  <si>
    <t>SOUTHWICK HOUSING AUTHORITY</t>
  </si>
  <si>
    <t>SPENCER HOUSING AUTHORITY</t>
  </si>
  <si>
    <t>SPRINGFIELD HOUSING AUTHORITY</t>
  </si>
  <si>
    <t>STERLING HOUSING AUTHORITY</t>
  </si>
  <si>
    <t>STOCKBRIDGE HOUSING AUTHORITY</t>
  </si>
  <si>
    <t>STONEHAM HOUSING AUTHORITY</t>
  </si>
  <si>
    <t>STOUGHTON HOUSING AUTHORITY</t>
  </si>
  <si>
    <t>SUDBURY HOUSING AUTHORITY</t>
  </si>
  <si>
    <t>SUTTON HOUSING AUTHORITY</t>
  </si>
  <si>
    <t>SWAMPSCOTT HOUSING AUTHORITY</t>
  </si>
  <si>
    <t>SWANSEA HOUSING AUTHORITY</t>
  </si>
  <si>
    <t>TAUNTON HOUSING AUTHORITY</t>
  </si>
  <si>
    <t>TEMPLETON HOUSING AUTHORITY</t>
  </si>
  <si>
    <t>TEWKSBURY HOUSING AUTHORITY</t>
  </si>
  <si>
    <t>TOPSFIELD HOUSING AUTHORITY</t>
  </si>
  <si>
    <t>TYNGSBOROUGH HOUSING AUTHORITY</t>
  </si>
  <si>
    <t>UPTON HOUSING AUTHORITY</t>
  </si>
  <si>
    <t>UXBRIDGE HOUSING AUTHORITY</t>
  </si>
  <si>
    <t>WAKEFIELD HOUSING AUTHORITY</t>
  </si>
  <si>
    <t>WALPOLE HOUSING AUTHORITY</t>
  </si>
  <si>
    <t>WALTHAM HOUSING AUTHORITY</t>
  </si>
  <si>
    <t>WARE HOUSING AUTHORITY</t>
  </si>
  <si>
    <t>WAREHAM HOUSING AUTHORITY</t>
  </si>
  <si>
    <t>WARREN HOUSING AUTHORITY</t>
  </si>
  <si>
    <t>WATERTOWN HOUSING AUTHORITY</t>
  </si>
  <si>
    <t>WEBSTER HOUSING AUTHORITY</t>
  </si>
  <si>
    <t>WELLESLEY HOUSING AUTHORITY</t>
  </si>
  <si>
    <t>WENHAM HOUSING AUTHORITY</t>
  </si>
  <si>
    <t>WEST BOYLSTON HOUSING AUTHORITY</t>
  </si>
  <si>
    <t>WEST BRIDGEWATER HOUSING AUTHORITY</t>
  </si>
  <si>
    <t>WEST BROOKFIELD HOUSING AUTHORITY</t>
  </si>
  <si>
    <t>WEST NEWBURY HOUSING AUTHORITY</t>
  </si>
  <si>
    <t>WEST SPRINGFIELD HOUSING AUTHORITY</t>
  </si>
  <si>
    <t>WESTBOROUGH HOUSING AUTHORITY</t>
  </si>
  <si>
    <t>WESTFIELD HOUSING AUTHORITY</t>
  </si>
  <si>
    <t>WESTFORD HOUSING AUTHORITY</t>
  </si>
  <si>
    <t>WESTPORT HOUSING AUTHORITY</t>
  </si>
  <si>
    <t>WEYMOUTH HOUSING AUTHORITY</t>
  </si>
  <si>
    <t>WHITMAN HOUSING AUTHORITY</t>
  </si>
  <si>
    <t>WILBRAHAM HOUSING AUTHORITY</t>
  </si>
  <si>
    <t>WILLIAMSTOWN HOUSING AUTHORITY</t>
  </si>
  <si>
    <t>WILMINGTON HOUSING AUTHORITY</t>
  </si>
  <si>
    <t>WINCHENDON HOUSING AUTHORITY</t>
  </si>
  <si>
    <t>WINCHESTER HOUSING AUTHORITY</t>
  </si>
  <si>
    <t>WINTHROP HOUSING AUTHORITY</t>
  </si>
  <si>
    <t>WOBURN HOUSING AUTHORITY</t>
  </si>
  <si>
    <t>WORCESTER HOUSING AUTHORITY</t>
  </si>
  <si>
    <t>removed 90 Curtis PH1 c.200 units and 32 c.705 units to be federalized before end of year</t>
  </si>
  <si>
    <t>WRENTHAM HOUSING AUTHORITY</t>
  </si>
  <si>
    <t>YARMOUTH HOUSING AUTHORITY</t>
  </si>
  <si>
    <t>Total</t>
  </si>
  <si>
    <t>Budget</t>
  </si>
  <si>
    <t>Description</t>
  </si>
  <si>
    <t>d</t>
  </si>
  <si>
    <t>Boston</t>
  </si>
  <si>
    <t>400-9</t>
  </si>
  <si>
    <t>West Broadway</t>
  </si>
  <si>
    <t>Concord</t>
  </si>
  <si>
    <t>Peter Bulkely Terrace</t>
  </si>
  <si>
    <t>Framingham</t>
  </si>
  <si>
    <t>Beaver Park 705-2</t>
  </si>
  <si>
    <t>200-A</t>
  </si>
  <si>
    <t>Musterfield</t>
  </si>
  <si>
    <t>Newton</t>
  </si>
  <si>
    <t>Hyde School 689-3</t>
  </si>
  <si>
    <t>Somerville</t>
  </si>
  <si>
    <t>Clarendon Condos 667-7</t>
  </si>
  <si>
    <t>Other A</t>
  </si>
  <si>
    <t>Overlook Terrace Ph 2</t>
  </si>
  <si>
    <t>705-A</t>
  </si>
  <si>
    <t>Overlook Terrace Ph 3</t>
  </si>
  <si>
    <t>Somerville - POAH (Clarendon Hills)</t>
  </si>
  <si>
    <t>Not Yet Set Up</t>
  </si>
  <si>
    <t>Clarendon Hills Phase I</t>
  </si>
  <si>
    <t>Chelsea - Corcoran (Innes)</t>
  </si>
  <si>
    <t>Innes Apartments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</si>
</sst>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0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1"/>
      <color rgb="FF000000"/>
      <name val="Aptos Narrow"/>
      <family val="2"/>
      <charset val="1"/>
    </font>
    <font>
      <sz val="11"/>
      <color rgb="FF000000"/>
      <name val="Aptos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3" borderId="0" xfId="0" applyFont="1" applyFill="1"/>
    <xf numFmtId="0" fontId="2" fillId="3" borderId="0" xfId="0" applyFont="1" applyFill="1" applyAlignment="1">
      <alignment wrapText="1"/>
    </xf>
    <xf numFmtId="0" fontId="3" fillId="0" borderId="1" xfId="0" applyFont="1" applyBorder="1"/>
    <xf numFmtId="0" fontId="3" fillId="2" borderId="1" xfId="0" applyFont="1" applyFill="1" applyBorder="1"/>
    <xf numFmtId="164" fontId="4" fillId="0" borderId="1" xfId="1" applyNumberFormat="1" applyFont="1" applyBorder="1"/>
    <xf numFmtId="164" fontId="0" fillId="0" borderId="0" xfId="0" applyNumberFormat="1"/>
    <xf numFmtId="0" fontId="5" fillId="0" borderId="0" xfId="0" applyFont="1"/>
    <xf numFmtId="0" fontId="6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B60D6-2C14-45E5-8FAD-1AC9D2232A89}">
  <dimension ref="A1:H238"/>
  <sheetViews>
    <sheetView workbookViewId="0">
      <pane ySplit="1" topLeftCell="A22" activePane="bottomLeft" state="frozen"/>
      <selection pane="bottomLeft" activeCell="F27" sqref="F27"/>
    </sheetView>
  </sheetViews>
  <sheetFormatPr defaultRowHeight="14.45"/>
  <cols>
    <col min="1" max="1" width="61" customWidth="1"/>
    <col min="2" max="2" width="19.28515625" customWidth="1"/>
    <col min="3" max="3" width="7.85546875" customWidth="1"/>
    <col min="4" max="4" width="10.7109375" customWidth="1"/>
    <col min="5" max="5" width="17" customWidth="1"/>
    <col min="6" max="6" width="55.5703125" customWidth="1"/>
  </cols>
  <sheetData>
    <row r="1" spans="1:6" ht="68.25" customHeight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ht="15.6">
      <c r="A2" s="3" t="s">
        <v>6</v>
      </c>
      <c r="B2" s="3">
        <v>109</v>
      </c>
      <c r="C2" s="3"/>
      <c r="D2" s="3">
        <v>2</v>
      </c>
      <c r="E2" s="3">
        <f>SUM(B2:D2)</f>
        <v>111</v>
      </c>
      <c r="F2" s="3"/>
    </row>
    <row r="3" spans="1:6" ht="15.6">
      <c r="A3" s="3" t="s">
        <v>7</v>
      </c>
      <c r="B3" s="3">
        <v>91</v>
      </c>
      <c r="C3" s="3"/>
      <c r="D3" s="3">
        <v>41</v>
      </c>
      <c r="E3" s="3">
        <f t="shared" ref="E3:E66" si="0">SUM(B3:D3)</f>
        <v>132</v>
      </c>
      <c r="F3" s="3"/>
    </row>
    <row r="4" spans="1:6" ht="15.6">
      <c r="A4" s="3" t="s">
        <v>8</v>
      </c>
      <c r="B4" s="3">
        <v>60</v>
      </c>
      <c r="C4" s="3"/>
      <c r="D4" s="3"/>
      <c r="E4" s="3">
        <f t="shared" si="0"/>
        <v>60</v>
      </c>
      <c r="F4" s="3"/>
    </row>
    <row r="5" spans="1:6" ht="15.6">
      <c r="A5" s="3" t="s">
        <v>9</v>
      </c>
      <c r="B5" s="3">
        <v>64</v>
      </c>
      <c r="C5" s="3"/>
      <c r="D5" s="3">
        <v>23</v>
      </c>
      <c r="E5" s="3">
        <f t="shared" si="0"/>
        <v>87</v>
      </c>
      <c r="F5" s="3"/>
    </row>
    <row r="6" spans="1:6" ht="15.6">
      <c r="A6" s="3" t="s">
        <v>10</v>
      </c>
      <c r="B6" s="3">
        <v>191</v>
      </c>
      <c r="C6" s="3">
        <v>44</v>
      </c>
      <c r="D6" s="3">
        <v>7</v>
      </c>
      <c r="E6" s="3">
        <f t="shared" si="0"/>
        <v>242</v>
      </c>
      <c r="F6" s="3"/>
    </row>
    <row r="7" spans="1:6" ht="15.6">
      <c r="A7" s="3" t="s">
        <v>11</v>
      </c>
      <c r="B7" s="3">
        <v>205</v>
      </c>
      <c r="C7" s="3">
        <v>27</v>
      </c>
      <c r="D7" s="3">
        <v>13</v>
      </c>
      <c r="E7" s="3">
        <f t="shared" si="0"/>
        <v>245</v>
      </c>
      <c r="F7" s="3"/>
    </row>
    <row r="8" spans="1:6" ht="15.6">
      <c r="A8" s="3" t="s">
        <v>12</v>
      </c>
      <c r="B8" s="3">
        <v>115</v>
      </c>
      <c r="C8" s="3"/>
      <c r="D8" s="3">
        <v>22</v>
      </c>
      <c r="E8" s="3">
        <f t="shared" si="0"/>
        <v>137</v>
      </c>
      <c r="F8" s="3"/>
    </row>
    <row r="9" spans="1:6" ht="15.6">
      <c r="A9" s="3" t="s">
        <v>13</v>
      </c>
      <c r="B9" s="3">
        <v>218</v>
      </c>
      <c r="C9" s="3">
        <v>56</v>
      </c>
      <c r="D9" s="3"/>
      <c r="E9" s="3">
        <f t="shared" si="0"/>
        <v>274</v>
      </c>
      <c r="F9" s="3"/>
    </row>
    <row r="10" spans="1:6" ht="15.6">
      <c r="A10" s="3" t="s">
        <v>14</v>
      </c>
      <c r="B10" s="3">
        <v>520</v>
      </c>
      <c r="C10" s="3">
        <v>179</v>
      </c>
      <c r="D10" s="3">
        <v>1</v>
      </c>
      <c r="E10" s="3">
        <f t="shared" si="0"/>
        <v>700</v>
      </c>
      <c r="F10" s="3"/>
    </row>
    <row r="11" spans="1:6" ht="15.6">
      <c r="A11" s="3" t="s">
        <v>15</v>
      </c>
      <c r="B11" s="3">
        <v>40</v>
      </c>
      <c r="C11" s="3"/>
      <c r="D11" s="3"/>
      <c r="E11" s="3">
        <f t="shared" si="0"/>
        <v>40</v>
      </c>
      <c r="F11" s="3"/>
    </row>
    <row r="12" spans="1:6" ht="15.6">
      <c r="A12" s="3" t="s">
        <v>16</v>
      </c>
      <c r="B12" s="3">
        <v>78</v>
      </c>
      <c r="C12" s="3"/>
      <c r="D12" s="3">
        <v>16</v>
      </c>
      <c r="E12" s="3">
        <f t="shared" si="0"/>
        <v>94</v>
      </c>
      <c r="F12" s="3"/>
    </row>
    <row r="13" spans="1:6" ht="15.6">
      <c r="A13" s="3" t="s">
        <v>17</v>
      </c>
      <c r="B13" s="3">
        <v>330</v>
      </c>
      <c r="C13" s="3">
        <v>98</v>
      </c>
      <c r="D13" s="3">
        <v>21</v>
      </c>
      <c r="E13" s="3">
        <f t="shared" si="0"/>
        <v>449</v>
      </c>
      <c r="F13" s="3"/>
    </row>
    <row r="14" spans="1:6" ht="15.6">
      <c r="A14" s="3" t="s">
        <v>18</v>
      </c>
      <c r="B14" s="3">
        <v>59</v>
      </c>
      <c r="C14" s="3"/>
      <c r="D14" s="3">
        <v>20</v>
      </c>
      <c r="E14" s="3">
        <f t="shared" si="0"/>
        <v>79</v>
      </c>
      <c r="F14" s="3"/>
    </row>
    <row r="15" spans="1:6" ht="15.6">
      <c r="A15" s="3" t="s">
        <v>19</v>
      </c>
      <c r="B15" s="3">
        <v>70</v>
      </c>
      <c r="C15" s="3"/>
      <c r="D15" s="3"/>
      <c r="E15" s="3">
        <f t="shared" si="0"/>
        <v>70</v>
      </c>
      <c r="F15" s="3"/>
    </row>
    <row r="16" spans="1:6" ht="15.6">
      <c r="A16" s="3" t="s">
        <v>20</v>
      </c>
      <c r="B16" s="3">
        <v>41</v>
      </c>
      <c r="C16" s="3"/>
      <c r="D16" s="3">
        <v>13</v>
      </c>
      <c r="E16" s="3">
        <f t="shared" si="0"/>
        <v>54</v>
      </c>
      <c r="F16" s="3"/>
    </row>
    <row r="17" spans="1:6" ht="15.6">
      <c r="A17" s="3" t="s">
        <v>21</v>
      </c>
      <c r="B17" s="3">
        <v>153</v>
      </c>
      <c r="C17" s="3"/>
      <c r="D17" s="3">
        <v>52</v>
      </c>
      <c r="E17" s="3">
        <f t="shared" si="0"/>
        <v>205</v>
      </c>
      <c r="F17" s="3"/>
    </row>
    <row r="18" spans="1:6" ht="15.6">
      <c r="A18" s="3" t="s">
        <v>22</v>
      </c>
      <c r="B18" s="3">
        <v>56</v>
      </c>
      <c r="C18" s="3"/>
      <c r="D18" s="3"/>
      <c r="E18" s="3">
        <f t="shared" si="0"/>
        <v>56</v>
      </c>
      <c r="F18" s="3"/>
    </row>
    <row r="19" spans="1:6" ht="15.6">
      <c r="A19" s="3" t="s">
        <v>23</v>
      </c>
      <c r="B19" s="3">
        <v>80</v>
      </c>
      <c r="C19" s="3">
        <v>12</v>
      </c>
      <c r="D19" s="3"/>
      <c r="E19" s="3">
        <f t="shared" si="0"/>
        <v>92</v>
      </c>
      <c r="F19" s="3"/>
    </row>
    <row r="20" spans="1:6" ht="15.6">
      <c r="A20" s="3" t="s">
        <v>24</v>
      </c>
      <c r="B20" s="3">
        <v>48</v>
      </c>
      <c r="C20" s="3"/>
      <c r="D20" s="3">
        <v>16</v>
      </c>
      <c r="E20" s="3">
        <f t="shared" si="0"/>
        <v>64</v>
      </c>
      <c r="F20" s="3"/>
    </row>
    <row r="21" spans="1:6" ht="15.6">
      <c r="A21" s="3" t="s">
        <v>25</v>
      </c>
      <c r="B21" s="3">
        <v>120</v>
      </c>
      <c r="C21" s="3"/>
      <c r="D21" s="3">
        <v>3</v>
      </c>
      <c r="E21" s="3">
        <f t="shared" si="0"/>
        <v>123</v>
      </c>
      <c r="F21" s="3"/>
    </row>
    <row r="22" spans="1:6" ht="15.6">
      <c r="A22" s="3" t="s">
        <v>26</v>
      </c>
      <c r="B22" s="3">
        <v>154</v>
      </c>
      <c r="C22" s="3">
        <v>100</v>
      </c>
      <c r="D22" s="3"/>
      <c r="E22" s="3">
        <f t="shared" si="0"/>
        <v>254</v>
      </c>
      <c r="F22" s="3"/>
    </row>
    <row r="23" spans="1:6" ht="15.6">
      <c r="A23" s="3" t="s">
        <v>27</v>
      </c>
      <c r="B23" s="3">
        <v>340</v>
      </c>
      <c r="C23" s="3">
        <v>117</v>
      </c>
      <c r="D23" s="3">
        <v>15</v>
      </c>
      <c r="E23" s="3">
        <f t="shared" si="0"/>
        <v>472</v>
      </c>
      <c r="F23" s="3"/>
    </row>
    <row r="24" spans="1:6" ht="15.6">
      <c r="A24" s="3" t="s">
        <v>28</v>
      </c>
      <c r="B24" s="3">
        <v>97</v>
      </c>
      <c r="C24" s="3"/>
      <c r="D24" s="3">
        <v>12</v>
      </c>
      <c r="E24" s="3">
        <f t="shared" si="0"/>
        <v>109</v>
      </c>
      <c r="F24" s="3"/>
    </row>
    <row r="25" spans="1:6" ht="15.6">
      <c r="A25" s="3" t="s">
        <v>29</v>
      </c>
      <c r="B25" s="3">
        <v>56</v>
      </c>
      <c r="C25" s="3"/>
      <c r="D25" s="3"/>
      <c r="E25" s="3">
        <f t="shared" si="0"/>
        <v>56</v>
      </c>
      <c r="F25" s="3"/>
    </row>
    <row r="26" spans="1:6" ht="45.75">
      <c r="A26" s="3" t="s">
        <v>30</v>
      </c>
      <c r="B26" s="3">
        <v>178</v>
      </c>
      <c r="C26" s="4">
        <f>1613-485</f>
        <v>1128</v>
      </c>
      <c r="D26" s="3">
        <v>142</v>
      </c>
      <c r="E26" s="3">
        <f t="shared" si="0"/>
        <v>1448</v>
      </c>
      <c r="F26" s="9" t="s">
        <v>31</v>
      </c>
    </row>
    <row r="27" spans="1:6" ht="15.75">
      <c r="A27" s="8" t="s">
        <v>32</v>
      </c>
      <c r="B27" s="3"/>
      <c r="C27" s="4"/>
      <c r="D27" s="3">
        <v>90</v>
      </c>
      <c r="E27" s="3">
        <f t="shared" si="0"/>
        <v>90</v>
      </c>
      <c r="F27" s="9" t="s">
        <v>33</v>
      </c>
    </row>
    <row r="28" spans="1:6" ht="15.6">
      <c r="A28" s="3" t="s">
        <v>34</v>
      </c>
      <c r="B28" s="3">
        <v>36</v>
      </c>
      <c r="C28" s="3"/>
      <c r="D28" s="4">
        <v>30</v>
      </c>
      <c r="E28" s="3">
        <f t="shared" si="0"/>
        <v>66</v>
      </c>
      <c r="F28" s="3" t="s">
        <v>35</v>
      </c>
    </row>
    <row r="29" spans="1:6" ht="15.6">
      <c r="A29" s="3" t="s">
        <v>36</v>
      </c>
      <c r="B29" s="3">
        <v>181</v>
      </c>
      <c r="C29" s="3"/>
      <c r="D29" s="3">
        <v>7</v>
      </c>
      <c r="E29" s="3">
        <f t="shared" si="0"/>
        <v>188</v>
      </c>
      <c r="F29" s="3"/>
    </row>
    <row r="30" spans="1:6" ht="15.6">
      <c r="A30" s="3" t="s">
        <v>37</v>
      </c>
      <c r="B30" s="3">
        <v>32</v>
      </c>
      <c r="C30" s="3"/>
      <c r="D30" s="3">
        <v>24</v>
      </c>
      <c r="E30" s="3">
        <f t="shared" si="0"/>
        <v>56</v>
      </c>
      <c r="F30" s="3"/>
    </row>
    <row r="31" spans="1:6" ht="15.6">
      <c r="A31" s="3" t="s">
        <v>38</v>
      </c>
      <c r="B31" s="3">
        <v>146</v>
      </c>
      <c r="C31" s="3"/>
      <c r="D31" s="3">
        <v>12</v>
      </c>
      <c r="E31" s="3">
        <f t="shared" si="0"/>
        <v>158</v>
      </c>
      <c r="F31" s="3"/>
    </row>
    <row r="32" spans="1:6" ht="15.6">
      <c r="A32" s="3" t="s">
        <v>39</v>
      </c>
      <c r="B32" s="3">
        <v>56</v>
      </c>
      <c r="C32" s="3"/>
      <c r="D32" s="3"/>
      <c r="E32" s="3">
        <f t="shared" si="0"/>
        <v>56</v>
      </c>
      <c r="F32" s="3"/>
    </row>
    <row r="33" spans="1:6" ht="15.6">
      <c r="A33" s="3" t="s">
        <v>40</v>
      </c>
      <c r="B33" s="3">
        <v>264</v>
      </c>
      <c r="C33" s="3">
        <v>50</v>
      </c>
      <c r="D33" s="3">
        <v>37</v>
      </c>
      <c r="E33" s="3">
        <f t="shared" si="0"/>
        <v>351</v>
      </c>
      <c r="F33" s="3"/>
    </row>
    <row r="34" spans="1:6" ht="15.6">
      <c r="A34" s="3" t="s">
        <v>41</v>
      </c>
      <c r="B34" s="3">
        <v>17</v>
      </c>
      <c r="C34" s="3">
        <v>291</v>
      </c>
      <c r="D34" s="3">
        <v>86</v>
      </c>
      <c r="E34" s="3">
        <f t="shared" si="0"/>
        <v>394</v>
      </c>
      <c r="F34" s="3"/>
    </row>
    <row r="35" spans="1:6" ht="15.6">
      <c r="A35" s="3" t="s">
        <v>42</v>
      </c>
      <c r="B35" s="3">
        <v>105</v>
      </c>
      <c r="C35" s="3"/>
      <c r="D35" s="3">
        <v>2</v>
      </c>
      <c r="E35" s="3">
        <f t="shared" si="0"/>
        <v>107</v>
      </c>
      <c r="F35" s="3"/>
    </row>
    <row r="36" spans="1:6" ht="15.6">
      <c r="A36" s="3" t="s">
        <v>43</v>
      </c>
      <c r="B36" s="3">
        <v>202</v>
      </c>
      <c r="C36" s="3">
        <v>26</v>
      </c>
      <c r="D36" s="3">
        <v>7</v>
      </c>
      <c r="E36" s="3">
        <f t="shared" si="0"/>
        <v>235</v>
      </c>
      <c r="F36" s="3"/>
    </row>
    <row r="37" spans="1:6" ht="15.6">
      <c r="A37" s="3" t="s">
        <v>44</v>
      </c>
      <c r="B37" s="3">
        <v>20</v>
      </c>
      <c r="C37" s="3"/>
      <c r="D37" s="3">
        <v>8</v>
      </c>
      <c r="E37" s="3">
        <f t="shared" si="0"/>
        <v>28</v>
      </c>
      <c r="F37" s="3"/>
    </row>
    <row r="38" spans="1:6" ht="15.6">
      <c r="A38" s="3" t="s">
        <v>45</v>
      </c>
      <c r="B38" s="3">
        <v>30</v>
      </c>
      <c r="C38" s="3"/>
      <c r="D38" s="3">
        <v>6</v>
      </c>
      <c r="E38" s="3">
        <f t="shared" si="0"/>
        <v>36</v>
      </c>
      <c r="F38" s="3"/>
    </row>
    <row r="39" spans="1:6" ht="15.6">
      <c r="A39" s="3" t="s">
        <v>46</v>
      </c>
      <c r="B39" s="3">
        <v>59</v>
      </c>
      <c r="C39" s="3"/>
      <c r="D39" s="3">
        <v>12</v>
      </c>
      <c r="E39" s="3">
        <f t="shared" si="0"/>
        <v>71</v>
      </c>
      <c r="F39" s="3"/>
    </row>
    <row r="40" spans="1:6" ht="15.6">
      <c r="A40" s="3" t="s">
        <v>47</v>
      </c>
      <c r="B40" s="3">
        <v>165</v>
      </c>
      <c r="C40" s="3"/>
      <c r="D40" s="3">
        <v>11</v>
      </c>
      <c r="E40" s="3">
        <f t="shared" si="0"/>
        <v>176</v>
      </c>
      <c r="F40" s="3"/>
    </row>
    <row r="41" spans="1:6" ht="15.6">
      <c r="A41" s="3" t="s">
        <v>48</v>
      </c>
      <c r="B41" s="3">
        <v>264</v>
      </c>
      <c r="C41" s="4">
        <f>294-96</f>
        <v>198</v>
      </c>
      <c r="D41" s="3"/>
      <c r="E41" s="3">
        <f t="shared" si="0"/>
        <v>462</v>
      </c>
      <c r="F41" s="3" t="s">
        <v>49</v>
      </c>
    </row>
    <row r="42" spans="1:6" ht="15.6">
      <c r="A42" s="3" t="s">
        <v>50</v>
      </c>
      <c r="B42" s="3">
        <v>509</v>
      </c>
      <c r="C42" s="3">
        <v>226</v>
      </c>
      <c r="D42" s="3">
        <v>80</v>
      </c>
      <c r="E42" s="3">
        <f t="shared" si="0"/>
        <v>815</v>
      </c>
      <c r="F42" s="3"/>
    </row>
    <row r="43" spans="1:6" ht="15.6">
      <c r="A43" s="3" t="s">
        <v>51</v>
      </c>
      <c r="B43" s="3">
        <v>135</v>
      </c>
      <c r="C43" s="3">
        <v>34</v>
      </c>
      <c r="D43" s="3"/>
      <c r="E43" s="3">
        <f t="shared" si="0"/>
        <v>169</v>
      </c>
      <c r="F43" s="3"/>
    </row>
    <row r="44" spans="1:6" ht="15.6">
      <c r="A44" s="3" t="s">
        <v>52</v>
      </c>
      <c r="B44" s="3">
        <v>64</v>
      </c>
      <c r="C44" s="3"/>
      <c r="D44" s="3"/>
      <c r="E44" s="3">
        <f t="shared" si="0"/>
        <v>64</v>
      </c>
      <c r="F44" s="3"/>
    </row>
    <row r="45" spans="1:6" ht="15.6">
      <c r="A45" s="3" t="s">
        <v>53</v>
      </c>
      <c r="B45" s="4">
        <f>80-28</f>
        <v>52</v>
      </c>
      <c r="C45" s="3"/>
      <c r="D45" s="3">
        <v>29</v>
      </c>
      <c r="E45" s="3">
        <f t="shared" si="0"/>
        <v>81</v>
      </c>
      <c r="F45" s="3" t="s">
        <v>54</v>
      </c>
    </row>
    <row r="46" spans="1:6" ht="15.6">
      <c r="A46" s="3" t="s">
        <v>55</v>
      </c>
      <c r="B46" s="3">
        <v>71</v>
      </c>
      <c r="C46" s="3"/>
      <c r="D46" s="3">
        <v>5</v>
      </c>
      <c r="E46" s="3">
        <f t="shared" si="0"/>
        <v>76</v>
      </c>
      <c r="F46" s="3"/>
    </row>
    <row r="47" spans="1:6" ht="15.6">
      <c r="A47" s="3" t="s">
        <v>56</v>
      </c>
      <c r="B47" s="3">
        <v>165</v>
      </c>
      <c r="C47" s="3"/>
      <c r="D47" s="3">
        <v>16</v>
      </c>
      <c r="E47" s="3">
        <f t="shared" si="0"/>
        <v>181</v>
      </c>
      <c r="F47" s="3"/>
    </row>
    <row r="48" spans="1:6" ht="15.6">
      <c r="A48" s="3" t="s">
        <v>57</v>
      </c>
      <c r="B48" s="3">
        <v>44</v>
      </c>
      <c r="C48" s="3"/>
      <c r="D48" s="3"/>
      <c r="E48" s="3">
        <f t="shared" si="0"/>
        <v>44</v>
      </c>
      <c r="F48" s="3"/>
    </row>
    <row r="49" spans="1:6" ht="15.6">
      <c r="A49" s="3" t="s">
        <v>58</v>
      </c>
      <c r="B49" s="3">
        <v>204</v>
      </c>
      <c r="C49" s="3">
        <v>103</v>
      </c>
      <c r="D49" s="3"/>
      <c r="E49" s="3">
        <f t="shared" si="0"/>
        <v>307</v>
      </c>
      <c r="F49" s="3"/>
    </row>
    <row r="50" spans="1:6" ht="15.6">
      <c r="A50" s="3" t="s">
        <v>59</v>
      </c>
      <c r="B50" s="3">
        <v>124</v>
      </c>
      <c r="C50" s="3"/>
      <c r="D50" s="3">
        <v>20</v>
      </c>
      <c r="E50" s="3">
        <f t="shared" si="0"/>
        <v>144</v>
      </c>
      <c r="F50" s="3"/>
    </row>
    <row r="51" spans="1:6" ht="15.6">
      <c r="A51" s="3" t="s">
        <v>60</v>
      </c>
      <c r="B51" s="3">
        <v>64</v>
      </c>
      <c r="C51" s="3"/>
      <c r="D51" s="3"/>
      <c r="E51" s="3">
        <f t="shared" si="0"/>
        <v>64</v>
      </c>
      <c r="F51" s="3"/>
    </row>
    <row r="52" spans="1:6" ht="15.6">
      <c r="A52" s="3" t="s">
        <v>61</v>
      </c>
      <c r="B52" s="3">
        <v>53</v>
      </c>
      <c r="C52" s="3"/>
      <c r="D52" s="3">
        <v>36</v>
      </c>
      <c r="E52" s="3">
        <f t="shared" si="0"/>
        <v>89</v>
      </c>
      <c r="F52" s="3"/>
    </row>
    <row r="53" spans="1:6" ht="15.6">
      <c r="A53" s="3" t="s">
        <v>62</v>
      </c>
      <c r="B53" s="3">
        <v>80</v>
      </c>
      <c r="C53" s="3"/>
      <c r="D53" s="3"/>
      <c r="E53" s="3">
        <f t="shared" si="0"/>
        <v>80</v>
      </c>
      <c r="F53" s="3"/>
    </row>
    <row r="54" spans="1:6" ht="15.6">
      <c r="A54" s="3" t="s">
        <v>63</v>
      </c>
      <c r="B54" s="3">
        <v>52</v>
      </c>
      <c r="C54" s="3"/>
      <c r="D54" s="3">
        <v>7</v>
      </c>
      <c r="E54" s="3">
        <f t="shared" si="0"/>
        <v>59</v>
      </c>
      <c r="F54" s="3"/>
    </row>
    <row r="55" spans="1:6" ht="15.6">
      <c r="A55" s="3" t="s">
        <v>64</v>
      </c>
      <c r="B55" s="3">
        <v>129</v>
      </c>
      <c r="C55" s="3"/>
      <c r="D55" s="3">
        <v>8</v>
      </c>
      <c r="E55" s="3">
        <f t="shared" si="0"/>
        <v>137</v>
      </c>
      <c r="F55" s="3"/>
    </row>
    <row r="56" spans="1:6" ht="15.6">
      <c r="A56" s="3" t="s">
        <v>65</v>
      </c>
      <c r="B56" s="3">
        <v>187</v>
      </c>
      <c r="C56" s="3"/>
      <c r="D56" s="3">
        <v>6</v>
      </c>
      <c r="E56" s="3">
        <f t="shared" si="0"/>
        <v>193</v>
      </c>
      <c r="F56" s="3"/>
    </row>
    <row r="57" spans="1:6" ht="15.6">
      <c r="A57" s="3" t="s">
        <v>66</v>
      </c>
      <c r="B57" s="3">
        <v>151</v>
      </c>
      <c r="C57" s="3">
        <v>31</v>
      </c>
      <c r="D57" s="3">
        <v>4</v>
      </c>
      <c r="E57" s="3">
        <f t="shared" si="0"/>
        <v>186</v>
      </c>
      <c r="F57" s="3"/>
    </row>
    <row r="58" spans="1:6" ht="15.6">
      <c r="A58" s="3" t="s">
        <v>67</v>
      </c>
      <c r="B58" s="3">
        <v>184</v>
      </c>
      <c r="C58" s="3"/>
      <c r="D58" s="3">
        <v>10</v>
      </c>
      <c r="E58" s="3">
        <f t="shared" si="0"/>
        <v>194</v>
      </c>
      <c r="F58" s="3"/>
    </row>
    <row r="59" spans="1:6" ht="15.6">
      <c r="A59" s="3" t="s">
        <v>68</v>
      </c>
      <c r="B59" s="3">
        <v>40</v>
      </c>
      <c r="C59" s="3"/>
      <c r="D59" s="3"/>
      <c r="E59" s="3">
        <f t="shared" si="0"/>
        <v>40</v>
      </c>
      <c r="F59" s="3"/>
    </row>
    <row r="60" spans="1:6" ht="15.6">
      <c r="A60" s="3" t="s">
        <v>69</v>
      </c>
      <c r="B60" s="3">
        <v>279</v>
      </c>
      <c r="C60" s="3">
        <v>392</v>
      </c>
      <c r="D60" s="3"/>
      <c r="E60" s="3">
        <f t="shared" si="0"/>
        <v>671</v>
      </c>
      <c r="F60" s="3"/>
    </row>
    <row r="61" spans="1:6" ht="15.6">
      <c r="A61" s="3" t="s">
        <v>70</v>
      </c>
      <c r="B61" s="3">
        <v>278</v>
      </c>
      <c r="C61" s="3"/>
      <c r="D61" s="3">
        <v>6</v>
      </c>
      <c r="E61" s="3">
        <f t="shared" si="0"/>
        <v>284</v>
      </c>
      <c r="F61" s="3"/>
    </row>
    <row r="62" spans="1:6" ht="15.6">
      <c r="A62" s="3" t="s">
        <v>71</v>
      </c>
      <c r="B62" s="3">
        <v>54</v>
      </c>
      <c r="C62" s="3">
        <v>196</v>
      </c>
      <c r="D62" s="3">
        <v>24</v>
      </c>
      <c r="E62" s="3">
        <f t="shared" si="0"/>
        <v>274</v>
      </c>
      <c r="F62" s="3"/>
    </row>
    <row r="63" spans="1:6" ht="15.6">
      <c r="A63" s="3" t="s">
        <v>72</v>
      </c>
      <c r="B63" s="3">
        <v>54</v>
      </c>
      <c r="C63" s="3"/>
      <c r="D63" s="3">
        <v>25</v>
      </c>
      <c r="E63" s="3">
        <f t="shared" si="0"/>
        <v>79</v>
      </c>
      <c r="F63" s="3"/>
    </row>
    <row r="64" spans="1:6" ht="15.6">
      <c r="A64" s="3" t="s">
        <v>73</v>
      </c>
      <c r="B64" s="3">
        <v>308</v>
      </c>
      <c r="C64" s="3">
        <v>160</v>
      </c>
      <c r="D64" s="3">
        <v>57</v>
      </c>
      <c r="E64" s="3">
        <f t="shared" si="0"/>
        <v>525</v>
      </c>
      <c r="F64" s="3"/>
    </row>
    <row r="65" spans="1:6" ht="15.6">
      <c r="A65" s="3" t="s">
        <v>74</v>
      </c>
      <c r="B65" s="3">
        <v>104</v>
      </c>
      <c r="C65" s="3"/>
      <c r="D65" s="3">
        <v>39</v>
      </c>
      <c r="E65" s="3">
        <f t="shared" si="0"/>
        <v>143</v>
      </c>
      <c r="F65" s="3"/>
    </row>
    <row r="66" spans="1:6" ht="15.6">
      <c r="A66" s="3" t="s">
        <v>75</v>
      </c>
      <c r="B66" s="3">
        <v>536</v>
      </c>
      <c r="C66" s="4">
        <f>185-110</f>
        <v>75</v>
      </c>
      <c r="D66" s="4">
        <f>76-58</f>
        <v>18</v>
      </c>
      <c r="E66" s="3">
        <f t="shared" si="0"/>
        <v>629</v>
      </c>
      <c r="F66" s="4" t="s">
        <v>76</v>
      </c>
    </row>
    <row r="67" spans="1:6" ht="15.6">
      <c r="A67" s="3" t="s">
        <v>77</v>
      </c>
      <c r="B67" s="3">
        <v>117</v>
      </c>
      <c r="C67" s="3"/>
      <c r="D67" s="3">
        <v>27</v>
      </c>
      <c r="E67" s="3">
        <f t="shared" ref="E67:E129" si="1">SUM(B67:D67)</f>
        <v>144</v>
      </c>
      <c r="F67" s="3"/>
    </row>
    <row r="68" spans="1:6" ht="15.6">
      <c r="A68" s="3" t="s">
        <v>78</v>
      </c>
      <c r="B68" s="3">
        <v>165</v>
      </c>
      <c r="C68" s="3">
        <v>28</v>
      </c>
      <c r="D68" s="3">
        <v>5</v>
      </c>
      <c r="E68" s="3">
        <f t="shared" si="1"/>
        <v>198</v>
      </c>
      <c r="F68" s="3"/>
    </row>
    <row r="69" spans="1:6" ht="15.75">
      <c r="A69" s="3" t="s">
        <v>79</v>
      </c>
      <c r="B69" s="3">
        <v>261</v>
      </c>
      <c r="C69" s="3">
        <v>67</v>
      </c>
      <c r="D69" s="3">
        <v>14</v>
      </c>
      <c r="E69" s="3">
        <f t="shared" si="1"/>
        <v>342</v>
      </c>
      <c r="F69" s="3"/>
    </row>
    <row r="70" spans="1:6" ht="15.6">
      <c r="A70" s="3" t="s">
        <v>80</v>
      </c>
      <c r="B70" s="3">
        <v>126</v>
      </c>
      <c r="C70" s="3"/>
      <c r="D70" s="3">
        <v>10</v>
      </c>
      <c r="E70" s="3">
        <f t="shared" si="1"/>
        <v>136</v>
      </c>
      <c r="F70" s="3"/>
    </row>
    <row r="71" spans="1:6" ht="15.6">
      <c r="A71" s="3" t="s">
        <v>81</v>
      </c>
      <c r="B71" s="3">
        <v>362</v>
      </c>
      <c r="C71" s="3">
        <v>160</v>
      </c>
      <c r="D71" s="3"/>
      <c r="E71" s="3">
        <f t="shared" si="1"/>
        <v>522</v>
      </c>
      <c r="F71" s="3"/>
    </row>
    <row r="72" spans="1:6" ht="15.6">
      <c r="A72" s="3" t="s">
        <v>82</v>
      </c>
      <c r="B72" s="3">
        <v>128</v>
      </c>
      <c r="C72" s="3">
        <v>16</v>
      </c>
      <c r="D72" s="3">
        <v>6</v>
      </c>
      <c r="E72" s="3">
        <f t="shared" si="1"/>
        <v>150</v>
      </c>
      <c r="F72" s="3"/>
    </row>
    <row r="73" spans="1:6" ht="15.6">
      <c r="A73" s="3" t="s">
        <v>83</v>
      </c>
      <c r="B73" s="3">
        <v>56</v>
      </c>
      <c r="C73" s="3"/>
      <c r="D73" s="3">
        <v>12</v>
      </c>
      <c r="E73" s="3">
        <f t="shared" si="1"/>
        <v>68</v>
      </c>
      <c r="F73" s="3"/>
    </row>
    <row r="74" spans="1:6" ht="15.6">
      <c r="A74" s="3" t="s">
        <v>84</v>
      </c>
      <c r="B74" s="3">
        <v>85</v>
      </c>
      <c r="C74" s="3"/>
      <c r="D74" s="3">
        <v>26</v>
      </c>
      <c r="E74" s="3">
        <f t="shared" si="1"/>
        <v>111</v>
      </c>
      <c r="F74" s="3"/>
    </row>
    <row r="75" spans="1:6" ht="15.6">
      <c r="A75" s="3" t="s">
        <v>85</v>
      </c>
      <c r="B75" s="3">
        <v>127</v>
      </c>
      <c r="C75" s="3">
        <v>74</v>
      </c>
      <c r="D75" s="3">
        <v>40</v>
      </c>
      <c r="E75" s="3">
        <f t="shared" si="1"/>
        <v>241</v>
      </c>
      <c r="F75" s="3"/>
    </row>
    <row r="76" spans="1:6" ht="15.6">
      <c r="A76" s="3" t="s">
        <v>86</v>
      </c>
      <c r="B76" s="3">
        <v>20</v>
      </c>
      <c r="C76" s="3"/>
      <c r="D76" s="3">
        <v>7</v>
      </c>
      <c r="E76" s="3">
        <f t="shared" si="1"/>
        <v>27</v>
      </c>
      <c r="F76" s="3"/>
    </row>
    <row r="77" spans="1:6" ht="15.6">
      <c r="A77" s="3" t="s">
        <v>87</v>
      </c>
      <c r="B77" s="3"/>
      <c r="C77" s="3"/>
      <c r="D77" s="3">
        <v>3</v>
      </c>
      <c r="E77" s="3">
        <f t="shared" si="1"/>
        <v>3</v>
      </c>
      <c r="F77" s="3"/>
    </row>
    <row r="78" spans="1:6" ht="15.6">
      <c r="A78" s="3" t="s">
        <v>88</v>
      </c>
      <c r="B78" s="3">
        <v>40</v>
      </c>
      <c r="C78" s="3"/>
      <c r="D78" s="3">
        <v>12</v>
      </c>
      <c r="E78" s="3">
        <f t="shared" si="1"/>
        <v>52</v>
      </c>
      <c r="F78" s="3"/>
    </row>
    <row r="79" spans="1:6" ht="15.6">
      <c r="A79" s="3" t="s">
        <v>89</v>
      </c>
      <c r="B79" s="3">
        <v>20</v>
      </c>
      <c r="C79" s="3"/>
      <c r="D79" s="3">
        <v>8</v>
      </c>
      <c r="E79" s="3">
        <f t="shared" si="1"/>
        <v>28</v>
      </c>
      <c r="F79" s="3"/>
    </row>
    <row r="80" spans="1:6" ht="15.6">
      <c r="A80" s="3" t="s">
        <v>90</v>
      </c>
      <c r="B80" s="3">
        <v>52</v>
      </c>
      <c r="C80" s="3"/>
      <c r="D80" s="3">
        <v>7</v>
      </c>
      <c r="E80" s="3">
        <f t="shared" si="1"/>
        <v>59</v>
      </c>
      <c r="F80" s="3"/>
    </row>
    <row r="81" spans="1:6" ht="15.6">
      <c r="A81" s="3" t="s">
        <v>91</v>
      </c>
      <c r="B81" s="3">
        <v>68</v>
      </c>
      <c r="C81" s="3"/>
      <c r="D81" s="3"/>
      <c r="E81" s="3">
        <f t="shared" si="1"/>
        <v>68</v>
      </c>
      <c r="F81" s="3"/>
    </row>
    <row r="82" spans="1:6" ht="15.6">
      <c r="A82" s="3" t="s">
        <v>92</v>
      </c>
      <c r="B82" s="3"/>
      <c r="C82" s="3"/>
      <c r="D82" s="3">
        <v>12</v>
      </c>
      <c r="E82" s="3">
        <f t="shared" si="1"/>
        <v>12</v>
      </c>
      <c r="F82" s="3"/>
    </row>
    <row r="83" spans="1:6" ht="15.6">
      <c r="A83" s="3" t="s">
        <v>93</v>
      </c>
      <c r="B83" s="3">
        <v>44</v>
      </c>
      <c r="C83" s="3"/>
      <c r="D83" s="3"/>
      <c r="E83" s="3">
        <f t="shared" si="1"/>
        <v>44</v>
      </c>
      <c r="F83" s="3"/>
    </row>
    <row r="84" spans="1:6" ht="15.6">
      <c r="A84" s="3" t="s">
        <v>94</v>
      </c>
      <c r="B84" s="3">
        <v>296</v>
      </c>
      <c r="C84" s="3">
        <v>104</v>
      </c>
      <c r="D84" s="3">
        <v>33</v>
      </c>
      <c r="E84" s="3">
        <f t="shared" si="1"/>
        <v>433</v>
      </c>
      <c r="F84" s="3"/>
    </row>
    <row r="85" spans="1:6" ht="15.6">
      <c r="A85" s="3" t="s">
        <v>95</v>
      </c>
      <c r="B85" s="3">
        <v>84</v>
      </c>
      <c r="C85" s="3"/>
      <c r="D85" s="3">
        <v>8</v>
      </c>
      <c r="E85" s="3">
        <f t="shared" si="1"/>
        <v>92</v>
      </c>
      <c r="F85" s="3"/>
    </row>
    <row r="86" spans="1:6" ht="15.6">
      <c r="A86" s="3" t="s">
        <v>96</v>
      </c>
      <c r="B86" s="3">
        <v>74</v>
      </c>
      <c r="C86" s="3"/>
      <c r="D86" s="3">
        <v>10</v>
      </c>
      <c r="E86" s="3">
        <f t="shared" si="1"/>
        <v>84</v>
      </c>
      <c r="F86" s="3"/>
    </row>
    <row r="87" spans="1:6" ht="15.6">
      <c r="A87" s="3" t="s">
        <v>97</v>
      </c>
      <c r="B87" s="3">
        <v>48</v>
      </c>
      <c r="C87" s="3"/>
      <c r="D87" s="3">
        <v>8</v>
      </c>
      <c r="E87" s="3">
        <f t="shared" si="1"/>
        <v>56</v>
      </c>
      <c r="F87" s="3"/>
    </row>
    <row r="88" spans="1:6" ht="15.6">
      <c r="A88" s="3" t="s">
        <v>98</v>
      </c>
      <c r="B88" s="3">
        <v>72</v>
      </c>
      <c r="C88" s="3"/>
      <c r="D88" s="3">
        <v>6</v>
      </c>
      <c r="E88" s="3">
        <f t="shared" si="1"/>
        <v>78</v>
      </c>
      <c r="F88" s="3"/>
    </row>
    <row r="89" spans="1:6" ht="15.6">
      <c r="A89" s="3" t="s">
        <v>99</v>
      </c>
      <c r="B89" s="3">
        <v>60</v>
      </c>
      <c r="C89" s="3"/>
      <c r="D89" s="3">
        <v>12</v>
      </c>
      <c r="E89" s="3">
        <f t="shared" si="1"/>
        <v>72</v>
      </c>
      <c r="F89" s="3"/>
    </row>
    <row r="90" spans="1:6" ht="15.6">
      <c r="A90" s="3" t="s">
        <v>100</v>
      </c>
      <c r="B90" s="3">
        <v>80</v>
      </c>
      <c r="C90" s="3"/>
      <c r="D90" s="3"/>
      <c r="E90" s="3">
        <f t="shared" si="1"/>
        <v>80</v>
      </c>
      <c r="F90" s="3"/>
    </row>
    <row r="91" spans="1:6" ht="15.6">
      <c r="A91" s="3" t="s">
        <v>101</v>
      </c>
      <c r="B91" s="3">
        <v>92</v>
      </c>
      <c r="C91" s="3"/>
      <c r="D91" s="3">
        <v>6</v>
      </c>
      <c r="E91" s="3">
        <f t="shared" si="1"/>
        <v>98</v>
      </c>
      <c r="F91" s="3"/>
    </row>
    <row r="92" spans="1:6" ht="15.6">
      <c r="A92" s="3" t="s">
        <v>102</v>
      </c>
      <c r="B92" s="3">
        <v>126</v>
      </c>
      <c r="C92" s="3"/>
      <c r="D92" s="3"/>
      <c r="E92" s="3">
        <f t="shared" si="1"/>
        <v>126</v>
      </c>
      <c r="F92" s="3"/>
    </row>
    <row r="93" spans="1:6" ht="15.6">
      <c r="A93" s="3" t="s">
        <v>103</v>
      </c>
      <c r="B93" s="3">
        <v>40</v>
      </c>
      <c r="C93" s="3">
        <v>28</v>
      </c>
      <c r="D93" s="3"/>
      <c r="E93" s="3">
        <f t="shared" si="1"/>
        <v>68</v>
      </c>
      <c r="F93" s="3"/>
    </row>
    <row r="94" spans="1:6" ht="15.6">
      <c r="A94" s="3" t="s">
        <v>104</v>
      </c>
      <c r="B94" s="3">
        <v>120</v>
      </c>
      <c r="C94" s="3">
        <v>24</v>
      </c>
      <c r="D94" s="3"/>
      <c r="E94" s="3">
        <f t="shared" si="1"/>
        <v>144</v>
      </c>
      <c r="F94" s="3"/>
    </row>
    <row r="95" spans="1:6" ht="15.6">
      <c r="A95" s="3" t="s">
        <v>105</v>
      </c>
      <c r="B95" s="3">
        <v>48</v>
      </c>
      <c r="C95" s="3"/>
      <c r="D95" s="3"/>
      <c r="E95" s="3">
        <f t="shared" si="1"/>
        <v>48</v>
      </c>
      <c r="F95" s="3"/>
    </row>
    <row r="96" spans="1:6" ht="15.6">
      <c r="A96" s="3" t="s">
        <v>106</v>
      </c>
      <c r="B96" s="3">
        <v>70</v>
      </c>
      <c r="C96" s="3"/>
      <c r="D96" s="3"/>
      <c r="E96" s="3">
        <f t="shared" si="1"/>
        <v>70</v>
      </c>
      <c r="F96" s="3"/>
    </row>
    <row r="97" spans="1:6" ht="15.6">
      <c r="A97" s="3" t="s">
        <v>107</v>
      </c>
      <c r="B97" s="3">
        <v>71</v>
      </c>
      <c r="C97" s="3">
        <v>450</v>
      </c>
      <c r="D97" s="3"/>
      <c r="E97" s="3">
        <f t="shared" si="1"/>
        <v>521</v>
      </c>
      <c r="F97" s="3"/>
    </row>
    <row r="98" spans="1:6" ht="15.6">
      <c r="A98" s="3" t="s">
        <v>108</v>
      </c>
      <c r="B98" s="3">
        <v>48</v>
      </c>
      <c r="C98" s="3"/>
      <c r="D98" s="3">
        <v>16</v>
      </c>
      <c r="E98" s="3">
        <f t="shared" si="1"/>
        <v>64</v>
      </c>
      <c r="F98" s="3"/>
    </row>
    <row r="99" spans="1:6" ht="15.6">
      <c r="A99" s="3" t="s">
        <v>109</v>
      </c>
      <c r="B99" s="3">
        <v>124</v>
      </c>
      <c r="C99" s="3"/>
      <c r="D99" s="3"/>
      <c r="E99" s="3">
        <f t="shared" si="1"/>
        <v>124</v>
      </c>
      <c r="F99" s="3"/>
    </row>
    <row r="100" spans="1:6" ht="15.6">
      <c r="A100" s="3" t="s">
        <v>110</v>
      </c>
      <c r="B100" s="3">
        <v>102</v>
      </c>
      <c r="C100" s="3"/>
      <c r="D100" s="3">
        <v>8</v>
      </c>
      <c r="E100" s="3">
        <f t="shared" si="1"/>
        <v>110</v>
      </c>
      <c r="F100" s="3"/>
    </row>
    <row r="101" spans="1:6" ht="15.6">
      <c r="A101" s="3" t="s">
        <v>111</v>
      </c>
      <c r="B101" s="3">
        <v>344</v>
      </c>
      <c r="C101" s="3">
        <v>73</v>
      </c>
      <c r="D101" s="3">
        <v>6</v>
      </c>
      <c r="E101" s="3">
        <f t="shared" si="1"/>
        <v>423</v>
      </c>
      <c r="F101" s="3"/>
    </row>
    <row r="102" spans="1:6" ht="15.6">
      <c r="A102" s="3" t="s">
        <v>112</v>
      </c>
      <c r="B102" s="3">
        <v>152</v>
      </c>
      <c r="C102" s="3"/>
      <c r="D102" s="3">
        <v>1</v>
      </c>
      <c r="E102" s="3">
        <f t="shared" si="1"/>
        <v>153</v>
      </c>
      <c r="F102" s="3"/>
    </row>
    <row r="103" spans="1:6" ht="15.6">
      <c r="A103" s="3" t="s">
        <v>113</v>
      </c>
      <c r="B103" s="3">
        <v>48</v>
      </c>
      <c r="C103" s="3"/>
      <c r="D103" s="3">
        <v>12</v>
      </c>
      <c r="E103" s="3">
        <f t="shared" si="1"/>
        <v>60</v>
      </c>
      <c r="F103" s="3"/>
    </row>
    <row r="104" spans="1:6" ht="15.6">
      <c r="A104" s="3" t="s">
        <v>114</v>
      </c>
      <c r="B104" s="3">
        <v>68</v>
      </c>
      <c r="C104" s="3"/>
      <c r="D104" s="4">
        <f>65-10</f>
        <v>55</v>
      </c>
      <c r="E104" s="3">
        <f t="shared" si="1"/>
        <v>123</v>
      </c>
      <c r="F104" s="3" t="s">
        <v>115</v>
      </c>
    </row>
    <row r="105" spans="1:6" ht="15.6">
      <c r="A105" s="3" t="s">
        <v>116</v>
      </c>
      <c r="B105" s="3">
        <v>150</v>
      </c>
      <c r="C105" s="3"/>
      <c r="D105" s="3">
        <v>16</v>
      </c>
      <c r="E105" s="3">
        <f t="shared" si="1"/>
        <v>166</v>
      </c>
      <c r="F105" s="3"/>
    </row>
    <row r="106" spans="1:6" ht="15.6">
      <c r="A106" s="3" t="s">
        <v>117</v>
      </c>
      <c r="B106" s="3">
        <v>48</v>
      </c>
      <c r="C106" s="3"/>
      <c r="D106" s="3">
        <v>6</v>
      </c>
      <c r="E106" s="3">
        <f t="shared" si="1"/>
        <v>54</v>
      </c>
      <c r="F106" s="3"/>
    </row>
    <row r="107" spans="1:6" ht="15.6">
      <c r="A107" s="3" t="s">
        <v>118</v>
      </c>
      <c r="B107" s="3">
        <v>354</v>
      </c>
      <c r="C107" s="3"/>
      <c r="D107" s="3">
        <v>38</v>
      </c>
      <c r="E107" s="3">
        <f t="shared" si="1"/>
        <v>392</v>
      </c>
      <c r="F107" s="3"/>
    </row>
    <row r="108" spans="1:6" ht="15.6">
      <c r="A108" s="3" t="s">
        <v>119</v>
      </c>
      <c r="B108" s="3">
        <v>64</v>
      </c>
      <c r="C108" s="3"/>
      <c r="D108" s="3"/>
      <c r="E108" s="3">
        <f t="shared" si="1"/>
        <v>64</v>
      </c>
      <c r="F108" s="3"/>
    </row>
    <row r="109" spans="1:6" ht="15.6">
      <c r="A109" s="3" t="s">
        <v>120</v>
      </c>
      <c r="B109" s="3">
        <v>164</v>
      </c>
      <c r="C109" s="3"/>
      <c r="D109" s="3"/>
      <c r="E109" s="3">
        <f t="shared" si="1"/>
        <v>164</v>
      </c>
      <c r="F109" s="3"/>
    </row>
    <row r="110" spans="1:6" ht="15.6">
      <c r="A110" s="3" t="s">
        <v>121</v>
      </c>
      <c r="B110" s="3">
        <v>80</v>
      </c>
      <c r="C110" s="3"/>
      <c r="D110" s="3">
        <v>4</v>
      </c>
      <c r="E110" s="3">
        <f t="shared" si="1"/>
        <v>84</v>
      </c>
      <c r="F110" s="3"/>
    </row>
    <row r="111" spans="1:6" ht="15.6">
      <c r="A111" s="3" t="s">
        <v>122</v>
      </c>
      <c r="B111" s="3">
        <v>132</v>
      </c>
      <c r="C111" s="3">
        <v>10</v>
      </c>
      <c r="D111" s="3">
        <v>13</v>
      </c>
      <c r="E111" s="3">
        <f t="shared" si="1"/>
        <v>155</v>
      </c>
      <c r="F111" s="3"/>
    </row>
    <row r="112" spans="1:6" ht="15.6">
      <c r="A112" s="3" t="s">
        <v>123</v>
      </c>
      <c r="B112" s="3">
        <v>222</v>
      </c>
      <c r="C112" s="3">
        <v>76</v>
      </c>
      <c r="D112" s="3">
        <v>8</v>
      </c>
      <c r="E112" s="3">
        <f t="shared" si="1"/>
        <v>306</v>
      </c>
      <c r="F112" s="3"/>
    </row>
    <row r="113" spans="1:6" ht="15.6">
      <c r="A113" s="3" t="s">
        <v>124</v>
      </c>
      <c r="B113" s="3">
        <v>227</v>
      </c>
      <c r="C113" s="3"/>
      <c r="D113" s="3"/>
      <c r="E113" s="3">
        <f t="shared" si="1"/>
        <v>227</v>
      </c>
      <c r="F113" s="3"/>
    </row>
    <row r="114" spans="1:6" ht="15.6">
      <c r="A114" s="3" t="s">
        <v>125</v>
      </c>
      <c r="B114" s="3">
        <v>97</v>
      </c>
      <c r="C114" s="3"/>
      <c r="D114" s="3">
        <v>16</v>
      </c>
      <c r="E114" s="3">
        <f t="shared" si="1"/>
        <v>113</v>
      </c>
      <c r="F114" s="3"/>
    </row>
    <row r="115" spans="1:6" ht="15.6">
      <c r="A115" s="3" t="s">
        <v>126</v>
      </c>
      <c r="B115" s="3">
        <v>24</v>
      </c>
      <c r="C115" s="3"/>
      <c r="D115" s="3">
        <v>6</v>
      </c>
      <c r="E115" s="3">
        <f t="shared" si="1"/>
        <v>30</v>
      </c>
      <c r="F115" s="3"/>
    </row>
    <row r="116" spans="1:6" ht="15.6">
      <c r="A116" s="3" t="s">
        <v>127</v>
      </c>
      <c r="B116" s="3">
        <v>54</v>
      </c>
      <c r="C116" s="3">
        <v>10</v>
      </c>
      <c r="D116" s="3"/>
      <c r="E116" s="3">
        <f t="shared" si="1"/>
        <v>64</v>
      </c>
      <c r="F116" s="3"/>
    </row>
    <row r="117" spans="1:6" ht="15.6">
      <c r="A117" s="3" t="s">
        <v>128</v>
      </c>
      <c r="B117" s="3">
        <v>56</v>
      </c>
      <c r="C117" s="3"/>
      <c r="D117" s="3"/>
      <c r="E117" s="3">
        <f t="shared" si="1"/>
        <v>56</v>
      </c>
      <c r="F117" s="3"/>
    </row>
    <row r="118" spans="1:6" ht="15.6">
      <c r="A118" s="3" t="s">
        <v>129</v>
      </c>
      <c r="B118" s="3">
        <v>60</v>
      </c>
      <c r="C118" s="3"/>
      <c r="D118" s="3"/>
      <c r="E118" s="3">
        <f t="shared" si="1"/>
        <v>60</v>
      </c>
      <c r="F118" s="3"/>
    </row>
    <row r="119" spans="1:6" ht="15.6">
      <c r="A119" s="3" t="s">
        <v>130</v>
      </c>
      <c r="B119" s="3">
        <v>144</v>
      </c>
      <c r="C119" s="3"/>
      <c r="D119" s="3"/>
      <c r="E119" s="3">
        <f t="shared" si="1"/>
        <v>144</v>
      </c>
      <c r="F119" s="3"/>
    </row>
    <row r="120" spans="1:6" ht="15.6">
      <c r="A120" s="3" t="s">
        <v>131</v>
      </c>
      <c r="B120" s="3">
        <v>94</v>
      </c>
      <c r="C120" s="3"/>
      <c r="D120" s="3"/>
      <c r="E120" s="3">
        <f t="shared" si="1"/>
        <v>94</v>
      </c>
      <c r="F120" s="3"/>
    </row>
    <row r="121" spans="1:6" ht="15.6">
      <c r="A121" s="3" t="s">
        <v>132</v>
      </c>
      <c r="B121" s="3">
        <v>305</v>
      </c>
      <c r="C121" s="3"/>
      <c r="D121" s="3">
        <v>17</v>
      </c>
      <c r="E121" s="3">
        <f t="shared" si="1"/>
        <v>322</v>
      </c>
      <c r="F121" s="3"/>
    </row>
    <row r="122" spans="1:6" ht="15.6">
      <c r="A122" s="3" t="s">
        <v>133</v>
      </c>
      <c r="B122" s="3">
        <v>30</v>
      </c>
      <c r="C122" s="3"/>
      <c r="D122" s="3"/>
      <c r="E122" s="3">
        <f t="shared" si="1"/>
        <v>30</v>
      </c>
      <c r="F122" s="3"/>
    </row>
    <row r="123" spans="1:6" ht="15.6">
      <c r="A123" s="3" t="s">
        <v>134</v>
      </c>
      <c r="B123" s="3">
        <v>48</v>
      </c>
      <c r="C123" s="3"/>
      <c r="D123" s="3">
        <v>4</v>
      </c>
      <c r="E123" s="3">
        <f t="shared" si="1"/>
        <v>52</v>
      </c>
      <c r="F123" s="3"/>
    </row>
    <row r="124" spans="1:6" ht="15.6">
      <c r="A124" s="3" t="s">
        <v>135</v>
      </c>
      <c r="B124" s="3">
        <v>289</v>
      </c>
      <c r="C124" s="3">
        <v>60</v>
      </c>
      <c r="D124" s="4">
        <f>22+8</f>
        <v>30</v>
      </c>
      <c r="E124" s="3">
        <f t="shared" si="1"/>
        <v>379</v>
      </c>
      <c r="F124" s="3" t="s">
        <v>136</v>
      </c>
    </row>
    <row r="125" spans="1:6" ht="15.6">
      <c r="A125" s="3" t="s">
        <v>137</v>
      </c>
      <c r="B125" s="3">
        <v>90</v>
      </c>
      <c r="C125" s="3">
        <v>28</v>
      </c>
      <c r="D125" s="3"/>
      <c r="E125" s="3">
        <f t="shared" si="1"/>
        <v>118</v>
      </c>
      <c r="F125" s="3"/>
    </row>
    <row r="126" spans="1:6" ht="15.6">
      <c r="A126" s="3" t="s">
        <v>138</v>
      </c>
      <c r="B126" s="3">
        <v>54</v>
      </c>
      <c r="C126" s="3"/>
      <c r="D126" s="3">
        <v>12</v>
      </c>
      <c r="E126" s="3">
        <f t="shared" si="1"/>
        <v>66</v>
      </c>
      <c r="F126" s="3"/>
    </row>
    <row r="127" spans="1:6" ht="15.6">
      <c r="A127" s="3" t="s">
        <v>139</v>
      </c>
      <c r="B127" s="3">
        <v>179</v>
      </c>
      <c r="C127" s="3">
        <v>69</v>
      </c>
      <c r="D127" s="3">
        <v>23</v>
      </c>
      <c r="E127" s="3">
        <f t="shared" si="1"/>
        <v>271</v>
      </c>
      <c r="F127" s="3"/>
    </row>
    <row r="128" spans="1:6" ht="15.6">
      <c r="A128" s="3" t="s">
        <v>140</v>
      </c>
      <c r="B128" s="3">
        <v>169</v>
      </c>
      <c r="C128" s="3">
        <v>25</v>
      </c>
      <c r="D128" s="3">
        <v>12</v>
      </c>
      <c r="E128" s="3">
        <f t="shared" si="1"/>
        <v>206</v>
      </c>
      <c r="F128" s="3"/>
    </row>
    <row r="129" spans="1:6" ht="15.6">
      <c r="A129" s="3" t="s">
        <v>141</v>
      </c>
      <c r="B129" s="3">
        <v>73</v>
      </c>
      <c r="C129" s="3"/>
      <c r="D129" s="3">
        <v>10</v>
      </c>
      <c r="E129" s="3">
        <f t="shared" si="1"/>
        <v>83</v>
      </c>
      <c r="F129" s="3"/>
    </row>
    <row r="130" spans="1:6" ht="15.6">
      <c r="A130" s="3" t="s">
        <v>142</v>
      </c>
      <c r="B130" s="3">
        <v>39</v>
      </c>
      <c r="C130" s="3"/>
      <c r="D130" s="3">
        <v>12</v>
      </c>
      <c r="E130" s="3">
        <f t="shared" ref="E130:E193" si="2">SUM(B130:D130)</f>
        <v>51</v>
      </c>
      <c r="F130" s="3"/>
    </row>
    <row r="131" spans="1:6" ht="15.6">
      <c r="A131" s="3" t="s">
        <v>143</v>
      </c>
      <c r="B131" s="3">
        <v>78</v>
      </c>
      <c r="C131" s="3"/>
      <c r="D131" s="3">
        <v>17</v>
      </c>
      <c r="E131" s="3">
        <f t="shared" si="2"/>
        <v>95</v>
      </c>
      <c r="F131" s="3"/>
    </row>
    <row r="132" spans="1:6" ht="15.6">
      <c r="A132" s="3" t="s">
        <v>144</v>
      </c>
      <c r="B132" s="3">
        <v>80</v>
      </c>
      <c r="C132" s="3">
        <v>30</v>
      </c>
      <c r="D132" s="3"/>
      <c r="E132" s="3">
        <f t="shared" si="2"/>
        <v>110</v>
      </c>
      <c r="F132" s="3"/>
    </row>
    <row r="133" spans="1:6" ht="15.6">
      <c r="A133" s="3" t="s">
        <v>145</v>
      </c>
      <c r="B133" s="3">
        <v>29</v>
      </c>
      <c r="C133" s="3">
        <v>14</v>
      </c>
      <c r="D133" s="3">
        <v>5</v>
      </c>
      <c r="E133" s="3">
        <f t="shared" si="2"/>
        <v>48</v>
      </c>
      <c r="F133" s="3"/>
    </row>
    <row r="134" spans="1:6" ht="15.6">
      <c r="A134" s="3" t="s">
        <v>146</v>
      </c>
      <c r="B134" s="3">
        <v>10</v>
      </c>
      <c r="C134" s="3"/>
      <c r="D134" s="3">
        <v>12</v>
      </c>
      <c r="E134" s="3">
        <f t="shared" si="2"/>
        <v>22</v>
      </c>
      <c r="F134" s="3"/>
    </row>
    <row r="135" spans="1:6" ht="15.6">
      <c r="A135" s="3" t="s">
        <v>147</v>
      </c>
      <c r="B135" s="3">
        <v>314</v>
      </c>
      <c r="C135" s="3">
        <v>52</v>
      </c>
      <c r="D135" s="3">
        <v>37</v>
      </c>
      <c r="E135" s="3">
        <f t="shared" si="2"/>
        <v>403</v>
      </c>
      <c r="F135" s="3"/>
    </row>
    <row r="136" spans="1:6" ht="15.6">
      <c r="A136" s="3" t="s">
        <v>148</v>
      </c>
      <c r="B136" s="3">
        <v>152</v>
      </c>
      <c r="C136" s="3"/>
      <c r="D136" s="3"/>
      <c r="E136" s="3">
        <f t="shared" si="2"/>
        <v>152</v>
      </c>
      <c r="F136" s="3"/>
    </row>
    <row r="137" spans="1:6" ht="15.6">
      <c r="A137" s="3" t="s">
        <v>149</v>
      </c>
      <c r="B137" s="3">
        <v>338</v>
      </c>
      <c r="C137" s="3">
        <v>329</v>
      </c>
      <c r="D137" s="3">
        <v>77</v>
      </c>
      <c r="E137" s="3">
        <f t="shared" si="2"/>
        <v>744</v>
      </c>
      <c r="F137" s="3"/>
    </row>
    <row r="138" spans="1:6" ht="15.6">
      <c r="A138" s="3" t="s">
        <v>150</v>
      </c>
      <c r="B138" s="3">
        <v>100</v>
      </c>
      <c r="C138" s="3">
        <v>42</v>
      </c>
      <c r="D138" s="3"/>
      <c r="E138" s="3">
        <f t="shared" si="2"/>
        <v>142</v>
      </c>
      <c r="F138" s="3"/>
    </row>
    <row r="139" spans="1:6" ht="15.6">
      <c r="A139" s="3" t="s">
        <v>151</v>
      </c>
      <c r="B139" s="3">
        <v>21</v>
      </c>
      <c r="C139" s="3"/>
      <c r="D139" s="3">
        <v>80</v>
      </c>
      <c r="E139" s="3">
        <f t="shared" si="2"/>
        <v>101</v>
      </c>
      <c r="F139" s="3"/>
    </row>
    <row r="140" spans="1:6" ht="15.6">
      <c r="A140" s="3" t="s">
        <v>152</v>
      </c>
      <c r="B140" s="3">
        <v>64</v>
      </c>
      <c r="C140" s="3"/>
      <c r="D140" s="3">
        <v>20</v>
      </c>
      <c r="E140" s="3">
        <f t="shared" si="2"/>
        <v>84</v>
      </c>
      <c r="F140" s="3"/>
    </row>
    <row r="141" spans="1:6" ht="15.6">
      <c r="A141" s="3" t="s">
        <v>153</v>
      </c>
      <c r="B141" s="3">
        <v>164</v>
      </c>
      <c r="C141" s="3">
        <v>24</v>
      </c>
      <c r="D141" s="3">
        <v>4</v>
      </c>
      <c r="E141" s="3">
        <f t="shared" si="2"/>
        <v>192</v>
      </c>
      <c r="F141" s="3"/>
    </row>
    <row r="142" spans="1:6" ht="15.6">
      <c r="A142" s="3" t="s">
        <v>154</v>
      </c>
      <c r="B142" s="3">
        <v>226</v>
      </c>
      <c r="C142" s="3">
        <v>20</v>
      </c>
      <c r="D142" s="3">
        <v>14</v>
      </c>
      <c r="E142" s="3">
        <f t="shared" si="2"/>
        <v>260</v>
      </c>
      <c r="F142" s="3"/>
    </row>
    <row r="143" spans="1:6" ht="15.6">
      <c r="A143" s="3" t="s">
        <v>155</v>
      </c>
      <c r="B143" s="3">
        <v>64</v>
      </c>
      <c r="C143" s="3"/>
      <c r="D143" s="3">
        <v>14</v>
      </c>
      <c r="E143" s="3">
        <f t="shared" si="2"/>
        <v>78</v>
      </c>
      <c r="F143" s="3"/>
    </row>
    <row r="144" spans="1:6" ht="15.6">
      <c r="A144" s="3" t="s">
        <v>156</v>
      </c>
      <c r="B144" s="3">
        <v>40</v>
      </c>
      <c r="C144" s="3"/>
      <c r="D144" s="3">
        <v>4</v>
      </c>
      <c r="E144" s="3">
        <f t="shared" si="2"/>
        <v>44</v>
      </c>
      <c r="F144" s="3"/>
    </row>
    <row r="145" spans="1:6" ht="15.6">
      <c r="A145" s="3" t="s">
        <v>157</v>
      </c>
      <c r="B145" s="3">
        <v>414</v>
      </c>
      <c r="C145" s="3">
        <v>80</v>
      </c>
      <c r="D145" s="3">
        <v>18</v>
      </c>
      <c r="E145" s="3">
        <f t="shared" si="2"/>
        <v>512</v>
      </c>
      <c r="F145" s="3"/>
    </row>
    <row r="146" spans="1:6" ht="15.6">
      <c r="A146" s="3" t="s">
        <v>158</v>
      </c>
      <c r="B146" s="3">
        <v>104</v>
      </c>
      <c r="C146" s="3"/>
      <c r="D146" s="3">
        <v>26</v>
      </c>
      <c r="E146" s="3">
        <f t="shared" si="2"/>
        <v>130</v>
      </c>
      <c r="F146" s="3"/>
    </row>
    <row r="147" spans="1:6" ht="15.6">
      <c r="A147" s="3" t="s">
        <v>159</v>
      </c>
      <c r="B147" s="3">
        <v>76</v>
      </c>
      <c r="C147" s="3"/>
      <c r="D147" s="3"/>
      <c r="E147" s="3">
        <f t="shared" si="2"/>
        <v>76</v>
      </c>
      <c r="F147" s="3"/>
    </row>
    <row r="148" spans="1:6" ht="15.6">
      <c r="A148" s="3" t="s">
        <v>160</v>
      </c>
      <c r="B148" s="3">
        <v>130</v>
      </c>
      <c r="C148" s="3"/>
      <c r="D148" s="3">
        <v>14</v>
      </c>
      <c r="E148" s="3">
        <f t="shared" si="2"/>
        <v>144</v>
      </c>
      <c r="F148" s="3"/>
    </row>
    <row r="149" spans="1:6" ht="15.6">
      <c r="A149" s="3" t="s">
        <v>161</v>
      </c>
      <c r="B149" s="3">
        <v>79</v>
      </c>
      <c r="C149" s="3"/>
      <c r="D149" s="3"/>
      <c r="E149" s="3">
        <f t="shared" si="2"/>
        <v>79</v>
      </c>
      <c r="F149" s="3"/>
    </row>
    <row r="150" spans="1:6" ht="15.6">
      <c r="A150" s="3" t="s">
        <v>162</v>
      </c>
      <c r="B150" s="3">
        <v>238</v>
      </c>
      <c r="C150" s="3">
        <v>75</v>
      </c>
      <c r="D150" s="3"/>
      <c r="E150" s="3">
        <f t="shared" si="2"/>
        <v>313</v>
      </c>
      <c r="F150" s="3"/>
    </row>
    <row r="151" spans="1:6" ht="15.6">
      <c r="A151" s="3" t="s">
        <v>163</v>
      </c>
      <c r="B151" s="3">
        <v>56</v>
      </c>
      <c r="C151" s="3"/>
      <c r="D151" s="3">
        <v>8</v>
      </c>
      <c r="E151" s="3">
        <f t="shared" si="2"/>
        <v>64</v>
      </c>
      <c r="F151" s="3"/>
    </row>
    <row r="152" spans="1:6" ht="15.6">
      <c r="A152" s="3" t="s">
        <v>164</v>
      </c>
      <c r="B152" s="3">
        <v>100</v>
      </c>
      <c r="C152" s="3"/>
      <c r="D152" s="3">
        <v>11</v>
      </c>
      <c r="E152" s="3">
        <f t="shared" si="2"/>
        <v>111</v>
      </c>
      <c r="F152" s="3"/>
    </row>
    <row r="153" spans="1:6" ht="15.6">
      <c r="A153" s="3" t="s">
        <v>165</v>
      </c>
      <c r="B153" s="3">
        <v>166</v>
      </c>
      <c r="C153" s="3"/>
      <c r="D153" s="3">
        <v>16</v>
      </c>
      <c r="E153" s="3">
        <f t="shared" si="2"/>
        <v>182</v>
      </c>
      <c r="F153" s="3"/>
    </row>
    <row r="154" spans="1:6" ht="15.6">
      <c r="A154" s="3" t="s">
        <v>166</v>
      </c>
      <c r="B154" s="3">
        <v>48</v>
      </c>
      <c r="C154" s="3"/>
      <c r="D154" s="3"/>
      <c r="E154" s="3">
        <f t="shared" si="2"/>
        <v>48</v>
      </c>
      <c r="F154" s="3"/>
    </row>
    <row r="155" spans="1:6" ht="15.6">
      <c r="A155" s="3" t="s">
        <v>167</v>
      </c>
      <c r="B155" s="3">
        <v>268</v>
      </c>
      <c r="C155" s="3">
        <v>92</v>
      </c>
      <c r="D155" s="3">
        <v>44</v>
      </c>
      <c r="E155" s="3">
        <f t="shared" si="2"/>
        <v>404</v>
      </c>
      <c r="F155" s="3"/>
    </row>
    <row r="156" spans="1:6" ht="15.6">
      <c r="A156" s="3" t="s">
        <v>168</v>
      </c>
      <c r="B156" s="3">
        <v>116</v>
      </c>
      <c r="C156" s="3"/>
      <c r="D156" s="3">
        <v>7</v>
      </c>
      <c r="E156" s="3">
        <f t="shared" si="2"/>
        <v>123</v>
      </c>
      <c r="F156" s="3"/>
    </row>
    <row r="157" spans="1:6" ht="15.6">
      <c r="A157" s="3" t="s">
        <v>169</v>
      </c>
      <c r="B157" s="3">
        <v>63</v>
      </c>
      <c r="C157" s="3"/>
      <c r="D157" s="3">
        <v>7</v>
      </c>
      <c r="E157" s="3">
        <f t="shared" si="2"/>
        <v>70</v>
      </c>
      <c r="F157" s="3"/>
    </row>
    <row r="158" spans="1:6" ht="15.6">
      <c r="A158" s="3" t="s">
        <v>170</v>
      </c>
      <c r="B158" s="3">
        <v>365</v>
      </c>
      <c r="C158" s="3">
        <v>127</v>
      </c>
      <c r="D158" s="3">
        <v>42</v>
      </c>
      <c r="E158" s="3">
        <f t="shared" si="2"/>
        <v>534</v>
      </c>
      <c r="F158" s="3"/>
    </row>
    <row r="159" spans="1:6" ht="15.6">
      <c r="A159" s="3" t="s">
        <v>171</v>
      </c>
      <c r="B159" s="3">
        <v>40</v>
      </c>
      <c r="C159" s="3"/>
      <c r="D159" s="3"/>
      <c r="E159" s="3">
        <f t="shared" si="2"/>
        <v>40</v>
      </c>
      <c r="F159" s="3"/>
    </row>
    <row r="160" spans="1:6" ht="15.6">
      <c r="A160" s="3" t="s">
        <v>172</v>
      </c>
      <c r="B160" s="3">
        <v>191</v>
      </c>
      <c r="C160" s="3">
        <v>40</v>
      </c>
      <c r="D160" s="3">
        <v>5</v>
      </c>
      <c r="E160" s="3">
        <f t="shared" si="2"/>
        <v>236</v>
      </c>
      <c r="F160" s="3"/>
    </row>
    <row r="161" spans="1:6" ht="15.6">
      <c r="A161" s="3" t="s">
        <v>173</v>
      </c>
      <c r="B161" s="3">
        <v>24</v>
      </c>
      <c r="C161" s="3"/>
      <c r="D161" s="3">
        <v>9</v>
      </c>
      <c r="E161" s="3">
        <f t="shared" si="2"/>
        <v>33</v>
      </c>
      <c r="F161" s="3"/>
    </row>
    <row r="162" spans="1:6" ht="15.6">
      <c r="A162" s="3" t="s">
        <v>174</v>
      </c>
      <c r="B162" s="3">
        <v>472</v>
      </c>
      <c r="C162" s="3">
        <v>396</v>
      </c>
      <c r="D162" s="3">
        <v>39</v>
      </c>
      <c r="E162" s="3">
        <f t="shared" si="2"/>
        <v>907</v>
      </c>
      <c r="F162" s="3"/>
    </row>
    <row r="163" spans="1:6" ht="15.6">
      <c r="A163" s="3" t="s">
        <v>175</v>
      </c>
      <c r="B163" s="3">
        <v>236</v>
      </c>
      <c r="C163" s="3"/>
      <c r="D163" s="3"/>
      <c r="E163" s="3">
        <f t="shared" si="2"/>
        <v>236</v>
      </c>
      <c r="F163" s="3"/>
    </row>
    <row r="164" spans="1:6" ht="15.6">
      <c r="A164" s="3" t="s">
        <v>176</v>
      </c>
      <c r="B164" s="3">
        <v>80</v>
      </c>
      <c r="C164" s="3"/>
      <c r="D164" s="3">
        <v>10</v>
      </c>
      <c r="E164" s="3">
        <f t="shared" si="2"/>
        <v>90</v>
      </c>
      <c r="F164" s="3"/>
    </row>
    <row r="165" spans="1:6" ht="15.6">
      <c r="A165" s="3" t="s">
        <v>177</v>
      </c>
      <c r="B165" s="3">
        <v>245</v>
      </c>
      <c r="C165" s="3">
        <v>286</v>
      </c>
      <c r="D165" s="3">
        <v>72</v>
      </c>
      <c r="E165" s="3">
        <f t="shared" si="2"/>
        <v>603</v>
      </c>
      <c r="F165" s="3"/>
    </row>
    <row r="166" spans="1:6" ht="15.6">
      <c r="A166" s="3" t="s">
        <v>178</v>
      </c>
      <c r="B166" s="3">
        <v>41</v>
      </c>
      <c r="C166" s="3"/>
      <c r="D166" s="3"/>
      <c r="E166" s="3">
        <f t="shared" si="2"/>
        <v>41</v>
      </c>
      <c r="F166" s="3"/>
    </row>
    <row r="167" spans="1:6" ht="15.6">
      <c r="A167" s="3" t="s">
        <v>179</v>
      </c>
      <c r="B167" s="3">
        <v>80</v>
      </c>
      <c r="C167" s="3"/>
      <c r="D167" s="3">
        <v>24</v>
      </c>
      <c r="E167" s="3">
        <f t="shared" si="2"/>
        <v>104</v>
      </c>
      <c r="F167" s="3"/>
    </row>
    <row r="168" spans="1:6" ht="15.6">
      <c r="A168" s="3" t="s">
        <v>180</v>
      </c>
      <c r="B168" s="3">
        <v>42</v>
      </c>
      <c r="C168" s="3"/>
      <c r="D168" s="3">
        <v>12</v>
      </c>
      <c r="E168" s="3">
        <f t="shared" si="2"/>
        <v>54</v>
      </c>
      <c r="F168" s="3"/>
    </row>
    <row r="169" spans="1:6" ht="15.6">
      <c r="A169" s="3" t="s">
        <v>181</v>
      </c>
      <c r="B169" s="3">
        <v>463</v>
      </c>
      <c r="C169" s="3">
        <v>168</v>
      </c>
      <c r="D169" s="3">
        <v>43</v>
      </c>
      <c r="E169" s="3">
        <f t="shared" si="2"/>
        <v>674</v>
      </c>
      <c r="F169" s="3"/>
    </row>
    <row r="170" spans="1:6" ht="15.6">
      <c r="A170" s="3" t="s">
        <v>182</v>
      </c>
      <c r="B170" s="3">
        <v>80</v>
      </c>
      <c r="C170" s="3"/>
      <c r="D170" s="3"/>
      <c r="E170" s="3">
        <f t="shared" si="2"/>
        <v>80</v>
      </c>
      <c r="F170" s="3"/>
    </row>
    <row r="171" spans="1:6" ht="15.6">
      <c r="A171" s="3" t="s">
        <v>183</v>
      </c>
      <c r="B171" s="3">
        <v>36</v>
      </c>
      <c r="C171" s="3"/>
      <c r="D171" s="3">
        <v>13</v>
      </c>
      <c r="E171" s="3">
        <f t="shared" si="2"/>
        <v>49</v>
      </c>
      <c r="F171" s="3"/>
    </row>
    <row r="172" spans="1:6" ht="15.6">
      <c r="A172" s="3" t="s">
        <v>184</v>
      </c>
      <c r="B172" s="3">
        <v>205</v>
      </c>
      <c r="C172" s="3"/>
      <c r="D172" s="3">
        <v>8</v>
      </c>
      <c r="E172" s="3">
        <f t="shared" si="2"/>
        <v>213</v>
      </c>
      <c r="F172" s="3"/>
    </row>
    <row r="173" spans="1:6" ht="15.6">
      <c r="A173" s="3" t="s">
        <v>185</v>
      </c>
      <c r="B173" s="3">
        <v>158</v>
      </c>
      <c r="C173" s="3"/>
      <c r="D173" s="3"/>
      <c r="E173" s="3">
        <f t="shared" si="2"/>
        <v>158</v>
      </c>
      <c r="F173" s="3"/>
    </row>
    <row r="174" spans="1:6" ht="15.6">
      <c r="A174" s="3" t="s">
        <v>186</v>
      </c>
      <c r="B174" s="3">
        <v>72</v>
      </c>
      <c r="C174" s="3"/>
      <c r="D174" s="3">
        <v>8</v>
      </c>
      <c r="E174" s="3">
        <f t="shared" si="2"/>
        <v>80</v>
      </c>
      <c r="F174" s="3"/>
    </row>
    <row r="175" spans="1:6" ht="15.6">
      <c r="A175" s="3" t="s">
        <v>187</v>
      </c>
      <c r="B175" s="3">
        <v>88</v>
      </c>
      <c r="C175" s="3"/>
      <c r="D175" s="3">
        <v>6</v>
      </c>
      <c r="E175" s="3">
        <f t="shared" si="2"/>
        <v>94</v>
      </c>
      <c r="F175" s="3"/>
    </row>
    <row r="176" spans="1:6" ht="15.6">
      <c r="A176" s="3" t="s">
        <v>188</v>
      </c>
      <c r="B176" s="3">
        <v>136</v>
      </c>
      <c r="C176" s="3"/>
      <c r="D176" s="3">
        <v>20</v>
      </c>
      <c r="E176" s="3">
        <f t="shared" si="2"/>
        <v>156</v>
      </c>
      <c r="F176" s="3"/>
    </row>
    <row r="177" spans="1:6" ht="15.6">
      <c r="A177" s="3" t="s">
        <v>189</v>
      </c>
      <c r="B177" s="3">
        <v>135</v>
      </c>
      <c r="C177" s="3"/>
      <c r="D177" s="3"/>
      <c r="E177" s="3">
        <f t="shared" si="2"/>
        <v>135</v>
      </c>
      <c r="F177" s="3"/>
    </row>
    <row r="178" spans="1:6" ht="15.75">
      <c r="A178" s="3" t="s">
        <v>190</v>
      </c>
      <c r="B178" s="3">
        <f>146-41</f>
        <v>105</v>
      </c>
      <c r="C178" s="4">
        <f>456-72</f>
        <v>384</v>
      </c>
      <c r="D178" s="3">
        <v>3</v>
      </c>
      <c r="E178" s="3">
        <f t="shared" si="2"/>
        <v>492</v>
      </c>
      <c r="F178" s="10" t="s">
        <v>191</v>
      </c>
    </row>
    <row r="179" spans="1:6" ht="15.6">
      <c r="A179" s="3" t="s">
        <v>192</v>
      </c>
      <c r="B179" s="3">
        <v>136</v>
      </c>
      <c r="C179" s="3"/>
      <c r="D179" s="3">
        <v>14</v>
      </c>
      <c r="E179" s="3">
        <f t="shared" si="2"/>
        <v>150</v>
      </c>
      <c r="F179" s="3"/>
    </row>
    <row r="180" spans="1:6" ht="15.6">
      <c r="A180" s="3" t="s">
        <v>193</v>
      </c>
      <c r="B180" s="3">
        <v>56</v>
      </c>
      <c r="C180" s="3"/>
      <c r="D180" s="3">
        <v>3</v>
      </c>
      <c r="E180" s="3">
        <f t="shared" si="2"/>
        <v>59</v>
      </c>
      <c r="F180" s="3"/>
    </row>
    <row r="181" spans="1:6" ht="15.6">
      <c r="A181" s="3" t="s">
        <v>194</v>
      </c>
      <c r="B181" s="3">
        <v>152</v>
      </c>
      <c r="C181" s="3"/>
      <c r="D181" s="3">
        <v>8</v>
      </c>
      <c r="E181" s="3">
        <f t="shared" si="2"/>
        <v>160</v>
      </c>
      <c r="F181" s="3"/>
    </row>
    <row r="182" spans="1:6" ht="15.6">
      <c r="A182" s="3" t="s">
        <v>195</v>
      </c>
      <c r="B182" s="3">
        <v>48</v>
      </c>
      <c r="C182" s="3"/>
      <c r="D182" s="3">
        <v>6</v>
      </c>
      <c r="E182" s="3">
        <f t="shared" si="2"/>
        <v>54</v>
      </c>
      <c r="F182" s="3"/>
    </row>
    <row r="183" spans="1:6" ht="15.6">
      <c r="A183" s="3" t="s">
        <v>196</v>
      </c>
      <c r="B183" s="3">
        <v>177</v>
      </c>
      <c r="C183" s="3"/>
      <c r="D183" s="3">
        <v>8</v>
      </c>
      <c r="E183" s="3">
        <f t="shared" si="2"/>
        <v>185</v>
      </c>
      <c r="F183" s="3"/>
    </row>
    <row r="184" spans="1:6" ht="15.6">
      <c r="A184" s="3" t="s">
        <v>197</v>
      </c>
      <c r="B184" s="3">
        <v>327</v>
      </c>
      <c r="C184" s="3"/>
      <c r="D184" s="3">
        <v>26</v>
      </c>
      <c r="E184" s="3">
        <f t="shared" si="2"/>
        <v>353</v>
      </c>
      <c r="F184" s="3"/>
    </row>
    <row r="185" spans="1:6" ht="15.6">
      <c r="A185" s="3" t="s">
        <v>198</v>
      </c>
      <c r="B185" s="3">
        <v>40</v>
      </c>
      <c r="C185" s="3"/>
      <c r="D185" s="3"/>
      <c r="E185" s="3">
        <f t="shared" si="2"/>
        <v>40</v>
      </c>
      <c r="F185" s="3"/>
    </row>
    <row r="186" spans="1:6" ht="15.6">
      <c r="A186" s="3" t="s">
        <v>199</v>
      </c>
      <c r="B186" s="3">
        <v>51</v>
      </c>
      <c r="C186" s="3"/>
      <c r="D186" s="3"/>
      <c r="E186" s="3">
        <f t="shared" si="2"/>
        <v>51</v>
      </c>
      <c r="F186" s="3"/>
    </row>
    <row r="187" spans="1:6" ht="15.6">
      <c r="A187" s="3" t="s">
        <v>200</v>
      </c>
      <c r="B187" s="3">
        <v>209</v>
      </c>
      <c r="C187" s="3">
        <v>76</v>
      </c>
      <c r="D187" s="3"/>
      <c r="E187" s="3">
        <f t="shared" si="2"/>
        <v>285</v>
      </c>
      <c r="F187" s="3"/>
    </row>
    <row r="188" spans="1:6" ht="15.6">
      <c r="A188" s="3" t="s">
        <v>201</v>
      </c>
      <c r="B188" s="3">
        <v>185</v>
      </c>
      <c r="C188" s="3">
        <v>26</v>
      </c>
      <c r="D188" s="3">
        <v>18</v>
      </c>
      <c r="E188" s="3">
        <f t="shared" si="2"/>
        <v>229</v>
      </c>
      <c r="F188" s="3"/>
    </row>
    <row r="189" spans="1:6" ht="15.6">
      <c r="A189" s="3" t="s">
        <v>202</v>
      </c>
      <c r="B189" s="3">
        <v>64</v>
      </c>
      <c r="C189" s="3"/>
      <c r="D189" s="3">
        <v>16</v>
      </c>
      <c r="E189" s="3">
        <f t="shared" si="2"/>
        <v>80</v>
      </c>
      <c r="F189" s="3"/>
    </row>
    <row r="190" spans="1:6" ht="15.6">
      <c r="A190" s="3" t="s">
        <v>203</v>
      </c>
      <c r="B190" s="3">
        <v>40</v>
      </c>
      <c r="C190" s="3"/>
      <c r="D190" s="3"/>
      <c r="E190" s="3">
        <f t="shared" si="2"/>
        <v>40</v>
      </c>
      <c r="F190" s="3"/>
    </row>
    <row r="191" spans="1:6" ht="15.6">
      <c r="A191" s="3" t="s">
        <v>204</v>
      </c>
      <c r="B191" s="3">
        <v>84</v>
      </c>
      <c r="C191" s="3">
        <v>36</v>
      </c>
      <c r="D191" s="3"/>
      <c r="E191" s="3">
        <f t="shared" si="2"/>
        <v>120</v>
      </c>
      <c r="F191" s="3"/>
    </row>
    <row r="192" spans="1:6" ht="15.6">
      <c r="A192" s="3" t="s">
        <v>205</v>
      </c>
      <c r="B192" s="3">
        <v>64</v>
      </c>
      <c r="C192" s="3"/>
      <c r="D192" s="3"/>
      <c r="E192" s="3">
        <f t="shared" si="2"/>
        <v>64</v>
      </c>
      <c r="F192" s="3"/>
    </row>
    <row r="193" spans="1:6" ht="15.6">
      <c r="A193" s="3" t="s">
        <v>206</v>
      </c>
      <c r="B193" s="3">
        <v>44</v>
      </c>
      <c r="C193" s="3">
        <v>118</v>
      </c>
      <c r="D193" s="3">
        <v>24</v>
      </c>
      <c r="E193" s="3">
        <f t="shared" si="2"/>
        <v>186</v>
      </c>
      <c r="F193" s="3"/>
    </row>
    <row r="194" spans="1:6" ht="15.6">
      <c r="A194" s="3" t="s">
        <v>207</v>
      </c>
      <c r="B194" s="3">
        <v>52</v>
      </c>
      <c r="C194" s="3"/>
      <c r="D194" s="3">
        <v>8</v>
      </c>
      <c r="E194" s="3">
        <f t="shared" ref="E194:E230" si="3">SUM(B194:D194)</f>
        <v>60</v>
      </c>
      <c r="F194" s="3"/>
    </row>
    <row r="195" spans="1:6" ht="15.6">
      <c r="A195" s="3" t="s">
        <v>208</v>
      </c>
      <c r="B195" s="3">
        <v>140</v>
      </c>
      <c r="C195" s="3"/>
      <c r="D195" s="3">
        <v>18</v>
      </c>
      <c r="E195" s="3">
        <f t="shared" si="3"/>
        <v>158</v>
      </c>
      <c r="F195" s="3"/>
    </row>
    <row r="196" spans="1:6" ht="15.6">
      <c r="A196" s="3" t="s">
        <v>209</v>
      </c>
      <c r="B196" s="3">
        <v>60</v>
      </c>
      <c r="C196" s="3"/>
      <c r="D196" s="3"/>
      <c r="E196" s="3">
        <f t="shared" si="3"/>
        <v>60</v>
      </c>
      <c r="F196" s="3"/>
    </row>
    <row r="197" spans="1:6" ht="15.6">
      <c r="A197" s="3" t="s">
        <v>210</v>
      </c>
      <c r="B197" s="3">
        <v>92</v>
      </c>
      <c r="C197" s="3"/>
      <c r="D197" s="3">
        <v>18</v>
      </c>
      <c r="E197" s="3">
        <f t="shared" si="3"/>
        <v>110</v>
      </c>
      <c r="F197" s="3"/>
    </row>
    <row r="198" spans="1:6" ht="15.6">
      <c r="A198" s="3" t="s">
        <v>211</v>
      </c>
      <c r="B198" s="3">
        <v>40</v>
      </c>
      <c r="C198" s="3"/>
      <c r="D198" s="3"/>
      <c r="E198" s="3">
        <f t="shared" si="3"/>
        <v>40</v>
      </c>
      <c r="F198" s="3"/>
    </row>
    <row r="199" spans="1:6" ht="15.6">
      <c r="A199" s="3" t="s">
        <v>212</v>
      </c>
      <c r="B199" s="3">
        <v>86</v>
      </c>
      <c r="C199" s="3">
        <v>22</v>
      </c>
      <c r="D199" s="3">
        <v>12</v>
      </c>
      <c r="E199" s="3">
        <f t="shared" si="3"/>
        <v>120</v>
      </c>
      <c r="F199" s="3"/>
    </row>
    <row r="200" spans="1:6" ht="15.6">
      <c r="A200" s="3" t="s">
        <v>213</v>
      </c>
      <c r="B200" s="3">
        <v>116</v>
      </c>
      <c r="C200" s="3"/>
      <c r="D200" s="3">
        <v>8</v>
      </c>
      <c r="E200" s="3">
        <f t="shared" si="3"/>
        <v>124</v>
      </c>
      <c r="F200" s="3"/>
    </row>
    <row r="201" spans="1:6" ht="15.6">
      <c r="A201" s="3" t="s">
        <v>214</v>
      </c>
      <c r="B201" s="3">
        <v>118</v>
      </c>
      <c r="C201" s="3"/>
      <c r="D201" s="3">
        <v>12</v>
      </c>
      <c r="E201" s="3">
        <f t="shared" si="3"/>
        <v>130</v>
      </c>
      <c r="F201" s="3"/>
    </row>
    <row r="202" spans="1:6" ht="15.6">
      <c r="A202" s="3" t="s">
        <v>215</v>
      </c>
      <c r="B202" s="3">
        <v>226</v>
      </c>
      <c r="C202" s="3">
        <v>273</v>
      </c>
      <c r="D202" s="3">
        <v>22</v>
      </c>
      <c r="E202" s="3">
        <f t="shared" si="3"/>
        <v>521</v>
      </c>
      <c r="F202" s="3"/>
    </row>
    <row r="203" spans="1:6" ht="15.6">
      <c r="A203" s="3" t="s">
        <v>216</v>
      </c>
      <c r="B203" s="3">
        <v>86</v>
      </c>
      <c r="C203" s="3"/>
      <c r="D203" s="3">
        <v>22</v>
      </c>
      <c r="E203" s="3">
        <f t="shared" si="3"/>
        <v>108</v>
      </c>
      <c r="F203" s="3"/>
    </row>
    <row r="204" spans="1:6" ht="15.6">
      <c r="A204" s="3" t="s">
        <v>217</v>
      </c>
      <c r="B204" s="3">
        <v>104</v>
      </c>
      <c r="C204" s="3"/>
      <c r="D204" s="3"/>
      <c r="E204" s="3">
        <f t="shared" si="3"/>
        <v>104</v>
      </c>
      <c r="F204" s="3"/>
    </row>
    <row r="205" spans="1:6" ht="15.6">
      <c r="A205" s="3" t="s">
        <v>218</v>
      </c>
      <c r="B205" s="3">
        <v>60</v>
      </c>
      <c r="C205" s="3"/>
      <c r="D205" s="3">
        <v>4</v>
      </c>
      <c r="E205" s="3">
        <f t="shared" si="3"/>
        <v>64</v>
      </c>
      <c r="F205" s="3"/>
    </row>
    <row r="206" spans="1:6" ht="15.6">
      <c r="A206" s="3" t="s">
        <v>219</v>
      </c>
      <c r="B206" s="3">
        <v>276</v>
      </c>
      <c r="C206" s="3">
        <v>224</v>
      </c>
      <c r="D206" s="3">
        <v>12</v>
      </c>
      <c r="E206" s="3">
        <f t="shared" si="3"/>
        <v>512</v>
      </c>
      <c r="F206" s="3"/>
    </row>
    <row r="207" spans="1:6" ht="15.6">
      <c r="A207" s="3" t="s">
        <v>220</v>
      </c>
      <c r="B207" s="3">
        <v>72</v>
      </c>
      <c r="C207" s="3">
        <v>30</v>
      </c>
      <c r="D207" s="3"/>
      <c r="E207" s="3">
        <f t="shared" si="3"/>
        <v>102</v>
      </c>
      <c r="F207" s="3"/>
    </row>
    <row r="208" spans="1:6" ht="15.6">
      <c r="A208" s="3" t="s">
        <v>221</v>
      </c>
      <c r="B208" s="3">
        <v>133</v>
      </c>
      <c r="C208" s="3">
        <v>88</v>
      </c>
      <c r="D208" s="3">
        <v>12</v>
      </c>
      <c r="E208" s="3">
        <f t="shared" si="3"/>
        <v>233</v>
      </c>
      <c r="F208" s="3"/>
    </row>
    <row r="209" spans="1:6" ht="15.6">
      <c r="A209" s="3" t="s">
        <v>222</v>
      </c>
      <c r="B209" s="3">
        <v>84</v>
      </c>
      <c r="C209" s="3"/>
      <c r="D209" s="3"/>
      <c r="E209" s="3">
        <f t="shared" si="3"/>
        <v>84</v>
      </c>
      <c r="F209" s="3"/>
    </row>
    <row r="210" spans="1:6" ht="15.6">
      <c r="A210" s="3" t="s">
        <v>223</v>
      </c>
      <c r="B210" s="3">
        <v>36</v>
      </c>
      <c r="C210" s="3"/>
      <c r="D210" s="3">
        <v>18</v>
      </c>
      <c r="E210" s="3">
        <f t="shared" si="3"/>
        <v>54</v>
      </c>
      <c r="F210" s="3"/>
    </row>
    <row r="211" spans="1:6" ht="15.6">
      <c r="A211" s="3" t="s">
        <v>224</v>
      </c>
      <c r="B211" s="3">
        <v>48</v>
      </c>
      <c r="C211" s="3"/>
      <c r="D211" s="3"/>
      <c r="E211" s="3">
        <f t="shared" si="3"/>
        <v>48</v>
      </c>
      <c r="F211" s="3"/>
    </row>
    <row r="212" spans="1:6" ht="15.6">
      <c r="A212" s="3" t="s">
        <v>225</v>
      </c>
      <c r="B212" s="3">
        <v>36</v>
      </c>
      <c r="C212" s="3"/>
      <c r="D212" s="3">
        <v>10</v>
      </c>
      <c r="E212" s="3">
        <f t="shared" si="3"/>
        <v>46</v>
      </c>
      <c r="F212" s="3"/>
    </row>
    <row r="213" spans="1:6" ht="15.6">
      <c r="A213" s="3" t="s">
        <v>226</v>
      </c>
      <c r="B213" s="3">
        <v>14</v>
      </c>
      <c r="C213" s="3"/>
      <c r="D213" s="3">
        <v>12</v>
      </c>
      <c r="E213" s="3">
        <f t="shared" si="3"/>
        <v>26</v>
      </c>
      <c r="F213" s="3"/>
    </row>
    <row r="214" spans="1:6" ht="15.6">
      <c r="A214" s="3" t="s">
        <v>227</v>
      </c>
      <c r="B214" s="3">
        <v>250</v>
      </c>
      <c r="C214" s="3">
        <v>88</v>
      </c>
      <c r="D214" s="3">
        <v>9</v>
      </c>
      <c r="E214" s="3">
        <f t="shared" si="3"/>
        <v>347</v>
      </c>
      <c r="F214" s="3"/>
    </row>
    <row r="215" spans="1:6" ht="15.6">
      <c r="A215" s="3" t="s">
        <v>228</v>
      </c>
      <c r="B215" s="3">
        <v>76</v>
      </c>
      <c r="C215" s="3">
        <v>14</v>
      </c>
      <c r="D215" s="3">
        <v>12</v>
      </c>
      <c r="E215" s="3">
        <f t="shared" si="3"/>
        <v>102</v>
      </c>
      <c r="F215" s="3"/>
    </row>
    <row r="216" spans="1:6" ht="15.6">
      <c r="A216" s="3" t="s">
        <v>229</v>
      </c>
      <c r="B216" s="3">
        <v>338</v>
      </c>
      <c r="C216" s="3">
        <v>61</v>
      </c>
      <c r="D216" s="3">
        <v>26</v>
      </c>
      <c r="E216" s="3">
        <f t="shared" si="3"/>
        <v>425</v>
      </c>
      <c r="F216" s="3"/>
    </row>
    <row r="217" spans="1:6" ht="15.6">
      <c r="A217" s="3" t="s">
        <v>230</v>
      </c>
      <c r="B217" s="3">
        <v>73</v>
      </c>
      <c r="C217" s="3"/>
      <c r="D217" s="3">
        <v>6</v>
      </c>
      <c r="E217" s="3">
        <f t="shared" si="3"/>
        <v>79</v>
      </c>
      <c r="F217" s="3"/>
    </row>
    <row r="218" spans="1:6" ht="15.6">
      <c r="A218" s="3" t="s">
        <v>231</v>
      </c>
      <c r="B218" s="3">
        <v>48</v>
      </c>
      <c r="C218" s="3"/>
      <c r="D218" s="3"/>
      <c r="E218" s="3">
        <f t="shared" si="3"/>
        <v>48</v>
      </c>
      <c r="F218" s="3"/>
    </row>
    <row r="219" spans="1:6" ht="15.6">
      <c r="A219" s="3" t="s">
        <v>232</v>
      </c>
      <c r="B219" s="3">
        <v>216</v>
      </c>
      <c r="C219" s="3">
        <v>189</v>
      </c>
      <c r="D219" s="3"/>
      <c r="E219" s="3">
        <f t="shared" si="3"/>
        <v>405</v>
      </c>
      <c r="F219" s="3"/>
    </row>
    <row r="220" spans="1:6" ht="15.6">
      <c r="A220" s="3" t="s">
        <v>233</v>
      </c>
      <c r="B220" s="3">
        <v>84</v>
      </c>
      <c r="C220" s="3"/>
      <c r="D220" s="3">
        <v>18</v>
      </c>
      <c r="E220" s="3">
        <f t="shared" si="3"/>
        <v>102</v>
      </c>
      <c r="F220" s="3"/>
    </row>
    <row r="221" spans="1:6" ht="15.6">
      <c r="A221" s="3" t="s">
        <v>234</v>
      </c>
      <c r="B221" s="3">
        <v>69</v>
      </c>
      <c r="C221" s="3"/>
      <c r="D221" s="3">
        <v>9</v>
      </c>
      <c r="E221" s="3">
        <f t="shared" si="3"/>
        <v>78</v>
      </c>
      <c r="F221" s="3"/>
    </row>
    <row r="222" spans="1:6" ht="15.6">
      <c r="A222" s="3" t="s">
        <v>235</v>
      </c>
      <c r="B222" s="3">
        <v>30</v>
      </c>
      <c r="C222" s="3"/>
      <c r="D222" s="3">
        <v>8</v>
      </c>
      <c r="E222" s="3">
        <f t="shared" si="3"/>
        <v>38</v>
      </c>
      <c r="F222" s="3"/>
    </row>
    <row r="223" spans="1:6" ht="15.6">
      <c r="A223" s="3" t="s">
        <v>236</v>
      </c>
      <c r="B223" s="3">
        <v>72</v>
      </c>
      <c r="C223" s="3"/>
      <c r="D223" s="3">
        <v>13</v>
      </c>
      <c r="E223" s="3">
        <f t="shared" si="3"/>
        <v>85</v>
      </c>
      <c r="F223" s="3"/>
    </row>
    <row r="224" spans="1:6" ht="15.6">
      <c r="A224" s="3" t="s">
        <v>237</v>
      </c>
      <c r="B224" s="3">
        <v>87</v>
      </c>
      <c r="C224" s="3"/>
      <c r="D224" s="3">
        <v>24</v>
      </c>
      <c r="E224" s="3">
        <f t="shared" si="3"/>
        <v>111</v>
      </c>
      <c r="F224" s="3"/>
    </row>
    <row r="225" spans="1:8" ht="15.6">
      <c r="A225" s="3" t="s">
        <v>238</v>
      </c>
      <c r="B225" s="3">
        <v>112</v>
      </c>
      <c r="C225" s="3"/>
      <c r="D225" s="3">
        <v>7</v>
      </c>
      <c r="E225" s="3">
        <f t="shared" si="3"/>
        <v>119</v>
      </c>
      <c r="F225" s="3"/>
    </row>
    <row r="226" spans="1:8" ht="15.6">
      <c r="A226" s="3" t="s">
        <v>239</v>
      </c>
      <c r="B226" s="3">
        <v>348</v>
      </c>
      <c r="C226" s="3">
        <v>73</v>
      </c>
      <c r="D226" s="3">
        <v>8</v>
      </c>
      <c r="E226" s="3">
        <f t="shared" si="3"/>
        <v>429</v>
      </c>
      <c r="F226" s="3"/>
    </row>
    <row r="227" spans="1:8" ht="15.6">
      <c r="A227" s="3" t="s">
        <v>240</v>
      </c>
      <c r="B227" s="3">
        <v>239</v>
      </c>
      <c r="C227" s="3">
        <v>176</v>
      </c>
      <c r="D227" s="3"/>
      <c r="E227" s="3">
        <f t="shared" si="3"/>
        <v>415</v>
      </c>
      <c r="F227" s="3"/>
    </row>
    <row r="228" spans="1:8" ht="15.6">
      <c r="A228" s="3" t="s">
        <v>241</v>
      </c>
      <c r="B228" s="3">
        <v>61</v>
      </c>
      <c r="C228" s="4">
        <f>371-90</f>
        <v>281</v>
      </c>
      <c r="D228" s="4">
        <f>40-32</f>
        <v>8</v>
      </c>
      <c r="E228" s="3">
        <f t="shared" si="3"/>
        <v>350</v>
      </c>
      <c r="F228" s="3" t="s">
        <v>242</v>
      </c>
    </row>
    <row r="229" spans="1:8" ht="15.6">
      <c r="A229" s="3" t="s">
        <v>243</v>
      </c>
      <c r="B229" s="3">
        <v>66</v>
      </c>
      <c r="C229" s="3"/>
      <c r="D229" s="3">
        <v>15</v>
      </c>
      <c r="E229" s="3">
        <f t="shared" si="3"/>
        <v>81</v>
      </c>
      <c r="F229" s="3"/>
    </row>
    <row r="230" spans="1:8" ht="15.6">
      <c r="A230" s="3" t="s">
        <v>244</v>
      </c>
      <c r="B230" s="3">
        <v>40</v>
      </c>
      <c r="C230" s="3"/>
      <c r="D230" s="3"/>
      <c r="E230" s="3">
        <f t="shared" si="3"/>
        <v>40</v>
      </c>
      <c r="F230" s="3"/>
    </row>
    <row r="232" spans="1:8" ht="16.149999999999999">
      <c r="A232" s="5" t="s">
        <v>245</v>
      </c>
      <c r="B232" s="5">
        <f>SUM(B2:B230)</f>
        <v>28652</v>
      </c>
      <c r="C232" s="5">
        <f t="shared" ref="C232:E232" si="4">SUM(C2:C230)</f>
        <v>8779</v>
      </c>
      <c r="D232" s="5">
        <f t="shared" si="4"/>
        <v>2961</v>
      </c>
      <c r="E232" s="5">
        <f t="shared" si="4"/>
        <v>40392</v>
      </c>
      <c r="F232" s="5"/>
    </row>
    <row r="234" spans="1:8">
      <c r="H234" s="6"/>
    </row>
    <row r="235" spans="1:8" ht="15"/>
    <row r="236" spans="1:8" ht="15"/>
    <row r="237" spans="1:8" ht="15">
      <c r="E237" s="6"/>
    </row>
    <row r="238" spans="1:8" ht="15"/>
  </sheetData>
  <sortState xmlns:xlrd2="http://schemas.microsoft.com/office/spreadsheetml/2017/richdata2" ref="A2:E230">
    <sortCondition ref="A2:A23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17D97A-54D8-4F0C-93BC-BA910C925418}">
  <dimension ref="A1:J13"/>
  <sheetViews>
    <sheetView tabSelected="1" workbookViewId="0">
      <selection activeCell="F21" sqref="F21"/>
    </sheetView>
  </sheetViews>
  <sheetFormatPr defaultRowHeight="15"/>
  <cols>
    <col min="1" max="1" width="41.28515625" customWidth="1"/>
    <col min="2" max="2" width="18.140625" customWidth="1"/>
    <col min="3" max="3" width="27.5703125" customWidth="1"/>
    <col min="7" max="7" width="21.28515625" customWidth="1"/>
  </cols>
  <sheetData>
    <row r="1" spans="1:10" ht="17.25" customHeight="1">
      <c r="A1" s="1" t="s">
        <v>0</v>
      </c>
      <c r="B1" s="1" t="s">
        <v>246</v>
      </c>
      <c r="C1" s="1" t="s">
        <v>247</v>
      </c>
      <c r="D1" s="1" t="s">
        <v>1</v>
      </c>
      <c r="E1" s="1" t="s">
        <v>2</v>
      </c>
      <c r="F1" s="1" t="s">
        <v>3</v>
      </c>
      <c r="G1" s="2" t="s">
        <v>4</v>
      </c>
      <c r="J1" t="s">
        <v>248</v>
      </c>
    </row>
    <row r="2" spans="1:10">
      <c r="A2" s="8" t="s">
        <v>249</v>
      </c>
      <c r="B2" s="8" t="s">
        <v>250</v>
      </c>
      <c r="C2" s="7" t="s">
        <v>251</v>
      </c>
      <c r="E2">
        <v>485</v>
      </c>
      <c r="G2">
        <f>SUM(D2:F2)</f>
        <v>485</v>
      </c>
    </row>
    <row r="3" spans="1:10">
      <c r="A3" s="8" t="s">
        <v>252</v>
      </c>
      <c r="B3" s="8" t="s">
        <v>250</v>
      </c>
      <c r="C3" s="7" t="s">
        <v>253</v>
      </c>
      <c r="D3">
        <v>28</v>
      </c>
      <c r="G3">
        <f t="shared" ref="G3:G11" si="0">SUM(D3:F3)</f>
        <v>28</v>
      </c>
    </row>
    <row r="4" spans="1:10">
      <c r="A4" s="8" t="s">
        <v>254</v>
      </c>
      <c r="B4" s="8" t="s">
        <v>250</v>
      </c>
      <c r="C4" s="7" t="s">
        <v>255</v>
      </c>
      <c r="F4">
        <v>58</v>
      </c>
      <c r="G4">
        <f t="shared" si="0"/>
        <v>58</v>
      </c>
    </row>
    <row r="5" spans="1:10">
      <c r="A5" s="8" t="s">
        <v>254</v>
      </c>
      <c r="B5" s="8" t="s">
        <v>256</v>
      </c>
      <c r="C5" s="7" t="s">
        <v>257</v>
      </c>
      <c r="E5">
        <v>110</v>
      </c>
      <c r="G5">
        <f t="shared" si="0"/>
        <v>110</v>
      </c>
    </row>
    <row r="6" spans="1:10">
      <c r="A6" s="8" t="s">
        <v>258</v>
      </c>
      <c r="B6" s="8" t="s">
        <v>250</v>
      </c>
      <c r="C6" s="7" t="s">
        <v>259</v>
      </c>
      <c r="F6">
        <v>13</v>
      </c>
      <c r="G6">
        <f t="shared" si="0"/>
        <v>13</v>
      </c>
    </row>
    <row r="7" spans="1:10">
      <c r="A7" s="8" t="s">
        <v>260</v>
      </c>
      <c r="B7" s="8" t="s">
        <v>250</v>
      </c>
      <c r="C7" s="7" t="s">
        <v>261</v>
      </c>
      <c r="D7">
        <v>41</v>
      </c>
      <c r="G7">
        <f t="shared" si="0"/>
        <v>41</v>
      </c>
    </row>
    <row r="8" spans="1:10">
      <c r="A8" s="8" t="s">
        <v>32</v>
      </c>
      <c r="B8" s="8" t="s">
        <v>262</v>
      </c>
      <c r="C8" s="7" t="s">
        <v>263</v>
      </c>
      <c r="F8">
        <v>66</v>
      </c>
      <c r="G8">
        <f t="shared" si="0"/>
        <v>66</v>
      </c>
    </row>
    <row r="9" spans="1:10">
      <c r="A9" s="8" t="s">
        <v>32</v>
      </c>
      <c r="B9" s="8" t="s">
        <v>264</v>
      </c>
      <c r="C9" s="7" t="s">
        <v>265</v>
      </c>
      <c r="F9">
        <v>93</v>
      </c>
      <c r="G9">
        <f t="shared" si="0"/>
        <v>93</v>
      </c>
    </row>
    <row r="10" spans="1:10" ht="15.75">
      <c r="A10" s="3" t="s">
        <v>266</v>
      </c>
      <c r="B10" t="s">
        <v>267</v>
      </c>
      <c r="C10" t="s">
        <v>268</v>
      </c>
      <c r="E10">
        <v>130</v>
      </c>
      <c r="G10">
        <f t="shared" si="0"/>
        <v>130</v>
      </c>
    </row>
    <row r="11" spans="1:10" ht="15.75">
      <c r="A11" s="3" t="s">
        <v>269</v>
      </c>
      <c r="B11" t="s">
        <v>267</v>
      </c>
      <c r="C11" t="s">
        <v>270</v>
      </c>
      <c r="E11">
        <v>96</v>
      </c>
      <c r="G11">
        <f t="shared" si="0"/>
        <v>96</v>
      </c>
    </row>
    <row r="13" spans="1:10">
      <c r="A13" t="s">
        <v>245</v>
      </c>
      <c r="D13">
        <f>SUM(D2:D11)</f>
        <v>69</v>
      </c>
      <c r="E13">
        <f t="shared" ref="E13:G13" si="1">SUM(E2:E11)</f>
        <v>821</v>
      </c>
      <c r="F13">
        <f t="shared" si="1"/>
        <v>230</v>
      </c>
      <c r="G13">
        <f t="shared" si="1"/>
        <v>1120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8C52B3F756F149B48FF75F970E3129" ma:contentTypeVersion="6" ma:contentTypeDescription="Create a new document." ma:contentTypeScope="" ma:versionID="b2e963c29354768c82e8d18866c2407c">
  <xsd:schema xmlns:xsd="http://www.w3.org/2001/XMLSchema" xmlns:xs="http://www.w3.org/2001/XMLSchema" xmlns:p="http://schemas.microsoft.com/office/2006/metadata/properties" xmlns:ns2="c6b02532-bc6a-436b-beb9-99f069a7e620" xmlns:ns3="7b83dbe2-6fd2-449a-a932-0d75829bf641" targetNamespace="http://schemas.microsoft.com/office/2006/metadata/properties" ma:root="true" ma:fieldsID="828948471897ecc519c16d4e5da7edb6" ns2:_="" ns3:_="">
    <xsd:import namespace="c6b02532-bc6a-436b-beb9-99f069a7e620"/>
    <xsd:import namespace="7b83dbe2-6fd2-449a-a932-0d75829bf6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b02532-bc6a-436b-beb9-99f069a7e6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83dbe2-6fd2-449a-a932-0d75829bf64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BCD9BC6-129D-46FC-9AEA-3EC232964778}"/>
</file>

<file path=customXml/itemProps2.xml><?xml version="1.0" encoding="utf-8"?>
<ds:datastoreItem xmlns:ds="http://schemas.openxmlformats.org/officeDocument/2006/customXml" ds:itemID="{AFC37D48-BA37-4E4B-A437-2B7F7CC5D148}"/>
</file>

<file path=customXml/itemProps3.xml><?xml version="1.0" encoding="utf-8"?>
<ds:datastoreItem xmlns:ds="http://schemas.openxmlformats.org/officeDocument/2006/customXml" ds:itemID="{156BFF50-ED7B-4CE9-B44B-6A832B4053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Stone, Ben (EOHLC)</dc:creator>
  <cp:keywords/>
  <dc:description/>
  <cp:lastModifiedBy/>
  <cp:revision/>
  <dcterms:created xsi:type="dcterms:W3CDTF">2024-08-07T14:01:41Z</dcterms:created>
  <dcterms:modified xsi:type="dcterms:W3CDTF">2024-08-12T18:44:49Z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0x010100F58C52B3F756F149B48FF75F970E3129</vt:lpwstr>
  </property>
</Properties>
</file>