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Active Projects\MA DOER SMART Solar 2025 (MASS-002)\Share\2026 Draft Data\"/>
    </mc:Choice>
  </mc:AlternateContent>
  <xr:revisionPtr revIDLastSave="0" documentId="13_ncr:1_{583104E5-5F0F-4082-B0C6-8AEC23CC5975}" xr6:coauthVersionLast="47" xr6:coauthVersionMax="47" xr10:uidLastSave="{00000000-0000-0000-0000-000000000000}"/>
  <bookViews>
    <workbookView xWindow="-9030" yWindow="-21710" windowWidth="38620" windowHeight="21100" xr2:uid="{1A48EB82-FC65-4DF2-8355-3A22B2F0BA7E}"/>
  </bookViews>
  <sheets>
    <sheet name="PV only" sheetId="6" r:id="rId1"/>
    <sheet name="PV + Storage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8" i="6" l="1"/>
  <c r="H3" i="6" l="1"/>
  <c r="I10" i="6" l="1"/>
  <c r="H5" i="6"/>
  <c r="H10" i="6"/>
  <c r="J10" i="6" s="1"/>
  <c r="H7" i="6"/>
  <c r="I11" i="6"/>
  <c r="I12" i="6"/>
  <c r="H4" i="6"/>
  <c r="I4" i="6"/>
  <c r="I2" i="6"/>
  <c r="I7" i="6"/>
  <c r="I6" i="6"/>
  <c r="I9" i="6"/>
  <c r="I5" i="6"/>
  <c r="I3" i="6"/>
  <c r="H2" i="6"/>
  <c r="H12" i="6"/>
  <c r="H6" i="6"/>
  <c r="H11" i="6"/>
  <c r="H9" i="6"/>
  <c r="J2" i="6" l="1"/>
  <c r="J5" i="6"/>
  <c r="J7" i="6"/>
  <c r="J4" i="6"/>
  <c r="J3" i="6"/>
  <c r="J12" i="6"/>
  <c r="J9" i="6"/>
  <c r="J6" i="6"/>
  <c r="J11" i="6"/>
</calcChain>
</file>

<file path=xl/sharedStrings.xml><?xml version="1.0" encoding="utf-8"?>
<sst xmlns="http://schemas.openxmlformats.org/spreadsheetml/2006/main" count="41" uniqueCount="36">
  <si>
    <t>â‰¤ 27.5 kWdc residential projects (â‰¤ 25 kWac)</t>
  </si>
  <si>
    <t>Low-Income Residential</t>
  </si>
  <si>
    <t>&gt;1.2-6.5 MWdc projects (&gt;1-5 MWac)</t>
  </si>
  <si>
    <t>Rooftop</t>
  </si>
  <si>
    <t>&gt;600 kW-1.2 MWdc projects (&gt;500 kW-1.0 MWac)</t>
  </si>
  <si>
    <t>&gt;275-600 kWdc projects (&gt;250-500 kWac)</t>
  </si>
  <si>
    <t>&gt;27.5-275 kWdc projects (&gt;25-250 kWac)</t>
  </si>
  <si>
    <t>â‰¤ 27.5 kWdc small commercial or industrial projects (â‰¤ 25 kWac)</t>
  </si>
  <si>
    <t>Pollinator-Friendly</t>
  </si>
  <si>
    <t>Serving Public Entity</t>
  </si>
  <si>
    <t>Floating</t>
  </si>
  <si>
    <t>Dual-use Agriculture</t>
  </si>
  <si>
    <t>Solar Canopy</t>
  </si>
  <si>
    <t>Landfill</t>
  </si>
  <si>
    <t>Community Shared</t>
  </si>
  <si>
    <t>Brownfield</t>
  </si>
  <si>
    <t>Ground-Mount</t>
  </si>
  <si>
    <t>median</t>
  </si>
  <si>
    <t>aver</t>
  </si>
  <si>
    <t>100% of PV Nameplate (kW), 6-hour duration</t>
  </si>
  <si>
    <t>100% of PV Nameplate (kW), 4-hour duration</t>
  </si>
  <si>
    <t>100% of PV Nameplate (kW), 2-hour duration</t>
  </si>
  <si>
    <t>50% of PV Nameplate (kW), 6-hour duration</t>
  </si>
  <si>
    <t>50% of PV Nameplate (kW), 4-hour duration</t>
  </si>
  <si>
    <t>50% of PV Nameplate (kW), 2-hour duration</t>
  </si>
  <si>
    <t>25% of PV Nameplate (kW), 6-hour duration</t>
  </si>
  <si>
    <t>25% of PV Nameplate (kW), 4-hour duration</t>
  </si>
  <si>
    <t>25% of PV Nameplate (kW), 2-hour duration</t>
  </si>
  <si>
    <t>Average</t>
  </si>
  <si>
    <t>Proposed Incentive Amount</t>
  </si>
  <si>
    <t>Building Mounted</t>
  </si>
  <si>
    <t>Canopy</t>
  </si>
  <si>
    <t>Dual-use Agricultural</t>
  </si>
  <si>
    <t>Low Income Property</t>
  </si>
  <si>
    <t>Public Entity</t>
  </si>
  <si>
    <t>Pollinator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</si>
</sst>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&quot;$&quot;#,##0.0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9" xfId="0" applyBorder="1"/>
    <xf numFmtId="0" fontId="0" fillId="0" borderId="10" xfId="0" applyBorder="1"/>
    <xf numFmtId="0" fontId="0" fillId="2" borderId="1" xfId="0" applyFill="1" applyBorder="1"/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3" borderId="0" xfId="0" applyFill="1"/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1" xfId="0" applyBorder="1"/>
    <xf numFmtId="164" fontId="0" fillId="0" borderId="0" xfId="1" applyNumberFormat="1" applyFont="1" applyBorder="1"/>
    <xf numFmtId="164" fontId="0" fillId="0" borderId="3" xfId="1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164" fontId="0" fillId="0" borderId="2" xfId="0" applyNumberFormat="1" applyBorder="1"/>
    <xf numFmtId="164" fontId="0" fillId="0" borderId="0" xfId="0" applyNumberFormat="1"/>
    <xf numFmtId="164" fontId="0" fillId="0" borderId="4" xfId="0" applyNumberFormat="1" applyBorder="1"/>
    <xf numFmtId="164" fontId="0" fillId="0" borderId="5" xfId="0" applyNumberFormat="1" applyBorder="1"/>
    <xf numFmtId="44" fontId="0" fillId="0" borderId="9" xfId="0" applyNumberFormat="1" applyBorder="1"/>
    <xf numFmtId="44" fontId="0" fillId="0" borderId="10" xfId="0" applyNumberFormat="1" applyBorder="1"/>
    <xf numFmtId="0" fontId="0" fillId="2" borderId="12" xfId="0" applyFill="1" applyBorder="1" applyAlignment="1">
      <alignment wrapText="1"/>
    </xf>
    <xf numFmtId="0" fontId="0" fillId="4" borderId="1" xfId="0" applyFill="1" applyBorder="1" applyAlignment="1">
      <alignment wrapText="1"/>
    </xf>
    <xf numFmtId="164" fontId="0" fillId="0" borderId="0" xfId="1" applyNumberFormat="1" applyFont="1" applyFill="1" applyBorder="1"/>
    <xf numFmtId="164" fontId="0" fillId="0" borderId="3" xfId="1" applyNumberFormat="1" applyFont="1" applyFill="1" applyBorder="1"/>
    <xf numFmtId="165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4163E-AC55-4552-892A-EB235A025A39}">
  <sheetPr>
    <tabColor theme="9" tint="0.59999389629810485"/>
  </sheetPr>
  <dimension ref="A1:J12"/>
  <sheetViews>
    <sheetView tabSelected="1" workbookViewId="0">
      <selection activeCell="I26" sqref="I26"/>
    </sheetView>
  </sheetViews>
  <sheetFormatPr defaultRowHeight="14.4" x14ac:dyDescent="0.3"/>
  <cols>
    <col min="1" max="1" width="22.44140625" bestFit="1" customWidth="1"/>
    <col min="2" max="7" width="18.5546875" customWidth="1"/>
    <col min="10" max="10" width="29.5546875" customWidth="1"/>
    <col min="11" max="16" width="13.6640625" customWidth="1"/>
    <col min="19" max="19" width="16.109375" bestFit="1" customWidth="1"/>
  </cols>
  <sheetData>
    <row r="1" spans="1:10" ht="57.6" x14ac:dyDescent="0.3">
      <c r="A1" s="3"/>
      <c r="B1" s="4" t="s">
        <v>0</v>
      </c>
      <c r="C1" s="4" t="s">
        <v>7</v>
      </c>
      <c r="D1" s="4" t="s">
        <v>6</v>
      </c>
      <c r="E1" s="4" t="s">
        <v>5</v>
      </c>
      <c r="F1" s="4" t="s">
        <v>4</v>
      </c>
      <c r="G1" s="5" t="s">
        <v>2</v>
      </c>
      <c r="H1" s="22" t="s">
        <v>17</v>
      </c>
      <c r="I1" s="4" t="s">
        <v>18</v>
      </c>
      <c r="J1" s="23" t="s">
        <v>29</v>
      </c>
    </row>
    <row r="2" spans="1:10" x14ac:dyDescent="0.3">
      <c r="A2" s="1" t="s">
        <v>15</v>
      </c>
      <c r="B2" s="11"/>
      <c r="C2" s="11">
        <v>0.33223979021816308</v>
      </c>
      <c r="D2" s="11">
        <v>0.25479440777631973</v>
      </c>
      <c r="E2" s="11">
        <v>0.22143421423305121</v>
      </c>
      <c r="F2" s="11">
        <v>0.28735432411483758</v>
      </c>
      <c r="G2" s="12">
        <v>0.23666221470574897</v>
      </c>
      <c r="H2" s="16">
        <f>MEDIAN(D2:G2)</f>
        <v>0.24572831124103434</v>
      </c>
      <c r="I2" s="17">
        <f>AVERAGE(D2:G2)</f>
        <v>0.25006129020748935</v>
      </c>
      <c r="J2" s="20">
        <f>H2-$H$10+0.03</f>
        <v>4.6249853823457449E-2</v>
      </c>
    </row>
    <row r="3" spans="1:10" x14ac:dyDescent="0.3">
      <c r="A3" s="1" t="s">
        <v>14</v>
      </c>
      <c r="B3" s="11"/>
      <c r="C3" s="11">
        <v>0.49332189116085906</v>
      </c>
      <c r="D3" s="11">
        <v>0.25249633495553087</v>
      </c>
      <c r="E3" s="11">
        <v>0.24503132342279518</v>
      </c>
      <c r="F3" s="11">
        <v>0.30813715283322329</v>
      </c>
      <c r="G3" s="12">
        <v>0.26324171081773762</v>
      </c>
      <c r="H3" s="16">
        <f t="shared" ref="H3:H12" si="0">MEDIAN(D3:G3)</f>
        <v>0.25786902288663427</v>
      </c>
      <c r="I3" s="17">
        <f t="shared" ref="I3:I12" si="1">AVERAGE(D3:G3)</f>
        <v>0.26722663050732176</v>
      </c>
      <c r="J3" s="20">
        <f t="shared" ref="J3:J7" si="2">H3-$H$10+0.03</f>
        <v>5.8390565469057382E-2</v>
      </c>
    </row>
    <row r="4" spans="1:10" x14ac:dyDescent="0.3">
      <c r="A4" s="1" t="s">
        <v>32</v>
      </c>
      <c r="B4" s="11"/>
      <c r="C4" s="11">
        <v>0.45472185183732045</v>
      </c>
      <c r="D4" s="11">
        <v>0.36464258887063894</v>
      </c>
      <c r="E4" s="11">
        <v>0.34552014898118194</v>
      </c>
      <c r="F4" s="11">
        <v>0.39013450856949633</v>
      </c>
      <c r="G4" s="12">
        <v>0.33937206412687604</v>
      </c>
      <c r="H4" s="16">
        <f t="shared" si="0"/>
        <v>0.35508136892591047</v>
      </c>
      <c r="I4" s="17">
        <f t="shared" si="1"/>
        <v>0.35991732763704831</v>
      </c>
      <c r="J4" s="20">
        <f t="shared" si="2"/>
        <v>0.15560291150833358</v>
      </c>
    </row>
    <row r="5" spans="1:10" x14ac:dyDescent="0.3">
      <c r="A5" s="1" t="s">
        <v>10</v>
      </c>
      <c r="B5" s="11"/>
      <c r="C5" s="11">
        <v>0.98261382064390856</v>
      </c>
      <c r="D5" s="11">
        <v>0.58481143587171558</v>
      </c>
      <c r="E5" s="11">
        <v>0.51600118464116251</v>
      </c>
      <c r="F5" s="11">
        <v>0.4193829382378027</v>
      </c>
      <c r="G5" s="12">
        <v>0.30626801552451433</v>
      </c>
      <c r="H5" s="16">
        <f t="shared" si="0"/>
        <v>0.46769206143948261</v>
      </c>
      <c r="I5" s="17">
        <f t="shared" si="1"/>
        <v>0.45661589356879878</v>
      </c>
      <c r="J5" s="20">
        <f t="shared" si="2"/>
        <v>0.26821360402190575</v>
      </c>
    </row>
    <row r="6" spans="1:10" x14ac:dyDescent="0.3">
      <c r="A6" s="1" t="s">
        <v>16</v>
      </c>
      <c r="B6" s="11"/>
      <c r="C6" s="11">
        <v>0.33223979021816308</v>
      </c>
      <c r="D6" s="11">
        <v>0.25479440777631973</v>
      </c>
      <c r="E6" s="11">
        <v>0.22143421423305121</v>
      </c>
      <c r="F6" s="11">
        <v>0.28735432411483758</v>
      </c>
      <c r="G6" s="12">
        <v>0.23666221470574897</v>
      </c>
      <c r="H6" s="16">
        <f t="shared" si="0"/>
        <v>0.24572831124103434</v>
      </c>
      <c r="I6" s="17">
        <f t="shared" si="1"/>
        <v>0.25006129020748935</v>
      </c>
      <c r="J6" s="20">
        <f t="shared" si="2"/>
        <v>4.6249853823457449E-2</v>
      </c>
    </row>
    <row r="7" spans="1:10" x14ac:dyDescent="0.3">
      <c r="A7" s="1" t="s">
        <v>13</v>
      </c>
      <c r="B7" s="11"/>
      <c r="C7" s="11">
        <v>0.33223979021816308</v>
      </c>
      <c r="D7" s="11">
        <v>0.25479440777631973</v>
      </c>
      <c r="E7" s="11">
        <v>0.22143421423305121</v>
      </c>
      <c r="F7" s="11">
        <v>0.28735432411483758</v>
      </c>
      <c r="G7" s="12">
        <v>0.23666221470574897</v>
      </c>
      <c r="H7" s="16">
        <f t="shared" si="0"/>
        <v>0.24572831124103434</v>
      </c>
      <c r="I7" s="17">
        <f t="shared" si="1"/>
        <v>0.25006129020748935</v>
      </c>
      <c r="J7" s="20">
        <f t="shared" si="2"/>
        <v>4.6249853823457449E-2</v>
      </c>
    </row>
    <row r="8" spans="1:10" x14ac:dyDescent="0.3">
      <c r="A8" s="1" t="s">
        <v>33</v>
      </c>
      <c r="B8" s="13">
        <v>0.34126700152321598</v>
      </c>
      <c r="C8" s="11"/>
      <c r="D8" s="11"/>
      <c r="E8" s="11"/>
      <c r="F8" s="11"/>
      <c r="G8" s="12"/>
      <c r="H8" s="16"/>
      <c r="I8" s="17"/>
      <c r="J8" s="20">
        <f>B8-$B$10+0.03</f>
        <v>5.5187100844237086E-2</v>
      </c>
    </row>
    <row r="9" spans="1:10" x14ac:dyDescent="0.3">
      <c r="A9" s="1" t="s">
        <v>35</v>
      </c>
      <c r="B9" s="11"/>
      <c r="C9" s="11">
        <v>0.36943687645211737</v>
      </c>
      <c r="D9" s="11">
        <v>0.31124731523058968</v>
      </c>
      <c r="E9" s="11">
        <v>0.29007447102203626</v>
      </c>
      <c r="F9" s="11">
        <v>0.27952709565575684</v>
      </c>
      <c r="G9" s="12">
        <v>0.25954391400294591</v>
      </c>
      <c r="H9" s="16">
        <f t="shared" si="0"/>
        <v>0.28480078333889658</v>
      </c>
      <c r="I9" s="17">
        <f t="shared" si="1"/>
        <v>0.28509819897783217</v>
      </c>
      <c r="J9" s="20">
        <f>H9-$H$10+0.03</f>
        <v>8.5322325921319692E-2</v>
      </c>
    </row>
    <row r="10" spans="1:10" x14ac:dyDescent="0.3">
      <c r="A10" s="1" t="s">
        <v>30</v>
      </c>
      <c r="B10" s="11">
        <v>0.3160799006789789</v>
      </c>
      <c r="C10" s="24">
        <v>0.31011040081878349</v>
      </c>
      <c r="D10" s="24">
        <v>0.24049057155559322</v>
      </c>
      <c r="E10" s="24">
        <v>0.18596190701513926</v>
      </c>
      <c r="F10" s="24">
        <v>0.22947845741757689</v>
      </c>
      <c r="G10" s="25">
        <v>0.22488196904449309</v>
      </c>
      <c r="H10" s="16">
        <f>MEDIAN(C10:G10)</f>
        <v>0.22947845741757689</v>
      </c>
      <c r="I10" s="17">
        <f>AVERAGE(D10:G10)</f>
        <v>0.22020322625820063</v>
      </c>
      <c r="J10" s="20">
        <f>H10-$H$10+0.03</f>
        <v>0.03</v>
      </c>
    </row>
    <row r="11" spans="1:10" x14ac:dyDescent="0.3">
      <c r="A11" s="1" t="s">
        <v>34</v>
      </c>
      <c r="B11" s="11"/>
      <c r="C11" s="11">
        <v>0.31011040081878349</v>
      </c>
      <c r="D11" s="11">
        <v>0.24049057155559322</v>
      </c>
      <c r="E11" s="11">
        <v>0.18596190701513926</v>
      </c>
      <c r="F11" s="11">
        <v>0.22947845741757689</v>
      </c>
      <c r="G11" s="12">
        <v>0.22488196904449309</v>
      </c>
      <c r="H11" s="16">
        <f t="shared" si="0"/>
        <v>0.22718021323103499</v>
      </c>
      <c r="I11" s="17">
        <f t="shared" si="1"/>
        <v>0.22020322625820063</v>
      </c>
      <c r="J11" s="20">
        <f>H11-$H$10+0.03</f>
        <v>2.7701755813458101E-2</v>
      </c>
    </row>
    <row r="12" spans="1:10" x14ac:dyDescent="0.3">
      <c r="A12" s="2" t="s">
        <v>31</v>
      </c>
      <c r="B12" s="14"/>
      <c r="C12" s="14">
        <v>0.40571247909922259</v>
      </c>
      <c r="D12" s="14">
        <v>0.36103990956229454</v>
      </c>
      <c r="E12" s="14">
        <v>0.30710949919226238</v>
      </c>
      <c r="F12" s="14">
        <v>0.37043813542687226</v>
      </c>
      <c r="G12" s="15">
        <v>0.29807730660160048</v>
      </c>
      <c r="H12" s="18">
        <f t="shared" si="0"/>
        <v>0.33407470437727849</v>
      </c>
      <c r="I12" s="19">
        <f t="shared" si="1"/>
        <v>0.33416621269575741</v>
      </c>
      <c r="J12" s="21">
        <f>H12-$H$10+0.03</f>
        <v>0.1345962469597016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E7A6-882C-4D36-AC47-170A408E3842}">
  <sheetPr>
    <tabColor theme="9" tint="0.59999389629810485"/>
  </sheetPr>
  <dimension ref="A1:J13"/>
  <sheetViews>
    <sheetView workbookViewId="0">
      <selection activeCell="D16" sqref="D16"/>
    </sheetView>
  </sheetViews>
  <sheetFormatPr defaultRowHeight="14.4" x14ac:dyDescent="0.3"/>
  <cols>
    <col min="1" max="1" width="62.88671875" bestFit="1" customWidth="1"/>
    <col min="2" max="10" width="10.5546875" customWidth="1"/>
    <col min="11" max="11" width="11.109375" customWidth="1"/>
  </cols>
  <sheetData>
    <row r="1" spans="1:10" x14ac:dyDescent="0.3">
      <c r="A1" s="6" t="s">
        <v>28</v>
      </c>
    </row>
    <row r="2" spans="1:10" ht="72" x14ac:dyDescent="0.3">
      <c r="A2" s="7"/>
      <c r="B2" s="8" t="s">
        <v>27</v>
      </c>
      <c r="C2" s="8" t="s">
        <v>26</v>
      </c>
      <c r="D2" s="8" t="s">
        <v>25</v>
      </c>
      <c r="E2" s="8" t="s">
        <v>24</v>
      </c>
      <c r="F2" s="8" t="s">
        <v>23</v>
      </c>
      <c r="G2" s="8" t="s">
        <v>22</v>
      </c>
      <c r="H2" s="8" t="s">
        <v>21</v>
      </c>
      <c r="I2" s="8" t="s">
        <v>20</v>
      </c>
      <c r="J2" s="9" t="s">
        <v>19</v>
      </c>
    </row>
    <row r="3" spans="1:10" x14ac:dyDescent="0.3">
      <c r="A3" s="10" t="s">
        <v>15</v>
      </c>
      <c r="B3" s="26"/>
      <c r="C3" s="26">
        <v>0.2971421701720382</v>
      </c>
      <c r="D3" s="26">
        <v>0.29664991814114056</v>
      </c>
      <c r="E3" s="26">
        <v>0.33881555937314978</v>
      </c>
      <c r="F3" s="26">
        <v>0.33601174497096892</v>
      </c>
      <c r="G3" s="26">
        <v>0.33461120832535302</v>
      </c>
      <c r="H3" s="26">
        <v>0.41959707592800255</v>
      </c>
      <c r="I3" s="26">
        <v>0.41283792230930039</v>
      </c>
      <c r="J3" s="26">
        <v>0.40885125115321819</v>
      </c>
    </row>
    <row r="4" spans="1:10" x14ac:dyDescent="0.3">
      <c r="A4" s="1" t="s">
        <v>14</v>
      </c>
      <c r="B4" s="26"/>
      <c r="C4" s="26">
        <v>0.3315836217386976</v>
      </c>
      <c r="D4" s="26">
        <v>0.33112033427453241</v>
      </c>
      <c r="E4" s="26">
        <v>0.36163947248141826</v>
      </c>
      <c r="F4" s="26">
        <v>0.35884558883577883</v>
      </c>
      <c r="G4" s="26">
        <v>0.35744796249819699</v>
      </c>
      <c r="H4" s="26">
        <v>0.41910784273276874</v>
      </c>
      <c r="I4" s="26">
        <v>0.41227896179310319</v>
      </c>
      <c r="J4" s="26">
        <v>0.40827912026624674</v>
      </c>
    </row>
    <row r="5" spans="1:10" x14ac:dyDescent="0.3">
      <c r="A5" s="1" t="s">
        <v>11</v>
      </c>
      <c r="B5" s="26"/>
      <c r="C5" s="26">
        <v>0.38905187672359637</v>
      </c>
      <c r="D5" s="26">
        <v>0.38872805547621547</v>
      </c>
      <c r="E5" s="26">
        <v>0.41360485618494996</v>
      </c>
      <c r="F5" s="26">
        <v>0.41105136352092403</v>
      </c>
      <c r="G5" s="26">
        <v>0.40980071530939166</v>
      </c>
      <c r="H5" s="26">
        <v>0.46025965579277839</v>
      </c>
      <c r="I5" s="26">
        <v>0.45360171147417444</v>
      </c>
      <c r="J5" s="26">
        <v>0.4496325610953078</v>
      </c>
    </row>
    <row r="6" spans="1:10" x14ac:dyDescent="0.3">
      <c r="A6" s="1" t="s">
        <v>10</v>
      </c>
      <c r="B6" s="26"/>
      <c r="C6" s="26">
        <v>0.58532210860887934</v>
      </c>
      <c r="D6" s="26">
        <v>0.58508115352934764</v>
      </c>
      <c r="E6" s="26">
        <v>0.62700542995190833</v>
      </c>
      <c r="F6" s="26">
        <v>0.62464929936355063</v>
      </c>
      <c r="G6" s="26">
        <v>0.62347432477356179</v>
      </c>
      <c r="H6" s="26">
        <v>0.70823492920940101</v>
      </c>
      <c r="I6" s="26">
        <v>0.7017833648714733</v>
      </c>
      <c r="J6" s="26">
        <v>0.69782599636592335</v>
      </c>
    </row>
    <row r="7" spans="1:10" x14ac:dyDescent="0.3">
      <c r="A7" s="1" t="s">
        <v>16</v>
      </c>
      <c r="B7" s="26"/>
      <c r="C7" s="26">
        <v>0.29714217017204125</v>
      </c>
      <c r="D7" s="26">
        <v>0.29664991814113884</v>
      </c>
      <c r="E7" s="26">
        <v>0.33881555937314978</v>
      </c>
      <c r="F7" s="26">
        <v>0.33601174497096609</v>
      </c>
      <c r="G7" s="26">
        <v>0.33461120832535302</v>
      </c>
      <c r="H7" s="26">
        <v>0.41959707592800738</v>
      </c>
      <c r="I7" s="26">
        <v>0.41283792230930078</v>
      </c>
      <c r="J7" s="26">
        <v>0.40885125115321819</v>
      </c>
    </row>
    <row r="8" spans="1:10" x14ac:dyDescent="0.3">
      <c r="A8" s="1" t="s">
        <v>13</v>
      </c>
      <c r="B8" s="26"/>
      <c r="C8" s="26">
        <v>0.29714217017204142</v>
      </c>
      <c r="D8" s="26">
        <v>0.29664991814113856</v>
      </c>
      <c r="E8" s="26">
        <v>0.33881555937315</v>
      </c>
      <c r="F8" s="26">
        <v>0.33601174497096603</v>
      </c>
      <c r="G8" s="26">
        <v>0.33461120832535302</v>
      </c>
      <c r="H8" s="26">
        <v>0.41959707592800216</v>
      </c>
      <c r="I8" s="26">
        <v>0.41283792230930055</v>
      </c>
      <c r="J8" s="26">
        <v>0.40885125115321819</v>
      </c>
    </row>
    <row r="9" spans="1:10" x14ac:dyDescent="0.3">
      <c r="A9" s="1" t="s">
        <v>1</v>
      </c>
      <c r="B9" s="26">
        <v>0.32405533103871598</v>
      </c>
      <c r="C9" s="26"/>
      <c r="D9" s="26"/>
      <c r="E9" s="26"/>
      <c r="F9" s="26"/>
      <c r="G9" s="26"/>
      <c r="H9" s="26"/>
      <c r="I9" s="26"/>
      <c r="J9" s="26"/>
    </row>
    <row r="10" spans="1:10" x14ac:dyDescent="0.3">
      <c r="A10" s="1" t="s">
        <v>8</v>
      </c>
      <c r="B10" s="26"/>
      <c r="C10" s="26">
        <v>0.33146270478121237</v>
      </c>
      <c r="D10" s="26">
        <v>0.33100812990484124</v>
      </c>
      <c r="E10" s="26">
        <v>0.37313744528710124</v>
      </c>
      <c r="F10" s="26">
        <v>0.37040272343472258</v>
      </c>
      <c r="G10" s="26">
        <v>0.36903986744496436</v>
      </c>
      <c r="H10" s="26">
        <v>0.45398810751749819</v>
      </c>
      <c r="I10" s="26">
        <v>0.44728018918710438</v>
      </c>
      <c r="J10" s="26">
        <v>0.44330251824382366</v>
      </c>
    </row>
    <row r="11" spans="1:10" x14ac:dyDescent="0.3">
      <c r="A11" s="1" t="s">
        <v>3</v>
      </c>
      <c r="B11" s="26">
        <v>0.28590602891785966</v>
      </c>
      <c r="C11" s="26">
        <v>0.2845367482903462</v>
      </c>
      <c r="D11" s="26">
        <v>0.28403728522433197</v>
      </c>
      <c r="E11" s="26">
        <v>0.32661794342721273</v>
      </c>
      <c r="F11" s="26">
        <v>0.3235354262241833</v>
      </c>
      <c r="G11" s="26">
        <v>0.32189491793740055</v>
      </c>
      <c r="H11" s="26">
        <v>0.40799691697378165</v>
      </c>
      <c r="I11" s="26">
        <v>0.4003302845688041</v>
      </c>
      <c r="J11" s="26">
        <v>0.39591100747027619</v>
      </c>
    </row>
    <row r="12" spans="1:10" x14ac:dyDescent="0.3">
      <c r="A12" s="1" t="s">
        <v>9</v>
      </c>
      <c r="B12" s="26"/>
      <c r="C12" s="26">
        <v>0.26987115114502258</v>
      </c>
      <c r="D12" s="26">
        <v>0.26932482751805004</v>
      </c>
      <c r="E12" s="26">
        <v>0.31154289104197319</v>
      </c>
      <c r="F12" s="26">
        <v>0.30864078089354818</v>
      </c>
      <c r="G12" s="26">
        <v>0.30718338834034437</v>
      </c>
      <c r="H12" s="26">
        <v>0.39222608943170045</v>
      </c>
      <c r="I12" s="26">
        <v>0.38538678668057202</v>
      </c>
      <c r="J12" s="26">
        <v>0.38139070674915243</v>
      </c>
    </row>
    <row r="13" spans="1:10" x14ac:dyDescent="0.3">
      <c r="A13" s="2" t="s">
        <v>12</v>
      </c>
      <c r="B13" s="26"/>
      <c r="C13" s="26">
        <v>0.37651487430897218</v>
      </c>
      <c r="D13" s="26">
        <v>0.37616043390816073</v>
      </c>
      <c r="E13" s="26">
        <v>0.41819224142635641</v>
      </c>
      <c r="F13" s="26">
        <v>0.41564371218675994</v>
      </c>
      <c r="G13" s="26">
        <v>0.41439408228706304</v>
      </c>
      <c r="H13" s="26">
        <v>0.49922916226306685</v>
      </c>
      <c r="I13" s="26">
        <v>0.49268041169990356</v>
      </c>
      <c r="J13" s="26">
        <v>0.48872860634310827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E5B1B55FDC6F46992CBD8D384DCF63" ma:contentTypeVersion="16" ma:contentTypeDescription="Create a new document." ma:contentTypeScope="" ma:versionID="7f9fcf5916a0b63d46aacb8b118d0fa4">
  <xsd:schema xmlns:xsd="http://www.w3.org/2001/XMLSchema" xmlns:xs="http://www.w3.org/2001/XMLSchema" xmlns:p="http://schemas.microsoft.com/office/2006/metadata/properties" xmlns:ns2="79499340-b9cf-4458-9368-33036c1b4dc9" xmlns:ns3="a2187807-d16b-4f26-8c23-1ecdc31f3e2b" targetNamespace="http://schemas.microsoft.com/office/2006/metadata/properties" ma:root="true" ma:fieldsID="ad89071f3d5fae404a0839962d859493" ns2:_="" ns3:_="">
    <xsd:import namespace="79499340-b9cf-4458-9368-33036c1b4dc9"/>
    <xsd:import namespace="a2187807-d16b-4f26-8c23-1ecdc31f3e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499340-b9cf-4458-9368-33036c1b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87807-d16b-4f26-8c23-1ecdc31f3e2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686ed0-eff6-4cd6-a1d8-9b8107d23435}" ma:internalName="TaxCatchAll" ma:showField="CatchAllData" ma:web="a2187807-d16b-4f26-8c23-1ecdc31f3e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499340-b9cf-4458-9368-33036c1b4dc9">
      <Terms xmlns="http://schemas.microsoft.com/office/infopath/2007/PartnerControls"/>
    </lcf76f155ced4ddcb4097134ff3c332f>
    <TaxCatchAll xmlns="a2187807-d16b-4f26-8c23-1ecdc31f3e2b" xsi:nil="true"/>
  </documentManagement>
</p:properties>
</file>

<file path=customXml/itemProps1.xml><?xml version="1.0" encoding="utf-8"?>
<ds:datastoreItem xmlns:ds="http://schemas.openxmlformats.org/officeDocument/2006/customXml" ds:itemID="{08E6F16C-15DE-46BF-8CE1-71BE15FB7024}"/>
</file>

<file path=customXml/itemProps2.xml><?xml version="1.0" encoding="utf-8"?>
<ds:datastoreItem xmlns:ds="http://schemas.openxmlformats.org/officeDocument/2006/customXml" ds:itemID="{26B69DAB-B9D3-435B-A006-DD1B2E641121}"/>
</file>

<file path=customXml/itemProps3.xml><?xml version="1.0" encoding="utf-8"?>
<ds:datastoreItem xmlns:ds="http://schemas.openxmlformats.org/officeDocument/2006/customXml" ds:itemID="{63074ED6-2C43-4AD7-A830-D0E6C228FC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PV only</vt:lpstr>
      <vt:lpstr>PV + Storage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 Research</dc:creator>
  <cp:lastModifiedBy>Nate Hunt</cp:lastModifiedBy>
  <dcterms:created xsi:type="dcterms:W3CDTF">2026-08-11T20:14:46Z</dcterms:created>
  <dcterms:modified xsi:type="dcterms:W3CDTF">2026-09-30T18:28:24Z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0x010100CCE5B1B55FDC6F46992CBD8D384DCF63</vt:lpwstr>
  </property>
</Properties>
</file>