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5168" windowHeight="8568" activeTab="3"/>
  </bookViews>
  <sheets>
    <sheet name="2014" sheetId="1" r:id="rId1"/>
    <sheet name="2015" sheetId="2" r:id="rId2"/>
    <sheet name="2016" sheetId="3" r:id="rId3"/>
    <sheet name="2017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[1]IX!#REF!</definedName>
    <definedName name="_Key1" localSheetId="2" hidden="1">[1]IX!#REF!</definedName>
    <definedName name="_Key1" localSheetId="3" hidden="1">[1]IX!#REF!</definedName>
    <definedName name="_Key1" hidden="1">[1]IX!#REF!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aa">[2]PAF!$K$44</definedName>
    <definedName name="EV__CVPARAMS__" hidden="1">"Any by Any!$C$11:$D$32;"</definedName>
    <definedName name="EV__DECIMALSYMBOL__" hidden="1">"."</definedName>
    <definedName name="EV__LASTREFTIME__" hidden="1">39206.5754282406</definedName>
    <definedName name="EV__LOCKEDCVW__CAPITALBUDGET" hidden="1">"Total_Capital,bv10001,Budget,BH4000,2010.TOTAL,PERIODIC,"</definedName>
    <definedName name="EV__LOCKEDCVW__CHARGECODE" hidden="1">"Budget,qty,ALLProcedures,AllPatients,2009.TOTAL,BMC714,PERIODIC,"</definedName>
    <definedName name="EV__LOCKEDCVW__GENERALLEDGER" hidden="1">"2010.total,totalpatientrev,budgetinprocess,periodic,dollars,allpatients,non_interco,fmc4000,"</definedName>
    <definedName name="EV__LOCKEDCVW__PAYROLL" hidden="1">"Budget,NOEmployee,bmc4000,AllJobCodes,ALLEarningCodes,Dollars,2009.TOTAL,PERIODIC,"</definedName>
    <definedName name="EV__LOCKSTATUS__" hidden="1">2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Name">[3]AcuteFilers!$C$2:$C$69</definedName>
    <definedName name="_xlnm.Print_Area" localSheetId="0">'2014'!$A$1:$P$38</definedName>
    <definedName name="_xlnm.Print_Area" localSheetId="1">'2015'!$A$1:$P$38</definedName>
    <definedName name="_xlnm.Print_Area" localSheetId="2">'2016'!$A$1:$P$38</definedName>
    <definedName name="_xlnm.Print_Area" localSheetId="3">'2017'!$A$1:$P$37</definedName>
    <definedName name="_xlnm.Print_Titles">'[4]uc-98'!$2:$8</definedName>
    <definedName name="PRINT_TITLES_MI">'[4]uc-98'!$2:$8</definedName>
    <definedName name="S">[5]CAPMODEL!$A$1016:$E$1034</definedName>
    <definedName name="wrn.ACOMPARISON." hidden="1">{#N/A,#N/A,FALSE,"A"}</definedName>
    <definedName name="wrn.AONLY." hidden="1">{#N/A,#N/A,FALSE,"A"}</definedName>
    <definedName name="wrn.chargesonly." hidden="1">{"Charges",#N/A,FALSE,"96IPSET"}</definedName>
    <definedName name="wrn.dayscalconly." hidden="1">{"days",#N/A,FALSE,"96IPSET"}</definedName>
    <definedName name="wrn.entries.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KIDN." hidden="1">{"KIDN1",#N/A,FALSE,"96KIDN";"KIDN2",#N/A,FALSE,"96KIDN";"KIDN3",#N/A,FALSE,"96KIDN";"KIDN4",#N/A,FALSE,"96KIDN";"KIDN5",#N/A,FALSE,"96KIDN"}</definedName>
    <definedName name="wrn.printall.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summaryonly." hidden="1">{"summary",#N/A,FALSE,"96IPSET"}</definedName>
    <definedName name="wrn2.entries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</definedNames>
  <calcPr calcId="145621"/>
</workbook>
</file>

<file path=xl/calcChain.xml><?xml version="1.0" encoding="utf-8"?>
<calcChain xmlns="http://schemas.openxmlformats.org/spreadsheetml/2006/main">
  <c r="P32" i="2" l="1"/>
  <c r="N32" i="2"/>
  <c r="L32" i="2"/>
  <c r="H32" i="2"/>
  <c r="F32" i="2"/>
  <c r="D32" i="2"/>
  <c r="N25" i="2"/>
  <c r="O25" i="2"/>
  <c r="M25" i="2"/>
  <c r="K25" i="2"/>
  <c r="I25" i="2"/>
  <c r="G25" i="2"/>
  <c r="E25" i="2"/>
  <c r="C25" i="2"/>
  <c r="O17" i="2"/>
  <c r="M17" i="2"/>
  <c r="K17" i="2"/>
  <c r="I17" i="2"/>
  <c r="G17" i="2"/>
  <c r="E17" i="2"/>
  <c r="C17" i="2"/>
  <c r="P32" i="1"/>
  <c r="N32" i="1"/>
  <c r="L32" i="1"/>
  <c r="J32" i="1"/>
  <c r="H32" i="1"/>
  <c r="F32" i="1"/>
  <c r="D32" i="1"/>
  <c r="B32" i="1"/>
  <c r="O25" i="1"/>
  <c r="M25" i="1"/>
  <c r="K25" i="1"/>
  <c r="I25" i="1"/>
  <c r="G25" i="1"/>
  <c r="E25" i="1"/>
  <c r="C25" i="1"/>
  <c r="J17" i="1"/>
  <c r="H17" i="1"/>
  <c r="F17" i="1"/>
  <c r="D17" i="1"/>
  <c r="B17" i="1"/>
  <c r="E17" i="1" l="1"/>
  <c r="I17" i="1"/>
  <c r="M17" i="1"/>
  <c r="B25" i="1"/>
  <c r="B38" i="1" s="1"/>
  <c r="F25" i="1"/>
  <c r="F38" i="1" s="1"/>
  <c r="J25" i="1"/>
  <c r="J38" i="1" s="1"/>
  <c r="N25" i="1"/>
  <c r="N38" i="1" s="1"/>
  <c r="E32" i="1"/>
  <c r="I32" i="1"/>
  <c r="M32" i="1"/>
  <c r="D17" i="2"/>
  <c r="H17" i="2"/>
  <c r="L17" i="2"/>
  <c r="P17" i="2"/>
  <c r="D25" i="2"/>
  <c r="H25" i="2"/>
  <c r="L25" i="2"/>
  <c r="P25" i="2"/>
  <c r="E32" i="2"/>
  <c r="E38" i="2" s="1"/>
  <c r="I32" i="2"/>
  <c r="I38" i="2" s="1"/>
  <c r="M32" i="2"/>
  <c r="M38" i="2" s="1"/>
  <c r="J32" i="2"/>
  <c r="C17" i="1"/>
  <c r="G17" i="1"/>
  <c r="K17" i="1"/>
  <c r="D25" i="1"/>
  <c r="D38" i="1" s="1"/>
  <c r="H25" i="1"/>
  <c r="H38" i="1" s="1"/>
  <c r="L25" i="1"/>
  <c r="P25" i="1"/>
  <c r="P38" i="1" s="1"/>
  <c r="C32" i="1"/>
  <c r="G32" i="1"/>
  <c r="K32" i="1"/>
  <c r="O32" i="1"/>
  <c r="O38" i="1" s="1"/>
  <c r="B17" i="2"/>
  <c r="F17" i="2"/>
  <c r="J17" i="2"/>
  <c r="N17" i="2"/>
  <c r="N38" i="2" s="1"/>
  <c r="B25" i="2"/>
  <c r="F25" i="2"/>
  <c r="J25" i="2"/>
  <c r="C32" i="2"/>
  <c r="C38" i="2" s="1"/>
  <c r="G32" i="2"/>
  <c r="G38" i="2" s="1"/>
  <c r="K32" i="2"/>
  <c r="K38" i="2" s="1"/>
  <c r="O32" i="2"/>
  <c r="O38" i="2" s="1"/>
  <c r="B32" i="2"/>
  <c r="M38" i="1" l="1"/>
  <c r="K38" i="1"/>
  <c r="I38" i="1"/>
  <c r="F38" i="2"/>
  <c r="G38" i="1"/>
  <c r="L38" i="2"/>
  <c r="C38" i="1"/>
  <c r="P38" i="2"/>
  <c r="E38" i="1"/>
  <c r="J38" i="2"/>
  <c r="D38" i="2"/>
  <c r="H38" i="2"/>
  <c r="B38" i="2"/>
  <c r="M31" i="4" l="1"/>
  <c r="L16" i="4"/>
  <c r="L31" i="4"/>
  <c r="L24" i="4"/>
  <c r="M24" i="4"/>
  <c r="M16" i="4"/>
  <c r="L37" i="4" l="1"/>
  <c r="O31" i="4"/>
  <c r="N31" i="4"/>
  <c r="G24" i="4"/>
  <c r="J31" i="4"/>
  <c r="E31" i="4"/>
  <c r="O24" i="4"/>
  <c r="K31" i="4"/>
  <c r="E16" i="4"/>
  <c r="G16" i="4"/>
  <c r="H24" i="4" l="1"/>
  <c r="G31" i="4"/>
  <c r="G37" i="4" s="1"/>
  <c r="I16" i="4"/>
  <c r="C24" i="4"/>
  <c r="P24" i="4"/>
  <c r="N16" i="4"/>
  <c r="I31" i="4"/>
  <c r="K24" i="4"/>
  <c r="F31" i="4"/>
  <c r="D24" i="4"/>
  <c r="B31" i="4"/>
  <c r="P31" i="4"/>
  <c r="D31" i="4"/>
  <c r="J24" i="4"/>
  <c r="H16" i="4"/>
  <c r="C31" i="4"/>
  <c r="K16" i="4"/>
  <c r="B16" i="4"/>
  <c r="I24" i="4"/>
  <c r="O16" i="4"/>
  <c r="O37" i="4" s="1"/>
  <c r="F16" i="4"/>
  <c r="M37" i="4"/>
  <c r="H31" i="4"/>
  <c r="N24" i="4"/>
  <c r="F24" i="4"/>
  <c r="P16" i="4"/>
  <c r="D16" i="4"/>
  <c r="E24" i="4"/>
  <c r="E37" i="4" s="1"/>
  <c r="C16" i="4"/>
  <c r="J16" i="4"/>
  <c r="I37" i="4" l="1"/>
  <c r="F37" i="4"/>
  <c r="K37" i="4"/>
  <c r="J37" i="4"/>
  <c r="C37" i="4"/>
  <c r="N37" i="4"/>
  <c r="P37" i="4"/>
  <c r="H37" i="4"/>
  <c r="D37" i="4"/>
  <c r="B37" i="4" l="1"/>
  <c r="B25" i="3" l="1"/>
  <c r="B32" i="3"/>
  <c r="J32" i="3"/>
  <c r="K32" i="3"/>
  <c r="L32" i="3"/>
  <c r="C32" i="3"/>
  <c r="D32" i="3"/>
  <c r="E32" i="3"/>
  <c r="F25" i="3"/>
  <c r="G25" i="3"/>
  <c r="M32" i="3"/>
  <c r="O25" i="3"/>
  <c r="F32" i="3"/>
  <c r="P17" i="3"/>
  <c r="B17" i="3"/>
  <c r="H25" i="3"/>
  <c r="N32" i="3"/>
  <c r="O32" i="3"/>
  <c r="P32" i="3"/>
  <c r="K17" i="3"/>
  <c r="O17" i="3"/>
  <c r="E25" i="3"/>
  <c r="G32" i="3"/>
  <c r="H32" i="3"/>
  <c r="D17" i="3"/>
  <c r="F17" i="3"/>
  <c r="H17" i="3"/>
  <c r="I25" i="3"/>
  <c r="J25" i="3"/>
  <c r="L25" i="3"/>
  <c r="M25" i="3" l="1"/>
  <c r="O38" i="3"/>
  <c r="N17" i="3"/>
  <c r="L17" i="3"/>
  <c r="L38" i="3" s="1"/>
  <c r="I32" i="3"/>
  <c r="J17" i="3"/>
  <c r="J38" i="3" s="1"/>
  <c r="P25" i="3"/>
  <c r="P38" i="3" s="1"/>
  <c r="N25" i="3"/>
  <c r="G17" i="3"/>
  <c r="G38" i="3" s="1"/>
  <c r="D25" i="3"/>
  <c r="D38" i="3" s="1"/>
  <c r="K25" i="3"/>
  <c r="K38" i="3" s="1"/>
  <c r="C17" i="3"/>
  <c r="C25" i="3"/>
  <c r="B38" i="3"/>
  <c r="F38" i="3"/>
  <c r="E17" i="3"/>
  <c r="E38" i="3" s="1"/>
  <c r="M17" i="3"/>
  <c r="M38" i="3" s="1"/>
  <c r="H38" i="3"/>
  <c r="I17" i="3"/>
  <c r="I38" i="3" l="1"/>
  <c r="N38" i="3"/>
  <c r="C38" i="3"/>
  <c r="L17" i="1" l="1"/>
  <c r="L38" i="1" l="1"/>
  <c r="Q40" i="1" l="1"/>
</calcChain>
</file>

<file path=xl/sharedStrings.xml><?xml version="1.0" encoding="utf-8"?>
<sst xmlns="http://schemas.openxmlformats.org/spreadsheetml/2006/main" count="206" uniqueCount="38">
  <si>
    <t>P4P Contracts</t>
  </si>
  <si>
    <t>Risk Contracts</t>
  </si>
  <si>
    <t>FFS Arrangements</t>
  </si>
  <si>
    <t>Other Revenue</t>
  </si>
  <si>
    <t>Claims-Based Revenue</t>
  </si>
  <si>
    <t>Incentive-Based Revenue</t>
  </si>
  <si>
    <t>Budget Surplus/</t>
  </si>
  <si>
    <t>Quality</t>
  </si>
  <si>
    <t>(Deficit) Revenue</t>
  </si>
  <si>
    <t>Incentive</t>
  </si>
  <si>
    <t>Revenue</t>
  </si>
  <si>
    <t>HMO</t>
  </si>
  <si>
    <t>PPO</t>
  </si>
  <si>
    <t>Both</t>
  </si>
  <si>
    <t>Blue Cross Blue Shield</t>
  </si>
  <si>
    <t>Tufts Health Plan</t>
  </si>
  <si>
    <t>Harvard Pilgrim Health Care</t>
  </si>
  <si>
    <t>Fallon Community Health Plan</t>
  </si>
  <si>
    <t>CIGNA</t>
  </si>
  <si>
    <t>United Healthcare</t>
  </si>
  <si>
    <t>Aetna</t>
  </si>
  <si>
    <t>Other Commercial</t>
  </si>
  <si>
    <t>Total Commercial</t>
  </si>
  <si>
    <t>Network Health</t>
  </si>
  <si>
    <t>Neighborhood Health Plan</t>
  </si>
  <si>
    <t>BMC HealthNet, Inc.</t>
  </si>
  <si>
    <t>Health New England</t>
  </si>
  <si>
    <t>Other Managed Medicaid</t>
  </si>
  <si>
    <t>Total Managed Medicaid</t>
  </si>
  <si>
    <t>MassHealth</t>
  </si>
  <si>
    <t>Tufts Medicare Preferred</t>
  </si>
  <si>
    <t>Blue Cross Senior Options</t>
  </si>
  <si>
    <t>Other Comm Medicare</t>
  </si>
  <si>
    <t>Commercial Medicare  Subtotal</t>
  </si>
  <si>
    <t>Medicare</t>
  </si>
  <si>
    <t>Other</t>
  </si>
  <si>
    <t>GRAND TOTAL</t>
  </si>
  <si>
    <t>Per Audited F/S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</si>
</sst>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\o\n\th\ d\,\ yyyy"/>
    <numFmt numFmtId="166" formatCode="#.00"/>
    <numFmt numFmtId="167" formatCode="#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5" fontId="17" fillId="0" borderId="0">
      <protection locked="0"/>
    </xf>
    <xf numFmtId="166" fontId="17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3" fontId="16" fillId="0" borderId="0"/>
    <xf numFmtId="3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5">
    <xf numFmtId="0" fontId="0" fillId="0" borderId="0" xfId="0"/>
    <xf numFmtId="0" fontId="4" fillId="2" borderId="0" xfId="0" applyFont="1" applyFill="1" applyAlignment="1">
      <alignment horizontal="left"/>
    </xf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164" fontId="11" fillId="3" borderId="12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/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13" fillId="0" borderId="8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164" fontId="2" fillId="3" borderId="12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35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0" xfId="8"/>
    <cellStyle name="Comma0 2" xfId="9"/>
    <cellStyle name="Comma0 2 2" xfId="10"/>
    <cellStyle name="Comma0 3" xfId="11"/>
    <cellStyle name="Currency 2" xfId="12"/>
    <cellStyle name="Currency 2 2" xfId="13"/>
    <cellStyle name="Currency0" xfId="14"/>
    <cellStyle name="Currency0 2" xfId="15"/>
    <cellStyle name="Date" xfId="16"/>
    <cellStyle name="Fixed" xfId="17"/>
    <cellStyle name="Heading1" xfId="18"/>
    <cellStyle name="Heading2" xfId="19"/>
    <cellStyle name="Normal" xfId="0" builtinId="0"/>
    <cellStyle name="Normal 2" xfId="20"/>
    <cellStyle name="Normal 2 2" xfId="21"/>
    <cellStyle name="Normal 3" xfId="22"/>
    <cellStyle name="Normal 4" xfId="23"/>
    <cellStyle name="Normal 4 2" xfId="24"/>
    <cellStyle name="Normal 5" xfId="25"/>
    <cellStyle name="Normal 5 2" xfId="26"/>
    <cellStyle name="Normal 6" xfId="27"/>
    <cellStyle name="Normal 6 2" xfId="28"/>
    <cellStyle name="Normal 7" xfId="29"/>
    <cellStyle name="Normal 8" xfId="30"/>
    <cellStyle name="Percent 2" xfId="31"/>
    <cellStyle name="Percent 2 2" xfId="32"/>
    <cellStyle name="Percent 3" xfId="33"/>
    <cellStyle name="Percent 3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403\BMC\2005\IX\IX_BMC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n11012\My%20Documents\in%20process\BMC11-Detail%20Model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%20Payment%20Systems\BUDGET%20MODELS%20DETAIL\DETAIL%20MODEL%2012\ALL\Medicare%20outpatient%20PAF%20for%20HSN%20-%20OPPAFTemplate\FMC\BFMC%20OPPAF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C98PR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2552\BMC\Amended%20Cost%20Reports\2004\E-1%20Pt%20A%20Interim%20Pmts\04%20Settlement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05_04 Comparison"/>
      <sheetName val="IX"/>
      <sheetName val="PhysFees"/>
      <sheetName val="XXV"/>
      <sheetName val="SSD"/>
      <sheetName val="IXA"/>
      <sheetName val="Phys Fee Rec"/>
      <sheetName val="Employee Benefits"/>
      <sheetName val="A-6P"/>
      <sheetName val="Malpractice"/>
      <sheetName val="Insurance"/>
      <sheetName val="Taxes"/>
      <sheetName val="Depr-Int"/>
      <sheetName val="PurchServ"/>
      <sheetName val="X"/>
      <sheetName val="PurchServComp "/>
      <sheetName val="Mapping"/>
      <sheetName val="Sheet1"/>
      <sheetName val="PurchServComp"/>
      <sheetName val="Phys Fee"/>
      <sheetName val="C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hanges"/>
      <sheetName val="FAGER ANALYSIS"/>
      <sheetName val="Mini Fager"/>
      <sheetName val="IS"/>
      <sheetName val="Notes"/>
      <sheetName val="Open"/>
      <sheetName val="Risk Factors"/>
      <sheetName val="DataElements"/>
      <sheetName val="Assumptions"/>
      <sheetName val="B2B Analysis"/>
      <sheetName val="IPVolume"/>
      <sheetName val="AnalysisAprilBased"/>
      <sheetName val="YTD StatsApr"/>
      <sheetName val="AnalysisMayBased"/>
      <sheetName val="NetRevenueMay"/>
      <sheetName val="YTD StatsMay"/>
      <sheetName val="SUMM"/>
      <sheetName val="RawBudgetRevenue"/>
      <sheetName val="RawBudgetedVolume"/>
      <sheetName val="BudgetRevenue"/>
      <sheetName val="Pro&amp;General Reserve"/>
      <sheetName val="SENSI IP total"/>
      <sheetName val="SENSI IP by plan"/>
      <sheetName val="SENSI OP total"/>
      <sheetName val="SENSIOP by plan"/>
      <sheetName val="I&amp;R and EAP"/>
      <sheetName val="IPPayMix"/>
      <sheetName val="IPMIXRAW"/>
      <sheetName val="OPPayMix"/>
      <sheetName val="OPMIXRaw"/>
      <sheetName val="FMC_MLH BRL"/>
      <sheetName val="OffCycle"/>
      <sheetName val="Increases"/>
      <sheetName val="PAF"/>
      <sheetName val="NetRevenueApr"/>
      <sheetName val="DISCHARGEMIX"/>
      <sheetName val="DISCHARGEMIXRAW"/>
      <sheetName val="DAYS"/>
      <sheetName val="DAYSMIX"/>
      <sheetName val="DAYSMIXRAW"/>
      <sheetName val="BLUES"/>
      <sheetName val="B DCMI"/>
      <sheetName val="B DSeasonality"/>
      <sheetName val="DRG V26_1"/>
      <sheetName val="BluesBillTable"/>
      <sheetName val="F Tufts"/>
      <sheetName val="F03"/>
      <sheetName val="F03 CMI"/>
      <sheetName val="F03 Seasonality"/>
      <sheetName val="H NonMCDMGD"/>
      <sheetName val="H PAF"/>
      <sheetName val="H06"/>
      <sheetName val="H10 PAF"/>
      <sheetName val="H12"/>
      <sheetName val="I Insurance"/>
      <sheetName val="I32 I36"/>
      <sheetName val="I32 I36 Seasonality"/>
      <sheetName val="I32 36 CMI"/>
      <sheetName val="I32 I36 Blend"/>
      <sheetName val="J Networks"/>
      <sheetName val="J PAF"/>
      <sheetName val="K Comm Care"/>
      <sheetName val="L mix"/>
      <sheetName val="L HNE plan level"/>
      <sheetName val="L CMI"/>
      <sheetName val="L Seasonality"/>
      <sheetName val="HNEBillTable"/>
      <sheetName val="MEDICARE"/>
      <sheetName val="BLEND"/>
      <sheetName val="Pharmacy Allied Health"/>
      <sheetName val="MCR APC"/>
      <sheetName val="CMS OPPS Impact"/>
      <sheetName val="BAD DEBTS"/>
      <sheetName val="BadDebtLog"/>
      <sheetName val="M Seasonality"/>
      <sheetName val="MCRCMIWeights"/>
      <sheetName val="10MCR MSDRG"/>
      <sheetName val="MCR10 Tab 5 F"/>
      <sheetName val="MCR09 Tab 5F"/>
      <sheetName val="Bed Days"/>
      <sheetName val="IME"/>
      <sheetName val="Psych IME"/>
      <sheetName val="GME"/>
      <sheetName val="MCRPSYCH"/>
      <sheetName val="FinalvsProposed"/>
      <sheetName val="DSH OPERATING"/>
      <sheetName val="CAPITAL"/>
      <sheetName val="DSH CAPITAL"/>
      <sheetName val="SSI"/>
      <sheetName val="N Unicare"/>
      <sheetName val="Medicaid"/>
      <sheetName val="9c cuts reserve"/>
      <sheetName val="MCD P4P09"/>
      <sheetName val="MCDPass thru"/>
      <sheetName val="BY RFA vs CY RFA"/>
      <sheetName val="MCD CMI"/>
      <sheetName val="MCD CMI PY"/>
      <sheetName val="MCD CMI Penultimate"/>
      <sheetName val="MCD OP Rate"/>
      <sheetName val="NY9698"/>
      <sheetName val="HSN"/>
      <sheetName val="PoolDrawFreeCareKShift"/>
      <sheetName val="HSN IP Draw"/>
      <sheetName val="HSN IP Psych Draw"/>
      <sheetName val="HSNLoadedBlend"/>
      <sheetName val="payor grouping"/>
      <sheetName val="PrivateSectorCharges"/>
      <sheetName val="PrivateSectComp"/>
      <sheetName val="UC Mar"/>
      <sheetName val="PoolCMI"/>
      <sheetName val="Transfer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44">
          <cell r="K44">
            <v>1.0353772742899376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load"/>
      <sheetName val="AcuteFilers"/>
    </sheetNames>
    <sheetDataSet>
      <sheetData sheetId="0"/>
      <sheetData sheetId="1"/>
      <sheetData sheetId="2">
        <row r="2">
          <cell r="C2" t="str">
            <v>Anna Jaques Hospital</v>
          </cell>
        </row>
        <row r="3">
          <cell r="C3" t="str">
            <v>Athol Memorial Hospital</v>
          </cell>
        </row>
        <row r="4">
          <cell r="C4" t="str">
            <v>Baystate Franklin Medical Center</v>
          </cell>
        </row>
        <row r="5">
          <cell r="C5" t="str">
            <v>Baystate Mary Lane Hospital</v>
          </cell>
        </row>
        <row r="6">
          <cell r="C6" t="str">
            <v>Baystate Medical Center</v>
          </cell>
        </row>
        <row r="7">
          <cell r="C7" t="str">
            <v>Berkshire Medical Center</v>
          </cell>
        </row>
        <row r="8">
          <cell r="C8" t="str">
            <v>Beth Israel Deaconess Hospital - Needham</v>
          </cell>
        </row>
        <row r="9">
          <cell r="C9" t="str">
            <v>Beth Israel Deaconess Medical Center</v>
          </cell>
        </row>
        <row r="10">
          <cell r="C10" t="str">
            <v>Boston Medical Center</v>
          </cell>
        </row>
        <row r="11">
          <cell r="C11" t="str">
            <v>Brigham and Women's Hospital</v>
          </cell>
        </row>
        <row r="12">
          <cell r="C12" t="str">
            <v>Cambridge Health Alliance</v>
          </cell>
        </row>
        <row r="13">
          <cell r="C13" t="str">
            <v>Cape Cod Hospital</v>
          </cell>
        </row>
        <row r="14">
          <cell r="C14" t="str">
            <v>Caritas Carney Hospital</v>
          </cell>
        </row>
        <row r="15">
          <cell r="C15" t="str">
            <v>Caritas Good Samaritan Medical Center</v>
          </cell>
        </row>
        <row r="16">
          <cell r="C16" t="str">
            <v>Caritas Holy Family Hospital and Medical Center</v>
          </cell>
        </row>
        <row r="17">
          <cell r="C17" t="str">
            <v>Caritas Norwood Hospital</v>
          </cell>
        </row>
        <row r="18">
          <cell r="C18" t="str">
            <v>Caritas St. Elizabeth's Medical Center</v>
          </cell>
        </row>
        <row r="19">
          <cell r="C19" t="str">
            <v>Children's Hospital Boston</v>
          </cell>
        </row>
        <row r="20">
          <cell r="C20" t="str">
            <v>Clinton Hospital</v>
          </cell>
        </row>
        <row r="21">
          <cell r="C21" t="str">
            <v>Cooley Dickinson Hospital</v>
          </cell>
        </row>
        <row r="22">
          <cell r="C22" t="str">
            <v>Dana-Farber Cancer Institute</v>
          </cell>
        </row>
        <row r="23">
          <cell r="C23" t="str">
            <v>Emerson Hospital</v>
          </cell>
        </row>
        <row r="24">
          <cell r="C24" t="str">
            <v>Fairview Hospital</v>
          </cell>
        </row>
        <row r="25">
          <cell r="C25" t="str">
            <v>Falmouth Hospital</v>
          </cell>
        </row>
        <row r="26">
          <cell r="C26" t="str">
            <v>Faulkner Hospital</v>
          </cell>
        </row>
        <row r="27">
          <cell r="C27" t="str">
            <v>Hallmark Health System, Inc.</v>
          </cell>
        </row>
        <row r="28">
          <cell r="C28" t="str">
            <v>Harrington Memorial Hospital</v>
          </cell>
        </row>
        <row r="29">
          <cell r="C29" t="str">
            <v>Health Alliance Hospitals, Inc.</v>
          </cell>
        </row>
        <row r="30">
          <cell r="C30" t="str">
            <v>Heywood Hospital</v>
          </cell>
        </row>
        <row r="31">
          <cell r="C31" t="str">
            <v>Holyoke Medical Center</v>
          </cell>
        </row>
        <row r="32">
          <cell r="C32" t="str">
            <v>Hubbard Regional Hospital</v>
          </cell>
        </row>
        <row r="33">
          <cell r="C33" t="str">
            <v>Jordan Hospital</v>
          </cell>
        </row>
        <row r="34">
          <cell r="C34" t="str">
            <v>Kindred Hospital Boston</v>
          </cell>
        </row>
        <row r="35">
          <cell r="C35" t="str">
            <v>Kindred Hospital Boston North Shore</v>
          </cell>
        </row>
        <row r="36">
          <cell r="C36" t="str">
            <v>Lahey Clinic</v>
          </cell>
        </row>
        <row r="37">
          <cell r="C37" t="str">
            <v>Lawrence General Hospital</v>
          </cell>
        </row>
        <row r="38">
          <cell r="C38" t="str">
            <v>Lowell General Hospital</v>
          </cell>
        </row>
        <row r="39">
          <cell r="C39" t="str">
            <v>Marlborough Hospital</v>
          </cell>
        </row>
        <row r="40">
          <cell r="C40" t="str">
            <v>Martha's Vineyard Hospital</v>
          </cell>
        </row>
        <row r="41">
          <cell r="C41" t="str">
            <v>Massachusetts Eye and Ear Infirmary</v>
          </cell>
        </row>
        <row r="42">
          <cell r="C42" t="str">
            <v>Massachusetts General Hospital</v>
          </cell>
        </row>
        <row r="43">
          <cell r="C43" t="str">
            <v>Mercy Medical Center</v>
          </cell>
        </row>
        <row r="44">
          <cell r="C44" t="str">
            <v>Merrimack Valley Hospital</v>
          </cell>
        </row>
        <row r="45">
          <cell r="C45" t="str">
            <v>MetroWest Medical Center</v>
          </cell>
        </row>
        <row r="46">
          <cell r="C46" t="str">
            <v>Milford Regional Medical Center</v>
          </cell>
        </row>
        <row r="47">
          <cell r="C47" t="str">
            <v>Milton Hospital</v>
          </cell>
        </row>
        <row r="48">
          <cell r="C48" t="str">
            <v>Morton Hospital and Medical Center</v>
          </cell>
        </row>
        <row r="49">
          <cell r="C49" t="str">
            <v>Mount Auburn Hospital</v>
          </cell>
        </row>
        <row r="50">
          <cell r="C50" t="str">
            <v>Nantucket Cottage Hospital</v>
          </cell>
        </row>
        <row r="51">
          <cell r="C51" t="str">
            <v>Nashoba Valley Medical Center</v>
          </cell>
        </row>
        <row r="52">
          <cell r="C52" t="str">
            <v>New England Baptist Hospital</v>
          </cell>
        </row>
        <row r="53">
          <cell r="C53" t="str">
            <v>Newton-Wellesley Hospital</v>
          </cell>
        </row>
        <row r="54">
          <cell r="C54" t="str">
            <v>Noble Hospital</v>
          </cell>
        </row>
        <row r="55">
          <cell r="C55" t="str">
            <v>North Adams Regional Hospital</v>
          </cell>
        </row>
        <row r="56">
          <cell r="C56" t="str">
            <v>North Shore Medical Center, Inc.</v>
          </cell>
        </row>
        <row r="57">
          <cell r="C57" t="str">
            <v>Northeast Hospital</v>
          </cell>
        </row>
        <row r="58">
          <cell r="C58" t="str">
            <v>Quincy Medical Center</v>
          </cell>
        </row>
        <row r="59">
          <cell r="C59" t="str">
            <v>Saint Anne's Hospital</v>
          </cell>
        </row>
        <row r="60">
          <cell r="C60" t="str">
            <v>Saint Vincent Hospital</v>
          </cell>
        </row>
        <row r="61">
          <cell r="C61" t="str">
            <v>Saints Medical Center</v>
          </cell>
        </row>
        <row r="62">
          <cell r="C62" t="str">
            <v>Signature Healthcare Brockton Hospital</v>
          </cell>
        </row>
        <row r="63">
          <cell r="C63" t="str">
            <v>South Shore Hospital</v>
          </cell>
        </row>
        <row r="64">
          <cell r="C64" t="str">
            <v>Southcoast Hospitals Group</v>
          </cell>
        </row>
        <row r="65">
          <cell r="C65" t="str">
            <v>Sturdy Memorial Hospital</v>
          </cell>
        </row>
        <row r="66">
          <cell r="C66" t="str">
            <v>Tufts Medical Center</v>
          </cell>
        </row>
        <row r="67">
          <cell r="C67" t="str">
            <v>UMass Memorial Medical Center</v>
          </cell>
        </row>
        <row r="68">
          <cell r="C68" t="str">
            <v>Winchester Hospital</v>
          </cell>
        </row>
        <row r="69">
          <cell r="C69" t="str">
            <v>Wing Memorial Hospital and Medical Centers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-98"/>
    </sheetNames>
    <sheetDataSet>
      <sheetData sheetId="0" refreshError="1">
        <row r="3">
          <cell r="F3" t="str">
            <v>DEPARTMENT OF MEDICAL SECURITY</v>
          </cell>
        </row>
        <row r="4">
          <cell r="F4" t="str">
            <v>DMS FORM UC-98</v>
          </cell>
        </row>
        <row r="5">
          <cell r="F5" t="str">
            <v>HOSPITAL REPORT OF UNCOMPENSATED CARE (FISCAL YEAR 1996)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IP sett"/>
      <sheetName val="Billed Detail Dec 04"/>
      <sheetName val="04 IME Payments "/>
      <sheetName val="04 IME Factors"/>
      <sheetName val="IME FTE's"/>
      <sheetName val="04 dsh"/>
      <sheetName val="Charity Days"/>
      <sheetName val="Mcaid Days"/>
      <sheetName val="03 GME  (2)"/>
      <sheetName val="RES AMT 03"/>
      <sheetName val="DO NOT USE"/>
      <sheetName val="use this FY00 PS&amp;R"/>
      <sheetName val="E-1 Pt A  "/>
      <sheetName val="E-1 Pt B "/>
      <sheetName val="04 opset_D Pt V"/>
      <sheetName val="PS&amp;R Mapping"/>
      <sheetName val="Wkst L"/>
      <sheetName val="asc,rad,od 99"/>
      <sheetName val="CAPMODEL"/>
      <sheetName val="S-3p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17">
          <cell r="A1017" t="str">
            <v>Save:</v>
          </cell>
        </row>
        <row r="1018">
          <cell r="A1018" t="str">
            <v>.</v>
          </cell>
          <cell r="B1018" t="str">
            <v>.</v>
          </cell>
          <cell r="C1018" t="str">
            <v>.</v>
          </cell>
          <cell r="D1018" t="str">
            <v>.</v>
          </cell>
          <cell r="E1018" t="str">
            <v>.</v>
          </cell>
        </row>
        <row r="1020">
          <cell r="A1020" t="str">
            <v xml:space="preserve">  If you elect to save this model to a diskette, you will be asked</v>
          </cell>
        </row>
        <row r="1021">
          <cell r="A1021" t="str">
            <v xml:space="preserve">  if the file is new or existing.</v>
          </cell>
        </row>
        <row r="1023">
          <cell r="A1023" t="str">
            <v xml:space="preserve">  NEW - allows a user to enter the drive and the file name</v>
          </cell>
        </row>
        <row r="1024">
          <cell r="A1024" t="str">
            <v xml:space="preserve">        to be save to.</v>
          </cell>
        </row>
        <row r="1027">
          <cell r="A1027" t="str">
            <v xml:space="preserve">  EXISTING - assumes the user wants to save the file</v>
          </cell>
        </row>
        <row r="1028">
          <cell r="A1028" t="str">
            <v xml:space="preserve">             to the default drive and current file name.</v>
          </cell>
        </row>
        <row r="1032">
          <cell r="A1032" t="str">
            <v>+</v>
          </cell>
          <cell r="B1032" t="str">
            <v>+</v>
          </cell>
          <cell r="C1032" t="str">
            <v>+</v>
          </cell>
          <cell r="D1032" t="str">
            <v>+</v>
          </cell>
          <cell r="E1032" t="str">
            <v>+</v>
          </cell>
        </row>
        <row r="1033">
          <cell r="A1033" t="str">
            <v xml:space="preserve">       If you need further assistance, please contact</v>
          </cell>
        </row>
        <row r="1034">
          <cell r="A1034" t="str">
            <v xml:space="preserve">       Deloitte &amp; Touche.  See USER GUIDE for telephone numbers.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Q40"/>
  <sheetViews>
    <sheetView workbookViewId="0">
      <pane xSplit="1" ySplit="8" topLeftCell="B27" activePane="bottomRight" state="frozen"/>
      <selection activeCell="L20" sqref="L20"/>
      <selection pane="topRight" activeCell="L20" sqref="L20"/>
      <selection pane="bottomLeft" activeCell="L20" sqref="L20"/>
      <selection pane="bottomRight" activeCell="A42" sqref="A42"/>
    </sheetView>
  </sheetViews>
  <sheetFormatPr defaultColWidth="9.109375" defaultRowHeight="13.8" x14ac:dyDescent="0.25"/>
  <cols>
    <col min="1" max="1" width="11.33203125" style="2" customWidth="1"/>
    <col min="2" max="16" width="14.33203125" style="2" customWidth="1"/>
    <col min="17" max="17" width="17" style="2" customWidth="1"/>
    <col min="18" max="18" width="16" style="2" customWidth="1"/>
    <col min="19" max="16384" width="9.109375" style="2"/>
  </cols>
  <sheetData>
    <row r="1" spans="1:17" ht="14.4" thickBot="1" x14ac:dyDescent="0.3">
      <c r="A1" s="1">
        <v>2014</v>
      </c>
    </row>
    <row r="2" spans="1:17" x14ac:dyDescent="0.25">
      <c r="A2" s="49"/>
      <c r="B2" s="52" t="s">
        <v>0</v>
      </c>
      <c r="C2" s="53"/>
      <c r="D2" s="53"/>
      <c r="E2" s="54"/>
      <c r="F2" s="52" t="s">
        <v>1</v>
      </c>
      <c r="G2" s="53"/>
      <c r="H2" s="53"/>
      <c r="I2" s="53"/>
      <c r="J2" s="53"/>
      <c r="K2" s="54"/>
      <c r="L2" s="52" t="s">
        <v>2</v>
      </c>
      <c r="M2" s="59"/>
      <c r="N2" s="52" t="s">
        <v>3</v>
      </c>
      <c r="O2" s="62"/>
      <c r="P2" s="63"/>
    </row>
    <row r="3" spans="1:17" ht="15" customHeight="1" x14ac:dyDescent="0.25">
      <c r="A3" s="50"/>
      <c r="B3" s="43"/>
      <c r="C3" s="55"/>
      <c r="D3" s="55"/>
      <c r="E3" s="44"/>
      <c r="F3" s="43"/>
      <c r="G3" s="55"/>
      <c r="H3" s="55"/>
      <c r="I3" s="55"/>
      <c r="J3" s="55"/>
      <c r="K3" s="44"/>
      <c r="L3" s="60"/>
      <c r="M3" s="61"/>
      <c r="N3" s="64"/>
      <c r="O3" s="65"/>
      <c r="P3" s="66"/>
    </row>
    <row r="4" spans="1:17" ht="14.4" thickBot="1" x14ac:dyDescent="0.3">
      <c r="A4" s="51"/>
      <c r="B4" s="56"/>
      <c r="C4" s="57"/>
      <c r="D4" s="57"/>
      <c r="E4" s="58"/>
      <c r="F4" s="56"/>
      <c r="G4" s="57"/>
      <c r="H4" s="57"/>
      <c r="I4" s="57"/>
      <c r="J4" s="57"/>
      <c r="K4" s="58"/>
      <c r="L4" s="60"/>
      <c r="M4" s="61"/>
      <c r="N4" s="64"/>
      <c r="O4" s="65"/>
      <c r="P4" s="66"/>
    </row>
    <row r="5" spans="1:17" x14ac:dyDescent="0.25">
      <c r="A5" s="50"/>
      <c r="B5" s="41" t="s">
        <v>4</v>
      </c>
      <c r="C5" s="42"/>
      <c r="D5" s="41" t="s">
        <v>5</v>
      </c>
      <c r="E5" s="42"/>
      <c r="F5" s="41" t="s">
        <v>4</v>
      </c>
      <c r="G5" s="42"/>
      <c r="H5" s="41" t="s">
        <v>6</v>
      </c>
      <c r="I5" s="42"/>
      <c r="J5" s="41" t="s">
        <v>7</v>
      </c>
      <c r="K5" s="42"/>
      <c r="L5" s="43"/>
      <c r="M5" s="44"/>
      <c r="N5" s="45"/>
      <c r="O5" s="46"/>
      <c r="P5" s="47"/>
    </row>
    <row r="6" spans="1:17" x14ac:dyDescent="0.25">
      <c r="A6" s="50"/>
      <c r="B6" s="41"/>
      <c r="C6" s="42"/>
      <c r="D6" s="41"/>
      <c r="E6" s="42"/>
      <c r="F6" s="41"/>
      <c r="G6" s="42"/>
      <c r="H6" s="41" t="s">
        <v>8</v>
      </c>
      <c r="I6" s="42"/>
      <c r="J6" s="41" t="s">
        <v>9</v>
      </c>
      <c r="K6" s="42"/>
      <c r="L6" s="45"/>
      <c r="M6" s="47"/>
      <c r="N6" s="45"/>
      <c r="O6" s="48"/>
      <c r="P6" s="47"/>
    </row>
    <row r="7" spans="1:17" ht="14.4" thickBot="1" x14ac:dyDescent="0.3">
      <c r="A7" s="51"/>
      <c r="B7" s="36"/>
      <c r="C7" s="37"/>
      <c r="D7" s="36"/>
      <c r="E7" s="37"/>
      <c r="F7" s="36"/>
      <c r="G7" s="37"/>
      <c r="H7" s="38"/>
      <c r="I7" s="39"/>
      <c r="J7" s="36" t="s">
        <v>10</v>
      </c>
      <c r="K7" s="37"/>
      <c r="L7" s="38"/>
      <c r="M7" s="39"/>
      <c r="N7" s="38"/>
      <c r="O7" s="40"/>
      <c r="P7" s="39"/>
    </row>
    <row r="8" spans="1:17" s="5" customFormat="1" ht="15.6" thickBot="1" x14ac:dyDescent="0.3">
      <c r="A8" s="3"/>
      <c r="B8" s="4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4" t="s">
        <v>12</v>
      </c>
      <c r="H8" s="4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4" t="s">
        <v>12</v>
      </c>
      <c r="N8" s="4" t="s">
        <v>11</v>
      </c>
      <c r="O8" s="4" t="s">
        <v>12</v>
      </c>
      <c r="P8" s="4" t="s">
        <v>13</v>
      </c>
    </row>
    <row r="9" spans="1:17" ht="27" thickBot="1" x14ac:dyDescent="0.3">
      <c r="A9" s="6" t="s">
        <v>14</v>
      </c>
      <c r="B9" s="7">
        <v>62145317.592350654</v>
      </c>
      <c r="C9" s="7">
        <v>89054217.111427426</v>
      </c>
      <c r="D9" s="7">
        <v>2148733.3918377901</v>
      </c>
      <c r="E9" s="7">
        <v>2859921.8323108666</v>
      </c>
      <c r="F9" s="7">
        <v>0</v>
      </c>
      <c r="G9" s="7">
        <v>0</v>
      </c>
      <c r="H9" s="7">
        <v>196659</v>
      </c>
      <c r="I9" s="7">
        <v>0</v>
      </c>
      <c r="J9" s="7">
        <v>0</v>
      </c>
      <c r="K9" s="7">
        <v>0</v>
      </c>
      <c r="L9" s="7">
        <v>719670</v>
      </c>
      <c r="M9" s="7">
        <v>470820</v>
      </c>
      <c r="N9" s="7">
        <v>0</v>
      </c>
      <c r="O9" s="7">
        <v>0</v>
      </c>
      <c r="P9" s="7">
        <v>0</v>
      </c>
      <c r="Q9" s="8"/>
    </row>
    <row r="10" spans="1:17" ht="27" thickBot="1" x14ac:dyDescent="0.3">
      <c r="A10" s="6" t="s">
        <v>15</v>
      </c>
      <c r="B10" s="7">
        <v>21188128.082740925</v>
      </c>
      <c r="C10" s="7">
        <v>2628490.1993916468</v>
      </c>
      <c r="D10" s="7">
        <v>44382.2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111365</v>
      </c>
      <c r="M10" s="7">
        <v>14584</v>
      </c>
      <c r="N10" s="7">
        <v>0</v>
      </c>
      <c r="O10" s="7">
        <v>0</v>
      </c>
      <c r="P10" s="7">
        <v>0</v>
      </c>
      <c r="Q10" s="8"/>
    </row>
    <row r="11" spans="1:17" ht="40.200000000000003" thickBot="1" x14ac:dyDescent="0.3">
      <c r="A11" s="6" t="s">
        <v>16</v>
      </c>
      <c r="B11" s="7">
        <v>5728174.6906158272</v>
      </c>
      <c r="C11" s="7">
        <v>5239448.9020510418</v>
      </c>
      <c r="D11" s="7">
        <v>11625.25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19778</v>
      </c>
      <c r="M11" s="7">
        <v>3682</v>
      </c>
      <c r="N11" s="7">
        <v>0</v>
      </c>
      <c r="O11" s="7">
        <v>0</v>
      </c>
      <c r="P11" s="7">
        <v>0</v>
      </c>
      <c r="Q11" s="8"/>
    </row>
    <row r="12" spans="1:17" ht="40.200000000000003" thickBot="1" x14ac:dyDescent="0.3">
      <c r="A12" s="6" t="s">
        <v>17</v>
      </c>
      <c r="B12" s="7">
        <v>15982864.479565088</v>
      </c>
      <c r="C12" s="7">
        <v>0</v>
      </c>
      <c r="D12" s="7">
        <v>35463.06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38895</v>
      </c>
      <c r="M12" s="7">
        <v>0</v>
      </c>
      <c r="N12" s="7">
        <v>0</v>
      </c>
      <c r="O12" s="7">
        <v>0</v>
      </c>
      <c r="P12" s="7">
        <v>0</v>
      </c>
      <c r="Q12" s="8"/>
    </row>
    <row r="13" spans="1:17" ht="14.4" thickBot="1" x14ac:dyDescent="0.3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21765264.895081718</v>
      </c>
      <c r="M13" s="7">
        <v>8219231.5432240786</v>
      </c>
      <c r="N13" s="7">
        <v>0</v>
      </c>
      <c r="O13" s="7">
        <v>0</v>
      </c>
      <c r="P13" s="7">
        <v>0</v>
      </c>
      <c r="Q13" s="8"/>
    </row>
    <row r="14" spans="1:17" ht="27" thickBot="1" x14ac:dyDescent="0.3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14747375.280571092</v>
      </c>
      <c r="M14" s="7">
        <v>679552.6082166807</v>
      </c>
      <c r="N14" s="7">
        <v>0</v>
      </c>
      <c r="O14" s="7">
        <v>0</v>
      </c>
      <c r="P14" s="7">
        <v>0</v>
      </c>
      <c r="Q14" s="8"/>
    </row>
    <row r="15" spans="1:17" ht="14.4" thickBot="1" x14ac:dyDescent="0.3">
      <c r="A15" s="6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14290598.969972137</v>
      </c>
      <c r="M15" s="7">
        <v>2549947.21</v>
      </c>
      <c r="N15" s="7">
        <v>0</v>
      </c>
      <c r="O15" s="7">
        <v>0</v>
      </c>
      <c r="P15" s="7">
        <v>0</v>
      </c>
      <c r="Q15" s="8"/>
    </row>
    <row r="16" spans="1:17" ht="27" thickBot="1" x14ac:dyDescent="0.3">
      <c r="A16" s="6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61772018.415914997</v>
      </c>
      <c r="G16" s="7">
        <v>45636504.78982278</v>
      </c>
      <c r="H16" s="7">
        <v>2615487.98</v>
      </c>
      <c r="I16" s="7">
        <v>0</v>
      </c>
      <c r="J16" s="7">
        <v>0</v>
      </c>
      <c r="K16" s="7">
        <v>0</v>
      </c>
      <c r="L16" s="7">
        <v>76094284.850377902</v>
      </c>
      <c r="M16" s="7">
        <v>13030161.037987862</v>
      </c>
      <c r="N16" s="7">
        <v>0</v>
      </c>
      <c r="O16" s="7">
        <v>0</v>
      </c>
      <c r="P16" s="7">
        <v>0</v>
      </c>
      <c r="Q16" s="8"/>
    </row>
    <row r="17" spans="1:17" ht="40.200000000000003" thickBot="1" x14ac:dyDescent="0.3">
      <c r="A17" s="9" t="s">
        <v>22</v>
      </c>
      <c r="B17" s="7">
        <f>SUM(B9:B16)</f>
        <v>105044484.8452725</v>
      </c>
      <c r="C17" s="7">
        <f t="shared" ref="C17:M17" si="0">SUM(C9:C16)</f>
        <v>96922156.212870121</v>
      </c>
      <c r="D17" s="7">
        <f t="shared" si="0"/>
        <v>2240203.9018377904</v>
      </c>
      <c r="E17" s="7">
        <f t="shared" si="0"/>
        <v>2859921.8323108666</v>
      </c>
      <c r="F17" s="7">
        <f t="shared" si="0"/>
        <v>61772018.415914997</v>
      </c>
      <c r="G17" s="7">
        <f t="shared" si="0"/>
        <v>45636504.78982278</v>
      </c>
      <c r="H17" s="7">
        <f t="shared" si="0"/>
        <v>2812146.98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127787231.99600285</v>
      </c>
      <c r="M17" s="7">
        <f t="shared" si="0"/>
        <v>24967978.399428621</v>
      </c>
      <c r="N17" s="7"/>
      <c r="O17" s="7"/>
      <c r="P17" s="7"/>
      <c r="Q17" s="8"/>
    </row>
    <row r="18" spans="1:17" ht="14.4" thickBo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7" ht="27" thickBot="1" x14ac:dyDescent="0.3">
      <c r="A19" s="6" t="s">
        <v>23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5761763.0192137137</v>
      </c>
      <c r="M19" s="7">
        <v>0</v>
      </c>
      <c r="N19" s="7">
        <v>0</v>
      </c>
      <c r="O19" s="7">
        <v>0</v>
      </c>
      <c r="P19" s="7">
        <v>0</v>
      </c>
      <c r="Q19" s="8"/>
    </row>
    <row r="20" spans="1:17" ht="40.200000000000003" thickBot="1" x14ac:dyDescent="0.3">
      <c r="A20" s="6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10001317.570926327</v>
      </c>
      <c r="M20" s="7">
        <v>0</v>
      </c>
      <c r="N20" s="7">
        <v>0</v>
      </c>
      <c r="O20" s="7">
        <v>0</v>
      </c>
      <c r="P20" s="7">
        <v>0</v>
      </c>
      <c r="Q20" s="8"/>
    </row>
    <row r="21" spans="1:17" ht="40.200000000000003" thickBot="1" x14ac:dyDescent="0.3">
      <c r="A21" s="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122297479.22389565</v>
      </c>
      <c r="M21" s="7">
        <v>0</v>
      </c>
      <c r="N21" s="7">
        <v>0</v>
      </c>
      <c r="O21" s="7">
        <v>0</v>
      </c>
      <c r="P21" s="7">
        <v>0</v>
      </c>
      <c r="Q21" s="8"/>
    </row>
    <row r="22" spans="1:17" ht="27" thickBot="1" x14ac:dyDescent="0.3">
      <c r="A22" s="6" t="s">
        <v>26</v>
      </c>
      <c r="B22" s="7">
        <v>0</v>
      </c>
      <c r="C22" s="7">
        <v>0</v>
      </c>
      <c r="D22" s="7">
        <v>0</v>
      </c>
      <c r="E22" s="7">
        <v>0</v>
      </c>
      <c r="F22" s="7">
        <v>22147332.448214311</v>
      </c>
      <c r="G22" s="7">
        <v>0</v>
      </c>
      <c r="H22" s="7">
        <v>221629.12</v>
      </c>
      <c r="I22" s="7">
        <v>0</v>
      </c>
      <c r="J22" s="7">
        <v>0</v>
      </c>
      <c r="K22" s="7">
        <v>0</v>
      </c>
      <c r="L22" s="7">
        <v>647784.8599999994</v>
      </c>
      <c r="M22" s="7">
        <v>0</v>
      </c>
      <c r="N22" s="7">
        <v>0</v>
      </c>
      <c r="O22" s="7">
        <v>0</v>
      </c>
      <c r="P22" s="7">
        <v>0</v>
      </c>
      <c r="Q22" s="8"/>
    </row>
    <row r="23" spans="1:17" ht="40.200000000000003" thickBot="1" x14ac:dyDescent="0.3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813535.97826487233</v>
      </c>
      <c r="M23" s="7">
        <v>850920.59000000008</v>
      </c>
      <c r="N23" s="7">
        <v>0</v>
      </c>
      <c r="O23" s="7">
        <v>0</v>
      </c>
      <c r="P23" s="7">
        <v>0</v>
      </c>
      <c r="Q23" s="8"/>
    </row>
    <row r="24" spans="1:17" ht="40.200000000000003" thickBot="1" x14ac:dyDescent="0.3">
      <c r="A24" s="6" t="s">
        <v>27</v>
      </c>
      <c r="B24" s="7">
        <v>49572.109999999986</v>
      </c>
      <c r="C24" s="7">
        <v>80713.25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9573761.9338754062</v>
      </c>
      <c r="M24" s="7">
        <v>2785880.25</v>
      </c>
      <c r="N24" s="7">
        <v>0</v>
      </c>
      <c r="O24" s="7">
        <v>0</v>
      </c>
      <c r="P24" s="7">
        <v>0</v>
      </c>
      <c r="Q24" s="8"/>
    </row>
    <row r="25" spans="1:17" ht="40.200000000000003" thickBot="1" x14ac:dyDescent="0.3">
      <c r="A25" s="9" t="s">
        <v>28</v>
      </c>
      <c r="B25" s="12">
        <f>SUM(B19:B24)</f>
        <v>49572.109999999986</v>
      </c>
      <c r="C25" s="12">
        <f t="shared" ref="C25:P25" si="1">SUM(C19:C24)</f>
        <v>80713.25</v>
      </c>
      <c r="D25" s="12">
        <f t="shared" si="1"/>
        <v>0</v>
      </c>
      <c r="E25" s="12">
        <f t="shared" si="1"/>
        <v>0</v>
      </c>
      <c r="F25" s="12">
        <f t="shared" si="1"/>
        <v>22147332.448214311</v>
      </c>
      <c r="G25" s="12">
        <f t="shared" si="1"/>
        <v>0</v>
      </c>
      <c r="H25" s="12">
        <f t="shared" si="1"/>
        <v>221629.12</v>
      </c>
      <c r="I25" s="12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149095642.58617595</v>
      </c>
      <c r="M25" s="12">
        <f t="shared" si="1"/>
        <v>3636800.84</v>
      </c>
      <c r="N25" s="12">
        <f t="shared" si="1"/>
        <v>0</v>
      </c>
      <c r="O25" s="12">
        <f t="shared" si="1"/>
        <v>0</v>
      </c>
      <c r="P25" s="12">
        <f t="shared" si="1"/>
        <v>0</v>
      </c>
      <c r="Q25" s="8"/>
    </row>
    <row r="26" spans="1:17" ht="14.4" thickBot="1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ht="27" thickBot="1" x14ac:dyDescent="0.3">
      <c r="A27" s="9" t="s">
        <v>29</v>
      </c>
      <c r="B27" s="7">
        <v>80420397.035528272</v>
      </c>
      <c r="C27" s="7">
        <v>0</v>
      </c>
      <c r="D27" s="7">
        <v>1940489.78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1396000</v>
      </c>
      <c r="M27" s="7">
        <v>0</v>
      </c>
      <c r="N27" s="7">
        <v>0</v>
      </c>
      <c r="O27" s="7">
        <v>0</v>
      </c>
      <c r="P27" s="7">
        <v>0</v>
      </c>
      <c r="Q27" s="8"/>
    </row>
    <row r="28" spans="1:17" ht="14.4" thickBot="1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ht="40.200000000000003" thickBot="1" x14ac:dyDescent="0.3">
      <c r="A29" s="6" t="s">
        <v>30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5693373.7787672151</v>
      </c>
      <c r="M29" s="7">
        <v>29015.747060557333</v>
      </c>
      <c r="N29" s="7">
        <v>0</v>
      </c>
      <c r="O29" s="7">
        <v>0</v>
      </c>
      <c r="P29" s="7">
        <v>0</v>
      </c>
      <c r="Q29" s="8"/>
    </row>
    <row r="30" spans="1:17" ht="40.200000000000003" thickBot="1" x14ac:dyDescent="0.3">
      <c r="A30" s="6" t="s">
        <v>31</v>
      </c>
      <c r="B30" s="7">
        <v>0</v>
      </c>
      <c r="C30" s="7">
        <v>0</v>
      </c>
      <c r="D30" s="7">
        <v>0</v>
      </c>
      <c r="E30" s="7">
        <v>0</v>
      </c>
      <c r="F30" s="7">
        <v>11662209.151909761</v>
      </c>
      <c r="G30" s="7">
        <v>11284120.615485746</v>
      </c>
      <c r="H30" s="7">
        <v>472022</v>
      </c>
      <c r="I30" s="7">
        <v>0</v>
      </c>
      <c r="J30" s="7">
        <v>0</v>
      </c>
      <c r="K30" s="7">
        <v>0</v>
      </c>
      <c r="L30" s="7">
        <v>320913.13999999873</v>
      </c>
      <c r="M30" s="7">
        <v>0</v>
      </c>
      <c r="N30" s="7">
        <v>0</v>
      </c>
      <c r="O30" s="7">
        <v>0</v>
      </c>
      <c r="P30" s="7">
        <v>0</v>
      </c>
      <c r="Q30" s="8"/>
    </row>
    <row r="31" spans="1:17" ht="27" thickBot="1" x14ac:dyDescent="0.3">
      <c r="A31" s="6" t="s">
        <v>32</v>
      </c>
      <c r="B31" s="7">
        <v>0</v>
      </c>
      <c r="C31" s="7">
        <v>0</v>
      </c>
      <c r="D31" s="7">
        <v>0</v>
      </c>
      <c r="E31" s="7">
        <v>0</v>
      </c>
      <c r="F31" s="7">
        <v>20365679.829999998</v>
      </c>
      <c r="G31" s="7">
        <v>0</v>
      </c>
      <c r="H31" s="7">
        <v>386569</v>
      </c>
      <c r="I31" s="7">
        <v>0</v>
      </c>
      <c r="J31" s="7">
        <v>0</v>
      </c>
      <c r="K31" s="7">
        <v>0</v>
      </c>
      <c r="L31" s="7">
        <v>62760306.45392298</v>
      </c>
      <c r="M31" s="7">
        <v>202695.15771964981</v>
      </c>
      <c r="N31" s="7">
        <v>63356.600000000006</v>
      </c>
      <c r="O31" s="7">
        <v>0</v>
      </c>
      <c r="P31" s="7">
        <v>0</v>
      </c>
      <c r="Q31" s="8"/>
    </row>
    <row r="32" spans="1:17" ht="40.200000000000003" thickBot="1" x14ac:dyDescent="0.3">
      <c r="A32" s="9" t="s">
        <v>33</v>
      </c>
      <c r="B32" s="13">
        <f>SUM(B29:B31)</f>
        <v>0</v>
      </c>
      <c r="C32" s="13">
        <f t="shared" ref="C32:P32" si="2">SUM(C29:C31)</f>
        <v>0</v>
      </c>
      <c r="D32" s="13">
        <f t="shared" si="2"/>
        <v>0</v>
      </c>
      <c r="E32" s="13">
        <f t="shared" si="2"/>
        <v>0</v>
      </c>
      <c r="F32" s="13">
        <f t="shared" si="2"/>
        <v>32027888.981909759</v>
      </c>
      <c r="G32" s="13">
        <f t="shared" si="2"/>
        <v>11284120.615485746</v>
      </c>
      <c r="H32" s="13">
        <f t="shared" si="2"/>
        <v>858591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68774593.372690201</v>
      </c>
      <c r="M32" s="13">
        <f t="shared" si="2"/>
        <v>231710.90478020714</v>
      </c>
      <c r="N32" s="13">
        <f t="shared" si="2"/>
        <v>63356.600000000006</v>
      </c>
      <c r="O32" s="13">
        <f t="shared" si="2"/>
        <v>0</v>
      </c>
      <c r="P32" s="13">
        <f t="shared" si="2"/>
        <v>0</v>
      </c>
      <c r="Q32" s="8"/>
    </row>
    <row r="33" spans="1:17" ht="14.4" thickBot="1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7" ht="14.4" thickBot="1" x14ac:dyDescent="0.3">
      <c r="A34" s="9" t="s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388709235.71734577</v>
      </c>
      <c r="M34" s="7">
        <v>0</v>
      </c>
      <c r="N34" s="7">
        <v>0</v>
      </c>
      <c r="O34" s="7">
        <v>0</v>
      </c>
      <c r="P34" s="7">
        <v>0</v>
      </c>
      <c r="Q34" s="8"/>
    </row>
    <row r="35" spans="1:17" ht="14.4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7" ht="14.4" thickBot="1" x14ac:dyDescent="0.3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33251144.583610788</v>
      </c>
      <c r="M36" s="7">
        <v>0</v>
      </c>
      <c r="N36" s="7">
        <v>0</v>
      </c>
      <c r="O36" s="7">
        <v>0</v>
      </c>
      <c r="P36" s="7">
        <v>0</v>
      </c>
      <c r="Q36" s="8"/>
    </row>
    <row r="37" spans="1:17" ht="14.4" thickBot="1" x14ac:dyDescent="0.3">
      <c r="A37" s="1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7" ht="27" thickBot="1" x14ac:dyDescent="0.3">
      <c r="A38" s="16" t="s">
        <v>36</v>
      </c>
      <c r="B38" s="13">
        <f>B17+B25+B27+B32+B34+B36</f>
        <v>185514453.99080077</v>
      </c>
      <c r="C38" s="13">
        <f t="shared" ref="C38:P38" si="3">C17+C25+C27+C32+C34+C36</f>
        <v>97002869.462870121</v>
      </c>
      <c r="D38" s="13">
        <f t="shared" si="3"/>
        <v>4180693.6818377906</v>
      </c>
      <c r="E38" s="13">
        <f t="shared" si="3"/>
        <v>2859921.8323108666</v>
      </c>
      <c r="F38" s="13">
        <f t="shared" si="3"/>
        <v>115947239.84603906</v>
      </c>
      <c r="G38" s="13">
        <f t="shared" si="3"/>
        <v>56920625.40530853</v>
      </c>
      <c r="H38" s="13">
        <f t="shared" si="3"/>
        <v>3892367.1</v>
      </c>
      <c r="I38" s="13">
        <f t="shared" si="3"/>
        <v>0</v>
      </c>
      <c r="J38" s="13">
        <f t="shared" si="3"/>
        <v>0</v>
      </c>
      <c r="K38" s="13">
        <f t="shared" si="3"/>
        <v>0</v>
      </c>
      <c r="L38" s="13">
        <f t="shared" si="3"/>
        <v>769013848.25582552</v>
      </c>
      <c r="M38" s="13">
        <f t="shared" si="3"/>
        <v>28836490.144208826</v>
      </c>
      <c r="N38" s="13">
        <f t="shared" si="3"/>
        <v>63356.600000000006</v>
      </c>
      <c r="O38" s="13">
        <f t="shared" si="3"/>
        <v>0</v>
      </c>
      <c r="P38" s="13">
        <f t="shared" si="3"/>
        <v>0</v>
      </c>
      <c r="Q38" s="8"/>
    </row>
    <row r="40" spans="1:17" ht="14.25" x14ac:dyDescent="0.2">
      <c r="Q40" s="8" t="e">
        <f>SUM(#REF!)</f>
        <v>#REF!</v>
      </c>
    </row>
  </sheetData>
  <mergeCells count="21">
    <mergeCell ref="A5:A7"/>
    <mergeCell ref="B5:C7"/>
    <mergeCell ref="D5:E7"/>
    <mergeCell ref="F5:G7"/>
    <mergeCell ref="H5:I5"/>
    <mergeCell ref="H7:I7"/>
    <mergeCell ref="H6:I6"/>
    <mergeCell ref="A2:A4"/>
    <mergeCell ref="B2:E4"/>
    <mergeCell ref="F2:K4"/>
    <mergeCell ref="L2:M4"/>
    <mergeCell ref="N2:P4"/>
    <mergeCell ref="J7:K7"/>
    <mergeCell ref="L7:M7"/>
    <mergeCell ref="N7:P7"/>
    <mergeCell ref="J5:K5"/>
    <mergeCell ref="L5:M5"/>
    <mergeCell ref="N5:P5"/>
    <mergeCell ref="J6:K6"/>
    <mergeCell ref="L6:M6"/>
    <mergeCell ref="N6:P6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0"/>
  <sheetViews>
    <sheetView zoomScale="90" zoomScaleNormal="90" workbookViewId="0">
      <pane xSplit="1" ySplit="8" topLeftCell="B33" activePane="bottomRight" state="frozen"/>
      <selection activeCell="L20" sqref="L20"/>
      <selection pane="topRight" activeCell="L20" sqref="L20"/>
      <selection pane="bottomLeft" activeCell="L20" sqref="L20"/>
      <selection pane="bottomRight" activeCell="A40" sqref="A40:XFD48"/>
    </sheetView>
  </sheetViews>
  <sheetFormatPr defaultColWidth="9.109375" defaultRowHeight="13.8" x14ac:dyDescent="0.25"/>
  <cols>
    <col min="1" max="1" width="11.33203125" style="2" customWidth="1"/>
    <col min="2" max="16" width="14.33203125" style="2" customWidth="1"/>
    <col min="17" max="17" width="17" style="2" customWidth="1"/>
    <col min="18" max="18" width="16" style="2" customWidth="1"/>
    <col min="19" max="19" width="14.33203125" style="2" customWidth="1"/>
    <col min="20" max="16384" width="9.109375" style="2"/>
  </cols>
  <sheetData>
    <row r="1" spans="1:17" ht="14.4" thickBot="1" x14ac:dyDescent="0.3">
      <c r="A1" s="1">
        <v>2015</v>
      </c>
    </row>
    <row r="2" spans="1:17" x14ac:dyDescent="0.25">
      <c r="A2" s="49"/>
      <c r="B2" s="52" t="s">
        <v>0</v>
      </c>
      <c r="C2" s="53"/>
      <c r="D2" s="53"/>
      <c r="E2" s="54"/>
      <c r="F2" s="52" t="s">
        <v>1</v>
      </c>
      <c r="G2" s="53"/>
      <c r="H2" s="53"/>
      <c r="I2" s="53"/>
      <c r="J2" s="53"/>
      <c r="K2" s="54"/>
      <c r="L2" s="52" t="s">
        <v>2</v>
      </c>
      <c r="M2" s="59"/>
      <c r="N2" s="52" t="s">
        <v>3</v>
      </c>
      <c r="O2" s="62"/>
      <c r="P2" s="63"/>
    </row>
    <row r="3" spans="1:17" ht="15" customHeight="1" x14ac:dyDescent="0.25">
      <c r="A3" s="50"/>
      <c r="B3" s="43"/>
      <c r="C3" s="55"/>
      <c r="D3" s="55"/>
      <c r="E3" s="44"/>
      <c r="F3" s="43"/>
      <c r="G3" s="55"/>
      <c r="H3" s="55"/>
      <c r="I3" s="55"/>
      <c r="J3" s="55"/>
      <c r="K3" s="44"/>
      <c r="L3" s="60"/>
      <c r="M3" s="61"/>
      <c r="N3" s="64"/>
      <c r="O3" s="65"/>
      <c r="P3" s="66"/>
    </row>
    <row r="4" spans="1:17" ht="14.4" thickBot="1" x14ac:dyDescent="0.3">
      <c r="A4" s="51"/>
      <c r="B4" s="56"/>
      <c r="C4" s="57"/>
      <c r="D4" s="57"/>
      <c r="E4" s="58"/>
      <c r="F4" s="56"/>
      <c r="G4" s="57"/>
      <c r="H4" s="57"/>
      <c r="I4" s="57"/>
      <c r="J4" s="57"/>
      <c r="K4" s="58"/>
      <c r="L4" s="60"/>
      <c r="M4" s="61"/>
      <c r="N4" s="64"/>
      <c r="O4" s="65"/>
      <c r="P4" s="66"/>
    </row>
    <row r="5" spans="1:17" x14ac:dyDescent="0.25">
      <c r="A5" s="50"/>
      <c r="B5" s="41" t="s">
        <v>4</v>
      </c>
      <c r="C5" s="42"/>
      <c r="D5" s="41" t="s">
        <v>5</v>
      </c>
      <c r="E5" s="42"/>
      <c r="F5" s="41" t="s">
        <v>4</v>
      </c>
      <c r="G5" s="42"/>
      <c r="H5" s="41" t="s">
        <v>6</v>
      </c>
      <c r="I5" s="42"/>
      <c r="J5" s="41" t="s">
        <v>7</v>
      </c>
      <c r="K5" s="42"/>
      <c r="L5" s="43"/>
      <c r="M5" s="44"/>
      <c r="N5" s="45"/>
      <c r="O5" s="46"/>
      <c r="P5" s="47"/>
    </row>
    <row r="6" spans="1:17" x14ac:dyDescent="0.25">
      <c r="A6" s="50"/>
      <c r="B6" s="41"/>
      <c r="C6" s="42"/>
      <c r="D6" s="41"/>
      <c r="E6" s="42"/>
      <c r="F6" s="41"/>
      <c r="G6" s="42"/>
      <c r="H6" s="41" t="s">
        <v>8</v>
      </c>
      <c r="I6" s="42"/>
      <c r="J6" s="41" t="s">
        <v>9</v>
      </c>
      <c r="K6" s="42"/>
      <c r="L6" s="45"/>
      <c r="M6" s="47"/>
      <c r="N6" s="45"/>
      <c r="O6" s="48"/>
      <c r="P6" s="47"/>
    </row>
    <row r="7" spans="1:17" ht="14.4" thickBot="1" x14ac:dyDescent="0.3">
      <c r="A7" s="51"/>
      <c r="B7" s="36"/>
      <c r="C7" s="37"/>
      <c r="D7" s="36"/>
      <c r="E7" s="37"/>
      <c r="F7" s="36"/>
      <c r="G7" s="37"/>
      <c r="H7" s="38"/>
      <c r="I7" s="39"/>
      <c r="J7" s="36" t="s">
        <v>10</v>
      </c>
      <c r="K7" s="37"/>
      <c r="L7" s="38"/>
      <c r="M7" s="39"/>
      <c r="N7" s="38"/>
      <c r="O7" s="40"/>
      <c r="P7" s="39"/>
    </row>
    <row r="8" spans="1:17" s="5" customFormat="1" ht="15.6" thickBot="1" x14ac:dyDescent="0.3">
      <c r="A8" s="3"/>
      <c r="B8" s="4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4" t="s">
        <v>12</v>
      </c>
      <c r="H8" s="4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4" t="s">
        <v>12</v>
      </c>
      <c r="N8" s="4" t="s">
        <v>11</v>
      </c>
      <c r="O8" s="4" t="s">
        <v>12</v>
      </c>
      <c r="P8" s="4" t="s">
        <v>13</v>
      </c>
    </row>
    <row r="9" spans="1:17" ht="27" thickBot="1" x14ac:dyDescent="0.3">
      <c r="A9" s="6" t="s">
        <v>14</v>
      </c>
      <c r="B9" s="17">
        <v>62262698.278418452</v>
      </c>
      <c r="C9" s="17">
        <v>95614817.036885589</v>
      </c>
      <c r="D9" s="17">
        <v>2295643.3228782043</v>
      </c>
      <c r="E9" s="17">
        <v>3291354.6335312705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636440</v>
      </c>
      <c r="M9" s="17">
        <v>177809</v>
      </c>
      <c r="N9" s="17">
        <v>0</v>
      </c>
      <c r="O9" s="17">
        <v>0</v>
      </c>
      <c r="P9" s="17">
        <v>0</v>
      </c>
      <c r="Q9" s="8"/>
    </row>
    <row r="10" spans="1:17" ht="27" thickBot="1" x14ac:dyDescent="0.3">
      <c r="A10" s="6" t="s">
        <v>15</v>
      </c>
      <c r="B10" s="17">
        <v>22002606.71317577</v>
      </c>
      <c r="C10" s="17">
        <v>1889849.6842061919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113468</v>
      </c>
      <c r="M10" s="17">
        <v>45991</v>
      </c>
      <c r="N10" s="17">
        <v>0</v>
      </c>
      <c r="O10" s="17">
        <v>0</v>
      </c>
      <c r="P10" s="17">
        <v>0</v>
      </c>
      <c r="Q10" s="8"/>
    </row>
    <row r="11" spans="1:17" ht="40.200000000000003" thickBot="1" x14ac:dyDescent="0.3">
      <c r="A11" s="6" t="s">
        <v>16</v>
      </c>
      <c r="B11" s="17">
        <v>9466036.2028726842</v>
      </c>
      <c r="C11" s="17">
        <v>5163458.113284844</v>
      </c>
      <c r="D11" s="17">
        <v>13459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56689</v>
      </c>
      <c r="M11" s="17">
        <v>14705</v>
      </c>
      <c r="N11" s="17">
        <v>0</v>
      </c>
      <c r="O11" s="17">
        <v>0</v>
      </c>
      <c r="P11" s="17">
        <v>0</v>
      </c>
      <c r="Q11" s="8"/>
    </row>
    <row r="12" spans="1:17" ht="40.200000000000003" thickBot="1" x14ac:dyDescent="0.3">
      <c r="A12" s="6" t="s">
        <v>17</v>
      </c>
      <c r="B12" s="17">
        <v>14460668.950212922</v>
      </c>
      <c r="C12" s="17">
        <v>0</v>
      </c>
      <c r="D12" s="17">
        <v>24787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68121</v>
      </c>
      <c r="M12" s="17">
        <v>0</v>
      </c>
      <c r="N12" s="17">
        <v>0</v>
      </c>
      <c r="O12" s="17">
        <v>0</v>
      </c>
      <c r="P12" s="17">
        <v>0</v>
      </c>
      <c r="Q12" s="8"/>
    </row>
    <row r="13" spans="1:17" ht="14.4" thickBot="1" x14ac:dyDescent="0.3">
      <c r="A13" s="6" t="s">
        <v>18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22920302.854782227</v>
      </c>
      <c r="M13" s="17">
        <v>9997444.1303560417</v>
      </c>
      <c r="N13" s="17">
        <v>0</v>
      </c>
      <c r="O13" s="17">
        <v>0</v>
      </c>
      <c r="P13" s="17">
        <v>0</v>
      </c>
      <c r="Q13" s="8"/>
    </row>
    <row r="14" spans="1:17" ht="27" thickBot="1" x14ac:dyDescent="0.3">
      <c r="A14" s="6" t="s">
        <v>19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13704287.825989136</v>
      </c>
      <c r="M14" s="17">
        <v>650128.23750950664</v>
      </c>
      <c r="N14" s="17">
        <v>0</v>
      </c>
      <c r="O14" s="17">
        <v>0</v>
      </c>
      <c r="P14" s="17">
        <v>0</v>
      </c>
      <c r="Q14" s="8"/>
    </row>
    <row r="15" spans="1:17" ht="14.4" thickBot="1" x14ac:dyDescent="0.3">
      <c r="A15" s="6" t="s">
        <v>20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14381965.815432051</v>
      </c>
      <c r="M15" s="17">
        <v>4555703.0579133732</v>
      </c>
      <c r="N15" s="17">
        <v>0</v>
      </c>
      <c r="O15" s="17">
        <v>0</v>
      </c>
      <c r="P15" s="17">
        <v>0</v>
      </c>
      <c r="Q15" s="8"/>
    </row>
    <row r="16" spans="1:17" ht="27" thickBot="1" x14ac:dyDescent="0.3">
      <c r="A16" s="6" t="s">
        <v>21</v>
      </c>
      <c r="B16" s="17">
        <v>0</v>
      </c>
      <c r="C16" s="17">
        <v>0</v>
      </c>
      <c r="D16" s="17">
        <v>0</v>
      </c>
      <c r="E16" s="17">
        <v>0</v>
      </c>
      <c r="F16" s="17">
        <v>60000320.985799834</v>
      </c>
      <c r="G16" s="17">
        <v>60095865.583197631</v>
      </c>
      <c r="H16" s="17">
        <v>1250489.07</v>
      </c>
      <c r="I16" s="17">
        <v>0</v>
      </c>
      <c r="J16" s="17">
        <v>0</v>
      </c>
      <c r="K16" s="17">
        <v>0</v>
      </c>
      <c r="L16" s="17">
        <v>88146821.75994505</v>
      </c>
      <c r="M16" s="17">
        <v>13154542.348516574</v>
      </c>
      <c r="N16" s="17">
        <v>0</v>
      </c>
      <c r="O16" s="17">
        <v>0</v>
      </c>
      <c r="P16" s="17">
        <v>0</v>
      </c>
      <c r="Q16" s="8"/>
    </row>
    <row r="17" spans="1:17" ht="40.200000000000003" thickBot="1" x14ac:dyDescent="0.3">
      <c r="A17" s="9" t="s">
        <v>22</v>
      </c>
      <c r="B17" s="17">
        <f>SUM(B9:B16)</f>
        <v>108192010.14467983</v>
      </c>
      <c r="C17" s="17">
        <f t="shared" ref="C17:P17" si="0">SUM(C9:C16)</f>
        <v>102668124.83437662</v>
      </c>
      <c r="D17" s="17">
        <f t="shared" si="0"/>
        <v>2333889.3228782043</v>
      </c>
      <c r="E17" s="17">
        <f t="shared" si="0"/>
        <v>3291354.6335312705</v>
      </c>
      <c r="F17" s="17">
        <f t="shared" si="0"/>
        <v>60000320.985799834</v>
      </c>
      <c r="G17" s="17">
        <f t="shared" si="0"/>
        <v>60095865.583197631</v>
      </c>
      <c r="H17" s="17">
        <f t="shared" si="0"/>
        <v>1250489.07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140028096.25614846</v>
      </c>
      <c r="M17" s="17">
        <f t="shared" si="0"/>
        <v>28596322.774295494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8"/>
    </row>
    <row r="18" spans="1:17" ht="14.4" thickBot="1" x14ac:dyDescent="0.3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 ht="27" thickBot="1" x14ac:dyDescent="0.3">
      <c r="A19" s="6" t="s">
        <v>23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10916695.506364929</v>
      </c>
      <c r="M19" s="17">
        <v>0</v>
      </c>
      <c r="N19" s="17">
        <v>0</v>
      </c>
      <c r="O19" s="17">
        <v>0</v>
      </c>
      <c r="P19" s="17">
        <v>0</v>
      </c>
      <c r="Q19" s="8"/>
    </row>
    <row r="20" spans="1:17" ht="40.200000000000003" thickBot="1" x14ac:dyDescent="0.3">
      <c r="A20" s="6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11477276.776423756</v>
      </c>
      <c r="M20" s="17">
        <v>0</v>
      </c>
      <c r="N20" s="17">
        <v>0</v>
      </c>
      <c r="O20" s="17">
        <v>0</v>
      </c>
      <c r="P20" s="17">
        <v>0</v>
      </c>
      <c r="Q20" s="8"/>
    </row>
    <row r="21" spans="1:17" ht="40.200000000000003" thickBot="1" x14ac:dyDescent="0.3">
      <c r="A21" s="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34756295.894069098</v>
      </c>
      <c r="M21" s="17">
        <v>0</v>
      </c>
      <c r="N21" s="17">
        <v>0</v>
      </c>
      <c r="O21" s="17">
        <v>0</v>
      </c>
      <c r="P21" s="17">
        <v>0</v>
      </c>
      <c r="Q21" s="8"/>
    </row>
    <row r="22" spans="1:17" ht="27" thickBot="1" x14ac:dyDescent="0.3">
      <c r="A22" s="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97351700.142768607</v>
      </c>
      <c r="G22" s="17">
        <v>0</v>
      </c>
      <c r="H22" s="17">
        <v>461401.73</v>
      </c>
      <c r="I22" s="17">
        <v>0</v>
      </c>
      <c r="J22" s="17">
        <v>0</v>
      </c>
      <c r="K22" s="17">
        <v>0</v>
      </c>
      <c r="L22" s="17">
        <v>13430951.080000028</v>
      </c>
      <c r="M22" s="17">
        <v>0</v>
      </c>
      <c r="N22" s="17">
        <v>0</v>
      </c>
      <c r="O22" s="17">
        <v>0</v>
      </c>
      <c r="P22" s="17">
        <v>0</v>
      </c>
      <c r="Q22" s="8"/>
    </row>
    <row r="23" spans="1:17" ht="40.200000000000003" thickBot="1" x14ac:dyDescent="0.3">
      <c r="A23" s="6" t="s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3474714.5515384474</v>
      </c>
      <c r="M23" s="17">
        <v>436349.75</v>
      </c>
      <c r="N23" s="17">
        <v>0</v>
      </c>
      <c r="O23" s="17">
        <v>0</v>
      </c>
      <c r="P23" s="17">
        <v>0</v>
      </c>
      <c r="Q23" s="8"/>
    </row>
    <row r="24" spans="1:17" ht="40.200000000000003" thickBot="1" x14ac:dyDescent="0.3">
      <c r="A24" s="6" t="s">
        <v>27</v>
      </c>
      <c r="B24" s="17">
        <v>911303</v>
      </c>
      <c r="C24" s="17">
        <v>1108192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9454373.2108209301</v>
      </c>
      <c r="M24" s="17">
        <v>1507610.6824619013</v>
      </c>
      <c r="N24" s="17">
        <v>0</v>
      </c>
      <c r="O24" s="17">
        <v>0</v>
      </c>
      <c r="P24" s="17">
        <v>0</v>
      </c>
      <c r="Q24" s="8"/>
    </row>
    <row r="25" spans="1:17" ht="40.200000000000003" thickBot="1" x14ac:dyDescent="0.3">
      <c r="A25" s="9" t="s">
        <v>28</v>
      </c>
      <c r="B25" s="17">
        <f>SUM(B19:B24)</f>
        <v>911303</v>
      </c>
      <c r="C25" s="17">
        <f t="shared" ref="C25:P25" si="1">SUM(C19:C24)</f>
        <v>1108192</v>
      </c>
      <c r="D25" s="17">
        <f t="shared" si="1"/>
        <v>0</v>
      </c>
      <c r="E25" s="17">
        <f t="shared" si="1"/>
        <v>0</v>
      </c>
      <c r="F25" s="17">
        <f t="shared" si="1"/>
        <v>97351700.142768607</v>
      </c>
      <c r="G25" s="17">
        <f t="shared" si="1"/>
        <v>0</v>
      </c>
      <c r="H25" s="17">
        <f t="shared" si="1"/>
        <v>461401.73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83510307.019217193</v>
      </c>
      <c r="M25" s="17">
        <f t="shared" si="1"/>
        <v>1943960.4324619013</v>
      </c>
      <c r="N25" s="17">
        <f t="shared" si="1"/>
        <v>0</v>
      </c>
      <c r="O25" s="17">
        <f t="shared" si="1"/>
        <v>0</v>
      </c>
      <c r="P25" s="17">
        <f t="shared" si="1"/>
        <v>0</v>
      </c>
      <c r="Q25" s="8"/>
    </row>
    <row r="26" spans="1:17" ht="14.4" thickBot="1" x14ac:dyDescent="0.3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7" ht="27" thickBot="1" x14ac:dyDescent="0.3">
      <c r="A27" s="9" t="s">
        <v>29</v>
      </c>
      <c r="B27" s="17">
        <v>102035979.50196788</v>
      </c>
      <c r="C27" s="17">
        <v>0</v>
      </c>
      <c r="D27" s="17">
        <v>1638910.5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506784</v>
      </c>
      <c r="M27" s="17">
        <v>0</v>
      </c>
      <c r="N27" s="17">
        <v>0</v>
      </c>
      <c r="O27" s="17">
        <v>0</v>
      </c>
      <c r="P27" s="17">
        <v>0</v>
      </c>
      <c r="Q27" s="8"/>
    </row>
    <row r="28" spans="1:17" ht="14.4" thickBot="1" x14ac:dyDescent="0.3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7" ht="40.200000000000003" thickBot="1" x14ac:dyDescent="0.3">
      <c r="A29" s="6" t="s">
        <v>30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6833056.5603095051</v>
      </c>
      <c r="M29" s="17">
        <v>702404.22773970896</v>
      </c>
      <c r="N29" s="17">
        <v>0</v>
      </c>
      <c r="O29" s="17">
        <v>0</v>
      </c>
      <c r="P29" s="17">
        <v>0</v>
      </c>
      <c r="Q29" s="8"/>
    </row>
    <row r="30" spans="1:17" ht="40.200000000000003" thickBot="1" x14ac:dyDescent="0.3">
      <c r="A30" s="6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13302978.543123299</v>
      </c>
      <c r="G30" s="17">
        <v>15244281.061870934</v>
      </c>
      <c r="H30" s="17">
        <v>560000</v>
      </c>
      <c r="I30" s="17">
        <v>0</v>
      </c>
      <c r="J30" s="17">
        <v>0</v>
      </c>
      <c r="K30" s="17">
        <v>0</v>
      </c>
      <c r="L30" s="17">
        <v>319592.8099999968</v>
      </c>
      <c r="M30" s="17">
        <v>0</v>
      </c>
      <c r="N30" s="17">
        <v>0</v>
      </c>
      <c r="O30" s="17">
        <v>0</v>
      </c>
      <c r="P30" s="17">
        <v>0</v>
      </c>
      <c r="Q30" s="8"/>
    </row>
    <row r="31" spans="1:17" ht="27" thickBot="1" x14ac:dyDescent="0.3">
      <c r="A31" s="6" t="s">
        <v>32</v>
      </c>
      <c r="B31" s="17">
        <v>0</v>
      </c>
      <c r="C31" s="17">
        <v>0</v>
      </c>
      <c r="D31" s="17">
        <v>0</v>
      </c>
      <c r="E31" s="17">
        <v>0</v>
      </c>
      <c r="F31" s="17">
        <v>27389814.956529077</v>
      </c>
      <c r="G31" s="17">
        <v>0</v>
      </c>
      <c r="H31" s="17">
        <v>367639.86</v>
      </c>
      <c r="I31" s="17">
        <v>0</v>
      </c>
      <c r="J31" s="17">
        <v>0</v>
      </c>
      <c r="K31" s="17">
        <v>0</v>
      </c>
      <c r="L31" s="17">
        <v>90513582.354888827</v>
      </c>
      <c r="M31" s="17">
        <v>506965.53952945583</v>
      </c>
      <c r="N31" s="17">
        <v>0</v>
      </c>
      <c r="O31" s="17">
        <v>0</v>
      </c>
      <c r="P31" s="17">
        <v>0</v>
      </c>
      <c r="Q31" s="8"/>
    </row>
    <row r="32" spans="1:17" ht="40.200000000000003" thickBot="1" x14ac:dyDescent="0.3">
      <c r="A32" s="9" t="s">
        <v>33</v>
      </c>
      <c r="B32" s="17">
        <f>SUM(B29:B31)</f>
        <v>0</v>
      </c>
      <c r="C32" s="17">
        <f t="shared" ref="C32:P32" si="2">SUM(C29:C31)</f>
        <v>0</v>
      </c>
      <c r="D32" s="17">
        <f t="shared" si="2"/>
        <v>0</v>
      </c>
      <c r="E32" s="17">
        <f t="shared" si="2"/>
        <v>0</v>
      </c>
      <c r="F32" s="17">
        <f t="shared" si="2"/>
        <v>40692793.499652378</v>
      </c>
      <c r="G32" s="17">
        <f t="shared" si="2"/>
        <v>15244281.061870934</v>
      </c>
      <c r="H32" s="17">
        <f t="shared" si="2"/>
        <v>927639.86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97666231.725198328</v>
      </c>
      <c r="M32" s="17">
        <f t="shared" si="2"/>
        <v>1209369.7672691648</v>
      </c>
      <c r="N32" s="17">
        <f t="shared" si="2"/>
        <v>0</v>
      </c>
      <c r="O32" s="17">
        <f t="shared" si="2"/>
        <v>0</v>
      </c>
      <c r="P32" s="17">
        <f t="shared" si="2"/>
        <v>0</v>
      </c>
      <c r="Q32" s="8"/>
    </row>
    <row r="33" spans="1:18" ht="14.4" thickBot="1" x14ac:dyDescent="0.3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8" ht="14.4" thickBot="1" x14ac:dyDescent="0.3">
      <c r="A34" s="9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440133111.32659084</v>
      </c>
      <c r="M34" s="17">
        <v>0</v>
      </c>
      <c r="N34" s="17">
        <v>0</v>
      </c>
      <c r="O34" s="17">
        <v>0</v>
      </c>
      <c r="P34" s="17">
        <v>0</v>
      </c>
      <c r="Q34" s="8"/>
    </row>
    <row r="35" spans="1:18" ht="14.4" thickBot="1" x14ac:dyDescent="0.3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8" ht="14.4" thickBot="1" x14ac:dyDescent="0.3">
      <c r="A36" s="9" t="s">
        <v>35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32745806.774879515</v>
      </c>
      <c r="M36" s="17">
        <v>0</v>
      </c>
      <c r="N36" s="17">
        <v>0</v>
      </c>
      <c r="O36" s="17">
        <v>0</v>
      </c>
      <c r="P36" s="17">
        <v>0</v>
      </c>
      <c r="Q36" s="8"/>
    </row>
    <row r="37" spans="1:18" ht="14.4" thickBot="1" x14ac:dyDescent="0.3">
      <c r="A37" s="1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8" ht="27" thickBot="1" x14ac:dyDescent="0.3">
      <c r="A38" s="16" t="s">
        <v>36</v>
      </c>
      <c r="B38" s="17">
        <f>B17+B25+B27+B32+B34+B36</f>
        <v>211139292.64664769</v>
      </c>
      <c r="C38" s="17">
        <f t="shared" ref="C38:P38" si="3">C17+C25+C27+C32+C34+C36</f>
        <v>103776316.83437662</v>
      </c>
      <c r="D38" s="17">
        <f t="shared" si="3"/>
        <v>3972799.8228782043</v>
      </c>
      <c r="E38" s="17">
        <f t="shared" si="3"/>
        <v>3291354.6335312705</v>
      </c>
      <c r="F38" s="17">
        <f t="shared" si="3"/>
        <v>198044814.62822083</v>
      </c>
      <c r="G38" s="17">
        <f t="shared" si="3"/>
        <v>75340146.645068571</v>
      </c>
      <c r="H38" s="17">
        <f t="shared" si="3"/>
        <v>2639530.66</v>
      </c>
      <c r="I38" s="17">
        <f t="shared" si="3"/>
        <v>0</v>
      </c>
      <c r="J38" s="17">
        <f t="shared" si="3"/>
        <v>0</v>
      </c>
      <c r="K38" s="17">
        <f t="shared" si="3"/>
        <v>0</v>
      </c>
      <c r="L38" s="17">
        <f t="shared" si="3"/>
        <v>794590337.10203433</v>
      </c>
      <c r="M38" s="17">
        <f t="shared" si="3"/>
        <v>31749652.974026561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8"/>
    </row>
    <row r="39" spans="1:18" ht="14.25" x14ac:dyDescent="0.2">
      <c r="R39" s="2" t="s">
        <v>37</v>
      </c>
    </row>
    <row r="40" spans="1:18" ht="14.25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mergeCells count="21">
    <mergeCell ref="A5:A7"/>
    <mergeCell ref="B5:C7"/>
    <mergeCell ref="D5:E7"/>
    <mergeCell ref="F5:G7"/>
    <mergeCell ref="H5:I5"/>
    <mergeCell ref="H7:I7"/>
    <mergeCell ref="H6:I6"/>
    <mergeCell ref="A2:A4"/>
    <mergeCell ref="B2:E4"/>
    <mergeCell ref="F2:K4"/>
    <mergeCell ref="L2:M4"/>
    <mergeCell ref="N2:P4"/>
    <mergeCell ref="J7:K7"/>
    <mergeCell ref="L7:M7"/>
    <mergeCell ref="N7:P7"/>
    <mergeCell ref="J5:K5"/>
    <mergeCell ref="L5:M5"/>
    <mergeCell ref="N5:P5"/>
    <mergeCell ref="J6:K6"/>
    <mergeCell ref="L6:M6"/>
    <mergeCell ref="N6:P6"/>
  </mergeCells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9"/>
  <sheetViews>
    <sheetView zoomScale="90" zoomScaleNormal="90" workbookViewId="0">
      <pane xSplit="1" ySplit="8" topLeftCell="B33" activePane="bottomRight" state="frozen"/>
      <selection activeCell="L20" sqref="L20"/>
      <selection pane="topRight" activeCell="L20" sqref="L20"/>
      <selection pane="bottomLeft" activeCell="L20" sqref="L20"/>
      <selection pane="bottomRight" activeCell="C60" sqref="C60"/>
    </sheetView>
  </sheetViews>
  <sheetFormatPr defaultColWidth="9.109375" defaultRowHeight="13.8" x14ac:dyDescent="0.25"/>
  <cols>
    <col min="1" max="1" width="11.33203125" style="2" customWidth="1"/>
    <col min="2" max="16" width="14.33203125" style="2" customWidth="1"/>
    <col min="17" max="17" width="17" style="2" customWidth="1"/>
    <col min="18" max="18" width="16" style="2" customWidth="1"/>
    <col min="19" max="19" width="14.33203125" style="2" customWidth="1"/>
    <col min="20" max="16384" width="9.109375" style="2"/>
  </cols>
  <sheetData>
    <row r="1" spans="1:17" ht="14.4" thickBot="1" x14ac:dyDescent="0.3">
      <c r="A1" s="1">
        <v>2016</v>
      </c>
    </row>
    <row r="2" spans="1:17" x14ac:dyDescent="0.25">
      <c r="A2" s="49"/>
      <c r="B2" s="52" t="s">
        <v>0</v>
      </c>
      <c r="C2" s="53"/>
      <c r="D2" s="53"/>
      <c r="E2" s="54"/>
      <c r="F2" s="52" t="s">
        <v>1</v>
      </c>
      <c r="G2" s="53"/>
      <c r="H2" s="53"/>
      <c r="I2" s="53"/>
      <c r="J2" s="53"/>
      <c r="K2" s="54"/>
      <c r="L2" s="52" t="s">
        <v>2</v>
      </c>
      <c r="M2" s="59"/>
      <c r="N2" s="52" t="s">
        <v>3</v>
      </c>
      <c r="O2" s="62"/>
      <c r="P2" s="63"/>
    </row>
    <row r="3" spans="1:17" ht="15" customHeight="1" x14ac:dyDescent="0.25">
      <c r="A3" s="50"/>
      <c r="B3" s="43"/>
      <c r="C3" s="55"/>
      <c r="D3" s="55"/>
      <c r="E3" s="44"/>
      <c r="F3" s="43"/>
      <c r="G3" s="55"/>
      <c r="H3" s="55"/>
      <c r="I3" s="55"/>
      <c r="J3" s="55"/>
      <c r="K3" s="44"/>
      <c r="L3" s="60"/>
      <c r="M3" s="61"/>
      <c r="N3" s="64"/>
      <c r="O3" s="65"/>
      <c r="P3" s="66"/>
    </row>
    <row r="4" spans="1:17" ht="14.4" thickBot="1" x14ac:dyDescent="0.3">
      <c r="A4" s="51"/>
      <c r="B4" s="56"/>
      <c r="C4" s="57"/>
      <c r="D4" s="57"/>
      <c r="E4" s="58"/>
      <c r="F4" s="56"/>
      <c r="G4" s="57"/>
      <c r="H4" s="57"/>
      <c r="I4" s="57"/>
      <c r="J4" s="57"/>
      <c r="K4" s="58"/>
      <c r="L4" s="60"/>
      <c r="M4" s="61"/>
      <c r="N4" s="64"/>
      <c r="O4" s="65"/>
      <c r="P4" s="66"/>
    </row>
    <row r="5" spans="1:17" x14ac:dyDescent="0.25">
      <c r="A5" s="50"/>
      <c r="B5" s="41" t="s">
        <v>4</v>
      </c>
      <c r="C5" s="42"/>
      <c r="D5" s="41" t="s">
        <v>5</v>
      </c>
      <c r="E5" s="42"/>
      <c r="F5" s="41" t="s">
        <v>4</v>
      </c>
      <c r="G5" s="42"/>
      <c r="H5" s="41" t="s">
        <v>6</v>
      </c>
      <c r="I5" s="42"/>
      <c r="J5" s="41" t="s">
        <v>7</v>
      </c>
      <c r="K5" s="42"/>
      <c r="L5" s="43"/>
      <c r="M5" s="44"/>
      <c r="N5" s="45"/>
      <c r="O5" s="46"/>
      <c r="P5" s="47"/>
    </row>
    <row r="6" spans="1:17" x14ac:dyDescent="0.25">
      <c r="A6" s="50"/>
      <c r="B6" s="41"/>
      <c r="C6" s="42"/>
      <c r="D6" s="41"/>
      <c r="E6" s="42"/>
      <c r="F6" s="41"/>
      <c r="G6" s="42"/>
      <c r="H6" s="41" t="s">
        <v>8</v>
      </c>
      <c r="I6" s="42"/>
      <c r="J6" s="41" t="s">
        <v>9</v>
      </c>
      <c r="K6" s="42"/>
      <c r="L6" s="45"/>
      <c r="M6" s="47"/>
      <c r="N6" s="45"/>
      <c r="O6" s="48"/>
      <c r="P6" s="47"/>
    </row>
    <row r="7" spans="1:17" ht="14.4" thickBot="1" x14ac:dyDescent="0.3">
      <c r="A7" s="51"/>
      <c r="B7" s="36"/>
      <c r="C7" s="37"/>
      <c r="D7" s="36"/>
      <c r="E7" s="37"/>
      <c r="F7" s="36"/>
      <c r="G7" s="37"/>
      <c r="H7" s="38"/>
      <c r="I7" s="39"/>
      <c r="J7" s="36" t="s">
        <v>10</v>
      </c>
      <c r="K7" s="37"/>
      <c r="L7" s="38"/>
      <c r="M7" s="39"/>
      <c r="N7" s="38"/>
      <c r="O7" s="40"/>
      <c r="P7" s="39"/>
    </row>
    <row r="8" spans="1:17" s="5" customFormat="1" ht="15.6" thickBot="1" x14ac:dyDescent="0.3">
      <c r="A8" s="3"/>
      <c r="B8" s="4" t="s">
        <v>11</v>
      </c>
      <c r="C8" s="4" t="s">
        <v>12</v>
      </c>
      <c r="D8" s="4" t="s">
        <v>11</v>
      </c>
      <c r="E8" s="4" t="s">
        <v>12</v>
      </c>
      <c r="F8" s="4" t="s">
        <v>11</v>
      </c>
      <c r="G8" s="4" t="s">
        <v>12</v>
      </c>
      <c r="H8" s="4" t="s">
        <v>11</v>
      </c>
      <c r="I8" s="4" t="s">
        <v>12</v>
      </c>
      <c r="J8" s="4" t="s">
        <v>11</v>
      </c>
      <c r="K8" s="4" t="s">
        <v>12</v>
      </c>
      <c r="L8" s="4" t="s">
        <v>11</v>
      </c>
      <c r="M8" s="4" t="s">
        <v>12</v>
      </c>
      <c r="N8" s="4" t="s">
        <v>11</v>
      </c>
      <c r="O8" s="4" t="s">
        <v>12</v>
      </c>
      <c r="P8" s="4" t="s">
        <v>13</v>
      </c>
    </row>
    <row r="9" spans="1:17" ht="27" thickBot="1" x14ac:dyDescent="0.3">
      <c r="A9" s="6" t="s">
        <v>14</v>
      </c>
      <c r="B9" s="17">
        <v>59222072.7245728</v>
      </c>
      <c r="C9" s="17">
        <v>109278058.83117382</v>
      </c>
      <c r="D9" s="17">
        <v>1101015.6502214691</v>
      </c>
      <c r="E9" s="17">
        <v>2149353.3626004038</v>
      </c>
      <c r="F9" s="17">
        <v>0</v>
      </c>
      <c r="G9" s="17">
        <v>0</v>
      </c>
      <c r="H9" s="17">
        <v>1851040.6128170169</v>
      </c>
      <c r="I9" s="17">
        <v>0</v>
      </c>
      <c r="J9" s="17">
        <v>687566.88017021981</v>
      </c>
      <c r="K9" s="17">
        <v>0</v>
      </c>
      <c r="L9" s="17">
        <v>819562.37548096082</v>
      </c>
      <c r="M9" s="17">
        <v>473538.70055630757</v>
      </c>
      <c r="N9" s="17">
        <v>178277.57369331681</v>
      </c>
      <c r="O9" s="17">
        <v>0</v>
      </c>
      <c r="P9" s="17">
        <v>0</v>
      </c>
      <c r="Q9" s="8"/>
    </row>
    <row r="10" spans="1:17" ht="27" thickBot="1" x14ac:dyDescent="0.3">
      <c r="A10" s="6" t="s">
        <v>15</v>
      </c>
      <c r="B10" s="17">
        <v>23385069.397730056</v>
      </c>
      <c r="C10" s="17">
        <v>2244839.5203592698</v>
      </c>
      <c r="D10" s="17">
        <v>10758.367770621233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70694.543039911252</v>
      </c>
      <c r="M10" s="17">
        <v>75349.45009118742</v>
      </c>
      <c r="N10" s="17">
        <v>0</v>
      </c>
      <c r="O10" s="17">
        <v>0</v>
      </c>
      <c r="P10" s="17">
        <v>0</v>
      </c>
      <c r="Q10" s="8"/>
    </row>
    <row r="11" spans="1:17" ht="40.200000000000003" thickBot="1" x14ac:dyDescent="0.3">
      <c r="A11" s="6" t="s">
        <v>16</v>
      </c>
      <c r="B11" s="17">
        <v>15210623.325789481</v>
      </c>
      <c r="C11" s="17">
        <v>5178319.295984094</v>
      </c>
      <c r="D11" s="17">
        <v>6835.8911244637184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75023.963295456429</v>
      </c>
      <c r="M11" s="17">
        <v>8037.5917411562896</v>
      </c>
      <c r="N11" s="17">
        <v>0</v>
      </c>
      <c r="O11" s="17">
        <v>0</v>
      </c>
      <c r="P11" s="17">
        <v>0</v>
      </c>
      <c r="Q11" s="8"/>
    </row>
    <row r="12" spans="1:17" ht="40.200000000000003" thickBot="1" x14ac:dyDescent="0.3">
      <c r="A12" s="6" t="s">
        <v>17</v>
      </c>
      <c r="B12" s="17">
        <v>11264825.096094828</v>
      </c>
      <c r="C12" s="17">
        <v>0</v>
      </c>
      <c r="D12" s="17">
        <v>39324.715717400242</v>
      </c>
      <c r="E12" s="17">
        <v>27109.8</v>
      </c>
      <c r="F12" s="17">
        <v>0</v>
      </c>
      <c r="G12" s="17">
        <v>0</v>
      </c>
      <c r="H12" s="17">
        <v>27109.8</v>
      </c>
      <c r="I12" s="17">
        <v>0</v>
      </c>
      <c r="J12" s="17">
        <v>0</v>
      </c>
      <c r="K12" s="17">
        <v>0</v>
      </c>
      <c r="L12" s="17">
        <v>20472.970827372021</v>
      </c>
      <c r="M12" s="17">
        <v>0</v>
      </c>
      <c r="N12" s="17">
        <v>0</v>
      </c>
      <c r="O12" s="17">
        <v>0</v>
      </c>
      <c r="P12" s="17">
        <v>0</v>
      </c>
      <c r="Q12" s="8"/>
    </row>
    <row r="13" spans="1:17" ht="14.4" thickBot="1" x14ac:dyDescent="0.3">
      <c r="A13" s="6" t="s">
        <v>18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25741714.070658047</v>
      </c>
      <c r="M13" s="17">
        <v>11553329.983547352</v>
      </c>
      <c r="N13" s="17">
        <v>0</v>
      </c>
      <c r="O13" s="17">
        <v>0</v>
      </c>
      <c r="P13" s="17">
        <v>0</v>
      </c>
      <c r="Q13" s="8"/>
    </row>
    <row r="14" spans="1:17" ht="27" thickBot="1" x14ac:dyDescent="0.3">
      <c r="A14" s="6" t="s">
        <v>19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16021684.375291446</v>
      </c>
      <c r="M14" s="17">
        <v>732350.6460802427</v>
      </c>
      <c r="N14" s="17">
        <v>0</v>
      </c>
      <c r="O14" s="17">
        <v>0</v>
      </c>
      <c r="P14" s="17">
        <v>0</v>
      </c>
      <c r="Q14" s="8"/>
    </row>
    <row r="15" spans="1:17" ht="14.4" thickBot="1" x14ac:dyDescent="0.3">
      <c r="A15" s="6" t="s">
        <v>20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12754944.924554761</v>
      </c>
      <c r="M15" s="17">
        <v>4387283.2208481431</v>
      </c>
      <c r="N15" s="17">
        <v>0</v>
      </c>
      <c r="O15" s="17">
        <v>0</v>
      </c>
      <c r="P15" s="17">
        <v>0</v>
      </c>
      <c r="Q15" s="8"/>
    </row>
    <row r="16" spans="1:17" ht="27" thickBot="1" x14ac:dyDescent="0.3">
      <c r="A16" s="6" t="s">
        <v>21</v>
      </c>
      <c r="B16" s="17">
        <v>0</v>
      </c>
      <c r="C16" s="17">
        <v>0</v>
      </c>
      <c r="D16" s="17">
        <v>47467.390197279405</v>
      </c>
      <c r="E16" s="17">
        <v>0</v>
      </c>
      <c r="F16" s="17">
        <v>62951445.674473964</v>
      </c>
      <c r="G16" s="17">
        <v>74389947.704913855</v>
      </c>
      <c r="H16" s="17">
        <v>-546625.48336480535</v>
      </c>
      <c r="I16" s="17">
        <v>0</v>
      </c>
      <c r="J16" s="17">
        <v>456647.94735574111</v>
      </c>
      <c r="K16" s="17">
        <v>0</v>
      </c>
      <c r="L16" s="17">
        <v>90838080.668733656</v>
      </c>
      <c r="M16" s="17">
        <v>13897633.274404297</v>
      </c>
      <c r="N16" s="17">
        <v>668855.10353181383</v>
      </c>
      <c r="O16" s="17">
        <v>0</v>
      </c>
      <c r="P16" s="17">
        <v>0</v>
      </c>
      <c r="Q16" s="8"/>
    </row>
    <row r="17" spans="1:17" ht="40.200000000000003" thickBot="1" x14ac:dyDescent="0.3">
      <c r="A17" s="9" t="s">
        <v>22</v>
      </c>
      <c r="B17" s="17">
        <f>SUM(B9:B16)</f>
        <v>109082590.54418717</v>
      </c>
      <c r="C17" s="17">
        <f t="shared" ref="C17:P17" si="0">SUM(C9:C16)</f>
        <v>116701217.64751717</v>
      </c>
      <c r="D17" s="17">
        <f t="shared" si="0"/>
        <v>1205402.0150312337</v>
      </c>
      <c r="E17" s="17">
        <f t="shared" si="0"/>
        <v>2176463.1626004037</v>
      </c>
      <c r="F17" s="17">
        <f t="shared" si="0"/>
        <v>62951445.674473964</v>
      </c>
      <c r="G17" s="17">
        <f t="shared" si="0"/>
        <v>74389947.704913855</v>
      </c>
      <c r="H17" s="17">
        <f t="shared" si="0"/>
        <v>1331524.9294522116</v>
      </c>
      <c r="I17" s="17">
        <f t="shared" si="0"/>
        <v>0</v>
      </c>
      <c r="J17" s="17">
        <f t="shared" si="0"/>
        <v>1144214.827525961</v>
      </c>
      <c r="K17" s="17">
        <f t="shared" si="0"/>
        <v>0</v>
      </c>
      <c r="L17" s="17">
        <f t="shared" si="0"/>
        <v>146342177.89188161</v>
      </c>
      <c r="M17" s="17">
        <f t="shared" si="0"/>
        <v>31127522.867268682</v>
      </c>
      <c r="N17" s="17">
        <f t="shared" si="0"/>
        <v>847132.67722513061</v>
      </c>
      <c r="O17" s="17">
        <f t="shared" si="0"/>
        <v>0</v>
      </c>
      <c r="P17" s="17">
        <f t="shared" si="0"/>
        <v>0</v>
      </c>
      <c r="Q17" s="8"/>
    </row>
    <row r="18" spans="1:17" ht="14.4" thickBot="1" x14ac:dyDescent="0.3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 ht="27" thickBot="1" x14ac:dyDescent="0.3">
      <c r="A19" s="6" t="s">
        <v>23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13569606.839713441</v>
      </c>
      <c r="M19" s="17">
        <v>0</v>
      </c>
      <c r="N19" s="17">
        <v>0</v>
      </c>
      <c r="O19" s="17">
        <v>0</v>
      </c>
      <c r="P19" s="17">
        <v>0</v>
      </c>
      <c r="Q19" s="8"/>
    </row>
    <row r="20" spans="1:17" ht="40.200000000000003" thickBot="1" x14ac:dyDescent="0.3">
      <c r="A20" s="6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9631155.7770317458</v>
      </c>
      <c r="M20" s="17">
        <v>0</v>
      </c>
      <c r="N20" s="17">
        <v>0</v>
      </c>
      <c r="O20" s="17">
        <v>0</v>
      </c>
      <c r="P20" s="17">
        <v>0</v>
      </c>
      <c r="Q20" s="8"/>
    </row>
    <row r="21" spans="1:17" ht="40.200000000000003" thickBot="1" x14ac:dyDescent="0.3">
      <c r="A21" s="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20493239.37114729</v>
      </c>
      <c r="M21" s="17">
        <v>0</v>
      </c>
      <c r="N21" s="17">
        <v>0</v>
      </c>
      <c r="O21" s="17">
        <v>0</v>
      </c>
      <c r="P21" s="17">
        <v>0</v>
      </c>
      <c r="Q21" s="8"/>
    </row>
    <row r="22" spans="1:17" ht="27" thickBot="1" x14ac:dyDescent="0.3">
      <c r="A22" s="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102523849.67792313</v>
      </c>
      <c r="G22" s="17">
        <v>0</v>
      </c>
      <c r="H22" s="17">
        <v>67107.48</v>
      </c>
      <c r="I22" s="17">
        <v>0</v>
      </c>
      <c r="J22" s="17">
        <v>0</v>
      </c>
      <c r="K22" s="17">
        <v>0</v>
      </c>
      <c r="L22" s="17">
        <v>17215786.248746742</v>
      </c>
      <c r="M22" s="17">
        <v>0</v>
      </c>
      <c r="N22" s="17">
        <v>0</v>
      </c>
      <c r="O22" s="17">
        <v>0</v>
      </c>
      <c r="P22" s="17">
        <v>0</v>
      </c>
      <c r="Q22" s="8"/>
    </row>
    <row r="23" spans="1:17" ht="40.200000000000003" thickBot="1" x14ac:dyDescent="0.3">
      <c r="A23" s="6" t="s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1565271.7565447923</v>
      </c>
      <c r="M23" s="17">
        <v>376880.06</v>
      </c>
      <c r="N23" s="17">
        <v>0</v>
      </c>
      <c r="O23" s="17">
        <v>0</v>
      </c>
      <c r="P23" s="17">
        <v>0</v>
      </c>
      <c r="Q23" s="8"/>
    </row>
    <row r="24" spans="1:17" ht="40.200000000000003" thickBot="1" x14ac:dyDescent="0.3">
      <c r="A24" s="6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10564150.058589494</v>
      </c>
      <c r="M24" s="17">
        <v>1837151.6220616766</v>
      </c>
      <c r="N24" s="17">
        <v>258010.49759285964</v>
      </c>
      <c r="O24" s="17">
        <v>0</v>
      </c>
      <c r="P24" s="17">
        <v>0</v>
      </c>
      <c r="Q24" s="8"/>
    </row>
    <row r="25" spans="1:17" ht="40.200000000000003" thickBot="1" x14ac:dyDescent="0.3">
      <c r="A25" s="9" t="s">
        <v>28</v>
      </c>
      <c r="B25" s="17">
        <f>SUM(B19:B24)</f>
        <v>0</v>
      </c>
      <c r="C25" s="17">
        <f t="shared" ref="C25:P25" si="1">SUM(C19:C24)</f>
        <v>0</v>
      </c>
      <c r="D25" s="17">
        <f t="shared" si="1"/>
        <v>0</v>
      </c>
      <c r="E25" s="17">
        <f t="shared" si="1"/>
        <v>0</v>
      </c>
      <c r="F25" s="17">
        <f t="shared" si="1"/>
        <v>102523849.67792313</v>
      </c>
      <c r="G25" s="17">
        <f t="shared" si="1"/>
        <v>0</v>
      </c>
      <c r="H25" s="17">
        <f t="shared" si="1"/>
        <v>67107.48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73039210.051773503</v>
      </c>
      <c r="M25" s="17">
        <f t="shared" si="1"/>
        <v>2214031.6820616764</v>
      </c>
      <c r="N25" s="17">
        <f t="shared" si="1"/>
        <v>258010.49759285964</v>
      </c>
      <c r="O25" s="17">
        <f t="shared" si="1"/>
        <v>0</v>
      </c>
      <c r="P25" s="17">
        <f t="shared" si="1"/>
        <v>0</v>
      </c>
      <c r="Q25" s="8"/>
    </row>
    <row r="26" spans="1:17" ht="14.4" thickBot="1" x14ac:dyDescent="0.3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7" ht="27" thickBot="1" x14ac:dyDescent="0.3">
      <c r="A27" s="9" t="s">
        <v>29</v>
      </c>
      <c r="B27" s="17">
        <v>120249070.08814916</v>
      </c>
      <c r="C27" s="17">
        <v>0</v>
      </c>
      <c r="D27" s="17">
        <v>1686200.5799999998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671711.11320096313</v>
      </c>
      <c r="M27" s="17">
        <v>0</v>
      </c>
      <c r="N27" s="17">
        <v>0</v>
      </c>
      <c r="O27" s="17">
        <v>0</v>
      </c>
      <c r="P27" s="17">
        <v>0</v>
      </c>
      <c r="Q27" s="8"/>
    </row>
    <row r="28" spans="1:17" ht="14.4" thickBot="1" x14ac:dyDescent="0.3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7" ht="40.200000000000003" thickBot="1" x14ac:dyDescent="0.3">
      <c r="A29" s="6" t="s">
        <v>30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8265895.9504440157</v>
      </c>
      <c r="M29" s="17">
        <v>912459.60275201965</v>
      </c>
      <c r="N29" s="17">
        <v>0</v>
      </c>
      <c r="O29" s="17">
        <v>0</v>
      </c>
      <c r="P29" s="17">
        <v>0</v>
      </c>
      <c r="Q29" s="8"/>
    </row>
    <row r="30" spans="1:17" ht="40.200000000000003" thickBot="1" x14ac:dyDescent="0.3">
      <c r="A30" s="6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11964047.97956147</v>
      </c>
      <c r="G30" s="17">
        <v>18933713.927104734</v>
      </c>
      <c r="H30" s="17">
        <v>220295.5</v>
      </c>
      <c r="I30" s="17">
        <v>0</v>
      </c>
      <c r="J30" s="17">
        <v>0</v>
      </c>
      <c r="K30" s="17">
        <v>0</v>
      </c>
      <c r="L30" s="17">
        <v>1085426.1143538207</v>
      </c>
      <c r="M30" s="17">
        <v>0</v>
      </c>
      <c r="N30" s="17">
        <v>0</v>
      </c>
      <c r="O30" s="17">
        <v>0</v>
      </c>
      <c r="P30" s="17">
        <v>0</v>
      </c>
      <c r="Q30" s="8"/>
    </row>
    <row r="31" spans="1:17" ht="27" thickBot="1" x14ac:dyDescent="0.3">
      <c r="A31" s="6" t="s">
        <v>32</v>
      </c>
      <c r="B31" s="17">
        <v>0</v>
      </c>
      <c r="C31" s="17">
        <v>0</v>
      </c>
      <c r="D31" s="17">
        <v>12584.036624362749</v>
      </c>
      <c r="E31" s="17">
        <v>0</v>
      </c>
      <c r="F31" s="17">
        <v>32165617.342303999</v>
      </c>
      <c r="G31" s="17">
        <v>0</v>
      </c>
      <c r="H31" s="17">
        <v>30618.197664566636</v>
      </c>
      <c r="I31" s="17">
        <v>0</v>
      </c>
      <c r="J31" s="17">
        <v>319240.04968529131</v>
      </c>
      <c r="K31" s="17">
        <v>0</v>
      </c>
      <c r="L31" s="17">
        <v>93867366.557372704</v>
      </c>
      <c r="M31" s="17">
        <v>53755.131439192679</v>
      </c>
      <c r="N31" s="17">
        <v>126583.60592258224</v>
      </c>
      <c r="O31" s="17">
        <v>0</v>
      </c>
      <c r="P31" s="17">
        <v>0</v>
      </c>
      <c r="Q31" s="8"/>
    </row>
    <row r="32" spans="1:17" ht="40.200000000000003" thickBot="1" x14ac:dyDescent="0.3">
      <c r="A32" s="9" t="s">
        <v>33</v>
      </c>
      <c r="B32" s="17">
        <f>SUM(B29:B31)</f>
        <v>0</v>
      </c>
      <c r="C32" s="17">
        <f t="shared" ref="C32:P32" si="2">SUM(C29:C31)</f>
        <v>0</v>
      </c>
      <c r="D32" s="17">
        <f t="shared" si="2"/>
        <v>12584.036624362749</v>
      </c>
      <c r="E32" s="17">
        <f t="shared" si="2"/>
        <v>0</v>
      </c>
      <c r="F32" s="17">
        <f t="shared" si="2"/>
        <v>44129665.321865469</v>
      </c>
      <c r="G32" s="17">
        <f t="shared" si="2"/>
        <v>18933713.927104734</v>
      </c>
      <c r="H32" s="17">
        <f t="shared" si="2"/>
        <v>250913.69766456663</v>
      </c>
      <c r="I32" s="17">
        <f t="shared" si="2"/>
        <v>0</v>
      </c>
      <c r="J32" s="17">
        <f t="shared" si="2"/>
        <v>319240.04968529131</v>
      </c>
      <c r="K32" s="17">
        <f t="shared" si="2"/>
        <v>0</v>
      </c>
      <c r="L32" s="17">
        <f t="shared" si="2"/>
        <v>103218688.62217054</v>
      </c>
      <c r="M32" s="17">
        <f t="shared" si="2"/>
        <v>966214.73419121234</v>
      </c>
      <c r="N32" s="17">
        <f t="shared" si="2"/>
        <v>126583.60592258224</v>
      </c>
      <c r="O32" s="17">
        <f t="shared" si="2"/>
        <v>0</v>
      </c>
      <c r="P32" s="17">
        <f t="shared" si="2"/>
        <v>0</v>
      </c>
      <c r="Q32" s="8"/>
    </row>
    <row r="33" spans="1:18" ht="14.4" thickBot="1" x14ac:dyDescent="0.3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8" ht="14.4" thickBot="1" x14ac:dyDescent="0.3">
      <c r="A34" s="9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494265002.15344232</v>
      </c>
      <c r="M34" s="17">
        <v>0</v>
      </c>
      <c r="N34" s="17">
        <v>0</v>
      </c>
      <c r="O34" s="17">
        <v>0</v>
      </c>
      <c r="P34" s="17">
        <v>0</v>
      </c>
      <c r="Q34" s="8"/>
    </row>
    <row r="35" spans="1:18" ht="14.4" thickBot="1" x14ac:dyDescent="0.3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8" ht="14.4" thickBot="1" x14ac:dyDescent="0.3">
      <c r="A36" s="9" t="s">
        <v>35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27104236.02567764</v>
      </c>
      <c r="M36" s="17">
        <v>0</v>
      </c>
      <c r="N36" s="17">
        <v>0</v>
      </c>
      <c r="O36" s="17">
        <v>0</v>
      </c>
      <c r="P36" s="17">
        <v>0</v>
      </c>
      <c r="Q36" s="8"/>
    </row>
    <row r="37" spans="1:18" ht="14.4" thickBot="1" x14ac:dyDescent="0.3">
      <c r="A37" s="1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8" ht="27" thickBot="1" x14ac:dyDescent="0.3">
      <c r="A38" s="16" t="s">
        <v>36</v>
      </c>
      <c r="B38" s="17">
        <f>B17+B25+B27+B32+B34+B36</f>
        <v>229331660.63233632</v>
      </c>
      <c r="C38" s="17">
        <f t="shared" ref="C38:P38" si="3">C17+C25+C27+C32+C34+C36</f>
        <v>116701217.64751717</v>
      </c>
      <c r="D38" s="17">
        <f t="shared" si="3"/>
        <v>2904186.6316555962</v>
      </c>
      <c r="E38" s="17">
        <f t="shared" si="3"/>
        <v>2176463.1626004037</v>
      </c>
      <c r="F38" s="17">
        <f t="shared" si="3"/>
        <v>209604960.67426255</v>
      </c>
      <c r="G38" s="17">
        <f t="shared" si="3"/>
        <v>93323661.632018596</v>
      </c>
      <c r="H38" s="17">
        <f t="shared" si="3"/>
        <v>1649546.1071167781</v>
      </c>
      <c r="I38" s="17">
        <f t="shared" si="3"/>
        <v>0</v>
      </c>
      <c r="J38" s="17">
        <f t="shared" si="3"/>
        <v>1463454.8772112522</v>
      </c>
      <c r="K38" s="17">
        <f t="shared" si="3"/>
        <v>0</v>
      </c>
      <c r="L38" s="17">
        <f t="shared" si="3"/>
        <v>844641025.85814667</v>
      </c>
      <c r="M38" s="17">
        <f t="shared" si="3"/>
        <v>34307769.28352157</v>
      </c>
      <c r="N38" s="17">
        <f t="shared" si="3"/>
        <v>1231726.7807405726</v>
      </c>
      <c r="O38" s="17">
        <f t="shared" si="3"/>
        <v>0</v>
      </c>
      <c r="P38" s="17">
        <f t="shared" si="3"/>
        <v>0</v>
      </c>
      <c r="Q38" s="8"/>
    </row>
    <row r="39" spans="1:18" ht="14.25" x14ac:dyDescent="0.2">
      <c r="R39" s="2" t="s">
        <v>37</v>
      </c>
    </row>
  </sheetData>
  <mergeCells count="21">
    <mergeCell ref="A5:A7"/>
    <mergeCell ref="B5:C7"/>
    <mergeCell ref="D5:E7"/>
    <mergeCell ref="F5:G7"/>
    <mergeCell ref="H5:I5"/>
    <mergeCell ref="H7:I7"/>
    <mergeCell ref="H6:I6"/>
    <mergeCell ref="A2:A4"/>
    <mergeCell ref="B2:E4"/>
    <mergeCell ref="F2:K4"/>
    <mergeCell ref="L2:M4"/>
    <mergeCell ref="N2:P4"/>
    <mergeCell ref="J7:K7"/>
    <mergeCell ref="L7:M7"/>
    <mergeCell ref="N7:P7"/>
    <mergeCell ref="J5:K5"/>
    <mergeCell ref="L5:M5"/>
    <mergeCell ref="N5:P5"/>
    <mergeCell ref="J6:K6"/>
    <mergeCell ref="L6:M6"/>
    <mergeCell ref="N6:P6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Q38"/>
  <sheetViews>
    <sheetView tabSelected="1" zoomScale="90" zoomScaleNormal="90" workbookViewId="0">
      <pane xSplit="1" ySplit="7" topLeftCell="B8" activePane="bottomRight" state="frozen"/>
      <selection activeCell="L20" sqref="L20"/>
      <selection pane="topRight" activeCell="L20" sqref="L20"/>
      <selection pane="bottomLeft" activeCell="L20" sqref="L20"/>
      <selection pane="bottomRight" activeCell="C57" sqref="C57"/>
    </sheetView>
  </sheetViews>
  <sheetFormatPr defaultColWidth="9.109375" defaultRowHeight="14.4" x14ac:dyDescent="0.3"/>
  <cols>
    <col min="1" max="1" width="14" style="21" customWidth="1"/>
    <col min="2" max="16" width="14.33203125" style="21" customWidth="1"/>
    <col min="17" max="17" width="17" style="21" customWidth="1"/>
    <col min="18" max="18" width="16" style="21" customWidth="1"/>
    <col min="19" max="19" width="14.33203125" style="21" customWidth="1"/>
    <col min="20" max="16384" width="9.109375" style="21"/>
  </cols>
  <sheetData>
    <row r="1" spans="1:17" ht="14.25" customHeight="1" x14ac:dyDescent="0.3">
      <c r="A1" s="20">
        <v>2017</v>
      </c>
      <c r="B1" s="72" t="s">
        <v>0</v>
      </c>
      <c r="C1" s="73"/>
      <c r="D1" s="73"/>
      <c r="E1" s="74"/>
      <c r="F1" s="72" t="s">
        <v>1</v>
      </c>
      <c r="G1" s="73"/>
      <c r="H1" s="73"/>
      <c r="I1" s="73"/>
      <c r="J1" s="73"/>
      <c r="K1" s="74"/>
      <c r="L1" s="72" t="s">
        <v>2</v>
      </c>
      <c r="M1" s="81"/>
      <c r="N1" s="72" t="s">
        <v>3</v>
      </c>
      <c r="O1" s="84"/>
      <c r="P1" s="85"/>
    </row>
    <row r="2" spans="1:17" ht="15" customHeight="1" x14ac:dyDescent="0.3">
      <c r="A2" s="22"/>
      <c r="B2" s="75"/>
      <c r="C2" s="76"/>
      <c r="D2" s="76"/>
      <c r="E2" s="77"/>
      <c r="F2" s="75"/>
      <c r="G2" s="76"/>
      <c r="H2" s="76"/>
      <c r="I2" s="76"/>
      <c r="J2" s="76"/>
      <c r="K2" s="77"/>
      <c r="L2" s="82"/>
      <c r="M2" s="83"/>
      <c r="N2" s="67"/>
      <c r="O2" s="86"/>
      <c r="P2" s="68"/>
    </row>
    <row r="3" spans="1:17" ht="15" customHeight="1" thickBot="1" x14ac:dyDescent="0.35">
      <c r="A3" s="23"/>
      <c r="B3" s="78"/>
      <c r="C3" s="79"/>
      <c r="D3" s="79"/>
      <c r="E3" s="80"/>
      <c r="F3" s="78"/>
      <c r="G3" s="79"/>
      <c r="H3" s="79"/>
      <c r="I3" s="79"/>
      <c r="J3" s="79"/>
      <c r="K3" s="80"/>
      <c r="L3" s="82"/>
      <c r="M3" s="83"/>
      <c r="N3" s="67"/>
      <c r="O3" s="86"/>
      <c r="P3" s="68"/>
    </row>
    <row r="4" spans="1:17" x14ac:dyDescent="0.3">
      <c r="A4" s="87"/>
      <c r="B4" s="67" t="s">
        <v>4</v>
      </c>
      <c r="C4" s="68"/>
      <c r="D4" s="67" t="s">
        <v>5</v>
      </c>
      <c r="E4" s="68"/>
      <c r="F4" s="67" t="s">
        <v>4</v>
      </c>
      <c r="G4" s="68"/>
      <c r="H4" s="67" t="s">
        <v>6</v>
      </c>
      <c r="I4" s="68"/>
      <c r="J4" s="67" t="s">
        <v>7</v>
      </c>
      <c r="K4" s="68"/>
      <c r="L4" s="75"/>
      <c r="M4" s="77"/>
      <c r="N4" s="69"/>
      <c r="O4" s="94"/>
      <c r="P4" s="70"/>
    </row>
    <row r="5" spans="1:17" x14ac:dyDescent="0.3">
      <c r="A5" s="87"/>
      <c r="B5" s="67"/>
      <c r="C5" s="68"/>
      <c r="D5" s="67"/>
      <c r="E5" s="68"/>
      <c r="F5" s="67"/>
      <c r="G5" s="68"/>
      <c r="H5" s="67" t="s">
        <v>8</v>
      </c>
      <c r="I5" s="68"/>
      <c r="J5" s="67" t="s">
        <v>9</v>
      </c>
      <c r="K5" s="68"/>
      <c r="L5" s="69"/>
      <c r="M5" s="70"/>
      <c r="N5" s="69"/>
      <c r="O5" s="71"/>
      <c r="P5" s="70"/>
    </row>
    <row r="6" spans="1:17" ht="15" thickBot="1" x14ac:dyDescent="0.35">
      <c r="A6" s="88"/>
      <c r="B6" s="89"/>
      <c r="C6" s="90"/>
      <c r="D6" s="89"/>
      <c r="E6" s="90"/>
      <c r="F6" s="89"/>
      <c r="G6" s="90"/>
      <c r="H6" s="91"/>
      <c r="I6" s="92"/>
      <c r="J6" s="89" t="s">
        <v>10</v>
      </c>
      <c r="K6" s="90"/>
      <c r="L6" s="91"/>
      <c r="M6" s="92"/>
      <c r="N6" s="91"/>
      <c r="O6" s="93"/>
      <c r="P6" s="92"/>
    </row>
    <row r="7" spans="1:17" s="26" customFormat="1" ht="15" thickBot="1" x14ac:dyDescent="0.35">
      <c r="A7" s="24"/>
      <c r="B7" s="25" t="s">
        <v>11</v>
      </c>
      <c r="C7" s="25" t="s">
        <v>12</v>
      </c>
      <c r="D7" s="25" t="s">
        <v>11</v>
      </c>
      <c r="E7" s="25" t="s">
        <v>12</v>
      </c>
      <c r="F7" s="25" t="s">
        <v>11</v>
      </c>
      <c r="G7" s="25" t="s">
        <v>12</v>
      </c>
      <c r="H7" s="25" t="s">
        <v>11</v>
      </c>
      <c r="I7" s="25" t="s">
        <v>12</v>
      </c>
      <c r="J7" s="25" t="s">
        <v>11</v>
      </c>
      <c r="K7" s="25" t="s">
        <v>12</v>
      </c>
      <c r="L7" s="25" t="s">
        <v>11</v>
      </c>
      <c r="M7" s="25" t="s">
        <v>12</v>
      </c>
      <c r="N7" s="25" t="s">
        <v>11</v>
      </c>
      <c r="O7" s="25" t="s">
        <v>12</v>
      </c>
      <c r="P7" s="25" t="s">
        <v>13</v>
      </c>
    </row>
    <row r="8" spans="1:17" ht="29.4" thickBot="1" x14ac:dyDescent="0.35">
      <c r="A8" s="27" t="s">
        <v>14</v>
      </c>
      <c r="B8" s="28">
        <v>58125921.608453333</v>
      </c>
      <c r="C8" s="28">
        <v>110971036.97640795</v>
      </c>
      <c r="D8" s="28">
        <v>1155442.2106402838</v>
      </c>
      <c r="E8" s="28">
        <v>2230616.5991609204</v>
      </c>
      <c r="F8" s="28">
        <v>0</v>
      </c>
      <c r="G8" s="28">
        <v>0</v>
      </c>
      <c r="H8" s="28">
        <v>655823.75648561667</v>
      </c>
      <c r="I8" s="28">
        <v>0</v>
      </c>
      <c r="J8" s="28">
        <v>526112.63051532058</v>
      </c>
      <c r="K8" s="28">
        <v>0</v>
      </c>
      <c r="L8" s="28">
        <v>277959</v>
      </c>
      <c r="M8" s="28">
        <v>561655</v>
      </c>
      <c r="N8" s="28">
        <v>5171.5108342744979</v>
      </c>
      <c r="O8" s="28">
        <v>0</v>
      </c>
      <c r="P8" s="28">
        <v>0</v>
      </c>
      <c r="Q8" s="29"/>
    </row>
    <row r="9" spans="1:17" ht="29.4" thickBot="1" x14ac:dyDescent="0.35">
      <c r="A9" s="27" t="s">
        <v>15</v>
      </c>
      <c r="B9" s="28">
        <v>21707125.890305553</v>
      </c>
      <c r="C9" s="28">
        <v>1222756.5356739277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195906</v>
      </c>
      <c r="M9" s="28">
        <v>5804.68</v>
      </c>
      <c r="N9" s="28">
        <v>0</v>
      </c>
      <c r="O9" s="28">
        <v>0</v>
      </c>
      <c r="P9" s="28">
        <v>0</v>
      </c>
      <c r="Q9" s="29"/>
    </row>
    <row r="10" spans="1:17" ht="43.95" thickBot="1" x14ac:dyDescent="0.35">
      <c r="A10" s="27" t="s">
        <v>16</v>
      </c>
      <c r="B10" s="28">
        <v>12965521.271087104</v>
      </c>
      <c r="C10" s="28">
        <v>5121915.6854522629</v>
      </c>
      <c r="D10" s="28">
        <v>21793.769498563437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52325</v>
      </c>
      <c r="M10" s="28">
        <v>36344</v>
      </c>
      <c r="N10" s="28">
        <v>0</v>
      </c>
      <c r="O10" s="28">
        <v>0</v>
      </c>
      <c r="P10" s="28">
        <v>0</v>
      </c>
      <c r="Q10" s="29"/>
    </row>
    <row r="11" spans="1:17" ht="43.95" thickBot="1" x14ac:dyDescent="0.35">
      <c r="A11" s="27" t="s">
        <v>17</v>
      </c>
      <c r="B11" s="28">
        <v>11111158.649360377</v>
      </c>
      <c r="C11" s="28">
        <v>0</v>
      </c>
      <c r="D11" s="28">
        <v>23024.576344636152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167050</v>
      </c>
      <c r="M11" s="28">
        <v>0</v>
      </c>
      <c r="N11" s="28">
        <v>0</v>
      </c>
      <c r="O11" s="28">
        <v>0</v>
      </c>
      <c r="P11" s="28">
        <v>0</v>
      </c>
      <c r="Q11" s="29"/>
    </row>
    <row r="12" spans="1:17" ht="15" thickBot="1" x14ac:dyDescent="0.35">
      <c r="A12" s="27" t="s">
        <v>18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28080253.372526128</v>
      </c>
      <c r="M12" s="28">
        <v>13898257.253658229</v>
      </c>
      <c r="N12" s="28">
        <v>0</v>
      </c>
      <c r="O12" s="28">
        <v>0</v>
      </c>
      <c r="P12" s="28">
        <v>0</v>
      </c>
      <c r="Q12" s="29"/>
    </row>
    <row r="13" spans="1:17" ht="29.4" thickBot="1" x14ac:dyDescent="0.35">
      <c r="A13" s="27" t="s">
        <v>19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16917331.088939711</v>
      </c>
      <c r="M13" s="28">
        <v>903423.11763645278</v>
      </c>
      <c r="N13" s="28">
        <v>0</v>
      </c>
      <c r="O13" s="28">
        <v>0</v>
      </c>
      <c r="P13" s="28">
        <v>0</v>
      </c>
      <c r="Q13" s="29"/>
    </row>
    <row r="14" spans="1:17" ht="15" thickBot="1" x14ac:dyDescent="0.35">
      <c r="A14" s="27" t="s">
        <v>20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14338181.603042914</v>
      </c>
      <c r="M14" s="28">
        <v>3017447.61</v>
      </c>
      <c r="N14" s="28">
        <v>0</v>
      </c>
      <c r="O14" s="28">
        <v>0</v>
      </c>
      <c r="P14" s="28">
        <v>0</v>
      </c>
      <c r="Q14" s="29"/>
    </row>
    <row r="15" spans="1:17" ht="29.4" thickBot="1" x14ac:dyDescent="0.35">
      <c r="A15" s="27" t="s">
        <v>21</v>
      </c>
      <c r="B15" s="28">
        <v>0</v>
      </c>
      <c r="C15" s="28">
        <v>0</v>
      </c>
      <c r="D15" s="28">
        <v>407051.16688470717</v>
      </c>
      <c r="E15" s="28">
        <v>0</v>
      </c>
      <c r="F15" s="28">
        <v>53071221.443590246</v>
      </c>
      <c r="G15" s="28">
        <v>82547597.006492496</v>
      </c>
      <c r="H15" s="28">
        <v>-632063.05791748874</v>
      </c>
      <c r="I15" s="28">
        <v>0</v>
      </c>
      <c r="J15" s="28">
        <v>627902.47876630328</v>
      </c>
      <c r="K15" s="28">
        <v>0</v>
      </c>
      <c r="L15" s="28">
        <v>105004820.38955793</v>
      </c>
      <c r="M15" s="28">
        <v>13732160.980815386</v>
      </c>
      <c r="N15" s="28">
        <v>7395.4514802817503</v>
      </c>
      <c r="O15" s="28">
        <v>0</v>
      </c>
      <c r="P15" s="28">
        <v>0</v>
      </c>
      <c r="Q15" s="29"/>
    </row>
    <row r="16" spans="1:17" ht="29.4" thickBot="1" x14ac:dyDescent="0.35">
      <c r="A16" s="30" t="s">
        <v>22</v>
      </c>
      <c r="B16" s="28">
        <f>SUM(B8:B15)</f>
        <v>103909727.41920637</v>
      </c>
      <c r="C16" s="28">
        <f t="shared" ref="C16:P16" si="0">SUM(C8:C15)</f>
        <v>117315709.19753414</v>
      </c>
      <c r="D16" s="28">
        <f t="shared" si="0"/>
        <v>1607311.7233681907</v>
      </c>
      <c r="E16" s="28">
        <f t="shared" si="0"/>
        <v>2230616.5991609204</v>
      </c>
      <c r="F16" s="28">
        <f t="shared" si="0"/>
        <v>53071221.443590246</v>
      </c>
      <c r="G16" s="28">
        <f t="shared" si="0"/>
        <v>82547597.006492496</v>
      </c>
      <c r="H16" s="28">
        <f t="shared" si="0"/>
        <v>23760.698568127933</v>
      </c>
      <c r="I16" s="28">
        <f t="shared" si="0"/>
        <v>0</v>
      </c>
      <c r="J16" s="28">
        <f t="shared" si="0"/>
        <v>1154015.1092816237</v>
      </c>
      <c r="K16" s="28">
        <f t="shared" si="0"/>
        <v>0</v>
      </c>
      <c r="L16" s="28">
        <f t="shared" si="0"/>
        <v>165033826.45406669</v>
      </c>
      <c r="M16" s="28">
        <f t="shared" si="0"/>
        <v>32155092.642110072</v>
      </c>
      <c r="N16" s="28">
        <f t="shared" si="0"/>
        <v>12566.962314556247</v>
      </c>
      <c r="O16" s="28">
        <f t="shared" si="0"/>
        <v>0</v>
      </c>
      <c r="P16" s="28">
        <f t="shared" si="0"/>
        <v>0</v>
      </c>
      <c r="Q16" s="29"/>
    </row>
    <row r="17" spans="1:17" ht="15" thickBot="1" x14ac:dyDescent="0.3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9.4" thickBot="1" x14ac:dyDescent="0.35">
      <c r="A18" s="27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16868857.827875048</v>
      </c>
      <c r="M18" s="28">
        <v>0</v>
      </c>
      <c r="N18" s="28">
        <v>0</v>
      </c>
      <c r="O18" s="28">
        <v>0</v>
      </c>
      <c r="P18" s="28">
        <v>0</v>
      </c>
      <c r="Q18" s="29"/>
    </row>
    <row r="19" spans="1:17" ht="43.95" thickBot="1" x14ac:dyDescent="0.35">
      <c r="A19" s="27" t="s">
        <v>24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8951006.367460601</v>
      </c>
      <c r="M19" s="28">
        <v>0</v>
      </c>
      <c r="N19" s="28">
        <v>0</v>
      </c>
      <c r="O19" s="28">
        <v>0</v>
      </c>
      <c r="P19" s="28">
        <v>0</v>
      </c>
      <c r="Q19" s="29"/>
    </row>
    <row r="20" spans="1:17" ht="43.95" thickBot="1" x14ac:dyDescent="0.35">
      <c r="A20" s="27" t="s">
        <v>25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18243858.378751844</v>
      </c>
      <c r="M20" s="28">
        <v>0</v>
      </c>
      <c r="N20" s="28">
        <v>0</v>
      </c>
      <c r="O20" s="28">
        <v>0</v>
      </c>
      <c r="P20" s="28">
        <v>0</v>
      </c>
      <c r="Q20" s="29"/>
    </row>
    <row r="21" spans="1:17" ht="29.4" thickBot="1" x14ac:dyDescent="0.35">
      <c r="A21" s="27" t="s">
        <v>26</v>
      </c>
      <c r="B21" s="28">
        <v>0</v>
      </c>
      <c r="C21" s="28">
        <v>0</v>
      </c>
      <c r="D21" s="28">
        <v>0</v>
      </c>
      <c r="E21" s="28">
        <v>0</v>
      </c>
      <c r="F21" s="28">
        <v>92417264.364970341</v>
      </c>
      <c r="G21" s="28">
        <v>0</v>
      </c>
      <c r="H21" s="28">
        <v>40036.811385240013</v>
      </c>
      <c r="I21" s="28">
        <v>0</v>
      </c>
      <c r="J21" s="28">
        <v>0</v>
      </c>
      <c r="K21" s="28">
        <v>0</v>
      </c>
      <c r="L21" s="28">
        <v>20469824.900800955</v>
      </c>
      <c r="M21" s="28">
        <v>0</v>
      </c>
      <c r="N21" s="28">
        <v>17502.922183461658</v>
      </c>
      <c r="O21" s="28">
        <v>0</v>
      </c>
      <c r="P21" s="28">
        <v>0</v>
      </c>
      <c r="Q21" s="29"/>
    </row>
    <row r="22" spans="1:17" ht="43.8" thickBot="1" x14ac:dyDescent="0.35">
      <c r="A22" s="27" t="s">
        <v>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1655342.0043001014</v>
      </c>
      <c r="M22" s="28">
        <v>360485.04000000004</v>
      </c>
      <c r="N22" s="28">
        <v>0</v>
      </c>
      <c r="O22" s="28">
        <v>0</v>
      </c>
      <c r="P22" s="28">
        <v>0</v>
      </c>
      <c r="Q22" s="29"/>
    </row>
    <row r="23" spans="1:17" ht="29.4" thickBot="1" x14ac:dyDescent="0.35">
      <c r="A23" s="27" t="s">
        <v>27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11194470.029778445</v>
      </c>
      <c r="M23" s="28">
        <v>1421938.431297072</v>
      </c>
      <c r="N23" s="28">
        <v>0</v>
      </c>
      <c r="O23" s="28">
        <v>0</v>
      </c>
      <c r="P23" s="28">
        <v>0</v>
      </c>
      <c r="Q23" s="29"/>
    </row>
    <row r="24" spans="1:17" ht="43.8" thickBot="1" x14ac:dyDescent="0.35">
      <c r="A24" s="30" t="s">
        <v>28</v>
      </c>
      <c r="B24" s="28">
        <v>0</v>
      </c>
      <c r="C24" s="28">
        <f t="shared" ref="C24:P24" si="1">SUM(C18:C23)</f>
        <v>0</v>
      </c>
      <c r="D24" s="28">
        <f t="shared" si="1"/>
        <v>0</v>
      </c>
      <c r="E24" s="28">
        <f t="shared" si="1"/>
        <v>0</v>
      </c>
      <c r="F24" s="28">
        <f t="shared" si="1"/>
        <v>92417264.364970341</v>
      </c>
      <c r="G24" s="28">
        <f t="shared" si="1"/>
        <v>0</v>
      </c>
      <c r="H24" s="28">
        <f t="shared" si="1"/>
        <v>40036.811385240013</v>
      </c>
      <c r="I24" s="28">
        <f t="shared" si="1"/>
        <v>0</v>
      </c>
      <c r="J24" s="28">
        <f t="shared" si="1"/>
        <v>0</v>
      </c>
      <c r="K24" s="28">
        <f t="shared" si="1"/>
        <v>0</v>
      </c>
      <c r="L24" s="28">
        <f t="shared" si="1"/>
        <v>77383359.508966997</v>
      </c>
      <c r="M24" s="28">
        <f t="shared" si="1"/>
        <v>1782423.471297072</v>
      </c>
      <c r="N24" s="28">
        <f t="shared" si="1"/>
        <v>17502.922183461658</v>
      </c>
      <c r="O24" s="28">
        <f t="shared" si="1"/>
        <v>0</v>
      </c>
      <c r="P24" s="28">
        <f t="shared" si="1"/>
        <v>0</v>
      </c>
      <c r="Q24" s="29"/>
    </row>
    <row r="25" spans="1:17" ht="15" thickBot="1" x14ac:dyDescent="0.3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7" ht="15" thickBot="1" x14ac:dyDescent="0.35">
      <c r="A26" s="30" t="s">
        <v>29</v>
      </c>
      <c r="B26" s="28">
        <v>128579760.16193475</v>
      </c>
      <c r="C26" s="28">
        <v>0</v>
      </c>
      <c r="D26" s="28">
        <v>1357349.14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690252</v>
      </c>
      <c r="M26" s="28">
        <v>0</v>
      </c>
      <c r="N26" s="28">
        <v>0</v>
      </c>
      <c r="O26" s="28">
        <v>0</v>
      </c>
      <c r="P26" s="28">
        <v>0</v>
      </c>
      <c r="Q26" s="29"/>
    </row>
    <row r="27" spans="1:17" ht="15" thickBot="1" x14ac:dyDescent="0.3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ht="29.4" thickBot="1" x14ac:dyDescent="0.35">
      <c r="A28" s="27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9692620.0574424285</v>
      </c>
      <c r="M28" s="28">
        <v>412857.32937077817</v>
      </c>
      <c r="N28" s="28">
        <v>0</v>
      </c>
      <c r="O28" s="28">
        <v>0</v>
      </c>
      <c r="P28" s="28">
        <v>0</v>
      </c>
      <c r="Q28" s="29"/>
    </row>
    <row r="29" spans="1:17" ht="29.4" thickBot="1" x14ac:dyDescent="0.35">
      <c r="A29" s="27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11598485.316878188</v>
      </c>
      <c r="G29" s="28">
        <v>17893138.854100093</v>
      </c>
      <c r="H29" s="28">
        <v>41996</v>
      </c>
      <c r="I29" s="28">
        <v>0</v>
      </c>
      <c r="J29" s="28">
        <v>0</v>
      </c>
      <c r="K29" s="28">
        <v>0</v>
      </c>
      <c r="L29" s="28">
        <v>2479310.2230499107</v>
      </c>
      <c r="M29" s="28">
        <v>1626768.7799999998</v>
      </c>
      <c r="N29" s="28">
        <v>0</v>
      </c>
      <c r="O29" s="28">
        <v>0</v>
      </c>
      <c r="P29" s="28">
        <v>0</v>
      </c>
      <c r="Q29" s="29"/>
    </row>
    <row r="30" spans="1:17" ht="29.4" thickBot="1" x14ac:dyDescent="0.35">
      <c r="A30" s="27" t="s">
        <v>32</v>
      </c>
      <c r="B30" s="28">
        <v>0</v>
      </c>
      <c r="C30" s="28">
        <v>0</v>
      </c>
      <c r="D30" s="28">
        <v>18208.514039184378</v>
      </c>
      <c r="E30" s="28">
        <v>0</v>
      </c>
      <c r="F30" s="28">
        <v>28732128.841315642</v>
      </c>
      <c r="G30" s="28">
        <v>0</v>
      </c>
      <c r="H30" s="28">
        <v>748091.82832568861</v>
      </c>
      <c r="I30" s="28">
        <v>0</v>
      </c>
      <c r="J30" s="28">
        <v>288320.7478540719</v>
      </c>
      <c r="K30" s="28">
        <v>0</v>
      </c>
      <c r="L30" s="28">
        <v>105310353.25673062</v>
      </c>
      <c r="M30" s="28">
        <v>32144.901753700004</v>
      </c>
      <c r="N30" s="28">
        <v>0</v>
      </c>
      <c r="O30" s="28">
        <v>0</v>
      </c>
      <c r="P30" s="28">
        <v>0</v>
      </c>
      <c r="Q30" s="29"/>
    </row>
    <row r="31" spans="1:17" ht="43.8" thickBot="1" x14ac:dyDescent="0.35">
      <c r="A31" s="30" t="s">
        <v>33</v>
      </c>
      <c r="B31" s="28">
        <f>SUM(B28:B30)</f>
        <v>0</v>
      </c>
      <c r="C31" s="28">
        <f t="shared" ref="C31:P31" si="2">SUM(C28:C30)</f>
        <v>0</v>
      </c>
      <c r="D31" s="28">
        <f t="shared" si="2"/>
        <v>18208.514039184378</v>
      </c>
      <c r="E31" s="28">
        <f t="shared" si="2"/>
        <v>0</v>
      </c>
      <c r="F31" s="28">
        <f t="shared" si="2"/>
        <v>40330614.158193827</v>
      </c>
      <c r="G31" s="28">
        <f t="shared" si="2"/>
        <v>17893138.854100093</v>
      </c>
      <c r="H31" s="28">
        <f t="shared" si="2"/>
        <v>790087.82832568861</v>
      </c>
      <c r="I31" s="28">
        <f t="shared" si="2"/>
        <v>0</v>
      </c>
      <c r="J31" s="28">
        <f t="shared" si="2"/>
        <v>288320.7478540719</v>
      </c>
      <c r="K31" s="28">
        <f t="shared" si="2"/>
        <v>0</v>
      </c>
      <c r="L31" s="28">
        <f t="shared" si="2"/>
        <v>117482283.53722295</v>
      </c>
      <c r="M31" s="28">
        <f t="shared" si="2"/>
        <v>2071771.011124478</v>
      </c>
      <c r="N31" s="28">
        <f t="shared" si="2"/>
        <v>0</v>
      </c>
      <c r="O31" s="28">
        <f t="shared" si="2"/>
        <v>0</v>
      </c>
      <c r="P31" s="28">
        <f t="shared" si="2"/>
        <v>0</v>
      </c>
      <c r="Q31" s="29"/>
    </row>
    <row r="32" spans="1:17" ht="15" thickBot="1" x14ac:dyDescent="0.3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7" ht="15" thickBot="1" x14ac:dyDescent="0.35">
      <c r="A33" s="30" t="s">
        <v>34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482634883.61435401</v>
      </c>
      <c r="M33" s="28">
        <v>0</v>
      </c>
      <c r="N33" s="28">
        <v>0</v>
      </c>
      <c r="O33" s="28">
        <v>0</v>
      </c>
      <c r="P33" s="28">
        <v>0</v>
      </c>
      <c r="Q33" s="29"/>
    </row>
    <row r="34" spans="1:17" ht="15" thickBot="1" x14ac:dyDescent="0.3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7" ht="15" thickBot="1" x14ac:dyDescent="0.35">
      <c r="A35" s="30" t="s">
        <v>35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34974966.158354253</v>
      </c>
      <c r="M35" s="28">
        <v>0</v>
      </c>
      <c r="N35" s="28">
        <v>0</v>
      </c>
      <c r="O35" s="28">
        <v>0</v>
      </c>
      <c r="P35" s="28">
        <v>0</v>
      </c>
      <c r="Q35" s="29"/>
    </row>
    <row r="36" spans="1:17" ht="15" thickBot="1" x14ac:dyDescent="0.3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7" ht="15" thickBot="1" x14ac:dyDescent="0.35">
      <c r="A37" s="33" t="s">
        <v>36</v>
      </c>
      <c r="B37" s="28">
        <f>B16+B24+B26+B31+B33+B35</f>
        <v>232489487.58114111</v>
      </c>
      <c r="C37" s="28">
        <f t="shared" ref="C37:P37" si="3">C16+C24+C26+C31+C33+C35</f>
        <v>117315709.19753414</v>
      </c>
      <c r="D37" s="28">
        <f t="shared" si="3"/>
        <v>2982869.3774073753</v>
      </c>
      <c r="E37" s="28">
        <f t="shared" si="3"/>
        <v>2230616.5991609204</v>
      </c>
      <c r="F37" s="28">
        <f t="shared" si="3"/>
        <v>185819099.96675441</v>
      </c>
      <c r="G37" s="28">
        <f t="shared" si="3"/>
        <v>100440735.86059259</v>
      </c>
      <c r="H37" s="28">
        <f t="shared" si="3"/>
        <v>853885.3382790566</v>
      </c>
      <c r="I37" s="28">
        <f t="shared" si="3"/>
        <v>0</v>
      </c>
      <c r="J37" s="28">
        <f t="shared" si="3"/>
        <v>1442335.8571356956</v>
      </c>
      <c r="K37" s="28">
        <f t="shared" si="3"/>
        <v>0</v>
      </c>
      <c r="L37" s="28">
        <f t="shared" si="3"/>
        <v>878199571.27296495</v>
      </c>
      <c r="M37" s="28">
        <f t="shared" si="3"/>
        <v>36009287.124531619</v>
      </c>
      <c r="N37" s="28">
        <f t="shared" si="3"/>
        <v>30069.884498017906</v>
      </c>
      <c r="O37" s="28">
        <f t="shared" si="3"/>
        <v>0</v>
      </c>
      <c r="P37" s="28">
        <f t="shared" si="3"/>
        <v>0</v>
      </c>
      <c r="Q37" s="29"/>
    </row>
    <row r="38" spans="1:17" x14ac:dyDescent="0.3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9"/>
    </row>
  </sheetData>
  <mergeCells count="20">
    <mergeCell ref="J6:K6"/>
    <mergeCell ref="L6:M6"/>
    <mergeCell ref="N6:P6"/>
    <mergeCell ref="L4:M4"/>
    <mergeCell ref="N4:P4"/>
    <mergeCell ref="A4:A6"/>
    <mergeCell ref="B4:C6"/>
    <mergeCell ref="D4:E6"/>
    <mergeCell ref="F4:G6"/>
    <mergeCell ref="H4:I4"/>
    <mergeCell ref="H6:I6"/>
    <mergeCell ref="H5:I5"/>
    <mergeCell ref="J5:K5"/>
    <mergeCell ref="L5:M5"/>
    <mergeCell ref="N5:P5"/>
    <mergeCell ref="B1:E3"/>
    <mergeCell ref="F1:K3"/>
    <mergeCell ref="L1:M3"/>
    <mergeCell ref="N1:P3"/>
    <mergeCell ref="J4:K4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2014</vt:lpstr>
      <vt:lpstr>2015</vt:lpstr>
      <vt:lpstr>2016</vt:lpstr>
      <vt:lpstr>2017</vt:lpstr>
      <vt:lpstr>'2014'!Print_Area</vt:lpstr>
      <vt:lpstr>'2015'!Print_Area</vt:lpstr>
      <vt:lpstr>'2016'!Print_Area</vt:lpstr>
      <vt:lpstr>'2017'!Print_Area</vt:lpstr>
    </vt:vector>
  </TitlesOfParts>
  <Company>Baystate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Witherell, David</dc:creator>
  <cp:lastModifiedBy>ANF</cp:lastModifiedBy>
  <dcterms:created xsi:type="dcterms:W3CDTF">2018-09-17T20:06:40Z</dcterms:created>
  <dcterms:modified xsi:type="dcterms:W3CDTF">2018-09-28T20:51:02Z</dcterms:modified>
</cp:coreProperties>
</file>