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ctuaria\John B\"/>
    </mc:Choice>
  </mc:AlternateContent>
  <xr:revisionPtr revIDLastSave="0" documentId="13_ncr:1_{FBE71054-6EC5-449E-9E9F-4D828F1FD8AC}" xr6:coauthVersionLast="47" xr6:coauthVersionMax="47" xr10:uidLastSave="{00000000-0000-0000-0000-000000000000}"/>
  <bookViews>
    <workbookView xWindow="-108" yWindow="-108" windowWidth="23256" windowHeight="12576" firstSheet="1" activeTab="3" xr2:uid="{5775709C-2CDB-4C88-B6CC-89C013317736}"/>
  </bookViews>
  <sheets>
    <sheet name="From 2013 ($15K)" sheetId="4" r:id="rId1"/>
    <sheet name="From 2020 ($15K)" sheetId="6" r:id="rId2"/>
    <sheet name="From 2013 ($30K)" sheetId="3" r:id="rId3"/>
    <sheet name="From 2020 ($30K)" sheetId="5" r:id="rId4"/>
    <sheet name="From 2013 ($60K)" sheetId="1" r:id="rId5"/>
    <sheet name="From 2020 ($60k)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E7" i="6" s="1"/>
  <c r="E8" i="6" s="1"/>
  <c r="E9" i="6" s="1"/>
  <c r="E10" i="6" s="1"/>
  <c r="E11" i="6" s="1"/>
  <c r="D6" i="6"/>
  <c r="D7" i="6" s="1"/>
  <c r="D8" i="6" s="1"/>
  <c r="D9" i="6" s="1"/>
  <c r="D10" i="6" s="1"/>
  <c r="D11" i="6" s="1"/>
  <c r="C6" i="6"/>
  <c r="C7" i="6" s="1"/>
  <c r="C8" i="6" s="1"/>
  <c r="C9" i="6" s="1"/>
  <c r="C10" i="6" s="1"/>
  <c r="C11" i="6" s="1"/>
  <c r="E6" i="5"/>
  <c r="E7" i="5" s="1"/>
  <c r="E8" i="5" s="1"/>
  <c r="E9" i="5" s="1"/>
  <c r="E10" i="5" s="1"/>
  <c r="E11" i="5" s="1"/>
  <c r="D6" i="5"/>
  <c r="D7" i="5" s="1"/>
  <c r="D8" i="5" s="1"/>
  <c r="D9" i="5" s="1"/>
  <c r="D10" i="5" s="1"/>
  <c r="D11" i="5" s="1"/>
  <c r="C6" i="5"/>
  <c r="C7" i="5" s="1"/>
  <c r="C8" i="5" s="1"/>
  <c r="C9" i="5" s="1"/>
  <c r="C10" i="5" s="1"/>
  <c r="C11" i="5" s="1"/>
  <c r="C6" i="4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6" i="1"/>
  <c r="D6" i="1" s="1"/>
  <c r="E6" i="1" s="1"/>
  <c r="E7" i="1" s="1"/>
  <c r="E8" i="1" s="1"/>
  <c r="E9" i="1" s="1"/>
  <c r="E10" i="1" s="1"/>
  <c r="E11" i="1" s="1"/>
  <c r="E12" i="1" s="1"/>
  <c r="E13" i="1" s="1"/>
  <c r="E14" i="1" s="1"/>
  <c r="D6" i="4" l="1"/>
  <c r="D6" i="3"/>
  <c r="E7" i="2"/>
  <c r="E8" i="2" s="1"/>
  <c r="E9" i="2" s="1"/>
  <c r="E10" i="2" s="1"/>
  <c r="E11" i="2" s="1"/>
  <c r="D7" i="2"/>
  <c r="D8" i="2" s="1"/>
  <c r="D9" i="2" s="1"/>
  <c r="D10" i="2" s="1"/>
  <c r="D11" i="2" s="1"/>
  <c r="C7" i="2"/>
  <c r="C8" i="2" s="1"/>
  <c r="C9" i="2" s="1"/>
  <c r="C10" i="2" s="1"/>
  <c r="C11" i="2" s="1"/>
  <c r="E15" i="1"/>
  <c r="E16" i="1" s="1"/>
  <c r="E17" i="1" s="1"/>
  <c r="E18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7" i="4" l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D7" i="3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</calcChain>
</file>

<file path=xl/sharedStrings.xml><?xml version="1.0" encoding="utf-8"?>
<sst xmlns="http://schemas.openxmlformats.org/spreadsheetml/2006/main" count="24" uniqueCount="4">
  <si>
    <t>Initial Retirement Benefit:</t>
  </si>
  <si>
    <t>With CPI-W</t>
  </si>
  <si>
    <t>3% COLA</t>
  </si>
  <si>
    <t>Capped 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</si>
</sst>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'From 2013 ($15K)'!$C$5</c:f>
              <c:strCache>
                <c:ptCount val="1"/>
                <c:pt idx="0">
                  <c:v>With CPI-W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'From 2013 ($15K)'!$A$6:$A$18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'From 2013 ($15K)'!$C$6:$C$18</c:f>
              <c:numCache>
                <c:formatCode>#,##0</c:formatCode>
                <c:ptCount val="13"/>
                <c:pt idx="0">
                  <c:v>15000</c:v>
                </c:pt>
                <c:pt idx="1">
                  <c:v>15225</c:v>
                </c:pt>
                <c:pt idx="2">
                  <c:v>15484</c:v>
                </c:pt>
                <c:pt idx="3">
                  <c:v>15484</c:v>
                </c:pt>
                <c:pt idx="4">
                  <c:v>15530</c:v>
                </c:pt>
                <c:pt idx="5">
                  <c:v>15841</c:v>
                </c:pt>
                <c:pt idx="6">
                  <c:v>16285</c:v>
                </c:pt>
                <c:pt idx="7">
                  <c:v>16546</c:v>
                </c:pt>
                <c:pt idx="8">
                  <c:v>16761</c:v>
                </c:pt>
                <c:pt idx="9">
                  <c:v>17750</c:v>
                </c:pt>
                <c:pt idx="10">
                  <c:v>19294</c:v>
                </c:pt>
                <c:pt idx="11">
                  <c:v>19911</c:v>
                </c:pt>
                <c:pt idx="12">
                  <c:v>20409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0-4B7F-8E9B-E7420E20EF27}"/>
            </c:ext>
          </c:extLst>
        </c:ser>
        <c:ser>
          <c:idx val="1"/>
          <c:order val="1"/>
          <c:tx>
            <c:strRef>
              <c:f>'From 2013 ($15K)'!$D$5</c:f>
              <c:strCache>
                <c:ptCount val="1"/>
                <c:pt idx="0">
                  <c:v>3% COLA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'From 2013 ($15K)'!$A$6:$A$18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'From 2013 ($15K)'!$D$6:$D$18</c:f>
              <c:numCache>
                <c:formatCode>#,##0</c:formatCode>
                <c:ptCount val="13"/>
                <c:pt idx="0">
                  <c:v>15000</c:v>
                </c:pt>
                <c:pt idx="1">
                  <c:v>15450</c:v>
                </c:pt>
                <c:pt idx="2">
                  <c:v>15914</c:v>
                </c:pt>
                <c:pt idx="3">
                  <c:v>16391</c:v>
                </c:pt>
                <c:pt idx="4">
                  <c:v>16883</c:v>
                </c:pt>
                <c:pt idx="5">
                  <c:v>17389</c:v>
                </c:pt>
                <c:pt idx="6">
                  <c:v>17911</c:v>
                </c:pt>
                <c:pt idx="7">
                  <c:v>18448</c:v>
                </c:pt>
                <c:pt idx="8">
                  <c:v>19001</c:v>
                </c:pt>
                <c:pt idx="9">
                  <c:v>19951</c:v>
                </c:pt>
                <c:pt idx="10">
                  <c:v>20550</c:v>
                </c:pt>
                <c:pt idx="11">
                  <c:v>21167</c:v>
                </c:pt>
                <c:pt idx="12">
                  <c:v>21802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0-4B7F-8E9B-E7420E20EF27}"/>
            </c:ext>
          </c:extLst>
        </c:ser>
        <c:ser>
          <c:idx val="2"/>
          <c:order val="2"/>
          <c:tx>
            <c:strRef>
              <c:f>'From 2013 ($15K)'!$E$5</c:f>
              <c:strCache>
                <c:ptCount val="1"/>
                <c:pt idx="0">
                  <c:v>Capped COLA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'From 2013 ($15K)'!$A$6:$A$18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'From 2013 ($15K)'!$E$6:$E$18</c:f>
              <c:numCache>
                <c:formatCode>#,##0</c:formatCode>
                <c:ptCount val="13"/>
                <c:pt idx="0">
                  <c:v>15000</c:v>
                </c:pt>
                <c:pt idx="1">
                  <c:v>15390</c:v>
                </c:pt>
                <c:pt idx="2">
                  <c:v>15780</c:v>
                </c:pt>
                <c:pt idx="3">
                  <c:v>16170</c:v>
                </c:pt>
                <c:pt idx="4">
                  <c:v>16560</c:v>
                </c:pt>
                <c:pt idx="5">
                  <c:v>16950</c:v>
                </c:pt>
                <c:pt idx="6">
                  <c:v>17340</c:v>
                </c:pt>
                <c:pt idx="7">
                  <c:v>17730</c:v>
                </c:pt>
                <c:pt idx="8">
                  <c:v>18120</c:v>
                </c:pt>
                <c:pt idx="9">
                  <c:v>18664</c:v>
                </c:pt>
                <c:pt idx="10">
                  <c:v>19054</c:v>
                </c:pt>
                <c:pt idx="11">
                  <c:v>19444</c:v>
                </c:pt>
                <c:pt idx="12">
                  <c:v>19834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0-4B7F-8E9B-E7420E20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695536"/>
        <c:axId val="621696496"/>
      </c:lineChart>
      <c:catAx>
        <c:axId val="62169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6496"/>
        <c:crosses val="autoZero"/>
        <c:auto val="1"/>
        <c:lblAlgn val="ctr"/>
        <c:lblOffset val="100"/>
        <c:noMultiLvlLbl val="0"/>
      </c:catAx>
      <c:valAx>
        <c:axId val="621696496"/>
        <c:scaling>
          <c:orientation val="minMax"/>
          <c:min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'From 2020 ($15K)'!$C$5</c:f>
              <c:strCache>
                <c:ptCount val="1"/>
                <c:pt idx="0">
                  <c:v>With CPI-W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'From 2020 ($15K)'!$A$6:$A$11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'From 2020 ($15K)'!$C$6:$C$11</c:f>
              <c:numCache>
                <c:formatCode>#,##0</c:formatCode>
                <c:ptCount val="6"/>
                <c:pt idx="0">
                  <c:v>15000</c:v>
                </c:pt>
                <c:pt idx="1">
                  <c:v>15195</c:v>
                </c:pt>
                <c:pt idx="2">
                  <c:v>16092</c:v>
                </c:pt>
                <c:pt idx="3">
                  <c:v>17492</c:v>
                </c:pt>
                <c:pt idx="4">
                  <c:v>18052</c:v>
                </c:pt>
                <c:pt idx="5">
                  <c:v>18503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E-4BCA-9A82-32394FD4A775}"/>
            </c:ext>
          </c:extLst>
        </c:ser>
        <c:ser>
          <c:idx val="1"/>
          <c:order val="1"/>
          <c:tx>
            <c:strRef>
              <c:f>'From 2020 ($15K)'!$D$5</c:f>
              <c:strCache>
                <c:ptCount val="1"/>
                <c:pt idx="0">
                  <c:v>3% COLA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'From 2020 ($15K)'!$A$6:$A$11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'From 2020 ($15K)'!$D$6:$D$11</c:f>
              <c:numCache>
                <c:formatCode>#,##0</c:formatCode>
                <c:ptCount val="6"/>
                <c:pt idx="0">
                  <c:v>15000</c:v>
                </c:pt>
                <c:pt idx="1">
                  <c:v>15450</c:v>
                </c:pt>
                <c:pt idx="2">
                  <c:v>16223</c:v>
                </c:pt>
                <c:pt idx="3">
                  <c:v>16710</c:v>
                </c:pt>
                <c:pt idx="4">
                  <c:v>17211</c:v>
                </c:pt>
                <c:pt idx="5">
                  <c:v>17727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E-4BCA-9A82-32394FD4A775}"/>
            </c:ext>
          </c:extLst>
        </c:ser>
        <c:ser>
          <c:idx val="2"/>
          <c:order val="2"/>
          <c:tx>
            <c:strRef>
              <c:f>'From 2020 ($15K)'!$E$5</c:f>
              <c:strCache>
                <c:ptCount val="1"/>
                <c:pt idx="0">
                  <c:v>Capped COLA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'From 2020 ($15K)'!$A$6:$A$11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'From 2020 ($15K)'!$E$6:$E$11</c:f>
              <c:numCache>
                <c:formatCode>#,##0</c:formatCode>
                <c:ptCount val="6"/>
                <c:pt idx="0">
                  <c:v>15000</c:v>
                </c:pt>
                <c:pt idx="1">
                  <c:v>15390</c:v>
                </c:pt>
                <c:pt idx="2">
                  <c:v>15852</c:v>
                </c:pt>
                <c:pt idx="3">
                  <c:v>16242</c:v>
                </c:pt>
                <c:pt idx="4">
                  <c:v>16632</c:v>
                </c:pt>
                <c:pt idx="5">
                  <c:v>17022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E-4BCA-9A82-32394FD4A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695536"/>
        <c:axId val="621696496"/>
      </c:lineChart>
      <c:catAx>
        <c:axId val="62169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6496"/>
        <c:crosses val="autoZero"/>
        <c:auto val="1"/>
        <c:lblAlgn val="ctr"/>
        <c:lblOffset val="100"/>
        <c:noMultiLvlLbl val="0"/>
      </c:catAx>
      <c:valAx>
        <c:axId val="621696496"/>
        <c:scaling>
          <c:orientation val="minMax"/>
          <c:min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'From 2013 ($30K)'!$C$5</c:f>
              <c:strCache>
                <c:ptCount val="1"/>
                <c:pt idx="0">
                  <c:v>With CPI-W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'From 2013 ($30K)'!$A$6:$A$18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'From 2013 ($30K)'!$C$6:$C$18</c:f>
              <c:numCache>
                <c:formatCode>#,##0</c:formatCode>
                <c:ptCount val="13"/>
                <c:pt idx="0">
                  <c:v>30000</c:v>
                </c:pt>
                <c:pt idx="1">
                  <c:v>30450</c:v>
                </c:pt>
                <c:pt idx="2">
                  <c:v>30968</c:v>
                </c:pt>
                <c:pt idx="3">
                  <c:v>30968</c:v>
                </c:pt>
                <c:pt idx="4">
                  <c:v>31061</c:v>
                </c:pt>
                <c:pt idx="5">
                  <c:v>31682</c:v>
                </c:pt>
                <c:pt idx="6">
                  <c:v>32569</c:v>
                </c:pt>
                <c:pt idx="7">
                  <c:v>33090</c:v>
                </c:pt>
                <c:pt idx="8">
                  <c:v>33520</c:v>
                </c:pt>
                <c:pt idx="9">
                  <c:v>35498</c:v>
                </c:pt>
                <c:pt idx="10">
                  <c:v>38586</c:v>
                </c:pt>
                <c:pt idx="11">
                  <c:v>39821</c:v>
                </c:pt>
                <c:pt idx="12">
                  <c:v>40817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6-4A4C-A741-FF560612EDC4}"/>
            </c:ext>
          </c:extLst>
        </c:ser>
        <c:ser>
          <c:idx val="1"/>
          <c:order val="1"/>
          <c:tx>
            <c:strRef>
              <c:f>'From 2013 ($30K)'!$D$5</c:f>
              <c:strCache>
                <c:ptCount val="1"/>
                <c:pt idx="0">
                  <c:v>3% COLA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'From 2013 ($30K)'!$A$6:$A$18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'From 2013 ($30K)'!$D$6:$D$18</c:f>
              <c:numCache>
                <c:formatCode>#,##0</c:formatCode>
                <c:ptCount val="13"/>
                <c:pt idx="0">
                  <c:v>30000</c:v>
                </c:pt>
                <c:pt idx="1">
                  <c:v>30900</c:v>
                </c:pt>
                <c:pt idx="2">
                  <c:v>31827</c:v>
                </c:pt>
                <c:pt idx="3">
                  <c:v>32782</c:v>
                </c:pt>
                <c:pt idx="4">
                  <c:v>33765</c:v>
                </c:pt>
                <c:pt idx="5">
                  <c:v>34778</c:v>
                </c:pt>
                <c:pt idx="6">
                  <c:v>35821</c:v>
                </c:pt>
                <c:pt idx="7">
                  <c:v>36896</c:v>
                </c:pt>
                <c:pt idx="8">
                  <c:v>38003</c:v>
                </c:pt>
                <c:pt idx="9">
                  <c:v>39903</c:v>
                </c:pt>
                <c:pt idx="10">
                  <c:v>41100</c:v>
                </c:pt>
                <c:pt idx="11">
                  <c:v>42333</c:v>
                </c:pt>
                <c:pt idx="12">
                  <c:v>43603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6-4A4C-A741-FF560612EDC4}"/>
            </c:ext>
          </c:extLst>
        </c:ser>
        <c:ser>
          <c:idx val="2"/>
          <c:order val="2"/>
          <c:tx>
            <c:strRef>
              <c:f>'From 2013 ($30K)'!$E$5</c:f>
              <c:strCache>
                <c:ptCount val="1"/>
                <c:pt idx="0">
                  <c:v>Capped COLA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'From 2013 ($30K)'!$A$6:$A$18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'From 2013 ($30K)'!$E$6:$E$18</c:f>
              <c:numCache>
                <c:formatCode>#,##0</c:formatCode>
                <c:ptCount val="13"/>
                <c:pt idx="0">
                  <c:v>30000</c:v>
                </c:pt>
                <c:pt idx="1">
                  <c:v>30390</c:v>
                </c:pt>
                <c:pt idx="2">
                  <c:v>30780</c:v>
                </c:pt>
                <c:pt idx="3">
                  <c:v>31170</c:v>
                </c:pt>
                <c:pt idx="4">
                  <c:v>31560</c:v>
                </c:pt>
                <c:pt idx="5">
                  <c:v>31950</c:v>
                </c:pt>
                <c:pt idx="6">
                  <c:v>32340</c:v>
                </c:pt>
                <c:pt idx="7">
                  <c:v>32730</c:v>
                </c:pt>
                <c:pt idx="8">
                  <c:v>33120</c:v>
                </c:pt>
                <c:pt idx="9">
                  <c:v>33770</c:v>
                </c:pt>
                <c:pt idx="10">
                  <c:v>34160</c:v>
                </c:pt>
                <c:pt idx="11">
                  <c:v>34550</c:v>
                </c:pt>
                <c:pt idx="12">
                  <c:v>34940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6-4A4C-A741-FF560612E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695536"/>
        <c:axId val="621696496"/>
      </c:lineChart>
      <c:catAx>
        <c:axId val="62169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6496"/>
        <c:crosses val="autoZero"/>
        <c:auto val="1"/>
        <c:lblAlgn val="ctr"/>
        <c:lblOffset val="100"/>
        <c:noMultiLvlLbl val="0"/>
      </c:catAx>
      <c:valAx>
        <c:axId val="621696496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'From 2020 ($30K)'!$C$5</c:f>
              <c:strCache>
                <c:ptCount val="1"/>
                <c:pt idx="0">
                  <c:v>With CPI-W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'From 2020 ($30K)'!$A$6:$A$11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'From 2020 ($30K)'!$C$6:$C$11</c:f>
              <c:numCache>
                <c:formatCode>#,##0</c:formatCode>
                <c:ptCount val="6"/>
                <c:pt idx="0">
                  <c:v>30000</c:v>
                </c:pt>
                <c:pt idx="1">
                  <c:v>30390</c:v>
                </c:pt>
                <c:pt idx="2">
                  <c:v>32183</c:v>
                </c:pt>
                <c:pt idx="3">
                  <c:v>34983</c:v>
                </c:pt>
                <c:pt idx="4">
                  <c:v>36102</c:v>
                </c:pt>
                <c:pt idx="5">
                  <c:v>37005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9-4FB8-8977-C189533E435F}"/>
            </c:ext>
          </c:extLst>
        </c:ser>
        <c:ser>
          <c:idx val="1"/>
          <c:order val="1"/>
          <c:tx>
            <c:strRef>
              <c:f>'From 2020 ($30K)'!$D$5</c:f>
              <c:strCache>
                <c:ptCount val="1"/>
                <c:pt idx="0">
                  <c:v>3% COLA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'From 2020 ($30K)'!$A$6:$A$11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'From 2020 ($30K)'!$D$6:$D$11</c:f>
              <c:numCache>
                <c:formatCode>#,##0</c:formatCode>
                <c:ptCount val="6"/>
                <c:pt idx="0">
                  <c:v>30000</c:v>
                </c:pt>
                <c:pt idx="1">
                  <c:v>30900</c:v>
                </c:pt>
                <c:pt idx="2">
                  <c:v>32445</c:v>
                </c:pt>
                <c:pt idx="3">
                  <c:v>33418</c:v>
                </c:pt>
                <c:pt idx="4">
                  <c:v>34421</c:v>
                </c:pt>
                <c:pt idx="5">
                  <c:v>35454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9-4FB8-8977-C189533E435F}"/>
            </c:ext>
          </c:extLst>
        </c:ser>
        <c:ser>
          <c:idx val="2"/>
          <c:order val="2"/>
          <c:tx>
            <c:strRef>
              <c:f>'From 2020 ($30K)'!$E$5</c:f>
              <c:strCache>
                <c:ptCount val="1"/>
                <c:pt idx="0">
                  <c:v>Capped COLA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'From 2020 ($30K)'!$A$6:$A$11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'From 2020 ($30K)'!$E$6:$E$11</c:f>
              <c:numCache>
                <c:formatCode>#,##0</c:formatCode>
                <c:ptCount val="6"/>
                <c:pt idx="0">
                  <c:v>30000</c:v>
                </c:pt>
                <c:pt idx="1">
                  <c:v>30390</c:v>
                </c:pt>
                <c:pt idx="2">
                  <c:v>31040</c:v>
                </c:pt>
                <c:pt idx="3">
                  <c:v>31430</c:v>
                </c:pt>
                <c:pt idx="4">
                  <c:v>31820</c:v>
                </c:pt>
                <c:pt idx="5">
                  <c:v>32210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9-4FB8-8977-C189533E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695536"/>
        <c:axId val="621696496"/>
      </c:lineChart>
      <c:catAx>
        <c:axId val="62169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6496"/>
        <c:crosses val="autoZero"/>
        <c:auto val="1"/>
        <c:lblAlgn val="ctr"/>
        <c:lblOffset val="100"/>
        <c:noMultiLvlLbl val="0"/>
      </c:catAx>
      <c:valAx>
        <c:axId val="621696496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'From 2013 ($60K)'!$C$5</c:f>
              <c:strCache>
                <c:ptCount val="1"/>
                <c:pt idx="0">
                  <c:v>With CPI-W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'From 2013 ($60K)'!$A$6:$A$18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'From 2013 ($60K)'!$C$6:$C$18</c:f>
              <c:numCache>
                <c:formatCode>#,##0</c:formatCode>
                <c:ptCount val="13"/>
                <c:pt idx="0">
                  <c:v>60000</c:v>
                </c:pt>
                <c:pt idx="1">
                  <c:v>60900</c:v>
                </c:pt>
                <c:pt idx="2">
                  <c:v>61935</c:v>
                </c:pt>
                <c:pt idx="3">
                  <c:v>61935</c:v>
                </c:pt>
                <c:pt idx="4">
                  <c:v>62121</c:v>
                </c:pt>
                <c:pt idx="5">
                  <c:v>63363</c:v>
                </c:pt>
                <c:pt idx="6">
                  <c:v>65137</c:v>
                </c:pt>
                <c:pt idx="7">
                  <c:v>66179</c:v>
                </c:pt>
                <c:pt idx="8">
                  <c:v>67039</c:v>
                </c:pt>
                <c:pt idx="9">
                  <c:v>70994</c:v>
                </c:pt>
                <c:pt idx="10">
                  <c:v>77170</c:v>
                </c:pt>
                <c:pt idx="11">
                  <c:v>79639</c:v>
                </c:pt>
                <c:pt idx="12">
                  <c:v>81630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E-462A-84DD-EB0F7FECE41F}"/>
            </c:ext>
          </c:extLst>
        </c:ser>
        <c:ser>
          <c:idx val="1"/>
          <c:order val="1"/>
          <c:tx>
            <c:strRef>
              <c:f>'From 2013 ($60K)'!$D$5</c:f>
              <c:strCache>
                <c:ptCount val="1"/>
                <c:pt idx="0">
                  <c:v>3% COLA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'From 2013 ($60K)'!$A$6:$A$18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'From 2013 ($60K)'!$D$6:$D$18</c:f>
              <c:numCache>
                <c:formatCode>#,##0</c:formatCode>
                <c:ptCount val="13"/>
                <c:pt idx="0">
                  <c:v>60000</c:v>
                </c:pt>
                <c:pt idx="1">
                  <c:v>61800</c:v>
                </c:pt>
                <c:pt idx="2">
                  <c:v>63654</c:v>
                </c:pt>
                <c:pt idx="3">
                  <c:v>65564</c:v>
                </c:pt>
                <c:pt idx="4">
                  <c:v>67531</c:v>
                </c:pt>
                <c:pt idx="5">
                  <c:v>69557</c:v>
                </c:pt>
                <c:pt idx="6">
                  <c:v>71644</c:v>
                </c:pt>
                <c:pt idx="7">
                  <c:v>73793</c:v>
                </c:pt>
                <c:pt idx="8">
                  <c:v>76007</c:v>
                </c:pt>
                <c:pt idx="9">
                  <c:v>79807</c:v>
                </c:pt>
                <c:pt idx="10">
                  <c:v>82201</c:v>
                </c:pt>
                <c:pt idx="11">
                  <c:v>84667</c:v>
                </c:pt>
                <c:pt idx="12">
                  <c:v>87207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62A-84DD-EB0F7FECE41F}"/>
            </c:ext>
          </c:extLst>
        </c:ser>
        <c:ser>
          <c:idx val="2"/>
          <c:order val="2"/>
          <c:tx>
            <c:strRef>
              <c:f>'From 2013 ($60K)'!$E$5</c:f>
              <c:strCache>
                <c:ptCount val="1"/>
                <c:pt idx="0">
                  <c:v>Capped COLA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'From 2013 ($60K)'!$A$6:$A$18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'From 2013 ($60K)'!$E$6:$E$18</c:f>
              <c:numCache>
                <c:formatCode>#,##0</c:formatCode>
                <c:ptCount val="13"/>
                <c:pt idx="0">
                  <c:v>60000</c:v>
                </c:pt>
                <c:pt idx="1">
                  <c:v>60390</c:v>
                </c:pt>
                <c:pt idx="2">
                  <c:v>60780</c:v>
                </c:pt>
                <c:pt idx="3">
                  <c:v>61170</c:v>
                </c:pt>
                <c:pt idx="4">
                  <c:v>61560</c:v>
                </c:pt>
                <c:pt idx="5">
                  <c:v>61950</c:v>
                </c:pt>
                <c:pt idx="6">
                  <c:v>62340</c:v>
                </c:pt>
                <c:pt idx="7">
                  <c:v>62730</c:v>
                </c:pt>
                <c:pt idx="8">
                  <c:v>63120</c:v>
                </c:pt>
                <c:pt idx="9">
                  <c:v>63770</c:v>
                </c:pt>
                <c:pt idx="10">
                  <c:v>64160</c:v>
                </c:pt>
                <c:pt idx="11">
                  <c:v>64550</c:v>
                </c:pt>
                <c:pt idx="12">
                  <c:v>64940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E-462A-84DD-EB0F7FECE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695536"/>
        <c:axId val="621696496"/>
      </c:lineChart>
      <c:catAx>
        <c:axId val="62169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6496"/>
        <c:crosses val="autoZero"/>
        <c:auto val="1"/>
        <c:lblAlgn val="ctr"/>
        <c:lblOffset val="100"/>
        <c:noMultiLvlLbl val="0"/>
      </c:catAx>
      <c:valAx>
        <c:axId val="621696496"/>
        <c:scaling>
          <c:orientation val="minMax"/>
          <c:min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'From 2020 ($60k)'!$C$5</c:f>
              <c:strCache>
                <c:ptCount val="1"/>
                <c:pt idx="0">
                  <c:v>With CPI-W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'From 2020 ($60k)'!$A$6:$A$11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'From 2020 ($60k)'!$C$6:$C$11</c:f>
              <c:numCache>
                <c:formatCode>#,##0</c:formatCode>
                <c:ptCount val="6"/>
                <c:pt idx="0">
                  <c:v>60000</c:v>
                </c:pt>
                <c:pt idx="1">
                  <c:v>60780</c:v>
                </c:pt>
                <c:pt idx="2">
                  <c:v>64366</c:v>
                </c:pt>
                <c:pt idx="3">
                  <c:v>69966</c:v>
                </c:pt>
                <c:pt idx="4">
                  <c:v>72205</c:v>
                </c:pt>
                <c:pt idx="5">
                  <c:v>74010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1-4325-90C3-4771EC70BCD7}"/>
            </c:ext>
          </c:extLst>
        </c:ser>
        <c:ser>
          <c:idx val="1"/>
          <c:order val="1"/>
          <c:tx>
            <c:strRef>
              <c:f>'From 2020 ($60k)'!$D$5</c:f>
              <c:strCache>
                <c:ptCount val="1"/>
                <c:pt idx="0">
                  <c:v>3% COLA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'From 2020 ($60k)'!$A$6:$A$11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'From 2020 ($60k)'!$D$6:$D$11</c:f>
              <c:numCache>
                <c:formatCode>#,##0</c:formatCode>
                <c:ptCount val="6"/>
                <c:pt idx="0">
                  <c:v>60000</c:v>
                </c:pt>
                <c:pt idx="1">
                  <c:v>61800</c:v>
                </c:pt>
                <c:pt idx="2">
                  <c:v>64890</c:v>
                </c:pt>
                <c:pt idx="3">
                  <c:v>66837</c:v>
                </c:pt>
                <c:pt idx="4">
                  <c:v>68842</c:v>
                </c:pt>
                <c:pt idx="5">
                  <c:v>70907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1-4325-90C3-4771EC70BCD7}"/>
            </c:ext>
          </c:extLst>
        </c:ser>
        <c:ser>
          <c:idx val="2"/>
          <c:order val="2"/>
          <c:tx>
            <c:strRef>
              <c:f>'From 2020 ($60k)'!$E$5</c:f>
              <c:strCache>
                <c:ptCount val="1"/>
                <c:pt idx="0">
                  <c:v>Capped COLA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'From 2020 ($60k)'!$A$6:$A$11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'From 2020 ($60k)'!$E$6:$E$11</c:f>
              <c:numCache>
                <c:formatCode>#,##0</c:formatCode>
                <c:ptCount val="6"/>
                <c:pt idx="0">
                  <c:v>60000</c:v>
                </c:pt>
                <c:pt idx="1">
                  <c:v>60390</c:v>
                </c:pt>
                <c:pt idx="2">
                  <c:v>61040</c:v>
                </c:pt>
                <c:pt idx="3">
                  <c:v>61430</c:v>
                </c:pt>
                <c:pt idx="4">
                  <c:v>61820</c:v>
                </c:pt>
                <c:pt idx="5">
                  <c:v>62210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31-4325-90C3-4771EC70B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695536"/>
        <c:axId val="621696496"/>
      </c:lineChart>
      <c:catAx>
        <c:axId val="62169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6496"/>
        <c:crosses val="autoZero"/>
        <c:auto val="1"/>
        <c:lblAlgn val="ctr"/>
        <c:lblOffset val="100"/>
        <c:noMultiLvlLbl val="0"/>
      </c:catAx>
      <c:valAx>
        <c:axId val="621696496"/>
        <c:scaling>
          <c:orientation val="minMax"/>
          <c:min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9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4</xdr:row>
      <xdr:rowOff>121920</xdr:rowOff>
    </xdr:from>
    <xdr:to>
      <xdr:col>16</xdr:col>
      <xdr:colOff>381000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67F337-F60E-43D7-AF40-28A8C2772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4</xdr:row>
      <xdr:rowOff>121920</xdr:rowOff>
    </xdr:from>
    <xdr:to>
      <xdr:col>16</xdr:col>
      <xdr:colOff>381000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C67631-0E13-4013-BD2C-F75343213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4</xdr:row>
      <xdr:rowOff>121920</xdr:rowOff>
    </xdr:from>
    <xdr:to>
      <xdr:col>16</xdr:col>
      <xdr:colOff>381000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F48A8A-6741-46B9-965B-E52BF4F7E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4</xdr:row>
      <xdr:rowOff>121920</xdr:rowOff>
    </xdr:from>
    <xdr:to>
      <xdr:col>16</xdr:col>
      <xdr:colOff>381000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6F2113-F215-4B56-8007-EBE90549F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4</xdr:row>
      <xdr:rowOff>121920</xdr:rowOff>
    </xdr:from>
    <xdr:to>
      <xdr:col>16</xdr:col>
      <xdr:colOff>381000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CC3CF2-8B2C-90CF-97B3-108E2611D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4</xdr:row>
      <xdr:rowOff>121920</xdr:rowOff>
    </xdr:from>
    <xdr:to>
      <xdr:col>16</xdr:col>
      <xdr:colOff>381000</xdr:colOff>
      <xdr:row>27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5AB1AB-20F1-438C-B3B9-199331A9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888E-95AC-4D77-B660-B73087ACC6AE}">
  <sheetPr>
    <pageSetUpPr fitToPage="1"/>
  </sheetPr>
  <dimension ref="A3:E18"/>
  <sheetViews>
    <sheetView view="pageLayout" topLeftCell="A6" zoomScaleNormal="100" workbookViewId="0">
      <selection activeCell="D4" sqref="D4"/>
    </sheetView>
  </sheetViews>
  <sheetFormatPr defaultRowHeight="14.4" x14ac:dyDescent="0.3"/>
  <cols>
    <col min="1" max="2" width="7.33203125" customWidth="1"/>
    <col min="3" max="7" width="13.6640625" customWidth="1"/>
  </cols>
  <sheetData>
    <row r="3" spans="1:5" x14ac:dyDescent="0.3">
      <c r="C3" s="1" t="s">
        <v>0</v>
      </c>
      <c r="D3" s="3">
        <v>15000</v>
      </c>
    </row>
    <row r="5" spans="1:5" x14ac:dyDescent="0.3">
      <c r="C5" s="2" t="s">
        <v>1</v>
      </c>
      <c r="D5" s="2" t="s">
        <v>2</v>
      </c>
      <c r="E5" s="2" t="s">
        <v>3</v>
      </c>
    </row>
    <row r="6" spans="1:5" x14ac:dyDescent="0.3">
      <c r="A6">
        <v>2013</v>
      </c>
      <c r="C6" s="4">
        <f>D3</f>
        <v>15000</v>
      </c>
      <c r="D6" s="4">
        <f>C6</f>
        <v>15000</v>
      </c>
      <c r="E6" s="4">
        <f>D6</f>
        <v>15000</v>
      </c>
    </row>
    <row r="7" spans="1:5" x14ac:dyDescent="0.3">
      <c r="A7">
        <v>2014</v>
      </c>
      <c r="B7" s="5">
        <v>1.4999999999999999E-2</v>
      </c>
      <c r="C7" s="4">
        <f>ROUND(C6*(1+B7),0)</f>
        <v>15225</v>
      </c>
      <c r="D7" s="4">
        <f>ROUND(D6*1.03,0)</f>
        <v>15450</v>
      </c>
      <c r="E7" s="4">
        <f>ROUND(E6+MIN(E6*0.03,390),0)</f>
        <v>15390</v>
      </c>
    </row>
    <row r="8" spans="1:5" x14ac:dyDescent="0.3">
      <c r="A8">
        <v>2015</v>
      </c>
      <c r="B8" s="5">
        <v>1.7000000000000001E-2</v>
      </c>
      <c r="C8" s="4">
        <f t="shared" ref="C8:C18" si="0">ROUND(C7*(1+B8),0)</f>
        <v>15484</v>
      </c>
      <c r="D8" s="4">
        <f t="shared" ref="D8:D18" si="1">ROUND(D7*1.03,0)</f>
        <v>15914</v>
      </c>
      <c r="E8" s="4">
        <f t="shared" ref="E8:E18" si="2">ROUND(E7+MIN(E7*0.03,390),0)</f>
        <v>15780</v>
      </c>
    </row>
    <row r="9" spans="1:5" x14ac:dyDescent="0.3">
      <c r="A9">
        <v>2016</v>
      </c>
      <c r="B9" s="5">
        <v>0</v>
      </c>
      <c r="C9" s="4">
        <f t="shared" si="0"/>
        <v>15484</v>
      </c>
      <c r="D9" s="4">
        <f t="shared" si="1"/>
        <v>16391</v>
      </c>
      <c r="E9" s="4">
        <f t="shared" si="2"/>
        <v>16170</v>
      </c>
    </row>
    <row r="10" spans="1:5" x14ac:dyDescent="0.3">
      <c r="A10">
        <v>2017</v>
      </c>
      <c r="B10" s="5">
        <v>3.0000000000000001E-3</v>
      </c>
      <c r="C10" s="4">
        <f t="shared" si="0"/>
        <v>15530</v>
      </c>
      <c r="D10" s="4">
        <f t="shared" si="1"/>
        <v>16883</v>
      </c>
      <c r="E10" s="4">
        <f t="shared" si="2"/>
        <v>16560</v>
      </c>
    </row>
    <row r="11" spans="1:5" x14ac:dyDescent="0.3">
      <c r="A11">
        <v>2018</v>
      </c>
      <c r="B11" s="5">
        <v>0.02</v>
      </c>
      <c r="C11" s="4">
        <f t="shared" si="0"/>
        <v>15841</v>
      </c>
      <c r="D11" s="4">
        <f t="shared" si="1"/>
        <v>17389</v>
      </c>
      <c r="E11" s="4">
        <f t="shared" si="2"/>
        <v>16950</v>
      </c>
    </row>
    <row r="12" spans="1:5" x14ac:dyDescent="0.3">
      <c r="A12">
        <v>2019</v>
      </c>
      <c r="B12" s="5">
        <v>2.8000000000000001E-2</v>
      </c>
      <c r="C12" s="4">
        <f t="shared" si="0"/>
        <v>16285</v>
      </c>
      <c r="D12" s="4">
        <f t="shared" si="1"/>
        <v>17911</v>
      </c>
      <c r="E12" s="4">
        <f t="shared" si="2"/>
        <v>17340</v>
      </c>
    </row>
    <row r="13" spans="1:5" x14ac:dyDescent="0.3">
      <c r="A13">
        <v>2020</v>
      </c>
      <c r="B13" s="5">
        <v>1.6E-2</v>
      </c>
      <c r="C13" s="4">
        <f t="shared" si="0"/>
        <v>16546</v>
      </c>
      <c r="D13" s="4">
        <f t="shared" si="1"/>
        <v>18448</v>
      </c>
      <c r="E13" s="4">
        <f t="shared" si="2"/>
        <v>17730</v>
      </c>
    </row>
    <row r="14" spans="1:5" x14ac:dyDescent="0.3">
      <c r="A14">
        <v>2021</v>
      </c>
      <c r="B14" s="5">
        <v>1.2999999999999999E-2</v>
      </c>
      <c r="C14" s="4">
        <f t="shared" si="0"/>
        <v>16761</v>
      </c>
      <c r="D14" s="4">
        <f t="shared" si="1"/>
        <v>19001</v>
      </c>
      <c r="E14" s="4">
        <f t="shared" si="2"/>
        <v>18120</v>
      </c>
    </row>
    <row r="15" spans="1:5" x14ac:dyDescent="0.3">
      <c r="A15">
        <v>2022</v>
      </c>
      <c r="B15" s="5">
        <v>5.8999999999999997E-2</v>
      </c>
      <c r="C15" s="4">
        <f t="shared" si="0"/>
        <v>17750</v>
      </c>
      <c r="D15" s="4">
        <f>ROUND(D14*1.05,0)</f>
        <v>19951</v>
      </c>
      <c r="E15" s="4">
        <f>ROUND(E14+MIN(E14*0.03,650),0)</f>
        <v>18664</v>
      </c>
    </row>
    <row r="16" spans="1:5" x14ac:dyDescent="0.3">
      <c r="A16">
        <v>2023</v>
      </c>
      <c r="B16" s="5">
        <v>8.6999999999999994E-2</v>
      </c>
      <c r="C16" s="4">
        <f t="shared" si="0"/>
        <v>19294</v>
      </c>
      <c r="D16" s="4">
        <f t="shared" si="1"/>
        <v>20550</v>
      </c>
      <c r="E16" s="4">
        <f t="shared" si="2"/>
        <v>19054</v>
      </c>
    </row>
    <row r="17" spans="1:5" x14ac:dyDescent="0.3">
      <c r="A17">
        <v>2024</v>
      </c>
      <c r="B17" s="5">
        <v>3.2000000000000001E-2</v>
      </c>
      <c r="C17" s="4">
        <f t="shared" si="0"/>
        <v>19911</v>
      </c>
      <c r="D17" s="4">
        <f t="shared" si="1"/>
        <v>21167</v>
      </c>
      <c r="E17" s="4">
        <f t="shared" si="2"/>
        <v>19444</v>
      </c>
    </row>
    <row r="18" spans="1:5" x14ac:dyDescent="0.3">
      <c r="A18">
        <v>2025</v>
      </c>
      <c r="B18" s="5">
        <v>2.5000000000000001E-2</v>
      </c>
      <c r="C18" s="4">
        <f t="shared" si="0"/>
        <v>20409</v>
      </c>
      <c r="D18" s="4">
        <f t="shared" si="1"/>
        <v>21802</v>
      </c>
      <c r="E18" s="4">
        <f t="shared" si="2"/>
        <v>19834</v>
      </c>
    </row>
  </sheetData>
  <pageMargins left="0.7" right="0.7" top="0.75" bottom="0.75" header="0.3" footer="0.3"/>
  <pageSetup scale="71" orientation="landscape" r:id="rId1"/>
  <headerFoot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0CE8-2116-4C77-8DC4-C3AC291AB910}">
  <dimension ref="A3:E11"/>
  <sheetViews>
    <sheetView topLeftCell="A3" workbookViewId="0">
      <selection activeCell="D6" sqref="D6:E6"/>
    </sheetView>
  </sheetViews>
  <sheetFormatPr defaultRowHeight="14.4" x14ac:dyDescent="0.3"/>
  <cols>
    <col min="1" max="2" width="7.33203125" customWidth="1"/>
    <col min="3" max="7" width="13.6640625" customWidth="1"/>
  </cols>
  <sheetData>
    <row r="3" spans="1:5" x14ac:dyDescent="0.3">
      <c r="C3" s="1" t="s">
        <v>0</v>
      </c>
      <c r="D3" s="3">
        <v>15000</v>
      </c>
    </row>
    <row r="5" spans="1:5" x14ac:dyDescent="0.3">
      <c r="C5" s="2" t="s">
        <v>1</v>
      </c>
      <c r="D5" s="2" t="s">
        <v>2</v>
      </c>
      <c r="E5" s="2" t="s">
        <v>3</v>
      </c>
    </row>
    <row r="6" spans="1:5" x14ac:dyDescent="0.3">
      <c r="A6">
        <v>2020</v>
      </c>
      <c r="B6" s="5">
        <v>1.6E-2</v>
      </c>
      <c r="C6" s="4">
        <f>D3</f>
        <v>15000</v>
      </c>
      <c r="D6" s="4">
        <f>C6</f>
        <v>15000</v>
      </c>
      <c r="E6" s="4">
        <f>D6</f>
        <v>15000</v>
      </c>
    </row>
    <row r="7" spans="1:5" x14ac:dyDescent="0.3">
      <c r="A7">
        <v>2021</v>
      </c>
      <c r="B7" s="5">
        <v>1.2999999999999999E-2</v>
      </c>
      <c r="C7" s="4">
        <f t="shared" ref="C7:C11" si="0">ROUND(C6*(1+B7),0)</f>
        <v>15195</v>
      </c>
      <c r="D7" s="4">
        <f t="shared" ref="D7:D11" si="1">ROUND(D6*1.03,0)</f>
        <v>15450</v>
      </c>
      <c r="E7" s="4">
        <f t="shared" ref="E7:E11" si="2">ROUND(E6+MIN(E6*0.03,390),0)</f>
        <v>15390</v>
      </c>
    </row>
    <row r="8" spans="1:5" x14ac:dyDescent="0.3">
      <c r="A8">
        <v>2022</v>
      </c>
      <c r="B8" s="5">
        <v>5.8999999999999997E-2</v>
      </c>
      <c r="C8" s="4">
        <f t="shared" si="0"/>
        <v>16092</v>
      </c>
      <c r="D8" s="4">
        <f>ROUND(D7*1.05,0)</f>
        <v>16223</v>
      </c>
      <c r="E8" s="4">
        <f>ROUND(E7+MIN(E7*0.03,650),0)</f>
        <v>15852</v>
      </c>
    </row>
    <row r="9" spans="1:5" x14ac:dyDescent="0.3">
      <c r="A9">
        <v>2023</v>
      </c>
      <c r="B9" s="5">
        <v>8.6999999999999994E-2</v>
      </c>
      <c r="C9" s="4">
        <f t="shared" si="0"/>
        <v>17492</v>
      </c>
      <c r="D9" s="4">
        <f t="shared" si="1"/>
        <v>16710</v>
      </c>
      <c r="E9" s="4">
        <f t="shared" si="2"/>
        <v>16242</v>
      </c>
    </row>
    <row r="10" spans="1:5" x14ac:dyDescent="0.3">
      <c r="A10">
        <v>2024</v>
      </c>
      <c r="B10" s="5">
        <v>3.2000000000000001E-2</v>
      </c>
      <c r="C10" s="4">
        <f t="shared" si="0"/>
        <v>18052</v>
      </c>
      <c r="D10" s="4">
        <f t="shared" si="1"/>
        <v>17211</v>
      </c>
      <c r="E10" s="4">
        <f t="shared" si="2"/>
        <v>16632</v>
      </c>
    </row>
    <row r="11" spans="1:5" x14ac:dyDescent="0.3">
      <c r="A11">
        <v>2025</v>
      </c>
      <c r="B11" s="5">
        <v>2.5000000000000001E-2</v>
      </c>
      <c r="C11" s="4">
        <f t="shared" si="0"/>
        <v>18503</v>
      </c>
      <c r="D11" s="4">
        <f t="shared" si="1"/>
        <v>17727</v>
      </c>
      <c r="E11" s="4">
        <f t="shared" si="2"/>
        <v>17022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4A2A-621E-41E3-AF20-142803E56294}">
  <sheetPr>
    <pageSetUpPr fitToPage="1"/>
  </sheetPr>
  <dimension ref="A3:E18"/>
  <sheetViews>
    <sheetView view="pageLayout" topLeftCell="A3" zoomScaleNormal="100" workbookViewId="0">
      <selection activeCell="B5" sqref="B5"/>
    </sheetView>
  </sheetViews>
  <sheetFormatPr defaultRowHeight="14.4" x14ac:dyDescent="0.3"/>
  <cols>
    <col min="1" max="2" width="7.33203125" customWidth="1"/>
    <col min="3" max="7" width="13.6640625" customWidth="1"/>
  </cols>
  <sheetData>
    <row r="3" spans="1:5" x14ac:dyDescent="0.3">
      <c r="C3" s="1" t="s">
        <v>0</v>
      </c>
      <c r="D3" s="3">
        <v>30000</v>
      </c>
    </row>
    <row r="5" spans="1:5" x14ac:dyDescent="0.3">
      <c r="C5" s="2" t="s">
        <v>1</v>
      </c>
      <c r="D5" s="2" t="s">
        <v>2</v>
      </c>
      <c r="E5" s="2" t="s">
        <v>3</v>
      </c>
    </row>
    <row r="6" spans="1:5" x14ac:dyDescent="0.3">
      <c r="A6">
        <v>2013</v>
      </c>
      <c r="C6" s="4">
        <f>D3</f>
        <v>30000</v>
      </c>
      <c r="D6" s="4">
        <f>C6</f>
        <v>30000</v>
      </c>
      <c r="E6" s="4">
        <f>D6</f>
        <v>30000</v>
      </c>
    </row>
    <row r="7" spans="1:5" x14ac:dyDescent="0.3">
      <c r="A7">
        <v>2014</v>
      </c>
      <c r="B7" s="5">
        <v>1.4999999999999999E-2</v>
      </c>
      <c r="C7" s="4">
        <f>ROUND(C6*(1+B7),0)</f>
        <v>30450</v>
      </c>
      <c r="D7" s="4">
        <f>ROUND(D6*1.03,0)</f>
        <v>30900</v>
      </c>
      <c r="E7" s="4">
        <f>ROUND(E6+MIN(E6*0.03,390),0)</f>
        <v>30390</v>
      </c>
    </row>
    <row r="8" spans="1:5" x14ac:dyDescent="0.3">
      <c r="A8">
        <v>2015</v>
      </c>
      <c r="B8" s="5">
        <v>1.7000000000000001E-2</v>
      </c>
      <c r="C8" s="4">
        <f t="shared" ref="C8:C18" si="0">ROUND(C7*(1+B8),0)</f>
        <v>30968</v>
      </c>
      <c r="D8" s="4">
        <f t="shared" ref="D8:D18" si="1">ROUND(D7*1.03,0)</f>
        <v>31827</v>
      </c>
      <c r="E8" s="4">
        <f t="shared" ref="E8:E18" si="2">ROUND(E7+MIN(E7*0.03,390),0)</f>
        <v>30780</v>
      </c>
    </row>
    <row r="9" spans="1:5" x14ac:dyDescent="0.3">
      <c r="A9">
        <v>2016</v>
      </c>
      <c r="B9" s="5">
        <v>0</v>
      </c>
      <c r="C9" s="4">
        <f t="shared" si="0"/>
        <v>30968</v>
      </c>
      <c r="D9" s="4">
        <f t="shared" si="1"/>
        <v>32782</v>
      </c>
      <c r="E9" s="4">
        <f t="shared" si="2"/>
        <v>31170</v>
      </c>
    </row>
    <row r="10" spans="1:5" x14ac:dyDescent="0.3">
      <c r="A10">
        <v>2017</v>
      </c>
      <c r="B10" s="5">
        <v>3.0000000000000001E-3</v>
      </c>
      <c r="C10" s="4">
        <f t="shared" si="0"/>
        <v>31061</v>
      </c>
      <c r="D10" s="4">
        <f t="shared" si="1"/>
        <v>33765</v>
      </c>
      <c r="E10" s="4">
        <f t="shared" si="2"/>
        <v>31560</v>
      </c>
    </row>
    <row r="11" spans="1:5" x14ac:dyDescent="0.3">
      <c r="A11">
        <v>2018</v>
      </c>
      <c r="B11" s="5">
        <v>0.02</v>
      </c>
      <c r="C11" s="4">
        <f t="shared" si="0"/>
        <v>31682</v>
      </c>
      <c r="D11" s="4">
        <f t="shared" si="1"/>
        <v>34778</v>
      </c>
      <c r="E11" s="4">
        <f t="shared" si="2"/>
        <v>31950</v>
      </c>
    </row>
    <row r="12" spans="1:5" x14ac:dyDescent="0.3">
      <c r="A12">
        <v>2019</v>
      </c>
      <c r="B12" s="5">
        <v>2.8000000000000001E-2</v>
      </c>
      <c r="C12" s="4">
        <f t="shared" si="0"/>
        <v>32569</v>
      </c>
      <c r="D12" s="4">
        <f t="shared" si="1"/>
        <v>35821</v>
      </c>
      <c r="E12" s="4">
        <f t="shared" si="2"/>
        <v>32340</v>
      </c>
    </row>
    <row r="13" spans="1:5" x14ac:dyDescent="0.3">
      <c r="A13">
        <v>2020</v>
      </c>
      <c r="B13" s="5">
        <v>1.6E-2</v>
      </c>
      <c r="C13" s="4">
        <f t="shared" si="0"/>
        <v>33090</v>
      </c>
      <c r="D13" s="4">
        <f t="shared" si="1"/>
        <v>36896</v>
      </c>
      <c r="E13" s="4">
        <f t="shared" si="2"/>
        <v>32730</v>
      </c>
    </row>
    <row r="14" spans="1:5" x14ac:dyDescent="0.3">
      <c r="A14">
        <v>2021</v>
      </c>
      <c r="B14" s="5">
        <v>1.2999999999999999E-2</v>
      </c>
      <c r="C14" s="4">
        <f t="shared" si="0"/>
        <v>33520</v>
      </c>
      <c r="D14" s="4">
        <f t="shared" si="1"/>
        <v>38003</v>
      </c>
      <c r="E14" s="4">
        <f t="shared" si="2"/>
        <v>33120</v>
      </c>
    </row>
    <row r="15" spans="1:5" x14ac:dyDescent="0.3">
      <c r="A15">
        <v>2022</v>
      </c>
      <c r="B15" s="5">
        <v>5.8999999999999997E-2</v>
      </c>
      <c r="C15" s="4">
        <f t="shared" si="0"/>
        <v>35498</v>
      </c>
      <c r="D15" s="4">
        <f>ROUND(D14*1.05,0)</f>
        <v>39903</v>
      </c>
      <c r="E15" s="4">
        <f>ROUND(E14+MIN(E14*0.03,650),0)</f>
        <v>33770</v>
      </c>
    </row>
    <row r="16" spans="1:5" x14ac:dyDescent="0.3">
      <c r="A16">
        <v>2023</v>
      </c>
      <c r="B16" s="5">
        <v>8.6999999999999994E-2</v>
      </c>
      <c r="C16" s="4">
        <f t="shared" si="0"/>
        <v>38586</v>
      </c>
      <c r="D16" s="4">
        <f t="shared" si="1"/>
        <v>41100</v>
      </c>
      <c r="E16" s="4">
        <f t="shared" si="2"/>
        <v>34160</v>
      </c>
    </row>
    <row r="17" spans="1:5" x14ac:dyDescent="0.3">
      <c r="A17">
        <v>2024</v>
      </c>
      <c r="B17" s="5">
        <v>3.2000000000000001E-2</v>
      </c>
      <c r="C17" s="4">
        <f t="shared" si="0"/>
        <v>39821</v>
      </c>
      <c r="D17" s="4">
        <f t="shared" si="1"/>
        <v>42333</v>
      </c>
      <c r="E17" s="4">
        <f t="shared" si="2"/>
        <v>34550</v>
      </c>
    </row>
    <row r="18" spans="1:5" x14ac:dyDescent="0.3">
      <c r="A18">
        <v>2025</v>
      </c>
      <c r="B18" s="5">
        <v>2.5000000000000001E-2</v>
      </c>
      <c r="C18" s="4">
        <f t="shared" si="0"/>
        <v>40817</v>
      </c>
      <c r="D18" s="4">
        <f t="shared" si="1"/>
        <v>43603</v>
      </c>
      <c r="E18" s="4">
        <f t="shared" si="2"/>
        <v>34940</v>
      </c>
    </row>
  </sheetData>
  <pageMargins left="0.7" right="0.7" top="0.75" bottom="0.75" header="0.3" footer="0.3"/>
  <pageSetup scale="71" orientation="landscape" r:id="rId1"/>
  <headerFooter>
    <oddFooter>&amp;L&amp;Z&amp;F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8DDC-5605-4C5E-AB69-7ED40742DACB}">
  <dimension ref="A3:E11"/>
  <sheetViews>
    <sheetView tabSelected="1" topLeftCell="A3" workbookViewId="0">
      <selection activeCell="E7" sqref="E7"/>
    </sheetView>
  </sheetViews>
  <sheetFormatPr defaultRowHeight="14.4" x14ac:dyDescent="0.3"/>
  <cols>
    <col min="1" max="2" width="7.33203125" customWidth="1"/>
    <col min="3" max="7" width="13.6640625" customWidth="1"/>
  </cols>
  <sheetData>
    <row r="3" spans="1:5" x14ac:dyDescent="0.3">
      <c r="C3" s="1" t="s">
        <v>0</v>
      </c>
      <c r="D3" s="3">
        <v>30000</v>
      </c>
    </row>
    <row r="5" spans="1:5" x14ac:dyDescent="0.3">
      <c r="C5" s="2" t="s">
        <v>1</v>
      </c>
      <c r="D5" s="2" t="s">
        <v>2</v>
      </c>
      <c r="E5" s="2" t="s">
        <v>3</v>
      </c>
    </row>
    <row r="6" spans="1:5" x14ac:dyDescent="0.3">
      <c r="A6">
        <v>2020</v>
      </c>
      <c r="B6" s="5">
        <v>1.6E-2</v>
      </c>
      <c r="C6" s="4">
        <f>D3</f>
        <v>30000</v>
      </c>
      <c r="D6" s="4">
        <f>C6</f>
        <v>30000</v>
      </c>
      <c r="E6" s="4">
        <f>D6</f>
        <v>30000</v>
      </c>
    </row>
    <row r="7" spans="1:5" x14ac:dyDescent="0.3">
      <c r="A7">
        <v>2021</v>
      </c>
      <c r="B7" s="5">
        <v>1.2999999999999999E-2</v>
      </c>
      <c r="C7" s="4">
        <f t="shared" ref="C7:C11" si="0">ROUND(C6*(1+B7),0)</f>
        <v>30390</v>
      </c>
      <c r="D7" s="4">
        <f t="shared" ref="D7:D11" si="1">ROUND(D6*1.03,0)</f>
        <v>30900</v>
      </c>
      <c r="E7" s="4">
        <f t="shared" ref="E7:E11" si="2">ROUND(E6+MIN(E6*0.03,390),0)</f>
        <v>30390</v>
      </c>
    </row>
    <row r="8" spans="1:5" x14ac:dyDescent="0.3">
      <c r="A8">
        <v>2022</v>
      </c>
      <c r="B8" s="5">
        <v>5.8999999999999997E-2</v>
      </c>
      <c r="C8" s="4">
        <f t="shared" si="0"/>
        <v>32183</v>
      </c>
      <c r="D8" s="4">
        <f>ROUND(D7*1.05,0)</f>
        <v>32445</v>
      </c>
      <c r="E8" s="4">
        <f>ROUND(E7+MIN(E7*0.03,650),0)</f>
        <v>31040</v>
      </c>
    </row>
    <row r="9" spans="1:5" x14ac:dyDescent="0.3">
      <c r="A9">
        <v>2023</v>
      </c>
      <c r="B9" s="5">
        <v>8.6999999999999994E-2</v>
      </c>
      <c r="C9" s="4">
        <f t="shared" si="0"/>
        <v>34983</v>
      </c>
      <c r="D9" s="4">
        <f t="shared" si="1"/>
        <v>33418</v>
      </c>
      <c r="E9" s="4">
        <f t="shared" si="2"/>
        <v>31430</v>
      </c>
    </row>
    <row r="10" spans="1:5" x14ac:dyDescent="0.3">
      <c r="A10">
        <v>2024</v>
      </c>
      <c r="B10" s="5">
        <v>3.2000000000000001E-2</v>
      </c>
      <c r="C10" s="4">
        <f t="shared" si="0"/>
        <v>36102</v>
      </c>
      <c r="D10" s="4">
        <f t="shared" si="1"/>
        <v>34421</v>
      </c>
      <c r="E10" s="4">
        <f t="shared" si="2"/>
        <v>31820</v>
      </c>
    </row>
    <row r="11" spans="1:5" x14ac:dyDescent="0.3">
      <c r="A11">
        <v>2025</v>
      </c>
      <c r="B11" s="5">
        <v>2.5000000000000001E-2</v>
      </c>
      <c r="C11" s="4">
        <f t="shared" si="0"/>
        <v>37005</v>
      </c>
      <c r="D11" s="4">
        <f t="shared" si="1"/>
        <v>35454</v>
      </c>
      <c r="E11" s="4">
        <f t="shared" si="2"/>
        <v>32210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A024-F6C0-4ABE-9C39-37C08BAD5C37}">
  <sheetPr>
    <pageSetUpPr fitToPage="1"/>
  </sheetPr>
  <dimension ref="A3:E18"/>
  <sheetViews>
    <sheetView view="pageLayout" topLeftCell="A3" zoomScaleNormal="100" workbookViewId="0">
      <selection activeCell="D22" sqref="D22"/>
    </sheetView>
  </sheetViews>
  <sheetFormatPr defaultRowHeight="14.4" x14ac:dyDescent="0.3"/>
  <cols>
    <col min="1" max="2" width="7.33203125" customWidth="1"/>
    <col min="3" max="7" width="13.6640625" customWidth="1"/>
  </cols>
  <sheetData>
    <row r="3" spans="1:5" x14ac:dyDescent="0.3">
      <c r="C3" s="1" t="s">
        <v>0</v>
      </c>
      <c r="D3" s="3">
        <v>60000</v>
      </c>
    </row>
    <row r="5" spans="1:5" x14ac:dyDescent="0.3">
      <c r="C5" s="2" t="s">
        <v>1</v>
      </c>
      <c r="D5" s="2" t="s">
        <v>2</v>
      </c>
      <c r="E5" s="2" t="s">
        <v>3</v>
      </c>
    </row>
    <row r="6" spans="1:5" x14ac:dyDescent="0.3">
      <c r="A6">
        <v>2013</v>
      </c>
      <c r="C6" s="4">
        <f>D3</f>
        <v>60000</v>
      </c>
      <c r="D6" s="4">
        <f>C6</f>
        <v>60000</v>
      </c>
      <c r="E6" s="4">
        <f>D6</f>
        <v>60000</v>
      </c>
    </row>
    <row r="7" spans="1:5" x14ac:dyDescent="0.3">
      <c r="A7">
        <v>2014</v>
      </c>
      <c r="B7" s="5">
        <v>1.4999999999999999E-2</v>
      </c>
      <c r="C7" s="4">
        <f>ROUND(C6*(1+B7),0)</f>
        <v>60900</v>
      </c>
      <c r="D7" s="4">
        <f>ROUND(D6*1.03,0)</f>
        <v>61800</v>
      </c>
      <c r="E7" s="4">
        <f>ROUND(E6+MIN(E6*0.03,390),0)</f>
        <v>60390</v>
      </c>
    </row>
    <row r="8" spans="1:5" x14ac:dyDescent="0.3">
      <c r="A8">
        <v>2015</v>
      </c>
      <c r="B8" s="5">
        <v>1.7000000000000001E-2</v>
      </c>
      <c r="C8" s="4">
        <f t="shared" ref="C8:C18" si="0">ROUND(C7*(1+B8),0)</f>
        <v>61935</v>
      </c>
      <c r="D8" s="4">
        <f t="shared" ref="D8:D18" si="1">ROUND(D7*1.03,0)</f>
        <v>63654</v>
      </c>
      <c r="E8" s="4">
        <f t="shared" ref="E8:E18" si="2">ROUND(E7+MIN(E7*0.03,390),0)</f>
        <v>60780</v>
      </c>
    </row>
    <row r="9" spans="1:5" x14ac:dyDescent="0.3">
      <c r="A9">
        <v>2016</v>
      </c>
      <c r="B9" s="5">
        <v>0</v>
      </c>
      <c r="C9" s="4">
        <f t="shared" si="0"/>
        <v>61935</v>
      </c>
      <c r="D9" s="4">
        <f t="shared" si="1"/>
        <v>65564</v>
      </c>
      <c r="E9" s="4">
        <f t="shared" si="2"/>
        <v>61170</v>
      </c>
    </row>
    <row r="10" spans="1:5" x14ac:dyDescent="0.3">
      <c r="A10">
        <v>2017</v>
      </c>
      <c r="B10" s="5">
        <v>3.0000000000000001E-3</v>
      </c>
      <c r="C10" s="4">
        <f t="shared" si="0"/>
        <v>62121</v>
      </c>
      <c r="D10" s="4">
        <f t="shared" si="1"/>
        <v>67531</v>
      </c>
      <c r="E10" s="4">
        <f t="shared" si="2"/>
        <v>61560</v>
      </c>
    </row>
    <row r="11" spans="1:5" x14ac:dyDescent="0.3">
      <c r="A11">
        <v>2018</v>
      </c>
      <c r="B11" s="5">
        <v>0.02</v>
      </c>
      <c r="C11" s="4">
        <f t="shared" si="0"/>
        <v>63363</v>
      </c>
      <c r="D11" s="4">
        <f t="shared" si="1"/>
        <v>69557</v>
      </c>
      <c r="E11" s="4">
        <f t="shared" si="2"/>
        <v>61950</v>
      </c>
    </row>
    <row r="12" spans="1:5" x14ac:dyDescent="0.3">
      <c r="A12">
        <v>2019</v>
      </c>
      <c r="B12" s="5">
        <v>2.8000000000000001E-2</v>
      </c>
      <c r="C12" s="4">
        <f t="shared" si="0"/>
        <v>65137</v>
      </c>
      <c r="D12" s="4">
        <f t="shared" si="1"/>
        <v>71644</v>
      </c>
      <c r="E12" s="4">
        <f t="shared" si="2"/>
        <v>62340</v>
      </c>
    </row>
    <row r="13" spans="1:5" x14ac:dyDescent="0.3">
      <c r="A13">
        <v>2020</v>
      </c>
      <c r="B13" s="5">
        <v>1.6E-2</v>
      </c>
      <c r="C13" s="4">
        <f t="shared" si="0"/>
        <v>66179</v>
      </c>
      <c r="D13" s="4">
        <f t="shared" si="1"/>
        <v>73793</v>
      </c>
      <c r="E13" s="4">
        <f t="shared" si="2"/>
        <v>62730</v>
      </c>
    </row>
    <row r="14" spans="1:5" x14ac:dyDescent="0.3">
      <c r="A14">
        <v>2021</v>
      </c>
      <c r="B14" s="5">
        <v>1.2999999999999999E-2</v>
      </c>
      <c r="C14" s="4">
        <f t="shared" si="0"/>
        <v>67039</v>
      </c>
      <c r="D14" s="4">
        <f t="shared" si="1"/>
        <v>76007</v>
      </c>
      <c r="E14" s="4">
        <f t="shared" si="2"/>
        <v>63120</v>
      </c>
    </row>
    <row r="15" spans="1:5" x14ac:dyDescent="0.3">
      <c r="A15">
        <v>2022</v>
      </c>
      <c r="B15" s="5">
        <v>5.8999999999999997E-2</v>
      </c>
      <c r="C15" s="4">
        <f t="shared" si="0"/>
        <v>70994</v>
      </c>
      <c r="D15" s="4">
        <f>ROUND(D14*1.05,0)</f>
        <v>79807</v>
      </c>
      <c r="E15" s="4">
        <f>ROUND(E14+MIN(E14*0.03,650),0)</f>
        <v>63770</v>
      </c>
    </row>
    <row r="16" spans="1:5" x14ac:dyDescent="0.3">
      <c r="A16">
        <v>2023</v>
      </c>
      <c r="B16" s="5">
        <v>8.6999999999999994E-2</v>
      </c>
      <c r="C16" s="4">
        <f t="shared" si="0"/>
        <v>77170</v>
      </c>
      <c r="D16" s="4">
        <f t="shared" si="1"/>
        <v>82201</v>
      </c>
      <c r="E16" s="4">
        <f t="shared" si="2"/>
        <v>64160</v>
      </c>
    </row>
    <row r="17" spans="1:5" x14ac:dyDescent="0.3">
      <c r="A17">
        <v>2024</v>
      </c>
      <c r="B17" s="5">
        <v>3.2000000000000001E-2</v>
      </c>
      <c r="C17" s="4">
        <f t="shared" si="0"/>
        <v>79639</v>
      </c>
      <c r="D17" s="4">
        <f t="shared" si="1"/>
        <v>84667</v>
      </c>
      <c r="E17" s="4">
        <f t="shared" si="2"/>
        <v>64550</v>
      </c>
    </row>
    <row r="18" spans="1:5" x14ac:dyDescent="0.3">
      <c r="A18">
        <v>2025</v>
      </c>
      <c r="B18" s="5">
        <v>2.5000000000000001E-2</v>
      </c>
      <c r="C18" s="4">
        <f t="shared" si="0"/>
        <v>81630</v>
      </c>
      <c r="D18" s="4">
        <f t="shared" si="1"/>
        <v>87207</v>
      </c>
      <c r="E18" s="4">
        <f t="shared" si="2"/>
        <v>64940</v>
      </c>
    </row>
  </sheetData>
  <pageMargins left="0.7" right="0.7" top="0.75" bottom="0.75" header="0.3" footer="0.3"/>
  <pageSetup scale="71" orientation="landscape" r:id="rId1"/>
  <headerFoot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E111-A24E-4031-9BA7-DCD9B9B52B83}">
  <dimension ref="A3:E11"/>
  <sheetViews>
    <sheetView topLeftCell="A3" workbookViewId="0">
      <selection activeCell="D23" sqref="D23"/>
    </sheetView>
  </sheetViews>
  <sheetFormatPr defaultRowHeight="14.4" x14ac:dyDescent="0.3"/>
  <cols>
    <col min="1" max="2" width="7.33203125" customWidth="1"/>
    <col min="3" max="7" width="13.6640625" customWidth="1"/>
  </cols>
  <sheetData>
    <row r="3" spans="1:5" x14ac:dyDescent="0.3">
      <c r="C3" s="1" t="s">
        <v>0</v>
      </c>
      <c r="D3" s="3">
        <v>60000</v>
      </c>
    </row>
    <row r="5" spans="1:5" x14ac:dyDescent="0.3">
      <c r="C5" s="2" t="s">
        <v>1</v>
      </c>
      <c r="D5" s="2" t="s">
        <v>2</v>
      </c>
      <c r="E5" s="2" t="s">
        <v>3</v>
      </c>
    </row>
    <row r="6" spans="1:5" x14ac:dyDescent="0.3">
      <c r="A6">
        <v>2020</v>
      </c>
      <c r="B6" s="5">
        <v>1.6E-2</v>
      </c>
      <c r="C6" s="4">
        <v>60000</v>
      </c>
      <c r="D6" s="4">
        <v>60000</v>
      </c>
      <c r="E6" s="4">
        <v>60000</v>
      </c>
    </row>
    <row r="7" spans="1:5" x14ac:dyDescent="0.3">
      <c r="A7">
        <v>2021</v>
      </c>
      <c r="B7" s="5">
        <v>1.2999999999999999E-2</v>
      </c>
      <c r="C7" s="4">
        <f t="shared" ref="C7:C11" si="0">ROUND(C6*(1+B7),0)</f>
        <v>60780</v>
      </c>
      <c r="D7" s="4">
        <f t="shared" ref="D7:D11" si="1">ROUND(D6*1.03,0)</f>
        <v>61800</v>
      </c>
      <c r="E7" s="4">
        <f t="shared" ref="E7:E11" si="2">ROUND(E6+MIN(E6*0.03,390),0)</f>
        <v>60390</v>
      </c>
    </row>
    <row r="8" spans="1:5" x14ac:dyDescent="0.3">
      <c r="A8">
        <v>2022</v>
      </c>
      <c r="B8" s="5">
        <v>5.8999999999999997E-2</v>
      </c>
      <c r="C8" s="4">
        <f t="shared" si="0"/>
        <v>64366</v>
      </c>
      <c r="D8" s="4">
        <f>ROUND(D7*1.05,0)</f>
        <v>64890</v>
      </c>
      <c r="E8" s="4">
        <f>ROUND(E7+MIN(E7*0.03,650),0)</f>
        <v>61040</v>
      </c>
    </row>
    <row r="9" spans="1:5" x14ac:dyDescent="0.3">
      <c r="A9">
        <v>2023</v>
      </c>
      <c r="B9" s="5">
        <v>8.6999999999999994E-2</v>
      </c>
      <c r="C9" s="4">
        <f t="shared" si="0"/>
        <v>69966</v>
      </c>
      <c r="D9" s="4">
        <f t="shared" si="1"/>
        <v>66837</v>
      </c>
      <c r="E9" s="4">
        <f t="shared" si="2"/>
        <v>61430</v>
      </c>
    </row>
    <row r="10" spans="1:5" x14ac:dyDescent="0.3">
      <c r="A10">
        <v>2024</v>
      </c>
      <c r="B10" s="5">
        <v>3.2000000000000001E-2</v>
      </c>
      <c r="C10" s="4">
        <f t="shared" si="0"/>
        <v>72205</v>
      </c>
      <c r="D10" s="4">
        <f t="shared" si="1"/>
        <v>68842</v>
      </c>
      <c r="E10" s="4">
        <f t="shared" si="2"/>
        <v>61820</v>
      </c>
    </row>
    <row r="11" spans="1:5" x14ac:dyDescent="0.3">
      <c r="A11">
        <v>2025</v>
      </c>
      <c r="B11" s="5">
        <v>2.5000000000000001E-2</v>
      </c>
      <c r="C11" s="4">
        <f t="shared" si="0"/>
        <v>74010</v>
      </c>
      <c r="D11" s="4">
        <f t="shared" si="1"/>
        <v>70907</v>
      </c>
      <c r="E11" s="4">
        <f t="shared" si="2"/>
        <v>62210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From 2013 ($15K)</vt:lpstr>
      <vt:lpstr>From 2020 ($15K)</vt:lpstr>
      <vt:lpstr>From 2013 ($30K)</vt:lpstr>
      <vt:lpstr>From 2020 ($30K)</vt:lpstr>
      <vt:lpstr>From 2013 ($60K)</vt:lpstr>
      <vt:lpstr>From 2020 ($60k)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</dc:creator>
  <cp:lastModifiedBy>Boorack, John (PER)</cp:lastModifiedBy>
  <cp:lastPrinted>2025-02-03T20:19:06Z</cp:lastPrinted>
  <dcterms:created xsi:type="dcterms:W3CDTF">2025-02-02T21:06:54Z</dcterms:created>
  <dcterms:modified xsi:type="dcterms:W3CDTF">2025-02-04T16:54:30Z</dcterms:modified>
</cp:coreProperties>
</file>