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TH 2019\Final for review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E29" i="1"/>
  <c r="E33" i="1" s="1"/>
  <c r="E20" i="1"/>
  <c r="E19" i="1"/>
  <c r="E18" i="1"/>
  <c r="E17" i="1"/>
  <c r="E16" i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<sst xmlns="http://schemas.openxmlformats.org/spreadsheetml/2006/main" count="93" uniqueCount="54">
  <si>
    <t>Lahey Hospital &amp; Medical Center</t>
  </si>
  <si>
    <t>AGO Pre-Filed Testimony Questions</t>
  </si>
  <si>
    <t>September, 2019 Request</t>
  </si>
  <si>
    <t>Question 3 A: Margin by  4 Categories</t>
  </si>
  <si>
    <t>Margin Percentage by Category</t>
  </si>
  <si>
    <t>Fiscal Years 2016 - 2018</t>
  </si>
  <si>
    <t>LHMC</t>
  </si>
  <si>
    <t>Margin Percentage</t>
  </si>
  <si>
    <t>Category</t>
  </si>
  <si>
    <t>FY 2016</t>
  </si>
  <si>
    <t>FY 2017</t>
  </si>
  <si>
    <t>FY 2018</t>
  </si>
  <si>
    <t>Commercial</t>
  </si>
  <si>
    <t>Medicare</t>
  </si>
  <si>
    <t>Medicaid</t>
  </si>
  <si>
    <t>Other</t>
  </si>
  <si>
    <t xml:space="preserve">  Total</t>
  </si>
  <si>
    <t>Question 3 A: Carriers included in the Margin Estimates</t>
  </si>
  <si>
    <t>Lahey Hospital and Medical Center</t>
  </si>
  <si>
    <t>Grouping of Carriers for Reporting</t>
  </si>
  <si>
    <t xml:space="preserve">Carriers Included </t>
  </si>
  <si>
    <t>Carrier Grouping</t>
  </si>
  <si>
    <t>Blue Cross 65</t>
  </si>
  <si>
    <t>Blue Cross HMO</t>
  </si>
  <si>
    <t>Blue Cross Indemnity</t>
  </si>
  <si>
    <t>Blue Cross Non MA</t>
  </si>
  <si>
    <t>Blue Cross PPO</t>
  </si>
  <si>
    <t>Commercial Insurance</t>
  </si>
  <si>
    <t>Harvard Pilgrim 65</t>
  </si>
  <si>
    <t xml:space="preserve">Harvard Pilgrim </t>
  </si>
  <si>
    <t>Health Safety Net</t>
  </si>
  <si>
    <t>International</t>
  </si>
  <si>
    <t>Medicaid - Commonwealth Care</t>
  </si>
  <si>
    <t>Medicare Advantage Other</t>
  </si>
  <si>
    <t>Motor Vehicle</t>
  </si>
  <si>
    <t>Other Government</t>
  </si>
  <si>
    <t>Other HMO</t>
  </si>
  <si>
    <t>Other HMO Aetna</t>
  </si>
  <si>
    <t>Other HMO Cigna</t>
  </si>
  <si>
    <t>Other HMO Neighborhood Health</t>
  </si>
  <si>
    <t>Commercial/Medicaid</t>
  </si>
  <si>
    <t>Other HMO United</t>
  </si>
  <si>
    <t>Self Pay</t>
  </si>
  <si>
    <t>Tufts Health Plan 65</t>
  </si>
  <si>
    <t>Tufts Health Plan HMO</t>
  </si>
  <si>
    <t>Workers Compensation</t>
  </si>
  <si>
    <t>Question 3 A: Margin by HMO, PPO and Shared Risk Contracts</t>
  </si>
  <si>
    <t>The revenue and margins generated between HMO, PPO contracts, including those arrangements that include a</t>
  </si>
  <si>
    <t>Shared Risk component, are fairly consistent. For some insurers the revenue paid for their HMO and PPO business</t>
  </si>
  <si>
    <t>patients are the exact same whereas some may have a slight variance, but not enough to generate a material</t>
  </si>
  <si>
    <t>change in margins.  The Shared Risk Contracts margins are also very similar as the main variable is the</t>
  </si>
  <si>
    <t>incorporation of Quality metric targets into these types of contracts.</t>
  </si>
  <si>
    <t xml:space="preserve">Percent of Total Net Revenue </t>
  </si>
  <si>
    <t>Net Revenue Percent of Total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</si>
</sst>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4.9989318521683403E-2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1" fillId="0" borderId="0" xfId="0" applyFont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/>
    </xf>
    <xf numFmtId="10" fontId="0" fillId="0" borderId="6" xfId="0" applyNumberFormat="1" applyBorder="1"/>
    <xf numFmtId="0" fontId="0" fillId="0" borderId="7" xfId="0" applyBorder="1"/>
    <xf numFmtId="0" fontId="1" fillId="2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10" fontId="0" fillId="0" borderId="11" xfId="1" applyNumberFormat="1" applyFont="1" applyBorder="1"/>
    <xf numFmtId="0" fontId="0" fillId="0" borderId="12" xfId="0" applyBorder="1"/>
    <xf numFmtId="0" fontId="0" fillId="0" borderId="13" xfId="0" applyBorder="1"/>
    <xf numFmtId="10" fontId="0" fillId="0" borderId="14" xfId="0" applyNumberFormat="1" applyBorder="1"/>
    <xf numFmtId="10" fontId="0" fillId="0" borderId="15" xfId="0" applyNumberFormat="1" applyBorder="1"/>
    <xf numFmtId="0" fontId="1" fillId="4" borderId="16" xfId="0" applyFont="1" applyFill="1" applyBorder="1" applyAlignment="1">
      <alignment horizontal="centerContinuous"/>
    </xf>
    <xf numFmtId="0" fontId="0" fillId="0" borderId="19" xfId="0" applyBorder="1"/>
    <xf numFmtId="0" fontId="0" fillId="0" borderId="20" xfId="0" applyBorder="1"/>
    <xf numFmtId="0" fontId="1" fillId="3" borderId="4" xfId="0" applyFont="1" applyFill="1" applyBorder="1"/>
    <xf numFmtId="0" fontId="0" fillId="0" borderId="18" xfId="0" applyBorder="1"/>
    <xf numFmtId="0" fontId="0" fillId="4" borderId="21" xfId="0" applyFill="1" applyBorder="1"/>
    <xf numFmtId="0" fontId="3" fillId="4" borderId="16" xfId="0" applyFont="1" applyFill="1" applyBorder="1"/>
    <xf numFmtId="0" fontId="2" fillId="4" borderId="16" xfId="0" applyFont="1" applyFill="1" applyBorder="1"/>
    <xf numFmtId="0" fontId="0" fillId="4" borderId="16" xfId="0" applyFill="1" applyBorder="1"/>
    <xf numFmtId="0" fontId="1" fillId="4" borderId="16" xfId="0" applyFont="1" applyFill="1" applyBorder="1"/>
    <xf numFmtId="0" fontId="0" fillId="4" borderId="16" xfId="0" applyFill="1" applyBorder="1" applyAlignment="1">
      <alignment horizontal="center"/>
    </xf>
    <xf numFmtId="0" fontId="0" fillId="0" borderId="16" xfId="0" applyBorder="1"/>
    <xf numFmtId="0" fontId="1" fillId="4" borderId="16" xfId="0" applyFont="1" applyFill="1" applyBorder="1" applyAlignment="1">
      <alignment horizontal="center"/>
    </xf>
    <xf numFmtId="10" fontId="0" fillId="4" borderId="16" xfId="0" applyNumberFormat="1" applyFill="1" applyBorder="1"/>
    <xf numFmtId="10" fontId="0" fillId="4" borderId="16" xfId="1" applyNumberFormat="1" applyFont="1" applyFill="1" applyBorder="1"/>
    <xf numFmtId="0" fontId="0" fillId="4" borderId="17" xfId="0" applyFill="1" applyBorder="1"/>
    <xf numFmtId="0" fontId="2" fillId="4" borderId="21" xfId="0" applyFont="1" applyFill="1" applyBorder="1"/>
    <xf numFmtId="0" fontId="1" fillId="4" borderId="21" xfId="0" applyFont="1" applyFill="1" applyBorder="1"/>
    <xf numFmtId="0" fontId="0" fillId="0" borderId="17" xfId="0" applyBorder="1"/>
    <xf numFmtId="0" fontId="0" fillId="4" borderId="22" xfId="0" applyFill="1" applyBorder="1"/>
    <xf numFmtId="0" fontId="0" fillId="0" borderId="22" xfId="0" applyBorder="1"/>
    <xf numFmtId="0" fontId="1" fillId="3" borderId="1" xfId="0" applyFont="1" applyFill="1" applyBorder="1"/>
    <xf numFmtId="0" fontId="1" fillId="3" borderId="2" xfId="0" applyFont="1" applyFill="1" applyBorder="1"/>
    <xf numFmtId="0" fontId="0" fillId="4" borderId="16" xfId="0" applyFill="1" applyBorder="1" applyAlignment="1">
      <alignment horizontal="center"/>
    </xf>
    <xf numFmtId="10" fontId="0" fillId="0" borderId="23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tabSelected="1" workbookViewId="0">
      <selection activeCell="G5" sqref="G5"/>
    </sheetView>
  </sheetViews>
  <sheetFormatPr defaultRowHeight="15" x14ac:dyDescent="0.25"/>
  <cols>
    <col min="1" max="1" width="9.7109375" customWidth="1"/>
    <col min="2" max="2" width="33.140625" customWidth="1"/>
    <col min="7" max="7" width="11.7109375" customWidth="1"/>
    <col min="8" max="8" width="22.42578125" customWidth="1"/>
    <col min="9" max="9" width="16.5703125" customWidth="1"/>
  </cols>
  <sheetData>
    <row r="1" spans="1:22" x14ac:dyDescent="0.25">
      <c r="A1" s="1" t="s">
        <v>0</v>
      </c>
      <c r="B1" s="1"/>
      <c r="C1" s="1"/>
      <c r="G1" s="32"/>
      <c r="H1" s="32"/>
      <c r="I1" s="32"/>
      <c r="J1" s="36"/>
      <c r="K1" s="32"/>
      <c r="L1" s="41"/>
      <c r="M1" s="32"/>
      <c r="N1" s="33"/>
      <c r="O1" s="33"/>
      <c r="P1" s="33"/>
      <c r="Q1" s="33"/>
      <c r="R1" s="33"/>
      <c r="S1" s="33"/>
      <c r="T1" s="33"/>
      <c r="U1" s="33"/>
      <c r="V1" s="33"/>
    </row>
    <row r="2" spans="1:22" x14ac:dyDescent="0.25">
      <c r="A2" s="2" t="s">
        <v>1</v>
      </c>
      <c r="B2" s="3"/>
      <c r="C2" s="3"/>
      <c r="G2" s="31"/>
      <c r="H2" s="32"/>
      <c r="I2" s="32"/>
      <c r="J2" s="36"/>
      <c r="K2" s="31"/>
      <c r="L2" s="41"/>
      <c r="M2" s="32"/>
      <c r="N2" s="33"/>
      <c r="O2" s="33"/>
      <c r="P2" s="33"/>
      <c r="Q2" s="33"/>
      <c r="R2" s="33"/>
      <c r="S2" s="33"/>
      <c r="T2" s="33"/>
      <c r="U2" s="33"/>
      <c r="V2" s="33"/>
    </row>
    <row r="3" spans="1:22" x14ac:dyDescent="0.25">
      <c r="A3" s="1" t="s">
        <v>2</v>
      </c>
      <c r="B3" s="1"/>
      <c r="C3" s="1"/>
      <c r="G3" s="32"/>
      <c r="H3" s="32"/>
      <c r="I3" s="32"/>
      <c r="J3" s="36"/>
      <c r="K3" s="32"/>
      <c r="L3" s="41"/>
      <c r="M3" s="32"/>
      <c r="N3" s="33"/>
      <c r="O3" s="33"/>
      <c r="P3" s="33"/>
      <c r="Q3" s="33"/>
      <c r="R3" s="33"/>
      <c r="S3" s="33"/>
      <c r="T3" s="33"/>
      <c r="U3" s="33"/>
      <c r="V3" s="33"/>
    </row>
    <row r="4" spans="1:22" ht="15.75" thickBot="1" x14ac:dyDescent="0.3">
      <c r="G4" s="33"/>
      <c r="H4" s="33"/>
      <c r="I4" s="33"/>
      <c r="J4" s="36"/>
      <c r="K4" s="33"/>
      <c r="L4" s="30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5.75" thickBot="1" x14ac:dyDescent="0.3">
      <c r="A5" s="46" t="s">
        <v>3</v>
      </c>
      <c r="B5" s="47"/>
      <c r="C5" s="6"/>
      <c r="G5" s="34"/>
      <c r="H5" s="34"/>
      <c r="I5" s="33"/>
      <c r="J5" s="36"/>
      <c r="K5" s="34"/>
      <c r="L5" s="42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x14ac:dyDescent="0.25">
      <c r="G6" s="33"/>
      <c r="H6" s="33"/>
      <c r="I6" s="33"/>
      <c r="J6" s="36"/>
      <c r="K6" s="33"/>
      <c r="L6" s="30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x14ac:dyDescent="0.25">
      <c r="G7" s="25"/>
      <c r="H7" s="25"/>
      <c r="I7" s="25"/>
      <c r="J7" s="36"/>
      <c r="K7" s="33"/>
      <c r="L7" s="30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x14ac:dyDescent="0.25">
      <c r="G8" s="33"/>
      <c r="H8" s="33"/>
      <c r="I8" s="33"/>
      <c r="J8" s="36"/>
      <c r="K8" s="33"/>
      <c r="L8" s="30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x14ac:dyDescent="0.25">
      <c r="A9" s="7" t="s">
        <v>0</v>
      </c>
      <c r="B9" s="7"/>
      <c r="C9" s="7"/>
      <c r="D9" s="7"/>
      <c r="E9" s="7"/>
      <c r="G9" s="33"/>
      <c r="H9" s="33"/>
      <c r="I9" s="33"/>
      <c r="J9" s="36"/>
      <c r="K9" s="33"/>
      <c r="L9" s="30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x14ac:dyDescent="0.25">
      <c r="A10" s="7" t="s">
        <v>4</v>
      </c>
      <c r="B10" s="7"/>
      <c r="C10" s="7"/>
      <c r="D10" s="7"/>
      <c r="E10" s="7"/>
      <c r="G10" s="33"/>
      <c r="H10" s="33"/>
      <c r="I10" s="33"/>
      <c r="J10" s="36"/>
      <c r="K10" s="33"/>
      <c r="L10" s="30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A11" s="7" t="s">
        <v>5</v>
      </c>
      <c r="B11" s="7"/>
      <c r="C11" s="7"/>
      <c r="D11" s="7"/>
      <c r="E11" s="7"/>
      <c r="G11" s="33"/>
      <c r="H11" s="35"/>
      <c r="I11" s="35"/>
      <c r="J11" s="36"/>
      <c r="K11" s="36"/>
    </row>
    <row r="12" spans="1:22" x14ac:dyDescent="0.25">
      <c r="G12" s="35"/>
      <c r="H12" s="33"/>
      <c r="I12" s="33"/>
      <c r="J12" s="36"/>
      <c r="K12" s="36"/>
    </row>
    <row r="13" spans="1:22" ht="15.75" thickBot="1" x14ac:dyDescent="0.3">
      <c r="G13" s="35"/>
      <c r="H13" s="33"/>
      <c r="I13" s="33"/>
      <c r="J13" s="36"/>
      <c r="K13" s="36"/>
    </row>
    <row r="14" spans="1:22" ht="15.75" thickBot="1" x14ac:dyDescent="0.3">
      <c r="B14" s="8" t="s">
        <v>6</v>
      </c>
      <c r="C14" s="9" t="s">
        <v>7</v>
      </c>
      <c r="D14" s="9"/>
      <c r="E14" s="10"/>
      <c r="G14" s="35"/>
      <c r="H14" s="33"/>
      <c r="I14" s="33"/>
      <c r="J14" s="36"/>
      <c r="K14" s="36"/>
    </row>
    <row r="15" spans="1:22" x14ac:dyDescent="0.25">
      <c r="B15" s="17" t="s">
        <v>8</v>
      </c>
      <c r="C15" s="11" t="s">
        <v>9</v>
      </c>
      <c r="D15" s="11" t="s">
        <v>10</v>
      </c>
      <c r="E15" s="18" t="s">
        <v>11</v>
      </c>
      <c r="G15" s="35"/>
      <c r="H15" s="33"/>
      <c r="I15" s="33"/>
      <c r="J15" s="36"/>
      <c r="K15" s="36"/>
    </row>
    <row r="16" spans="1:22" x14ac:dyDescent="0.25">
      <c r="B16" s="19" t="s">
        <v>12</v>
      </c>
      <c r="C16" s="12">
        <v>0.19939999999999999</v>
      </c>
      <c r="D16" s="12">
        <v>0.17249999999999999</v>
      </c>
      <c r="E16" s="49">
        <f>0.2033</f>
        <v>0.20330000000000001</v>
      </c>
      <c r="G16" s="35"/>
      <c r="H16" s="33"/>
      <c r="I16" s="33"/>
      <c r="J16" s="36"/>
      <c r="K16" s="36"/>
    </row>
    <row r="17" spans="1:12" x14ac:dyDescent="0.25">
      <c r="B17" s="21" t="s">
        <v>13</v>
      </c>
      <c r="C17" s="12">
        <v>-0.16569999999999999</v>
      </c>
      <c r="D17" s="12">
        <v>-0.22600000000000001</v>
      </c>
      <c r="E17" s="49">
        <f>-0.1735</f>
        <v>-0.17349999999999999</v>
      </c>
      <c r="G17" s="35"/>
      <c r="H17" s="44"/>
      <c r="I17" s="33"/>
      <c r="J17" s="36"/>
      <c r="K17" s="36"/>
    </row>
    <row r="18" spans="1:12" x14ac:dyDescent="0.25">
      <c r="B18" s="21" t="s">
        <v>14</v>
      </c>
      <c r="C18" s="12">
        <v>-0.30640000000000001</v>
      </c>
      <c r="D18" s="12">
        <v>-0.30480000000000002</v>
      </c>
      <c r="E18" s="49">
        <f>-0.3285</f>
        <v>-0.32850000000000001</v>
      </c>
      <c r="G18" s="35"/>
      <c r="H18" s="40"/>
      <c r="I18" s="33"/>
      <c r="J18" s="36"/>
      <c r="K18" s="36"/>
    </row>
    <row r="19" spans="1:12" x14ac:dyDescent="0.25">
      <c r="B19" s="21" t="s">
        <v>15</v>
      </c>
      <c r="C19" s="12">
        <v>-0.12889999999999999</v>
      </c>
      <c r="D19" s="12">
        <v>-9.9099999999999994E-2</v>
      </c>
      <c r="E19" s="49">
        <f>-0.0507</f>
        <v>-5.0700000000000002E-2</v>
      </c>
      <c r="G19" s="35"/>
      <c r="H19" s="33"/>
      <c r="I19" s="33"/>
      <c r="J19" s="36"/>
      <c r="K19" s="36"/>
    </row>
    <row r="20" spans="1:12" ht="15.75" thickBot="1" x14ac:dyDescent="0.3">
      <c r="B20" s="22" t="s">
        <v>16</v>
      </c>
      <c r="C20" s="23">
        <v>-3.0999999999999999E-3</v>
      </c>
      <c r="D20" s="23">
        <v>-0.04</v>
      </c>
      <c r="E20" s="24">
        <f>-0.004187</f>
        <v>-4.1869999999999997E-3</v>
      </c>
      <c r="G20" s="35"/>
      <c r="H20" s="33"/>
      <c r="I20" s="33"/>
      <c r="J20" s="36"/>
      <c r="K20" s="36"/>
    </row>
    <row r="21" spans="1:12" x14ac:dyDescent="0.25">
      <c r="G21" s="35"/>
      <c r="H21" s="33"/>
      <c r="I21" s="33"/>
      <c r="J21" s="36"/>
      <c r="K21" s="36"/>
    </row>
    <row r="22" spans="1:12" x14ac:dyDescent="0.25">
      <c r="G22" s="35"/>
      <c r="H22" s="33"/>
      <c r="I22" s="33"/>
      <c r="J22" s="36"/>
      <c r="K22" s="36"/>
      <c r="L22" s="29"/>
    </row>
    <row r="23" spans="1:12" x14ac:dyDescent="0.25">
      <c r="A23" s="7" t="s">
        <v>0</v>
      </c>
      <c r="B23" s="7"/>
      <c r="C23" s="7"/>
      <c r="D23" s="7"/>
      <c r="E23" s="7"/>
      <c r="G23" s="35"/>
      <c r="H23" s="37"/>
      <c r="I23" s="48"/>
      <c r="J23" s="48"/>
      <c r="K23" s="48"/>
      <c r="L23" s="26"/>
    </row>
    <row r="24" spans="1:12" x14ac:dyDescent="0.25">
      <c r="A24" s="7" t="s">
        <v>53</v>
      </c>
      <c r="B24" s="7"/>
      <c r="C24" s="7"/>
      <c r="D24" s="7"/>
      <c r="E24" s="7"/>
      <c r="G24" s="35"/>
      <c r="H24" s="35"/>
      <c r="I24" s="35"/>
      <c r="J24" s="35"/>
      <c r="K24" s="35"/>
      <c r="L24" s="26"/>
    </row>
    <row r="25" spans="1:12" x14ac:dyDescent="0.25">
      <c r="A25" s="7" t="s">
        <v>5</v>
      </c>
      <c r="B25" s="7"/>
      <c r="C25" s="7"/>
      <c r="D25" s="7"/>
      <c r="E25" s="7"/>
      <c r="G25" s="35"/>
      <c r="H25" s="33"/>
      <c r="I25" s="38"/>
      <c r="J25" s="38"/>
      <c r="K25" s="39"/>
      <c r="L25" s="26"/>
    </row>
    <row r="26" spans="1:12" ht="15.75" thickBot="1" x14ac:dyDescent="0.3">
      <c r="G26" s="35"/>
      <c r="H26" s="33"/>
      <c r="I26" s="38"/>
      <c r="J26" s="38"/>
      <c r="K26" s="39"/>
      <c r="L26" s="26"/>
    </row>
    <row r="27" spans="1:12" ht="15.75" thickBot="1" x14ac:dyDescent="0.3">
      <c r="B27" s="8" t="s">
        <v>6</v>
      </c>
      <c r="C27" s="9" t="s">
        <v>52</v>
      </c>
      <c r="D27" s="9"/>
      <c r="E27" s="10"/>
      <c r="G27" s="35"/>
      <c r="H27" s="33"/>
      <c r="I27" s="38"/>
      <c r="J27" s="38"/>
      <c r="K27" s="39"/>
      <c r="L27" s="26"/>
    </row>
    <row r="28" spans="1:12" x14ac:dyDescent="0.25">
      <c r="B28" s="17" t="s">
        <v>8</v>
      </c>
      <c r="C28" s="11" t="s">
        <v>9</v>
      </c>
      <c r="D28" s="11" t="s">
        <v>10</v>
      </c>
      <c r="E28" s="18" t="s">
        <v>11</v>
      </c>
      <c r="G28" s="35"/>
      <c r="H28" s="33"/>
      <c r="I28" s="38"/>
      <c r="J28" s="38"/>
      <c r="K28" s="39"/>
      <c r="L28" s="26"/>
    </row>
    <row r="29" spans="1:12" x14ac:dyDescent="0.25">
      <c r="B29" s="19" t="s">
        <v>12</v>
      </c>
      <c r="C29" s="12">
        <v>0.46679999999999999</v>
      </c>
      <c r="D29" s="12">
        <v>0.46769999999999995</v>
      </c>
      <c r="E29" s="20">
        <f>46.33%+0.0001</f>
        <v>0.46339999999999998</v>
      </c>
      <c r="G29" s="35"/>
      <c r="H29" s="33"/>
      <c r="I29" s="38"/>
      <c r="J29" s="38"/>
      <c r="K29" s="38"/>
      <c r="L29" s="26"/>
    </row>
    <row r="30" spans="1:12" x14ac:dyDescent="0.25">
      <c r="B30" s="21" t="s">
        <v>13</v>
      </c>
      <c r="C30" s="12">
        <v>0.43609999999999999</v>
      </c>
      <c r="D30" s="12">
        <v>0.4355</v>
      </c>
      <c r="E30" s="20">
        <v>0.44400000000000001</v>
      </c>
      <c r="G30" s="35"/>
      <c r="H30" s="33"/>
      <c r="I30" s="33"/>
      <c r="J30" s="36"/>
      <c r="K30" s="45"/>
      <c r="L30" s="27"/>
    </row>
    <row r="31" spans="1:12" x14ac:dyDescent="0.25">
      <c r="B31" s="21" t="s">
        <v>14</v>
      </c>
      <c r="C31" s="12">
        <v>6.4500000000000002E-2</v>
      </c>
      <c r="D31" s="12">
        <v>6.1199999999999997E-2</v>
      </c>
      <c r="E31" s="20">
        <v>5.9900000000000002E-2</v>
      </c>
      <c r="G31" s="35"/>
      <c r="H31" s="33"/>
      <c r="I31" s="33"/>
      <c r="J31" s="36"/>
      <c r="K31" s="43"/>
    </row>
    <row r="32" spans="1:12" x14ac:dyDescent="0.25">
      <c r="B32" s="21" t="s">
        <v>15</v>
      </c>
      <c r="C32" s="12">
        <v>3.2599999999999997E-2</v>
      </c>
      <c r="D32" s="12">
        <v>3.56E-2</v>
      </c>
      <c r="E32" s="20">
        <v>3.27E-2</v>
      </c>
      <c r="G32" s="35"/>
      <c r="H32" s="33"/>
      <c r="I32" s="33"/>
      <c r="J32" s="36"/>
      <c r="K32" s="36"/>
    </row>
    <row r="33" spans="1:11" ht="15.75" thickBot="1" x14ac:dyDescent="0.3">
      <c r="B33" s="22" t="s">
        <v>16</v>
      </c>
      <c r="C33" s="23">
        <f>SUM(C29:C32)</f>
        <v>1</v>
      </c>
      <c r="D33" s="23">
        <f t="shared" ref="D33:E33" si="0">SUM(D29:D32)</f>
        <v>1</v>
      </c>
      <c r="E33" s="24">
        <f t="shared" si="0"/>
        <v>0.99999999999999989</v>
      </c>
      <c r="G33" s="35"/>
      <c r="H33" s="33"/>
      <c r="I33" s="33"/>
      <c r="J33" s="36"/>
      <c r="K33" s="36"/>
    </row>
    <row r="34" spans="1:11" x14ac:dyDescent="0.25">
      <c r="B34" s="33"/>
      <c r="C34" s="38"/>
      <c r="D34" s="38"/>
      <c r="E34" s="38"/>
      <c r="G34" s="35"/>
      <c r="H34" s="33"/>
      <c r="I34" s="33"/>
      <c r="J34" s="36"/>
      <c r="K34" s="36"/>
    </row>
    <row r="35" spans="1:11" x14ac:dyDescent="0.25">
      <c r="G35" s="35"/>
      <c r="H35" s="33"/>
      <c r="I35" s="33"/>
      <c r="J35" s="36"/>
      <c r="K35" s="36"/>
    </row>
    <row r="36" spans="1:11" ht="15.75" thickBot="1" x14ac:dyDescent="0.3">
      <c r="G36" s="35"/>
      <c r="H36" s="33"/>
      <c r="I36" s="33"/>
      <c r="J36" s="36"/>
      <c r="K36" s="36"/>
    </row>
    <row r="37" spans="1:11" ht="15.75" thickBot="1" x14ac:dyDescent="0.3">
      <c r="A37" s="4" t="s">
        <v>17</v>
      </c>
      <c r="B37" s="5"/>
      <c r="C37" s="6"/>
      <c r="G37" s="36"/>
      <c r="H37" s="36"/>
      <c r="I37" s="36"/>
      <c r="J37" s="36"/>
      <c r="K37" s="36"/>
    </row>
    <row r="38" spans="1:11" x14ac:dyDescent="0.25">
      <c r="G38" s="36"/>
      <c r="H38" s="36"/>
      <c r="I38" s="36"/>
      <c r="J38" s="36"/>
      <c r="K38" s="36"/>
    </row>
    <row r="39" spans="1:11" x14ac:dyDescent="0.25">
      <c r="A39" s="14" t="s">
        <v>18</v>
      </c>
      <c r="B39" s="14"/>
      <c r="C39" s="14"/>
      <c r="G39" s="36"/>
      <c r="H39" s="36"/>
      <c r="I39" s="36"/>
      <c r="J39" s="36"/>
      <c r="K39" s="36"/>
    </row>
    <row r="40" spans="1:11" x14ac:dyDescent="0.25">
      <c r="A40" s="14" t="s">
        <v>19</v>
      </c>
      <c r="B40" s="14"/>
      <c r="C40" s="14"/>
      <c r="G40" s="36"/>
      <c r="H40" s="36"/>
      <c r="I40" s="36"/>
      <c r="J40" s="36"/>
      <c r="K40" s="36"/>
    </row>
    <row r="41" spans="1:11" x14ac:dyDescent="0.25">
      <c r="G41" s="36"/>
      <c r="H41" s="36"/>
      <c r="I41" s="36"/>
      <c r="J41" s="36"/>
      <c r="K41" s="36"/>
    </row>
    <row r="42" spans="1:11" x14ac:dyDescent="0.25">
      <c r="G42" s="36"/>
      <c r="H42" s="36"/>
      <c r="I42" s="36"/>
      <c r="J42" s="36"/>
      <c r="K42" s="36"/>
    </row>
    <row r="43" spans="1:11" x14ac:dyDescent="0.25">
      <c r="G43" s="36"/>
      <c r="H43" s="36"/>
      <c r="I43" s="36"/>
      <c r="J43" s="36"/>
      <c r="K43" s="36"/>
    </row>
    <row r="44" spans="1:11" x14ac:dyDescent="0.25">
      <c r="B44" s="15" t="s">
        <v>20</v>
      </c>
      <c r="C44" s="15" t="s">
        <v>21</v>
      </c>
      <c r="G44" s="36"/>
      <c r="H44" s="36"/>
      <c r="I44" s="36"/>
      <c r="J44" s="36"/>
      <c r="K44" s="36"/>
    </row>
    <row r="45" spans="1:11" x14ac:dyDescent="0.25">
      <c r="A45" s="15">
        <f>1</f>
        <v>1</v>
      </c>
      <c r="B45" s="13" t="s">
        <v>22</v>
      </c>
      <c r="C45" s="13" t="s">
        <v>13</v>
      </c>
      <c r="G45" s="36"/>
      <c r="H45" s="36"/>
      <c r="I45" s="36"/>
      <c r="J45" s="36"/>
      <c r="K45" s="36"/>
    </row>
    <row r="46" spans="1:11" x14ac:dyDescent="0.25">
      <c r="A46" s="15">
        <f>1+A45</f>
        <v>2</v>
      </c>
      <c r="B46" s="13" t="s">
        <v>23</v>
      </c>
      <c r="C46" s="13" t="s">
        <v>12</v>
      </c>
      <c r="G46" s="36"/>
      <c r="H46" s="36"/>
      <c r="I46" s="36"/>
      <c r="J46" s="36"/>
      <c r="K46" s="36"/>
    </row>
    <row r="47" spans="1:11" x14ac:dyDescent="0.25">
      <c r="A47" s="15">
        <f t="shared" ref="A47:A69" si="1">1+A46</f>
        <v>3</v>
      </c>
      <c r="B47" s="13" t="s">
        <v>24</v>
      </c>
      <c r="C47" s="13" t="s">
        <v>12</v>
      </c>
      <c r="G47" s="36"/>
      <c r="H47" s="36"/>
      <c r="I47" s="36"/>
      <c r="J47" s="36"/>
      <c r="K47" s="36"/>
    </row>
    <row r="48" spans="1:11" x14ac:dyDescent="0.25">
      <c r="A48" s="15">
        <f t="shared" si="1"/>
        <v>4</v>
      </c>
      <c r="B48" s="13" t="s">
        <v>25</v>
      </c>
      <c r="C48" s="13" t="s">
        <v>12</v>
      </c>
      <c r="G48" s="36"/>
      <c r="H48" s="36"/>
      <c r="I48" s="36"/>
      <c r="J48" s="36"/>
      <c r="K48" s="36"/>
    </row>
    <row r="49" spans="1:11" x14ac:dyDescent="0.25">
      <c r="A49" s="15">
        <f t="shared" si="1"/>
        <v>5</v>
      </c>
      <c r="B49" s="13" t="s">
        <v>26</v>
      </c>
      <c r="C49" s="13" t="s">
        <v>12</v>
      </c>
      <c r="G49" s="36"/>
      <c r="H49" s="36"/>
      <c r="I49" s="36"/>
      <c r="J49" s="36"/>
      <c r="K49" s="36"/>
    </row>
    <row r="50" spans="1:11" x14ac:dyDescent="0.25">
      <c r="A50" s="15">
        <f t="shared" si="1"/>
        <v>6</v>
      </c>
      <c r="B50" s="13" t="s">
        <v>27</v>
      </c>
      <c r="C50" s="13" t="s">
        <v>12</v>
      </c>
      <c r="G50" s="36"/>
      <c r="H50" s="36"/>
      <c r="I50" s="36"/>
      <c r="J50" s="36"/>
      <c r="K50" s="36"/>
    </row>
    <row r="51" spans="1:11" x14ac:dyDescent="0.25">
      <c r="A51" s="15">
        <f t="shared" si="1"/>
        <v>7</v>
      </c>
      <c r="B51" s="13" t="s">
        <v>28</v>
      </c>
      <c r="C51" s="13" t="s">
        <v>13</v>
      </c>
      <c r="G51" s="36"/>
      <c r="H51" s="36"/>
      <c r="I51" s="36"/>
      <c r="J51" s="36"/>
      <c r="K51" s="36"/>
    </row>
    <row r="52" spans="1:11" x14ac:dyDescent="0.25">
      <c r="A52" s="15">
        <f t="shared" si="1"/>
        <v>8</v>
      </c>
      <c r="B52" s="13" t="s">
        <v>29</v>
      </c>
      <c r="C52" s="13" t="s">
        <v>12</v>
      </c>
      <c r="G52" s="36"/>
      <c r="H52" s="36"/>
      <c r="I52" s="36"/>
      <c r="J52" s="36"/>
      <c r="K52" s="36"/>
    </row>
    <row r="53" spans="1:11" x14ac:dyDescent="0.25">
      <c r="A53" s="15">
        <f t="shared" si="1"/>
        <v>9</v>
      </c>
      <c r="B53" s="13" t="s">
        <v>30</v>
      </c>
      <c r="C53" s="13" t="s">
        <v>15</v>
      </c>
      <c r="G53" s="36"/>
      <c r="H53" s="36"/>
      <c r="I53" s="36"/>
      <c r="J53" s="36"/>
      <c r="K53" s="36"/>
    </row>
    <row r="54" spans="1:11" x14ac:dyDescent="0.25">
      <c r="A54" s="15">
        <f t="shared" si="1"/>
        <v>10</v>
      </c>
      <c r="B54" s="13" t="s">
        <v>31</v>
      </c>
      <c r="C54" s="13" t="s">
        <v>12</v>
      </c>
      <c r="G54" s="36"/>
      <c r="H54" s="36"/>
      <c r="I54" s="36"/>
      <c r="J54" s="36"/>
      <c r="K54" s="36"/>
    </row>
    <row r="55" spans="1:11" x14ac:dyDescent="0.25">
      <c r="A55" s="15">
        <f t="shared" si="1"/>
        <v>11</v>
      </c>
      <c r="B55" s="13" t="s">
        <v>14</v>
      </c>
      <c r="C55" s="13" t="s">
        <v>14</v>
      </c>
      <c r="G55" s="43"/>
      <c r="H55" s="43"/>
      <c r="I55" s="43"/>
      <c r="J55" s="43"/>
      <c r="K55" s="43"/>
    </row>
    <row r="56" spans="1:11" x14ac:dyDescent="0.25">
      <c r="A56" s="15">
        <f t="shared" si="1"/>
        <v>12</v>
      </c>
      <c r="B56" s="13" t="s">
        <v>32</v>
      </c>
      <c r="C56" s="13" t="s">
        <v>14</v>
      </c>
      <c r="G56" s="36"/>
      <c r="H56" s="36"/>
      <c r="I56" s="36"/>
      <c r="J56" s="36"/>
      <c r="K56" s="36"/>
    </row>
    <row r="57" spans="1:11" x14ac:dyDescent="0.25">
      <c r="A57" s="15">
        <f t="shared" si="1"/>
        <v>13</v>
      </c>
      <c r="B57" s="13" t="s">
        <v>13</v>
      </c>
      <c r="C57" s="13" t="s">
        <v>13</v>
      </c>
      <c r="G57" s="36"/>
      <c r="H57" s="36"/>
      <c r="I57" s="36"/>
      <c r="J57" s="36"/>
      <c r="K57" s="36"/>
    </row>
    <row r="58" spans="1:11" x14ac:dyDescent="0.25">
      <c r="A58" s="15">
        <f t="shared" si="1"/>
        <v>14</v>
      </c>
      <c r="B58" s="13" t="s">
        <v>33</v>
      </c>
      <c r="C58" s="13" t="s">
        <v>13</v>
      </c>
      <c r="G58" s="36"/>
      <c r="H58" s="36"/>
      <c r="I58" s="36"/>
      <c r="J58" s="36"/>
      <c r="K58" s="36"/>
    </row>
    <row r="59" spans="1:11" x14ac:dyDescent="0.25">
      <c r="A59" s="15">
        <f t="shared" si="1"/>
        <v>15</v>
      </c>
      <c r="B59" s="13" t="s">
        <v>34</v>
      </c>
      <c r="C59" s="13" t="s">
        <v>15</v>
      </c>
      <c r="G59" s="36"/>
      <c r="H59" s="36"/>
      <c r="I59" s="36"/>
      <c r="J59" s="36"/>
      <c r="K59" s="36"/>
    </row>
    <row r="60" spans="1:11" x14ac:dyDescent="0.25">
      <c r="A60" s="15">
        <f t="shared" si="1"/>
        <v>16</v>
      </c>
      <c r="B60" s="13" t="s">
        <v>35</v>
      </c>
      <c r="C60" s="13" t="s">
        <v>15</v>
      </c>
      <c r="G60" s="36"/>
      <c r="H60" s="36"/>
      <c r="I60" s="36"/>
      <c r="J60" s="36"/>
      <c r="K60" s="36"/>
    </row>
    <row r="61" spans="1:11" x14ac:dyDescent="0.25">
      <c r="A61" s="15">
        <f t="shared" si="1"/>
        <v>17</v>
      </c>
      <c r="B61" s="13" t="s">
        <v>36</v>
      </c>
      <c r="C61" s="13" t="s">
        <v>12</v>
      </c>
      <c r="G61" s="36"/>
      <c r="H61" s="36"/>
      <c r="I61" s="36"/>
      <c r="J61" s="36"/>
      <c r="K61" s="36"/>
    </row>
    <row r="62" spans="1:11" x14ac:dyDescent="0.25">
      <c r="A62" s="15">
        <f t="shared" si="1"/>
        <v>18</v>
      </c>
      <c r="B62" s="13" t="s">
        <v>37</v>
      </c>
      <c r="C62" s="13" t="s">
        <v>12</v>
      </c>
      <c r="G62" s="36"/>
      <c r="H62" s="36"/>
      <c r="I62" s="36"/>
      <c r="J62" s="36"/>
      <c r="K62" s="36"/>
    </row>
    <row r="63" spans="1:11" x14ac:dyDescent="0.25">
      <c r="A63" s="15">
        <f t="shared" si="1"/>
        <v>19</v>
      </c>
      <c r="B63" s="13" t="s">
        <v>38</v>
      </c>
      <c r="C63" s="13" t="s">
        <v>12</v>
      </c>
      <c r="G63" s="36"/>
      <c r="H63" s="36"/>
      <c r="I63" s="36"/>
      <c r="J63" s="36"/>
      <c r="K63" s="36"/>
    </row>
    <row r="64" spans="1:11" x14ac:dyDescent="0.25">
      <c r="A64" s="15">
        <f t="shared" si="1"/>
        <v>20</v>
      </c>
      <c r="B64" s="13" t="s">
        <v>39</v>
      </c>
      <c r="C64" s="13" t="s">
        <v>40</v>
      </c>
      <c r="G64" s="36"/>
      <c r="H64" s="36"/>
      <c r="I64" s="36"/>
      <c r="J64" s="36"/>
      <c r="K64" s="36"/>
    </row>
    <row r="65" spans="1:11" x14ac:dyDescent="0.25">
      <c r="A65" s="15">
        <f t="shared" si="1"/>
        <v>21</v>
      </c>
      <c r="B65" s="13" t="s">
        <v>41</v>
      </c>
      <c r="C65" s="13" t="s">
        <v>12</v>
      </c>
      <c r="G65" s="36"/>
      <c r="H65" s="36"/>
      <c r="I65" s="36"/>
      <c r="J65" s="36"/>
      <c r="K65" s="36"/>
    </row>
    <row r="66" spans="1:11" x14ac:dyDescent="0.25">
      <c r="A66" s="15">
        <f t="shared" si="1"/>
        <v>22</v>
      </c>
      <c r="B66" s="13" t="s">
        <v>42</v>
      </c>
      <c r="C66" s="13" t="s">
        <v>15</v>
      </c>
      <c r="G66" s="36"/>
      <c r="H66" s="36"/>
      <c r="I66" s="36"/>
      <c r="J66" s="36"/>
      <c r="K66" s="36"/>
    </row>
    <row r="67" spans="1:11" x14ac:dyDescent="0.25">
      <c r="A67" s="15">
        <f t="shared" si="1"/>
        <v>23</v>
      </c>
      <c r="B67" s="13" t="s">
        <v>43</v>
      </c>
      <c r="C67" s="13" t="s">
        <v>13</v>
      </c>
      <c r="G67" s="36"/>
      <c r="H67" s="36"/>
      <c r="I67" s="36"/>
      <c r="J67" s="36"/>
      <c r="K67" s="36"/>
    </row>
    <row r="68" spans="1:11" x14ac:dyDescent="0.25">
      <c r="A68" s="15">
        <f t="shared" si="1"/>
        <v>24</v>
      </c>
      <c r="B68" s="13" t="s">
        <v>44</v>
      </c>
      <c r="C68" s="13" t="s">
        <v>12</v>
      </c>
      <c r="G68" s="36"/>
      <c r="H68" s="36"/>
      <c r="I68" s="36"/>
      <c r="J68" s="36"/>
      <c r="K68" s="36"/>
    </row>
    <row r="69" spans="1:11" x14ac:dyDescent="0.25">
      <c r="A69" s="15">
        <f t="shared" si="1"/>
        <v>25</v>
      </c>
      <c r="B69" s="13" t="s">
        <v>45</v>
      </c>
      <c r="C69" s="13" t="s">
        <v>15</v>
      </c>
      <c r="G69" s="36"/>
      <c r="H69" s="36"/>
      <c r="I69" s="36"/>
      <c r="J69" s="36"/>
      <c r="K69" s="36"/>
    </row>
    <row r="70" spans="1:11" x14ac:dyDescent="0.25">
      <c r="G70" s="36"/>
      <c r="H70" s="36"/>
      <c r="I70" s="36"/>
      <c r="J70" s="36"/>
      <c r="K70" s="36"/>
    </row>
    <row r="71" spans="1:11" ht="15.75" thickBot="1" x14ac:dyDescent="0.3">
      <c r="G71" s="36"/>
      <c r="H71" s="36"/>
      <c r="I71" s="36"/>
      <c r="J71" s="36"/>
      <c r="K71" s="36"/>
    </row>
    <row r="72" spans="1:11" ht="15.75" thickBot="1" x14ac:dyDescent="0.3">
      <c r="A72" s="28" t="s">
        <v>46</v>
      </c>
      <c r="B72" s="5"/>
      <c r="C72" s="6"/>
      <c r="D72" s="16"/>
      <c r="E72" s="16"/>
      <c r="F72" s="16"/>
      <c r="G72" s="36"/>
      <c r="H72" s="36"/>
      <c r="I72" s="36"/>
      <c r="J72" s="36"/>
      <c r="K72" s="36"/>
    </row>
    <row r="73" spans="1:11" x14ac:dyDescent="0.25">
      <c r="G73" s="36"/>
      <c r="H73" s="36"/>
      <c r="I73" s="36"/>
      <c r="J73" s="36"/>
      <c r="K73" s="36"/>
    </row>
    <row r="75" spans="1:11" x14ac:dyDescent="0.25">
      <c r="B75" t="s">
        <v>47</v>
      </c>
    </row>
    <row r="76" spans="1:11" x14ac:dyDescent="0.25">
      <c r="B76" t="s">
        <v>48</v>
      </c>
    </row>
    <row r="77" spans="1:11" x14ac:dyDescent="0.25">
      <c r="B77" t="s">
        <v>49</v>
      </c>
    </row>
    <row r="78" spans="1:11" x14ac:dyDescent="0.25">
      <c r="B78" t="s">
        <v>50</v>
      </c>
    </row>
    <row r="79" spans="1:11" x14ac:dyDescent="0.25">
      <c r="B79" t="s">
        <v>51</v>
      </c>
    </row>
  </sheetData>
  <mergeCells count="2">
    <mergeCell ref="A5:B5"/>
    <mergeCell ref="I23:K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BIDMC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Marx,Adam  (BILH - Integration Office)</dc:creator>
  <cp:lastModifiedBy>Marx,Adam  (BILH - Integration Office)</cp:lastModifiedBy>
  <dcterms:created xsi:type="dcterms:W3CDTF">2019-09-11T20:22:51Z</dcterms:created>
  <dcterms:modified xsi:type="dcterms:W3CDTF">2019-09-19T18:08:57Z</dcterms:modified>
</cp:coreProperties>
</file>