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488" windowHeight="10392" tabRatio="867" activeTab="9"/>
  </bookViews>
  <sheets>
    <sheet name="Notes" sheetId="4" r:id="rId1"/>
    <sheet name="2014 Total" sheetId="16" r:id="rId2"/>
    <sheet name="2014 Out-of-State" sheetId="15" r:id="rId3"/>
    <sheet name="2014 In-State" sheetId="10" r:id="rId4"/>
    <sheet name="2015 Total" sheetId="26" r:id="rId5"/>
    <sheet name="2015 Out-of-State" sheetId="18" r:id="rId6"/>
    <sheet name="2015 In-State" sheetId="17" r:id="rId7"/>
    <sheet name="2016 Total" sheetId="27" r:id="rId8"/>
    <sheet name="2016 Out-of-State" sheetId="21" r:id="rId9"/>
    <sheet name="2016 In-State" sheetId="20" r:id="rId10"/>
    <sheet name="2017 Total" sheetId="28" r:id="rId11"/>
    <sheet name="2017 Out-of-State" sheetId="24" r:id="rId12"/>
    <sheet name="2017 In-State" sheetId="23" r:id="rId13"/>
  </sheets>
  <definedNames>
    <definedName name="_xlnm.Print_Area" localSheetId="3">'2014 In-State'!$A$1:$P$33</definedName>
    <definedName name="_xlnm.Print_Area" localSheetId="2">'2014 Out-of-State'!$A$1:$P$33</definedName>
    <definedName name="_xlnm.Print_Area" localSheetId="1">'2014 Total'!$A$1:$P$33</definedName>
    <definedName name="_xlnm.Print_Area" localSheetId="6">'2015 In-State'!$A$1:$P$33</definedName>
    <definedName name="_xlnm.Print_Area" localSheetId="5">'2015 Out-of-State'!$A$1:$P$33</definedName>
    <definedName name="_xlnm.Print_Area" localSheetId="4">'2015 Total'!$A$1:$P$33</definedName>
    <definedName name="_xlnm.Print_Area" localSheetId="9">'2016 In-State'!$A$1:$P$33</definedName>
    <definedName name="_xlnm.Print_Area" localSheetId="8">'2016 Out-of-State'!$A$1:$P$33</definedName>
    <definedName name="_xlnm.Print_Area" localSheetId="7">'2016 Total'!$A$1:$P$33</definedName>
    <definedName name="_xlnm.Print_Area" localSheetId="12">'2017 In-State'!$A$1:$P$33</definedName>
    <definedName name="_xlnm.Print_Area" localSheetId="11">'2017 Out-of-State'!$A$1:$P$33</definedName>
    <definedName name="_xlnm.Print_Area" localSheetId="10">'2017 Total'!$A$1:$P$33</definedName>
  </definedNames>
  <calcPr calcId="162913"/>
</workbook>
</file>

<file path=xl/calcChain.xml><?xml version="1.0" encoding="utf-8"?>
<calcChain xmlns="http://schemas.openxmlformats.org/spreadsheetml/2006/main">
  <c r="Q31" i="28" l="1"/>
  <c r="O27" i="28"/>
  <c r="N27" i="28"/>
  <c r="L27" i="28"/>
  <c r="C27" i="28"/>
  <c r="P23" i="28"/>
  <c r="I23" i="28"/>
  <c r="M23" i="28"/>
  <c r="P18" i="28"/>
  <c r="F18" i="28"/>
  <c r="N18" i="28"/>
  <c r="E18" i="28"/>
  <c r="D18" i="28"/>
  <c r="Q8" i="28"/>
  <c r="K27" i="28"/>
  <c r="J27" i="28"/>
  <c r="I27" i="28"/>
  <c r="H27" i="28"/>
  <c r="E27" i="28"/>
  <c r="D27" i="28"/>
  <c r="G27" i="28"/>
  <c r="H23" i="28"/>
  <c r="K23" i="28"/>
  <c r="J23" i="28"/>
  <c r="Q31" i="27"/>
  <c r="C27" i="27"/>
  <c r="N27" i="27"/>
  <c r="E23" i="27"/>
  <c r="P23" i="27"/>
  <c r="H23" i="27"/>
  <c r="G23" i="27"/>
  <c r="N23" i="27"/>
  <c r="J23" i="27"/>
  <c r="I23" i="27"/>
  <c r="F23" i="27"/>
  <c r="B23" i="27"/>
  <c r="Q17" i="27"/>
  <c r="P18" i="27"/>
  <c r="N18" i="27"/>
  <c r="M18" i="27"/>
  <c r="K27" i="27"/>
  <c r="J27" i="27"/>
  <c r="I27" i="27"/>
  <c r="H27" i="27"/>
  <c r="E27" i="27"/>
  <c r="D27" i="27"/>
  <c r="B27" i="27"/>
  <c r="L27" i="27"/>
  <c r="M27" i="26"/>
  <c r="P27" i="26"/>
  <c r="O27" i="26"/>
  <c r="N27" i="26"/>
  <c r="C27" i="26"/>
  <c r="B27" i="26"/>
  <c r="E23" i="26"/>
  <c r="Q22" i="26"/>
  <c r="N23" i="26"/>
  <c r="H23" i="26"/>
  <c r="Q21" i="26"/>
  <c r="P23" i="26"/>
  <c r="O23" i="26"/>
  <c r="M23" i="26"/>
  <c r="L23" i="26"/>
  <c r="K23" i="26"/>
  <c r="J23" i="26"/>
  <c r="I23" i="26"/>
  <c r="B23" i="26"/>
  <c r="Q17" i="26"/>
  <c r="N18" i="26"/>
  <c r="M18" i="26"/>
  <c r="Q16" i="26"/>
  <c r="Q15" i="26"/>
  <c r="Q14" i="26"/>
  <c r="Q13" i="26"/>
  <c r="Q11" i="26"/>
  <c r="J18" i="26"/>
  <c r="Q10" i="26"/>
  <c r="K18" i="26"/>
  <c r="I18" i="26"/>
  <c r="D18" i="26"/>
  <c r="C18" i="26"/>
  <c r="B18" i="26"/>
  <c r="P18" i="26"/>
  <c r="O18" i="26"/>
  <c r="H18" i="26"/>
  <c r="G18" i="26"/>
  <c r="F18" i="26"/>
  <c r="Q31" i="26"/>
  <c r="K27" i="26"/>
  <c r="J27" i="26"/>
  <c r="I27" i="26"/>
  <c r="H27" i="26"/>
  <c r="E27" i="26"/>
  <c r="D27" i="26"/>
  <c r="L27" i="26"/>
  <c r="F27" i="26"/>
  <c r="G23" i="26"/>
  <c r="F23" i="26"/>
  <c r="D23" i="26"/>
  <c r="C23" i="26"/>
  <c r="L18" i="26"/>
  <c r="H18" i="27" l="1"/>
  <c r="F27" i="28"/>
  <c r="G18" i="28"/>
  <c r="Q25" i="28"/>
  <c r="I18" i="28"/>
  <c r="Q17" i="28"/>
  <c r="C23" i="28"/>
  <c r="J18" i="28"/>
  <c r="L18" i="28"/>
  <c r="M18" i="28"/>
  <c r="F23" i="28"/>
  <c r="G23" i="28"/>
  <c r="Q16" i="28"/>
  <c r="Q22" i="28"/>
  <c r="D23" i="28"/>
  <c r="D33" i="28" s="1"/>
  <c r="B23" i="28"/>
  <c r="P27" i="28"/>
  <c r="H18" i="28"/>
  <c r="B18" i="28"/>
  <c r="Q10" i="28"/>
  <c r="Q11" i="28"/>
  <c r="Q12" i="28"/>
  <c r="Q13" i="28"/>
  <c r="Q14" i="28"/>
  <c r="Q15" i="28"/>
  <c r="Q20" i="28"/>
  <c r="Q29" i="28"/>
  <c r="Q21" i="28"/>
  <c r="C18" i="28"/>
  <c r="N23" i="28"/>
  <c r="I18" i="27"/>
  <c r="H33" i="27" s="1"/>
  <c r="D23" i="27"/>
  <c r="L18" i="27"/>
  <c r="J18" i="27"/>
  <c r="C23" i="27"/>
  <c r="O27" i="27"/>
  <c r="Q12" i="27"/>
  <c r="Q14" i="27"/>
  <c r="B18" i="27"/>
  <c r="C18" i="27"/>
  <c r="L23" i="27"/>
  <c r="Q29" i="27"/>
  <c r="Q13" i="27"/>
  <c r="K23" i="27"/>
  <c r="D18" i="27"/>
  <c r="M23" i="27"/>
  <c r="Q10" i="27"/>
  <c r="M27" i="27"/>
  <c r="Q11" i="27"/>
  <c r="Q15" i="27"/>
  <c r="P27" i="27"/>
  <c r="E18" i="27"/>
  <c r="O23" i="27"/>
  <c r="F18" i="27"/>
  <c r="Q16" i="27"/>
  <c r="G27" i="27"/>
  <c r="G18" i="27"/>
  <c r="O18" i="27"/>
  <c r="N33" i="27" s="1"/>
  <c r="Q21" i="27"/>
  <c r="E18" i="26"/>
  <c r="Q18" i="26" s="1"/>
  <c r="K18" i="28"/>
  <c r="J33" i="28" s="1"/>
  <c r="Q9" i="28"/>
  <c r="K18" i="27"/>
  <c r="Q9" i="27"/>
  <c r="Q9" i="26"/>
  <c r="M27" i="28"/>
  <c r="E23" i="28"/>
  <c r="L23" i="28"/>
  <c r="Q26" i="28"/>
  <c r="O18" i="28"/>
  <c r="O23" i="28"/>
  <c r="B27" i="28"/>
  <c r="Q22" i="27"/>
  <c r="Q26" i="27"/>
  <c r="Q25" i="27"/>
  <c r="F27" i="27"/>
  <c r="Q8" i="27"/>
  <c r="Q20" i="27"/>
  <c r="Q12" i="26"/>
  <c r="Q26" i="26"/>
  <c r="G27" i="26"/>
  <c r="N33" i="26"/>
  <c r="Q29" i="26"/>
  <c r="Q25" i="26"/>
  <c r="B33" i="26"/>
  <c r="F33" i="26"/>
  <c r="Q27" i="26"/>
  <c r="H33" i="26"/>
  <c r="Q23" i="26"/>
  <c r="J33" i="26"/>
  <c r="L33" i="26"/>
  <c r="Q8" i="26"/>
  <c r="Q20" i="26"/>
  <c r="F33" i="27" l="1"/>
  <c r="Q23" i="27"/>
  <c r="F33" i="28"/>
  <c r="D33" i="27"/>
  <c r="L33" i="28"/>
  <c r="D33" i="26"/>
  <c r="Q33" i="26" s="1"/>
  <c r="L33" i="27"/>
  <c r="J33" i="27"/>
  <c r="Q18" i="27"/>
  <c r="Q18" i="28"/>
  <c r="Q23" i="28"/>
  <c r="Q27" i="28"/>
  <c r="H33" i="28"/>
  <c r="B33" i="27"/>
  <c r="Q33" i="27" s="1"/>
  <c r="Q27" i="27"/>
  <c r="N33" i="28"/>
  <c r="B33" i="28"/>
  <c r="Q33" i="28" l="1"/>
  <c r="K27" i="24"/>
  <c r="J27" i="24"/>
  <c r="I27" i="24"/>
  <c r="H27" i="24"/>
  <c r="E27" i="24"/>
  <c r="D27" i="24"/>
  <c r="K23" i="24"/>
  <c r="J23" i="24"/>
  <c r="I23" i="24"/>
  <c r="H23" i="24"/>
  <c r="E23" i="24"/>
  <c r="D23" i="24"/>
  <c r="K18" i="24"/>
  <c r="J18" i="24"/>
  <c r="I18" i="24"/>
  <c r="H18" i="24"/>
  <c r="E18" i="24"/>
  <c r="D18" i="24"/>
  <c r="K27" i="23"/>
  <c r="J27" i="23"/>
  <c r="I27" i="23"/>
  <c r="H27" i="23"/>
  <c r="E27" i="23"/>
  <c r="D27" i="23"/>
  <c r="K23" i="23"/>
  <c r="J23" i="23"/>
  <c r="I23" i="23"/>
  <c r="H23" i="23"/>
  <c r="E23" i="23"/>
  <c r="D23" i="23"/>
  <c r="K18" i="23"/>
  <c r="J18" i="23"/>
  <c r="I18" i="23"/>
  <c r="H18" i="23"/>
  <c r="E18" i="23"/>
  <c r="D18" i="23"/>
  <c r="K27" i="21"/>
  <c r="J27" i="21"/>
  <c r="I27" i="21"/>
  <c r="H27" i="21"/>
  <c r="E27" i="21"/>
  <c r="D27" i="21"/>
  <c r="K23" i="21"/>
  <c r="J23" i="21"/>
  <c r="I23" i="21"/>
  <c r="H23" i="21"/>
  <c r="E23" i="21"/>
  <c r="D23" i="21"/>
  <c r="K18" i="21"/>
  <c r="J18" i="21"/>
  <c r="I18" i="21"/>
  <c r="H18" i="21"/>
  <c r="E18" i="21"/>
  <c r="D18" i="21"/>
  <c r="K27" i="20"/>
  <c r="J27" i="20"/>
  <c r="I27" i="20"/>
  <c r="H27" i="20"/>
  <c r="E27" i="20"/>
  <c r="D27" i="20"/>
  <c r="K23" i="20"/>
  <c r="J23" i="20"/>
  <c r="I23" i="20"/>
  <c r="H23" i="20"/>
  <c r="E23" i="20"/>
  <c r="D23" i="20"/>
  <c r="K18" i="20"/>
  <c r="J18" i="20"/>
  <c r="I18" i="20"/>
  <c r="H18" i="20"/>
  <c r="E18" i="20"/>
  <c r="D18" i="20"/>
  <c r="K27" i="18"/>
  <c r="J27" i="18"/>
  <c r="I27" i="18"/>
  <c r="H27" i="18"/>
  <c r="E27" i="18"/>
  <c r="D33" i="18" s="1"/>
  <c r="D27" i="18"/>
  <c r="K23" i="18"/>
  <c r="J23" i="18"/>
  <c r="I23" i="18"/>
  <c r="H23" i="18"/>
  <c r="E23" i="18"/>
  <c r="D23" i="18"/>
  <c r="K18" i="18"/>
  <c r="J18" i="18"/>
  <c r="I18" i="18"/>
  <c r="H18" i="18"/>
  <c r="E18" i="18"/>
  <c r="D18" i="18"/>
  <c r="K27" i="17"/>
  <c r="J27" i="17"/>
  <c r="I27" i="17"/>
  <c r="H27" i="17"/>
  <c r="E27" i="17"/>
  <c r="D27" i="17"/>
  <c r="K23" i="17"/>
  <c r="J23" i="17"/>
  <c r="I23" i="17"/>
  <c r="H23" i="17"/>
  <c r="E23" i="17"/>
  <c r="D23" i="17"/>
  <c r="K18" i="17"/>
  <c r="J18" i="17"/>
  <c r="I18" i="17"/>
  <c r="H18" i="17"/>
  <c r="E18" i="17"/>
  <c r="D18" i="17"/>
  <c r="K27" i="16"/>
  <c r="J27" i="16"/>
  <c r="I27" i="16"/>
  <c r="H27" i="16"/>
  <c r="E27" i="16"/>
  <c r="D27" i="16"/>
  <c r="K23" i="16"/>
  <c r="J23" i="16"/>
  <c r="I23" i="16"/>
  <c r="H23" i="16"/>
  <c r="E23" i="16"/>
  <c r="D23" i="16"/>
  <c r="K18" i="16"/>
  <c r="J18" i="16"/>
  <c r="I18" i="16"/>
  <c r="H18" i="16"/>
  <c r="E18" i="16"/>
  <c r="D18" i="16"/>
  <c r="K27" i="15"/>
  <c r="J27" i="15"/>
  <c r="I27" i="15"/>
  <c r="H27" i="15"/>
  <c r="E27" i="15"/>
  <c r="D27" i="15"/>
  <c r="K23" i="15"/>
  <c r="J23" i="15"/>
  <c r="I23" i="15"/>
  <c r="H23" i="15"/>
  <c r="E23" i="15"/>
  <c r="D23" i="15"/>
  <c r="D33" i="15" s="1"/>
  <c r="K18" i="15"/>
  <c r="J18" i="15"/>
  <c r="J33" i="15" s="1"/>
  <c r="I18" i="15"/>
  <c r="H18" i="15"/>
  <c r="H33" i="15" s="1"/>
  <c r="E18" i="15"/>
  <c r="D18" i="15"/>
  <c r="H33" i="17" l="1"/>
  <c r="D33" i="21"/>
  <c r="J33" i="18"/>
  <c r="H33" i="20"/>
  <c r="J33" i="24"/>
  <c r="D33" i="24"/>
  <c r="D33" i="23"/>
  <c r="J33" i="21"/>
  <c r="H33" i="23"/>
  <c r="J33" i="23"/>
  <c r="H33" i="24"/>
  <c r="D33" i="20"/>
  <c r="H33" i="18"/>
  <c r="J33" i="20"/>
  <c r="H33" i="21"/>
  <c r="J33" i="17"/>
  <c r="D33" i="17"/>
  <c r="H33" i="16"/>
  <c r="J33" i="16"/>
  <c r="D33" i="16"/>
  <c r="H27" i="10" l="1"/>
  <c r="I27" i="10"/>
  <c r="J27" i="10"/>
  <c r="K27" i="10"/>
  <c r="D27" i="10"/>
  <c r="E27" i="10"/>
  <c r="H23" i="10"/>
  <c r="I23" i="10"/>
  <c r="J23" i="10"/>
  <c r="K23" i="10"/>
  <c r="D23" i="10"/>
  <c r="E23" i="10"/>
  <c r="D33" i="10" s="1"/>
  <c r="H18" i="10"/>
  <c r="I18" i="10"/>
  <c r="J18" i="10"/>
  <c r="K18" i="10"/>
  <c r="J33" i="10" s="1"/>
  <c r="D18" i="10"/>
  <c r="E18" i="10"/>
  <c r="H33" i="10" l="1"/>
  <c r="Q31" i="21" l="1"/>
  <c r="C27" i="18"/>
  <c r="Q13" i="24"/>
  <c r="M27" i="23"/>
  <c r="Q31" i="20"/>
  <c r="Q31" i="15"/>
  <c r="L27" i="23"/>
  <c r="Q13" i="18"/>
  <c r="O27" i="16"/>
  <c r="G27" i="16"/>
  <c r="F27" i="16"/>
  <c r="Q29" i="16"/>
  <c r="F27" i="23"/>
  <c r="N27" i="23"/>
  <c r="Q13" i="23"/>
  <c r="G27" i="21"/>
  <c r="M27" i="16"/>
  <c r="N27" i="18"/>
  <c r="B27" i="17"/>
  <c r="O27" i="18"/>
  <c r="B27" i="18"/>
  <c r="M27" i="17"/>
  <c r="L27" i="17"/>
  <c r="P27" i="17"/>
  <c r="C27" i="17"/>
  <c r="O27" i="17"/>
  <c r="M27" i="18"/>
  <c r="P27" i="18"/>
  <c r="Q25" i="23"/>
  <c r="O27" i="24"/>
  <c r="M27" i="21"/>
  <c r="L27" i="21"/>
  <c r="G27" i="20"/>
  <c r="F27" i="20"/>
  <c r="B27" i="20"/>
  <c r="P27" i="21"/>
  <c r="M27" i="20"/>
  <c r="P27" i="20"/>
  <c r="N27" i="21"/>
  <c r="C27" i="21"/>
  <c r="F27" i="21"/>
  <c r="M23" i="24"/>
  <c r="G27" i="18"/>
  <c r="G27" i="24"/>
  <c r="M27" i="24"/>
  <c r="B27" i="16"/>
  <c r="C27" i="16"/>
  <c r="F27" i="17"/>
  <c r="G27" i="15"/>
  <c r="Q21" i="24"/>
  <c r="F27" i="24"/>
  <c r="G27" i="23"/>
  <c r="P27" i="16"/>
  <c r="O27" i="20"/>
  <c r="N27" i="16"/>
  <c r="N27" i="17"/>
  <c r="N23" i="17"/>
  <c r="P23" i="18"/>
  <c r="C23" i="18"/>
  <c r="L23" i="23"/>
  <c r="F23" i="24"/>
  <c r="P23" i="16"/>
  <c r="L27" i="15"/>
  <c r="C27" i="23"/>
  <c r="Q31" i="16"/>
  <c r="Q21" i="18"/>
  <c r="Q13" i="21"/>
  <c r="L27" i="18"/>
  <c r="P27" i="24"/>
  <c r="P27" i="23"/>
  <c r="B27" i="24"/>
  <c r="Q25" i="24"/>
  <c r="C23" i="16"/>
  <c r="N27" i="24"/>
  <c r="F27" i="18"/>
  <c r="C27" i="20"/>
  <c r="N27" i="20"/>
  <c r="Q31" i="10"/>
  <c r="Q29" i="21"/>
  <c r="Q21" i="21"/>
  <c r="Q29" i="18"/>
  <c r="Q21" i="16"/>
  <c r="Q13" i="17"/>
  <c r="Q25" i="17"/>
  <c r="Q29" i="15"/>
  <c r="O27" i="23"/>
  <c r="Q31" i="17"/>
  <c r="Q21" i="17"/>
  <c r="Q13" i="20"/>
  <c r="Q29" i="17"/>
  <c r="Q21" i="20"/>
  <c r="B27" i="21"/>
  <c r="Q25" i="21"/>
  <c r="L27" i="20"/>
  <c r="Q21" i="23"/>
  <c r="C27" i="24"/>
  <c r="G27" i="17"/>
  <c r="L27" i="24"/>
  <c r="L27" i="16"/>
  <c r="Q31" i="18"/>
  <c r="Q25" i="16"/>
  <c r="Q13" i="16"/>
  <c r="Q25" i="18"/>
  <c r="Q29" i="20"/>
  <c r="O27" i="21"/>
  <c r="Q25" i="20"/>
  <c r="C27" i="10"/>
  <c r="Q29" i="10"/>
  <c r="M23" i="10"/>
  <c r="B27" i="15"/>
  <c r="N27" i="10"/>
  <c r="O27" i="15"/>
  <c r="Q13" i="10"/>
  <c r="Q21" i="10"/>
  <c r="P27" i="10"/>
  <c r="M27" i="10"/>
  <c r="M27" i="15"/>
  <c r="O27" i="10"/>
  <c r="F27" i="10"/>
  <c r="G27" i="10"/>
  <c r="C27" i="15"/>
  <c r="B27" i="10"/>
  <c r="N27" i="15"/>
  <c r="Q13" i="15"/>
  <c r="P27" i="15"/>
  <c r="Q21" i="15"/>
  <c r="F27" i="15"/>
  <c r="L27" i="10"/>
  <c r="Q25" i="15"/>
  <c r="Q25" i="10"/>
  <c r="N23" i="24" l="1"/>
  <c r="F23" i="21"/>
  <c r="G23" i="17"/>
  <c r="Q31" i="23"/>
  <c r="C23" i="23"/>
  <c r="Q11" i="16"/>
  <c r="Q29" i="24"/>
  <c r="P23" i="24"/>
  <c r="Q10" i="21"/>
  <c r="C23" i="21"/>
  <c r="C23" i="15"/>
  <c r="Q16" i="16"/>
  <c r="M23" i="20"/>
  <c r="N23" i="23"/>
  <c r="F23" i="17"/>
  <c r="Q16" i="21"/>
  <c r="P18" i="20"/>
  <c r="Q8" i="15"/>
  <c r="O23" i="15"/>
  <c r="N23" i="20"/>
  <c r="B18" i="20"/>
  <c r="P23" i="20"/>
  <c r="C18" i="20"/>
  <c r="L23" i="16"/>
  <c r="F18" i="18"/>
  <c r="M18" i="18"/>
  <c r="Q10" i="18"/>
  <c r="N23" i="16"/>
  <c r="L18" i="16"/>
  <c r="L23" i="21"/>
  <c r="O23" i="24"/>
  <c r="Q15" i="20"/>
  <c r="N18" i="24"/>
  <c r="M23" i="17"/>
  <c r="Q11" i="17"/>
  <c r="Q26" i="21"/>
  <c r="N23" i="18"/>
  <c r="C18" i="23"/>
  <c r="M18" i="20"/>
  <c r="Q20" i="10"/>
  <c r="C23" i="10"/>
  <c r="Q14" i="23"/>
  <c r="Q22" i="16"/>
  <c r="G23" i="23"/>
  <c r="Q26" i="23"/>
  <c r="Q8" i="10"/>
  <c r="Q15" i="16"/>
  <c r="Q9" i="16"/>
  <c r="P23" i="17"/>
  <c r="F23" i="23"/>
  <c r="P23" i="10"/>
  <c r="G23" i="18"/>
  <c r="Q10" i="17"/>
  <c r="N23" i="10"/>
  <c r="G23" i="21"/>
  <c r="Q16" i="18"/>
  <c r="B18" i="10"/>
  <c r="G18" i="24"/>
  <c r="F23" i="18"/>
  <c r="O23" i="20"/>
  <c r="O23" i="17"/>
  <c r="N18" i="23"/>
  <c r="Q27" i="20"/>
  <c r="Q10" i="24"/>
  <c r="F18" i="21"/>
  <c r="Q20" i="20"/>
  <c r="B23" i="20"/>
  <c r="Q26" i="17"/>
  <c r="Q20" i="16"/>
  <c r="B23" i="16"/>
  <c r="Q12" i="23"/>
  <c r="P23" i="15"/>
  <c r="F18" i="16"/>
  <c r="G23" i="16"/>
  <c r="P18" i="17"/>
  <c r="L18" i="21"/>
  <c r="Q12" i="18"/>
  <c r="Q31" i="24"/>
  <c r="O23" i="21"/>
  <c r="Q14" i="21"/>
  <c r="Q9" i="17"/>
  <c r="Q14" i="16"/>
  <c r="B18" i="16"/>
  <c r="Q8" i="16"/>
  <c r="Q17" i="17"/>
  <c r="L23" i="18"/>
  <c r="Q11" i="23"/>
  <c r="P18" i="24"/>
  <c r="B23" i="17"/>
  <c r="Q20" i="17"/>
  <c r="N18" i="16"/>
  <c r="F23" i="20"/>
  <c r="B18" i="24"/>
  <c r="Q26" i="20"/>
  <c r="Q15" i="18"/>
  <c r="N23" i="15"/>
  <c r="Q16" i="20"/>
  <c r="Q16" i="17"/>
  <c r="F18" i="17"/>
  <c r="Q14" i="18"/>
  <c r="N18" i="21"/>
  <c r="L23" i="17"/>
  <c r="M18" i="16"/>
  <c r="Q17" i="21"/>
  <c r="B23" i="21"/>
  <c r="Q20" i="21"/>
  <c r="Q9" i="20"/>
  <c r="G18" i="16"/>
  <c r="Q22" i="23"/>
  <c r="C18" i="18"/>
  <c r="B23" i="24"/>
  <c r="Q20" i="24"/>
  <c r="O18" i="21"/>
  <c r="Q20" i="18"/>
  <c r="B23" i="18"/>
  <c r="O18" i="23"/>
  <c r="C18" i="21"/>
  <c r="G18" i="23"/>
  <c r="Q16" i="24"/>
  <c r="Q27" i="24"/>
  <c r="Q8" i="23"/>
  <c r="B18" i="23"/>
  <c r="Q8" i="20"/>
  <c r="L18" i="20"/>
  <c r="N18" i="20"/>
  <c r="P23" i="23"/>
  <c r="O23" i="23"/>
  <c r="Q16" i="23"/>
  <c r="L23" i="24"/>
  <c r="L18" i="23"/>
  <c r="B23" i="10"/>
  <c r="C18" i="24"/>
  <c r="M18" i="21"/>
  <c r="Q20" i="23"/>
  <c r="B23" i="23"/>
  <c r="O23" i="18"/>
  <c r="Q22" i="20"/>
  <c r="N23" i="21"/>
  <c r="Q15" i="21"/>
  <c r="O18" i="24"/>
  <c r="Q8" i="24"/>
  <c r="M18" i="24"/>
  <c r="Q15" i="23"/>
  <c r="Q9" i="23"/>
  <c r="Q17" i="18"/>
  <c r="P18" i="23"/>
  <c r="F18" i="20"/>
  <c r="G18" i="21"/>
  <c r="C23" i="24"/>
  <c r="Q22" i="21"/>
  <c r="B27" i="23"/>
  <c r="Q27" i="23" s="1"/>
  <c r="L18" i="18"/>
  <c r="P18" i="21"/>
  <c r="B18" i="17"/>
  <c r="L18" i="24"/>
  <c r="Q12" i="15"/>
  <c r="G18" i="17"/>
  <c r="Q12" i="17"/>
  <c r="Q15" i="24"/>
  <c r="Q12" i="21"/>
  <c r="O23" i="10"/>
  <c r="L23" i="15"/>
  <c r="Q8" i="21"/>
  <c r="B18" i="21"/>
  <c r="Q11" i="21"/>
  <c r="G23" i="24"/>
  <c r="Q17" i="23"/>
  <c r="F18" i="23"/>
  <c r="C23" i="20"/>
  <c r="Q27" i="17"/>
  <c r="Q17" i="24"/>
  <c r="Q22" i="24"/>
  <c r="Q9" i="24"/>
  <c r="L18" i="17"/>
  <c r="N18" i="18"/>
  <c r="Q27" i="21"/>
  <c r="Q9" i="18"/>
  <c r="Q22" i="17"/>
  <c r="N18" i="17"/>
  <c r="Q11" i="20"/>
  <c r="P23" i="21"/>
  <c r="P18" i="16"/>
  <c r="Q8" i="18"/>
  <c r="B18" i="18"/>
  <c r="O23" i="16"/>
  <c r="O18" i="15"/>
  <c r="O18" i="17"/>
  <c r="Q12" i="24"/>
  <c r="N18" i="10"/>
  <c r="Q16" i="10"/>
  <c r="M23" i="15"/>
  <c r="Q27" i="18"/>
  <c r="Q10" i="23"/>
  <c r="Q8" i="17"/>
  <c r="M18" i="17"/>
  <c r="Q14" i="20"/>
  <c r="O18" i="18"/>
  <c r="Q11" i="24"/>
  <c r="M23" i="23"/>
  <c r="Q9" i="21"/>
  <c r="Q17" i="16"/>
  <c r="Q12" i="10"/>
  <c r="G18" i="20"/>
  <c r="P18" i="18"/>
  <c r="Q14" i="24"/>
  <c r="C23" i="17"/>
  <c r="Q12" i="16"/>
  <c r="G23" i="20"/>
  <c r="M23" i="16"/>
  <c r="Q22" i="18"/>
  <c r="Q27" i="16"/>
  <c r="C18" i="16"/>
  <c r="C18" i="17"/>
  <c r="M18" i="23"/>
  <c r="Q11" i="18"/>
  <c r="O18" i="20"/>
  <c r="L23" i="20"/>
  <c r="Q26" i="16"/>
  <c r="F18" i="24"/>
  <c r="Q26" i="18"/>
  <c r="Q12" i="20"/>
  <c r="Q10" i="20"/>
  <c r="Q17" i="15"/>
  <c r="Q10" i="16"/>
  <c r="Q15" i="17"/>
  <c r="O18" i="16"/>
  <c r="G18" i="18"/>
  <c r="Q14" i="17"/>
  <c r="Q26" i="24"/>
  <c r="M23" i="18"/>
  <c r="Q17" i="20"/>
  <c r="M23" i="21"/>
  <c r="Q29" i="23"/>
  <c r="F23" i="16"/>
  <c r="Q27" i="15"/>
  <c r="Q17" i="10"/>
  <c r="Q22" i="15"/>
  <c r="L18" i="15"/>
  <c r="Q15" i="10"/>
  <c r="Q20" i="15"/>
  <c r="L23" i="10"/>
  <c r="Q27" i="10"/>
  <c r="M18" i="10"/>
  <c r="G23" i="10"/>
  <c r="F23" i="15"/>
  <c r="G18" i="15"/>
  <c r="Q15" i="15"/>
  <c r="Q14" i="15"/>
  <c r="Q10" i="10"/>
  <c r="Q10" i="15"/>
  <c r="N18" i="15"/>
  <c r="Q11" i="10"/>
  <c r="P18" i="10"/>
  <c r="Q9" i="10"/>
  <c r="C18" i="10"/>
  <c r="B23" i="15"/>
  <c r="B18" i="15"/>
  <c r="G18" i="10"/>
  <c r="G23" i="15"/>
  <c r="M18" i="15"/>
  <c r="F18" i="10"/>
  <c r="F18" i="15"/>
  <c r="C18" i="15"/>
  <c r="O18" i="10"/>
  <c r="P18" i="15"/>
  <c r="Q16" i="15"/>
  <c r="Q14" i="10"/>
  <c r="L18" i="10"/>
  <c r="F23" i="10"/>
  <c r="Q26" i="10"/>
  <c r="Q26" i="15"/>
  <c r="Q9" i="15"/>
  <c r="Q22" i="10"/>
  <c r="Q11" i="15"/>
  <c r="N33" i="18" l="1"/>
  <c r="L33" i="18"/>
  <c r="B33" i="24"/>
  <c r="F33" i="23"/>
  <c r="F33" i="18"/>
  <c r="Q23" i="20"/>
  <c r="N33" i="15"/>
  <c r="B33" i="10"/>
  <c r="N33" i="21"/>
  <c r="Q18" i="17"/>
  <c r="Q23" i="24"/>
  <c r="L33" i="17"/>
  <c r="F33" i="17"/>
  <c r="Q23" i="10"/>
  <c r="Q23" i="17"/>
  <c r="N33" i="24"/>
  <c r="Q18" i="23"/>
  <c r="L33" i="20"/>
  <c r="Q18" i="20"/>
  <c r="F33" i="10"/>
  <c r="N33" i="10"/>
  <c r="L33" i="16"/>
  <c r="B33" i="16"/>
  <c r="Q18" i="16"/>
  <c r="Q23" i="16"/>
  <c r="Q18" i="15"/>
  <c r="N33" i="16"/>
  <c r="B33" i="23"/>
  <c r="F33" i="21"/>
  <c r="N33" i="20"/>
  <c r="Q18" i="10"/>
  <c r="B33" i="20"/>
  <c r="L33" i="21"/>
  <c r="N33" i="23"/>
  <c r="B33" i="18"/>
  <c r="B33" i="21"/>
  <c r="F33" i="15"/>
  <c r="Q18" i="21"/>
  <c r="F33" i="24"/>
  <c r="Q18" i="18"/>
  <c r="F33" i="20"/>
  <c r="B33" i="17"/>
  <c r="N33" i="17"/>
  <c r="Q23" i="21"/>
  <c r="F33" i="16"/>
  <c r="Q23" i="23"/>
  <c r="Q23" i="18"/>
  <c r="L33" i="23"/>
  <c r="L33" i="24"/>
  <c r="Q18" i="24"/>
  <c r="B33" i="15"/>
  <c r="L33" i="15"/>
  <c r="L33" i="10"/>
  <c r="Q23" i="15"/>
  <c r="Q33" i="18" l="1"/>
  <c r="Q33" i="10"/>
  <c r="Q34" i="10" s="1"/>
  <c r="Q33" i="23"/>
  <c r="Q34" i="28" s="1"/>
  <c r="Q33" i="24"/>
  <c r="Q33" i="20"/>
  <c r="Q34" i="18"/>
  <c r="Q33" i="16"/>
  <c r="Q34" i="23"/>
  <c r="Q33" i="17"/>
  <c r="Q34" i="24"/>
  <c r="Q33" i="15"/>
  <c r="Q34" i="16" s="1"/>
  <c r="Q33" i="21"/>
  <c r="Q34" i="20" l="1"/>
  <c r="Q34" i="27"/>
  <c r="Q34" i="17"/>
  <c r="Q34" i="26"/>
  <c r="Q34" i="21"/>
  <c r="Q34" i="15"/>
</calcChain>
</file>

<file path=xl/sharedStrings.xml><?xml version="1.0" encoding="utf-8"?>
<sst xmlns="http://schemas.openxmlformats.org/spreadsheetml/2006/main" count="613" uniqueCount="56">
  <si>
    <t>Quality</t>
  </si>
  <si>
    <t>HMO</t>
  </si>
  <si>
    <t>PPO</t>
  </si>
  <si>
    <t>Both</t>
  </si>
  <si>
    <t>CIGNA</t>
  </si>
  <si>
    <t>Aetna</t>
  </si>
  <si>
    <t>Other Commercial</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</si>
  <si>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</si>
  <si>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</si>
  <si>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</si>
  <si>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</si>
  <si>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</si>
  <si>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</si>
  <si>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</si>
  <si>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</si>
  <si>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</si>
  <si>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</si>
  <si>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</si>
  <si>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</si>
  <si>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</si>
  <si>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Fallon Community Health Plan</t>
  </si>
  <si>
    <t>Other</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</si>
  <si>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</si>
  <si>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</si>
  <si>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</si>
  <si>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</si>
  <si>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</si>
  <si>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</si>
  <si>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</si>
  <si>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</si>
  <si>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</si>
  <si>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</si>
  <si>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</si>
  <si>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</si>
  <si>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</si>
  <si>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</si>
  <si>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</si>
  <si>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</si>
  <si>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</si>
  <si>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Total Commercial</t>
  </si>
  <si>
    <t>overall</t>
  </si>
  <si>
    <t>Other Government</t>
  </si>
  <si>
    <t>Traditional Medicare</t>
  </si>
  <si>
    <t>MassHealth MCO</t>
  </si>
  <si>
    <t>MassHealth SCO/PACE/OneCare</t>
  </si>
  <si>
    <t>Other MassHealth</t>
  </si>
  <si>
    <t>Total MassHealth</t>
  </si>
  <si>
    <t>Commercial Medicare</t>
  </si>
  <si>
    <t>Total Medicare</t>
  </si>
  <si>
    <t>TOTAL</t>
  </si>
  <si>
    <t>Total</t>
  </si>
  <si>
    <t>In-State</t>
  </si>
  <si>
    <t>Out-of-State</t>
  </si>
  <si>
    <t>Volume</t>
  </si>
  <si>
    <t>Payer</t>
  </si>
  <si>
    <t>Out-Of-State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</si>
</sst>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3" formatCode="_(* #,##0.00_);_(* \(#,##0.00\);_(* &quot;-&quot;??_);_(@_)"/>
    <numFmt numFmtId="164" formatCode="_(* #,##0_);_(* \(#,##0\);_(* &quot;-&quot;??_);_(@_)"/>
  </numFmts>
  <fonts count="17" x14ac:knownFonts="1">
    <font>
      <sz val="11"/>
      <color theme="1"/>
      <name val="Calibri"/>
      <family val="2"/>
      <scheme val="minor"/>
    </font>
    <font>
      <sz val="11"/>
      <color rgb="FF000000"/>
      <name val="Calibri"/>
      <family val="2"/>
      <scheme val="minor"/>
    </font>
    <font>
      <sz val="11"/>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sz val="10"/>
      <name val="Times New Roman"/>
      <family val="1"/>
    </font>
    <font>
      <b/>
      <i/>
      <sz val="10"/>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sz val="11"/>
      <color theme="1"/>
      <name val="Calibri"/>
      <family val="2"/>
      <scheme val="minor"/>
    </font>
    <font>
      <b/>
      <sz val="12"/>
      <name val="Times New Roman"/>
      <family val="1"/>
    </font>
    <font>
      <sz val="9"/>
      <color theme="1"/>
      <name val="Times New Roman"/>
      <family val="1"/>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43" fontId="14" fillId="0" borderId="0" applyFont="0" applyFill="0" applyBorder="0" applyAlignment="0" applyProtection="0"/>
  </cellStyleXfs>
  <cellXfs count="106">
    <xf numFmtId="0" fontId="0" fillId="0" borderId="0" xfId="0"/>
    <xf numFmtId="0" fontId="2" fillId="0" borderId="0" xfId="0" applyFont="1"/>
    <xf numFmtId="0" fontId="2" fillId="0" borderId="0" xfId="0" applyFont="1" applyAlignment="1">
      <alignment horizontal="center"/>
    </xf>
    <xf numFmtId="0" fontId="6" fillId="7" borderId="0" xfId="0" applyFont="1" applyFill="1"/>
    <xf numFmtId="0" fontId="0" fillId="7" borderId="0" xfId="0" applyFill="1"/>
    <xf numFmtId="0" fontId="10" fillId="7" borderId="0" xfId="0" applyFont="1" applyFill="1"/>
    <xf numFmtId="0" fontId="1" fillId="7" borderId="0" xfId="0" applyFont="1" applyFill="1" applyAlignment="1">
      <alignment wrapText="1"/>
    </xf>
    <xf numFmtId="0" fontId="0" fillId="7" borderId="0" xfId="0" applyFill="1" applyAlignment="1">
      <alignment wrapText="1"/>
    </xf>
    <xf numFmtId="0" fontId="11" fillId="7" borderId="0" xfId="0" applyFont="1" applyFill="1" applyAlignment="1">
      <alignment wrapText="1"/>
    </xf>
    <xf numFmtId="0" fontId="6" fillId="7" borderId="0" xfId="0" applyFont="1" applyFill="1" applyAlignment="1">
      <alignment wrapText="1"/>
    </xf>
    <xf numFmtId="0" fontId="9" fillId="7" borderId="11" xfId="0" applyFont="1" applyFill="1" applyBorder="1" applyAlignment="1">
      <alignment vertical="center"/>
    </xf>
    <xf numFmtId="164" fontId="2" fillId="0" borderId="0" xfId="0" applyNumberFormat="1" applyFont="1"/>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0" borderId="13" xfId="0" applyFont="1" applyBorder="1" applyAlignment="1">
      <alignment horizontal="center" vertical="center" wrapText="1"/>
    </xf>
    <xf numFmtId="8" fontId="7" fillId="0" borderId="13" xfId="0" applyNumberFormat="1" applyFont="1" applyBorder="1" applyAlignment="1">
      <alignment horizontal="center" vertical="center" wrapText="1"/>
    </xf>
    <xf numFmtId="8" fontId="6" fillId="0" borderId="13" xfId="0" applyNumberFormat="1" applyFont="1" applyBorder="1" applyAlignment="1">
      <alignment horizontal="center" vertical="center" wrapText="1"/>
    </xf>
    <xf numFmtId="0" fontId="6" fillId="2" borderId="13" xfId="0" applyFont="1" applyFill="1" applyBorder="1" applyAlignment="1">
      <alignment horizontal="center" vertical="center" wrapText="1"/>
    </xf>
    <xf numFmtId="0" fontId="6" fillId="2" borderId="13" xfId="0" applyFont="1" applyFill="1" applyBorder="1" applyAlignment="1">
      <alignment vertical="center" wrapText="1"/>
    </xf>
    <xf numFmtId="0" fontId="6" fillId="0" borderId="16" xfId="0" applyFont="1" applyBorder="1" applyAlignment="1">
      <alignment horizontal="left" vertical="center" wrapText="1"/>
    </xf>
    <xf numFmtId="0" fontId="6" fillId="0" borderId="16" xfId="0" applyFont="1" applyFill="1" applyBorder="1" applyAlignment="1">
      <alignment horizontal="left" vertical="center" wrapText="1"/>
    </xf>
    <xf numFmtId="0" fontId="8" fillId="0" borderId="16" xfId="0" applyFont="1" applyBorder="1" applyAlignment="1">
      <alignment horizontal="left" vertical="center" wrapText="1"/>
    </xf>
    <xf numFmtId="0" fontId="6" fillId="2" borderId="16"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9" fillId="0" borderId="16" xfId="0" applyFont="1" applyBorder="1" applyAlignment="1">
      <alignment horizontal="left" vertical="center" wrapText="1"/>
    </xf>
    <xf numFmtId="0" fontId="6" fillId="0" borderId="18"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164" fontId="6" fillId="0" borderId="18" xfId="1" applyNumberFormat="1" applyFont="1" applyBorder="1" applyAlignment="1">
      <alignment horizontal="center" vertical="center" wrapText="1"/>
    </xf>
    <xf numFmtId="164" fontId="6" fillId="5" borderId="19" xfId="1" applyNumberFormat="1"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9" xfId="0" applyFont="1" applyFill="1" applyBorder="1" applyAlignment="1">
      <alignment vertical="center" wrapText="1"/>
    </xf>
    <xf numFmtId="164" fontId="6" fillId="0" borderId="17" xfId="1" applyNumberFormat="1" applyFont="1" applyBorder="1" applyAlignment="1">
      <alignment horizontal="right" vertical="center" wrapText="1"/>
    </xf>
    <xf numFmtId="164" fontId="6" fillId="0" borderId="14" xfId="1" applyNumberFormat="1" applyFont="1" applyBorder="1" applyAlignment="1">
      <alignment horizontal="right" vertical="center" wrapText="1"/>
    </xf>
    <xf numFmtId="164" fontId="8" fillId="5" borderId="12" xfId="0" applyNumberFormat="1" applyFont="1" applyFill="1" applyBorder="1" applyAlignment="1">
      <alignment horizontal="center" vertical="center" wrapText="1"/>
    </xf>
    <xf numFmtId="164" fontId="8" fillId="5" borderId="13" xfId="0" applyNumberFormat="1" applyFont="1" applyFill="1" applyBorder="1" applyAlignment="1">
      <alignment horizontal="center" vertical="center" wrapText="1"/>
    </xf>
    <xf numFmtId="164" fontId="8" fillId="5" borderId="18" xfId="0" applyNumberFormat="1" applyFont="1" applyFill="1" applyBorder="1" applyAlignment="1">
      <alignment horizontal="center" vertical="center" wrapText="1"/>
    </xf>
    <xf numFmtId="164" fontId="8" fillId="5" borderId="19" xfId="1" applyNumberFormat="1" applyFont="1" applyFill="1" applyBorder="1" applyAlignment="1">
      <alignment horizontal="center" vertical="center" wrapText="1"/>
    </xf>
    <xf numFmtId="0" fontId="16" fillId="0" borderId="0" xfId="0" applyFont="1"/>
    <xf numFmtId="0" fontId="9"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3" xfId="0" applyFont="1" applyBorder="1" applyAlignment="1">
      <alignment horizontal="center" vertical="center" wrapText="1"/>
    </xf>
    <xf numFmtId="164" fontId="8" fillId="5" borderId="16" xfId="0" applyNumberFormat="1" applyFont="1" applyFill="1" applyBorder="1" applyAlignment="1">
      <alignment horizontal="center" vertical="center" wrapText="1"/>
    </xf>
    <xf numFmtId="164" fontId="8" fillId="5" borderId="21" xfId="0" applyNumberFormat="1" applyFont="1" applyFill="1" applyBorder="1" applyAlignment="1">
      <alignment horizontal="center" vertical="center" wrapText="1"/>
    </xf>
    <xf numFmtId="0" fontId="6" fillId="5" borderId="8" xfId="0" applyFont="1" applyFill="1" applyBorder="1" applyAlignment="1">
      <alignment horizontal="center" vertical="center" wrapText="1"/>
    </xf>
    <xf numFmtId="164" fontId="6" fillId="0" borderId="20" xfId="1" applyNumberFormat="1" applyFont="1" applyBorder="1" applyAlignment="1">
      <alignment horizontal="right" vertical="center" wrapText="1"/>
    </xf>
    <xf numFmtId="0" fontId="6" fillId="2" borderId="16" xfId="0" applyFont="1" applyFill="1" applyBorder="1" applyAlignment="1">
      <alignment horizontal="center" vertical="center" wrapText="1"/>
    </xf>
    <xf numFmtId="0" fontId="6" fillId="2" borderId="16" xfId="0" applyFont="1" applyFill="1" applyBorder="1" applyAlignment="1">
      <alignment vertical="center" wrapText="1"/>
    </xf>
    <xf numFmtId="164" fontId="6" fillId="0" borderId="21" xfId="1" applyNumberFormat="1" applyFont="1" applyBorder="1" applyAlignment="1">
      <alignment horizontal="right" vertical="center" wrapText="1"/>
    </xf>
    <xf numFmtId="164" fontId="7" fillId="0" borderId="14" xfId="1" applyNumberFormat="1" applyFont="1" applyBorder="1" applyAlignment="1">
      <alignment horizontal="right" vertical="center" wrapText="1"/>
    </xf>
    <xf numFmtId="164" fontId="6" fillId="0" borderId="13" xfId="1" applyNumberFormat="1" applyFont="1" applyBorder="1" applyAlignment="1">
      <alignment horizontal="right" vertical="center" wrapText="1"/>
    </xf>
    <xf numFmtId="0" fontId="6" fillId="0" borderId="13" xfId="0" applyFont="1" applyFill="1" applyBorder="1" applyAlignment="1">
      <alignment horizontal="center" vertical="center" wrapText="1"/>
    </xf>
    <xf numFmtId="164" fontId="6" fillId="0" borderId="18" xfId="1" applyNumberFormat="1" applyFont="1" applyFill="1" applyBorder="1" applyAlignment="1">
      <alignment horizontal="center" vertical="center" wrapText="1"/>
    </xf>
    <xf numFmtId="164" fontId="6" fillId="0" borderId="20" xfId="1" applyNumberFormat="1" applyFont="1" applyFill="1" applyBorder="1" applyAlignment="1">
      <alignment horizontal="right" vertical="center" wrapText="1"/>
    </xf>
    <xf numFmtId="164" fontId="6" fillId="0" borderId="13" xfId="1"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43" fontId="6" fillId="0" borderId="18" xfId="1" applyFont="1" applyFill="1" applyBorder="1" applyAlignment="1">
      <alignment horizontal="center" vertical="center" wrapText="1"/>
    </xf>
    <xf numFmtId="164" fontId="8" fillId="5" borderId="12" xfId="0" applyNumberFormat="1"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164" fontId="8" fillId="5" borderId="14" xfId="0" applyNumberFormat="1" applyFont="1" applyFill="1" applyBorder="1" applyAlignment="1">
      <alignment horizontal="center" vertical="center" wrapText="1"/>
    </xf>
    <xf numFmtId="164" fontId="8" fillId="5" borderId="20"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4" xfId="0" applyFont="1" applyFill="1" applyBorder="1" applyAlignment="1">
      <alignment horizontal="center" vertical="center" wrapText="1"/>
    </xf>
    <xf numFmtId="164" fontId="6" fillId="0" borderId="12" xfId="1" applyNumberFormat="1" applyFont="1" applyBorder="1" applyAlignment="1">
      <alignment horizontal="center" vertical="center" wrapText="1"/>
    </xf>
    <xf numFmtId="164" fontId="6" fillId="0" borderId="20" xfId="1" applyNumberFormat="1" applyFont="1" applyBorder="1" applyAlignment="1">
      <alignment horizontal="center" vertical="center" wrapText="1"/>
    </xf>
    <xf numFmtId="164" fontId="6" fillId="0" borderId="21" xfId="1" applyNumberFormat="1" applyFont="1" applyBorder="1" applyAlignment="1">
      <alignment horizontal="center" vertical="center" wrapText="1"/>
    </xf>
    <xf numFmtId="164" fontId="6" fillId="0" borderId="14" xfId="1" applyNumberFormat="1" applyFont="1" applyBorder="1" applyAlignment="1">
      <alignment horizontal="center" vertical="center" wrapText="1"/>
    </xf>
    <xf numFmtId="164" fontId="6" fillId="0" borderId="16" xfId="1" applyNumberFormat="1"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9" xfId="0" applyFont="1" applyFill="1" applyBorder="1" applyAlignment="1">
      <alignment vertical="center" wrapText="1"/>
    </xf>
    <xf numFmtId="0" fontId="4" fillId="3" borderId="0"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9" xfId="0" applyFont="1" applyFill="1" applyBorder="1" applyAlignment="1">
      <alignment vertical="top"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10" xfId="0" applyFont="1" applyFill="1" applyBorder="1" applyAlignment="1">
      <alignment vertical="top" wrapText="1"/>
    </xf>
    <xf numFmtId="0" fontId="4" fillId="3" borderId="7" xfId="0" applyFont="1" applyFill="1" applyBorder="1" applyAlignment="1">
      <alignment vertical="top" wrapText="1"/>
    </xf>
    <xf numFmtId="0" fontId="4" fillId="3" borderId="6" xfId="0" applyFont="1" applyFill="1" applyBorder="1" applyAlignment="1">
      <alignment vertical="top" wrapText="1"/>
    </xf>
    <xf numFmtId="0" fontId="6" fillId="0" borderId="1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4"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0" zoomScaleNormal="110" workbookViewId="0">
      <selection activeCell="I4" sqref="I4:I5"/>
    </sheetView>
  </sheetViews>
  <sheetFormatPr defaultColWidth="8.6640625" defaultRowHeight="14.4" x14ac:dyDescent="0.3"/>
  <cols>
    <col min="1" max="1" width="79.44140625" style="4" customWidth="1"/>
    <col min="2" max="16384" width="8.6640625" style="4"/>
  </cols>
  <sheetData>
    <row r="1" spans="1:10" ht="30.75" customHeight="1" x14ac:dyDescent="0.35">
      <c r="A1" s="10" t="s">
        <v>22</v>
      </c>
      <c r="B1" s="3"/>
      <c r="C1" s="3"/>
      <c r="D1" s="3"/>
      <c r="E1" s="3"/>
      <c r="F1" s="3"/>
      <c r="G1" s="3"/>
      <c r="H1" s="3"/>
      <c r="I1" s="3"/>
    </row>
    <row r="2" spans="1:10" x14ac:dyDescent="0.35">
      <c r="A2" s="5" t="s">
        <v>8</v>
      </c>
      <c r="B2" s="3"/>
      <c r="C2" s="3"/>
      <c r="D2" s="3"/>
      <c r="E2" s="3"/>
      <c r="F2" s="3"/>
      <c r="G2" s="3"/>
      <c r="H2" s="3"/>
      <c r="I2" s="3"/>
    </row>
    <row r="3" spans="1:10" s="7" customFormat="1" ht="42.75" customHeight="1" x14ac:dyDescent="0.35">
      <c r="A3" s="8" t="s">
        <v>30</v>
      </c>
      <c r="B3" s="8"/>
      <c r="C3" s="8"/>
      <c r="D3" s="8"/>
      <c r="E3" s="8"/>
      <c r="F3" s="8"/>
      <c r="G3" s="8"/>
      <c r="H3" s="8"/>
      <c r="I3" s="8"/>
      <c r="J3" s="6"/>
    </row>
    <row r="4" spans="1:10" s="7" customFormat="1" ht="15" x14ac:dyDescent="0.25">
      <c r="A4" s="8" t="s">
        <v>23</v>
      </c>
      <c r="B4" s="8"/>
      <c r="C4" s="8"/>
      <c r="D4" s="8"/>
      <c r="E4" s="8"/>
      <c r="F4" s="8"/>
      <c r="G4" s="8"/>
      <c r="H4" s="8"/>
      <c r="I4" s="8"/>
    </row>
    <row r="5" spans="1:10" s="7" customFormat="1" ht="15" x14ac:dyDescent="0.25">
      <c r="A5" s="8" t="s">
        <v>24</v>
      </c>
      <c r="B5" s="8"/>
      <c r="C5" s="8"/>
      <c r="D5" s="8"/>
      <c r="E5" s="8"/>
      <c r="F5" s="8"/>
      <c r="G5" s="8"/>
      <c r="H5" s="8"/>
      <c r="I5" s="8"/>
    </row>
    <row r="6" spans="1:10" s="7" customFormat="1" ht="48.75" customHeight="1" x14ac:dyDescent="0.35">
      <c r="A6" s="8" t="s">
        <v>31</v>
      </c>
      <c r="B6" s="8"/>
      <c r="C6" s="8"/>
      <c r="D6" s="8"/>
      <c r="E6" s="8"/>
      <c r="F6" s="8"/>
      <c r="G6" s="8"/>
      <c r="H6" s="8"/>
      <c r="I6" s="8"/>
    </row>
    <row r="7" spans="1:10" s="7" customFormat="1" ht="61.5" customHeight="1" x14ac:dyDescent="0.35">
      <c r="A7" s="8" t="s">
        <v>32</v>
      </c>
      <c r="B7" s="8"/>
      <c r="C7" s="8"/>
      <c r="D7" s="8"/>
      <c r="E7" s="8"/>
      <c r="F7" s="8"/>
      <c r="G7" s="8"/>
      <c r="H7" s="8"/>
      <c r="I7" s="8"/>
    </row>
    <row r="8" spans="1:10" s="7" customFormat="1" ht="47.25" customHeight="1" x14ac:dyDescent="0.35">
      <c r="A8" s="8" t="s">
        <v>33</v>
      </c>
      <c r="B8" s="8"/>
      <c r="C8" s="8"/>
      <c r="D8" s="8"/>
      <c r="E8" s="8"/>
      <c r="F8" s="8"/>
      <c r="G8" s="8"/>
      <c r="H8" s="8"/>
      <c r="I8" s="8"/>
    </row>
    <row r="9" spans="1:10" s="7" customFormat="1" ht="50.25" customHeight="1" x14ac:dyDescent="0.35">
      <c r="A9" s="8" t="s">
        <v>34</v>
      </c>
      <c r="B9" s="8"/>
      <c r="C9" s="8"/>
      <c r="D9" s="8"/>
      <c r="E9" s="8"/>
      <c r="F9" s="8"/>
      <c r="G9" s="8"/>
      <c r="H9" s="8"/>
      <c r="I9" s="8"/>
    </row>
    <row r="10" spans="1:10" s="7" customFormat="1" ht="51.75" customHeight="1" x14ac:dyDescent="0.35">
      <c r="A10" s="9" t="s">
        <v>35</v>
      </c>
      <c r="B10" s="9"/>
      <c r="C10" s="9"/>
      <c r="D10" s="9"/>
      <c r="E10" s="9"/>
      <c r="F10" s="9"/>
      <c r="G10" s="9"/>
      <c r="H10" s="9"/>
      <c r="I10" s="9"/>
    </row>
    <row r="11" spans="1:10" s="7" customFormat="1" ht="36" customHeight="1" x14ac:dyDescent="0.35">
      <c r="A11" s="9" t="s">
        <v>36</v>
      </c>
      <c r="B11" s="9"/>
      <c r="C11" s="9"/>
      <c r="D11" s="9"/>
      <c r="E11" s="9"/>
      <c r="F11" s="9"/>
      <c r="G11" s="9"/>
      <c r="H11" s="9"/>
      <c r="I11" s="9"/>
    </row>
    <row r="12" spans="1:10" s="7" customFormat="1" ht="38.25" customHeight="1" x14ac:dyDescent="0.35">
      <c r="A12" s="9" t="s">
        <v>37</v>
      </c>
      <c r="B12" s="9"/>
      <c r="C12" s="9"/>
      <c r="D12" s="9"/>
      <c r="E12" s="9"/>
      <c r="F12" s="9"/>
      <c r="G12" s="9"/>
      <c r="H12" s="9"/>
      <c r="I12" s="9"/>
    </row>
    <row r="13" spans="1:10" s="7" customFormat="1" ht="54.75" customHeight="1" x14ac:dyDescent="0.3">
      <c r="A13" s="9" t="s">
        <v>38</v>
      </c>
      <c r="B13" s="9"/>
      <c r="C13" s="9"/>
      <c r="D13" s="9"/>
      <c r="E13" s="9"/>
      <c r="F13" s="9"/>
      <c r="G13" s="9"/>
      <c r="H13" s="9"/>
      <c r="I13" s="9"/>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tabSelected="1" workbookViewId="0">
      <selection activeCell="C35" sqref="C35"/>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2016</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51</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36">
        <v>0</v>
      </c>
      <c r="D8" s="15"/>
      <c r="E8" s="26"/>
      <c r="F8" s="36">
        <v>0</v>
      </c>
      <c r="G8" s="36">
        <v>0</v>
      </c>
      <c r="H8" s="16"/>
      <c r="I8" s="15"/>
      <c r="J8" s="17"/>
      <c r="K8" s="31"/>
      <c r="L8" s="36">
        <v>0</v>
      </c>
      <c r="M8" s="48">
        <v>22026193.350000001</v>
      </c>
      <c r="N8" s="35">
        <v>0</v>
      </c>
      <c r="O8" s="36">
        <v>0</v>
      </c>
      <c r="P8" s="51">
        <v>0</v>
      </c>
      <c r="Q8" s="32">
        <f>SUM(B8:P8)</f>
        <v>22026193.350000001</v>
      </c>
    </row>
    <row r="9" spans="1:17" ht="15" x14ac:dyDescent="0.25">
      <c r="A9" s="20" t="s">
        <v>27</v>
      </c>
      <c r="B9" s="35">
        <v>0</v>
      </c>
      <c r="C9" s="36">
        <v>0</v>
      </c>
      <c r="D9" s="15"/>
      <c r="E9" s="58"/>
      <c r="F9" s="36">
        <v>81323216.600000024</v>
      </c>
      <c r="G9" s="36">
        <v>149488907.21000001</v>
      </c>
      <c r="H9" s="15"/>
      <c r="I9" s="15"/>
      <c r="J9" s="15"/>
      <c r="K9" s="55"/>
      <c r="L9" s="36">
        <v>0</v>
      </c>
      <c r="M9" s="48">
        <v>0</v>
      </c>
      <c r="N9" s="35">
        <v>0</v>
      </c>
      <c r="O9" s="36">
        <v>0</v>
      </c>
      <c r="P9" s="51">
        <v>0</v>
      </c>
      <c r="Q9" s="32">
        <f t="shared" ref="Q9:Q27" si="0">SUM(B9:P9)</f>
        <v>230812123.81000003</v>
      </c>
    </row>
    <row r="10" spans="1:17" ht="15" x14ac:dyDescent="0.25">
      <c r="A10" s="20" t="s">
        <v>4</v>
      </c>
      <c r="B10" s="35">
        <v>0</v>
      </c>
      <c r="C10" s="36">
        <v>0</v>
      </c>
      <c r="D10" s="15"/>
      <c r="E10" s="58"/>
      <c r="F10" s="36">
        <v>0</v>
      </c>
      <c r="G10" s="36">
        <v>0</v>
      </c>
      <c r="H10" s="15"/>
      <c r="I10" s="15"/>
      <c r="J10" s="15"/>
      <c r="K10" s="26"/>
      <c r="L10" s="36">
        <v>0</v>
      </c>
      <c r="M10" s="48">
        <v>27921028.490000002</v>
      </c>
      <c r="N10" s="35">
        <v>0</v>
      </c>
      <c r="O10" s="36">
        <v>0</v>
      </c>
      <c r="P10" s="51">
        <v>0</v>
      </c>
      <c r="Q10" s="32">
        <f t="shared" si="0"/>
        <v>27921028.490000002</v>
      </c>
    </row>
    <row r="11" spans="1:17" ht="15" x14ac:dyDescent="0.25">
      <c r="A11" s="20" t="s">
        <v>20</v>
      </c>
      <c r="B11" s="35">
        <v>9160402.0899999999</v>
      </c>
      <c r="C11" s="36">
        <v>455664.23000000004</v>
      </c>
      <c r="D11" s="15"/>
      <c r="E11" s="58"/>
      <c r="F11" s="36">
        <v>0</v>
      </c>
      <c r="G11" s="36">
        <v>0</v>
      </c>
      <c r="H11" s="15"/>
      <c r="I11" s="15"/>
      <c r="J11" s="15"/>
      <c r="K11" s="26"/>
      <c r="L11" s="36">
        <v>0</v>
      </c>
      <c r="M11" s="48">
        <v>0</v>
      </c>
      <c r="N11" s="35">
        <v>0</v>
      </c>
      <c r="O11" s="36">
        <v>0</v>
      </c>
      <c r="P11" s="51">
        <v>0</v>
      </c>
      <c r="Q11" s="32">
        <f t="shared" si="0"/>
        <v>9616066.3200000003</v>
      </c>
    </row>
    <row r="12" spans="1:17" ht="15" x14ac:dyDescent="0.25">
      <c r="A12" s="20" t="s">
        <v>28</v>
      </c>
      <c r="B12" s="35">
        <v>69872750.87999998</v>
      </c>
      <c r="C12" s="36">
        <v>35213745.000000007</v>
      </c>
      <c r="D12" s="15"/>
      <c r="E12" s="55">
        <v>687473</v>
      </c>
      <c r="F12" s="36">
        <v>0</v>
      </c>
      <c r="G12" s="36">
        <v>0</v>
      </c>
      <c r="H12" s="15"/>
      <c r="I12" s="15"/>
      <c r="J12" s="15"/>
      <c r="K12" s="26"/>
      <c r="L12" s="36">
        <v>0</v>
      </c>
      <c r="M12" s="48">
        <v>0</v>
      </c>
      <c r="N12" s="35">
        <v>0</v>
      </c>
      <c r="O12" s="36">
        <v>0</v>
      </c>
      <c r="P12" s="51">
        <v>0</v>
      </c>
      <c r="Q12" s="32">
        <f t="shared" si="0"/>
        <v>105773968.88</v>
      </c>
    </row>
    <row r="13" spans="1:17" ht="15" x14ac:dyDescent="0.25">
      <c r="A13" s="21" t="s">
        <v>18</v>
      </c>
      <c r="B13" s="35">
        <v>0</v>
      </c>
      <c r="C13" s="36">
        <v>0</v>
      </c>
      <c r="D13" s="15"/>
      <c r="E13" s="58"/>
      <c r="F13" s="36">
        <v>0</v>
      </c>
      <c r="G13" s="36">
        <v>0</v>
      </c>
      <c r="H13" s="15"/>
      <c r="I13" s="15"/>
      <c r="J13" s="15"/>
      <c r="K13" s="26"/>
      <c r="L13" s="36">
        <v>0</v>
      </c>
      <c r="M13" s="48">
        <v>0</v>
      </c>
      <c r="N13" s="35">
        <v>0</v>
      </c>
      <c r="O13" s="36">
        <v>0</v>
      </c>
      <c r="P13" s="51">
        <v>0</v>
      </c>
      <c r="Q13" s="32">
        <f t="shared" si="0"/>
        <v>0</v>
      </c>
    </row>
    <row r="14" spans="1:17" ht="15" x14ac:dyDescent="0.25">
      <c r="A14" s="21" t="s">
        <v>19</v>
      </c>
      <c r="B14" s="35">
        <v>0</v>
      </c>
      <c r="C14" s="36">
        <v>0</v>
      </c>
      <c r="D14" s="15"/>
      <c r="E14" s="26"/>
      <c r="F14" s="36">
        <v>10310247.99</v>
      </c>
      <c r="G14" s="36">
        <v>0</v>
      </c>
      <c r="H14" s="57"/>
      <c r="I14" s="15"/>
      <c r="J14" s="15"/>
      <c r="K14" s="26"/>
      <c r="L14" s="36">
        <v>0</v>
      </c>
      <c r="M14" s="48">
        <v>0</v>
      </c>
      <c r="N14" s="35">
        <v>0</v>
      </c>
      <c r="O14" s="36">
        <v>0</v>
      </c>
      <c r="P14" s="51">
        <v>0</v>
      </c>
      <c r="Q14" s="32">
        <f t="shared" si="0"/>
        <v>10310247.99</v>
      </c>
    </row>
    <row r="15" spans="1:17" ht="15" x14ac:dyDescent="0.25">
      <c r="A15" s="20" t="s">
        <v>26</v>
      </c>
      <c r="B15" s="35">
        <v>24270975.500000004</v>
      </c>
      <c r="C15" s="36">
        <v>27873012.989999998</v>
      </c>
      <c r="D15" s="15"/>
      <c r="E15" s="26"/>
      <c r="F15" s="36">
        <v>0</v>
      </c>
      <c r="G15" s="36">
        <v>0</v>
      </c>
      <c r="H15" s="15"/>
      <c r="I15" s="15"/>
      <c r="J15" s="15"/>
      <c r="K15" s="26"/>
      <c r="L15" s="36">
        <v>0</v>
      </c>
      <c r="M15" s="48">
        <v>0</v>
      </c>
      <c r="N15" s="35">
        <v>0</v>
      </c>
      <c r="O15" s="36">
        <v>0</v>
      </c>
      <c r="P15" s="51">
        <v>0</v>
      </c>
      <c r="Q15" s="32">
        <f t="shared" si="0"/>
        <v>52143988.490000002</v>
      </c>
    </row>
    <row r="16" spans="1:17" ht="15" x14ac:dyDescent="0.25">
      <c r="A16" s="20" t="s">
        <v>29</v>
      </c>
      <c r="B16" s="35">
        <v>0</v>
      </c>
      <c r="C16" s="36">
        <v>0</v>
      </c>
      <c r="D16" s="15"/>
      <c r="E16" s="26"/>
      <c r="F16" s="36">
        <v>0</v>
      </c>
      <c r="G16" s="36">
        <v>0</v>
      </c>
      <c r="H16" s="15"/>
      <c r="I16" s="15"/>
      <c r="J16" s="15"/>
      <c r="K16" s="26"/>
      <c r="L16" s="36">
        <v>0</v>
      </c>
      <c r="M16" s="48">
        <v>23145855.010000002</v>
      </c>
      <c r="N16" s="35">
        <v>0</v>
      </c>
      <c r="O16" s="36">
        <v>0</v>
      </c>
      <c r="P16" s="51">
        <v>0</v>
      </c>
      <c r="Q16" s="32">
        <f t="shared" si="0"/>
        <v>23145855.010000002</v>
      </c>
    </row>
    <row r="17" spans="1:17" ht="15" x14ac:dyDescent="0.25">
      <c r="A17" s="20" t="s">
        <v>6</v>
      </c>
      <c r="B17" s="35">
        <v>0</v>
      </c>
      <c r="C17" s="36">
        <v>0</v>
      </c>
      <c r="D17" s="15"/>
      <c r="E17" s="26"/>
      <c r="F17" s="36">
        <v>0</v>
      </c>
      <c r="G17" s="36">
        <v>0</v>
      </c>
      <c r="H17" s="15"/>
      <c r="I17" s="15"/>
      <c r="J17" s="15"/>
      <c r="K17" s="26"/>
      <c r="L17" s="36">
        <v>0</v>
      </c>
      <c r="M17" s="48">
        <v>16750373.619999999</v>
      </c>
      <c r="N17" s="35">
        <v>0</v>
      </c>
      <c r="O17" s="36">
        <v>0</v>
      </c>
      <c r="P17" s="51">
        <v>0</v>
      </c>
      <c r="Q17" s="32">
        <f t="shared" si="0"/>
        <v>16750373.619999999</v>
      </c>
    </row>
    <row r="18" spans="1:17" s="41" customFormat="1" ht="13.5" x14ac:dyDescent="0.2">
      <c r="A18" s="22" t="s">
        <v>39</v>
      </c>
      <c r="B18" s="37">
        <f>SUM(B8:B17)</f>
        <v>103304128.46999998</v>
      </c>
      <c r="C18" s="38">
        <f>SUM(C8:C17)</f>
        <v>63542422.219999999</v>
      </c>
      <c r="D18" s="38">
        <f t="shared" ref="D18:E18" si="1">SUM(D8:D17)</f>
        <v>0</v>
      </c>
      <c r="E18" s="38">
        <f t="shared" si="1"/>
        <v>687473</v>
      </c>
      <c r="F18" s="37">
        <f>SUM(F8:F17)</f>
        <v>91633464.590000018</v>
      </c>
      <c r="G18" s="38">
        <f>SUM(G8:G17)</f>
        <v>149488907.21000001</v>
      </c>
      <c r="H18" s="38">
        <f t="shared" ref="H18:K18" si="2">SUM(H8:H17)</f>
        <v>0</v>
      </c>
      <c r="I18" s="38">
        <f t="shared" si="2"/>
        <v>0</v>
      </c>
      <c r="J18" s="38">
        <f t="shared" si="2"/>
        <v>0</v>
      </c>
      <c r="K18" s="38">
        <f t="shared" si="2"/>
        <v>0</v>
      </c>
      <c r="L18" s="37">
        <f>SUM(L8:L17)</f>
        <v>0</v>
      </c>
      <c r="M18" s="45">
        <f>SUM(M8:M17)</f>
        <v>89843450.470000014</v>
      </c>
      <c r="N18" s="37">
        <f>SUM(N8:N17)</f>
        <v>0</v>
      </c>
      <c r="O18" s="45">
        <f>SUM(O8:O17)</f>
        <v>0</v>
      </c>
      <c r="P18" s="39">
        <f>SUM(P8:P17)</f>
        <v>0</v>
      </c>
      <c r="Q18" s="40">
        <f t="shared" si="0"/>
        <v>498499845.96000004</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15"/>
      <c r="E20" s="26"/>
      <c r="F20" s="36">
        <v>0</v>
      </c>
      <c r="G20" s="36">
        <v>0</v>
      </c>
      <c r="H20" s="15"/>
      <c r="I20" s="15"/>
      <c r="J20" s="15"/>
      <c r="K20" s="26"/>
      <c r="L20" s="36">
        <v>0</v>
      </c>
      <c r="M20" s="48">
        <v>65102849.869999997</v>
      </c>
      <c r="N20" s="35">
        <v>0</v>
      </c>
      <c r="O20" s="36">
        <v>0</v>
      </c>
      <c r="P20" s="51">
        <v>0</v>
      </c>
      <c r="Q20" s="32">
        <f t="shared" si="0"/>
        <v>65102849.869999997</v>
      </c>
    </row>
    <row r="21" spans="1:17" ht="15" x14ac:dyDescent="0.25">
      <c r="A21" s="20" t="s">
        <v>44</v>
      </c>
      <c r="B21" s="35">
        <v>0</v>
      </c>
      <c r="C21" s="36">
        <v>0</v>
      </c>
      <c r="D21" s="15"/>
      <c r="E21" s="26"/>
      <c r="F21" s="36">
        <v>0</v>
      </c>
      <c r="G21" s="36">
        <v>0</v>
      </c>
      <c r="H21" s="15"/>
      <c r="I21" s="15"/>
      <c r="J21" s="15"/>
      <c r="K21" s="26"/>
      <c r="L21" s="36">
        <v>0</v>
      </c>
      <c r="M21" s="48">
        <v>0</v>
      </c>
      <c r="N21" s="35">
        <v>0</v>
      </c>
      <c r="O21" s="36">
        <v>0</v>
      </c>
      <c r="P21" s="51">
        <v>0</v>
      </c>
      <c r="Q21" s="32">
        <f t="shared" si="0"/>
        <v>0</v>
      </c>
    </row>
    <row r="22" spans="1:17" ht="15" x14ac:dyDescent="0.25">
      <c r="A22" s="20" t="s">
        <v>45</v>
      </c>
      <c r="B22" s="35">
        <v>0</v>
      </c>
      <c r="C22" s="36">
        <v>0</v>
      </c>
      <c r="D22" s="15"/>
      <c r="E22" s="55">
        <v>327255.3</v>
      </c>
      <c r="F22" s="36">
        <v>0</v>
      </c>
      <c r="G22" s="36">
        <v>0</v>
      </c>
      <c r="H22" s="15"/>
      <c r="I22" s="15"/>
      <c r="J22" s="15"/>
      <c r="K22" s="26"/>
      <c r="L22" s="36">
        <v>0</v>
      </c>
      <c r="M22" s="48">
        <v>92050881.3800008</v>
      </c>
      <c r="N22" s="35">
        <v>0</v>
      </c>
      <c r="O22" s="36">
        <v>0</v>
      </c>
      <c r="P22" s="51">
        <v>0</v>
      </c>
      <c r="Q22" s="32">
        <f t="shared" si="0"/>
        <v>92378136.680000797</v>
      </c>
    </row>
    <row r="23" spans="1:17" ht="15" x14ac:dyDescent="0.25">
      <c r="A23" s="22" t="s">
        <v>46</v>
      </c>
      <c r="B23" s="37">
        <f>SUM(B20:B22)</f>
        <v>0</v>
      </c>
      <c r="C23" s="38">
        <f>SUM(C20:C22)</f>
        <v>0</v>
      </c>
      <c r="D23" s="38">
        <f t="shared" ref="D23:E23" si="3">SUM(D20:D22)</f>
        <v>0</v>
      </c>
      <c r="E23" s="38">
        <f t="shared" si="3"/>
        <v>327255.3</v>
      </c>
      <c r="F23" s="37">
        <f>SUM(F20:F22)</f>
        <v>0</v>
      </c>
      <c r="G23" s="38">
        <f>SUM(G20:G22)</f>
        <v>0</v>
      </c>
      <c r="H23" s="38">
        <f t="shared" ref="H23:K23" si="4">SUM(H20:H22)</f>
        <v>0</v>
      </c>
      <c r="I23" s="38">
        <f t="shared" si="4"/>
        <v>0</v>
      </c>
      <c r="J23" s="38">
        <f t="shared" si="4"/>
        <v>0</v>
      </c>
      <c r="K23" s="38">
        <f t="shared" si="4"/>
        <v>0</v>
      </c>
      <c r="L23" s="37">
        <f>SUM(L20:L22)</f>
        <v>0</v>
      </c>
      <c r="M23" s="45">
        <f>SUM(M20:M22)</f>
        <v>157153731.2500008</v>
      </c>
      <c r="N23" s="37">
        <f>SUM(N20:N22)</f>
        <v>0</v>
      </c>
      <c r="O23" s="38">
        <f>SUM(O20:O22)</f>
        <v>0</v>
      </c>
      <c r="P23" s="39">
        <f>SUM(P20:P22)</f>
        <v>0</v>
      </c>
      <c r="Q23" s="40">
        <f t="shared" si="0"/>
        <v>157480986.55000082</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6">
        <v>0</v>
      </c>
      <c r="M25" s="48">
        <v>0</v>
      </c>
      <c r="N25" s="35">
        <v>0</v>
      </c>
      <c r="O25" s="36">
        <v>0</v>
      </c>
      <c r="P25" s="51">
        <v>0</v>
      </c>
      <c r="Q25" s="32">
        <f t="shared" si="0"/>
        <v>0</v>
      </c>
    </row>
    <row r="26" spans="1:17" ht="15" x14ac:dyDescent="0.25">
      <c r="A26" s="20" t="s">
        <v>42</v>
      </c>
      <c r="B26" s="35">
        <v>0</v>
      </c>
      <c r="C26" s="36">
        <v>0</v>
      </c>
      <c r="D26" s="15"/>
      <c r="E26" s="26"/>
      <c r="F26" s="36">
        <v>0</v>
      </c>
      <c r="G26" s="36">
        <v>0</v>
      </c>
      <c r="H26" s="15"/>
      <c r="I26" s="15"/>
      <c r="J26" s="15"/>
      <c r="K26" s="26"/>
      <c r="L26" s="36">
        <v>0</v>
      </c>
      <c r="M26" s="56">
        <v>7269368.96</v>
      </c>
      <c r="N26" s="35">
        <v>0</v>
      </c>
      <c r="O26" s="36">
        <v>0</v>
      </c>
      <c r="P26" s="51">
        <v>0</v>
      </c>
      <c r="Q26" s="32">
        <f t="shared" si="0"/>
        <v>7269368.96</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7269368.96</v>
      </c>
      <c r="N27" s="37">
        <f>SUM(N25:N26)</f>
        <v>0</v>
      </c>
      <c r="O27" s="38">
        <f>SUM(O25:O26)</f>
        <v>0</v>
      </c>
      <c r="P27" s="46">
        <f>SUM(P25:P26)</f>
        <v>0</v>
      </c>
      <c r="Q27" s="40">
        <f t="shared" si="0"/>
        <v>7269368.96</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103"/>
      <c r="E29" s="104"/>
      <c r="F29" s="67">
        <v>0</v>
      </c>
      <c r="G29" s="70"/>
      <c r="H29" s="103"/>
      <c r="I29" s="105"/>
      <c r="J29" s="103"/>
      <c r="K29" s="104"/>
      <c r="L29" s="67">
        <v>19737246.169999998</v>
      </c>
      <c r="M29" s="70"/>
      <c r="N29" s="67">
        <v>0</v>
      </c>
      <c r="O29" s="68"/>
      <c r="P29" s="69"/>
      <c r="Q29" s="40">
        <f t="shared" ref="Q29:Q31" si="7">SUM(B29:P29)</f>
        <v>19737246.169999998</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103"/>
      <c r="E31" s="104"/>
      <c r="F31" s="67">
        <v>0</v>
      </c>
      <c r="G31" s="70"/>
      <c r="H31" s="103"/>
      <c r="I31" s="105"/>
      <c r="J31" s="103"/>
      <c r="K31" s="104"/>
      <c r="L31" s="67">
        <v>1953605.1399999997</v>
      </c>
      <c r="M31" s="70"/>
      <c r="N31" s="67">
        <v>0</v>
      </c>
      <c r="O31" s="68"/>
      <c r="P31" s="69"/>
      <c r="Q31" s="40">
        <f t="shared" si="7"/>
        <v>1953605.1399999997</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166846550.69</v>
      </c>
      <c r="C33" s="63"/>
      <c r="D33" s="64">
        <f>SUM(D18:E18,D23:E23,D27:E27,D29,D31)</f>
        <v>1014728.3</v>
      </c>
      <c r="E33" s="63"/>
      <c r="F33" s="60">
        <f>SUM(F18:G18,F23:G23,F27:G27,F29,F31)</f>
        <v>241122371.80000001</v>
      </c>
      <c r="G33" s="63"/>
      <c r="H33" s="64">
        <f>SUM(H18:I18,H23:I23,H27:I27,H29,H31)</f>
        <v>0</v>
      </c>
      <c r="I33" s="63"/>
      <c r="J33" s="64">
        <f>SUM(J18:K18,J23:K23,J27:K27,J29,J31)</f>
        <v>0</v>
      </c>
      <c r="K33" s="63"/>
      <c r="L33" s="60">
        <f>SUM(L18:M18,L23:M23,L27:M27,L29,L31)</f>
        <v>275957401.99000078</v>
      </c>
      <c r="M33" s="64"/>
      <c r="N33" s="60">
        <f>SUM(N18:P18,N23:P23,N27:P27,N29,N31)</f>
        <v>0</v>
      </c>
      <c r="O33" s="61"/>
      <c r="P33" s="62"/>
      <c r="Q33" s="40">
        <f>SUM(B33:P33)</f>
        <v>684941052.78000081</v>
      </c>
    </row>
    <row r="34" spans="1:17" x14ac:dyDescent="0.25">
      <c r="Q34" s="11">
        <f>SUM(Q18,Q23,Q27,Q29,Q31)-Q33</f>
        <v>0</v>
      </c>
    </row>
    <row r="35" spans="1:17" x14ac:dyDescent="0.25">
      <c r="P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Q35"/>
  <sheetViews>
    <sheetView workbookViewId="0">
      <selection activeCell="Q8" sqref="Q8:Q33"/>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2017</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50</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53">
        <v>0</v>
      </c>
      <c r="D8" s="36">
        <v>0</v>
      </c>
      <c r="E8" s="31">
        <v>0</v>
      </c>
      <c r="F8" s="35">
        <v>0</v>
      </c>
      <c r="G8" s="53">
        <v>0</v>
      </c>
      <c r="H8" s="36">
        <v>0</v>
      </c>
      <c r="I8" s="36">
        <v>0</v>
      </c>
      <c r="J8" s="36">
        <v>0</v>
      </c>
      <c r="K8" s="31">
        <v>0</v>
      </c>
      <c r="L8" s="35">
        <v>0</v>
      </c>
      <c r="M8" s="53">
        <v>50616113.609999999</v>
      </c>
      <c r="N8" s="35">
        <v>0</v>
      </c>
      <c r="O8" s="53">
        <v>0</v>
      </c>
      <c r="P8" s="36">
        <v>0</v>
      </c>
      <c r="Q8" s="32">
        <f>SUM(B8:P8)</f>
        <v>50616113.609999999</v>
      </c>
    </row>
    <row r="9" spans="1:17" ht="15" x14ac:dyDescent="0.25">
      <c r="A9" s="20" t="s">
        <v>27</v>
      </c>
      <c r="B9" s="35">
        <v>0</v>
      </c>
      <c r="C9" s="53">
        <v>0</v>
      </c>
      <c r="D9" s="36">
        <v>0</v>
      </c>
      <c r="E9" s="31">
        <v>0</v>
      </c>
      <c r="F9" s="35">
        <v>119315758.31</v>
      </c>
      <c r="G9" s="53">
        <v>255946429.13999996</v>
      </c>
      <c r="H9" s="36">
        <v>0</v>
      </c>
      <c r="I9" s="36">
        <v>0</v>
      </c>
      <c r="J9" s="36">
        <v>0</v>
      </c>
      <c r="K9" s="31">
        <v>0</v>
      </c>
      <c r="L9" s="35">
        <v>0</v>
      </c>
      <c r="M9" s="53">
        <v>0</v>
      </c>
      <c r="N9" s="35">
        <v>0</v>
      </c>
      <c r="O9" s="53">
        <v>0</v>
      </c>
      <c r="P9" s="36">
        <v>0</v>
      </c>
      <c r="Q9" s="32">
        <f t="shared" ref="Q9:Q27" si="0">SUM(B9:P9)</f>
        <v>375262187.44999993</v>
      </c>
    </row>
    <row r="10" spans="1:17" ht="15" x14ac:dyDescent="0.25">
      <c r="A10" s="20" t="s">
        <v>4</v>
      </c>
      <c r="B10" s="35">
        <v>0</v>
      </c>
      <c r="C10" s="53">
        <v>0</v>
      </c>
      <c r="D10" s="36">
        <v>0</v>
      </c>
      <c r="E10" s="31">
        <v>0</v>
      </c>
      <c r="F10" s="35">
        <v>0</v>
      </c>
      <c r="G10" s="53">
        <v>0</v>
      </c>
      <c r="H10" s="36">
        <v>0</v>
      </c>
      <c r="I10" s="36">
        <v>0</v>
      </c>
      <c r="J10" s="36">
        <v>0</v>
      </c>
      <c r="K10" s="31">
        <v>0</v>
      </c>
      <c r="L10" s="35">
        <v>0</v>
      </c>
      <c r="M10" s="53">
        <v>70736909.450000003</v>
      </c>
      <c r="N10" s="35">
        <v>0</v>
      </c>
      <c r="O10" s="53">
        <v>0</v>
      </c>
      <c r="P10" s="36">
        <v>0</v>
      </c>
      <c r="Q10" s="32">
        <f t="shared" si="0"/>
        <v>70736909.450000003</v>
      </c>
    </row>
    <row r="11" spans="1:17" ht="15" x14ac:dyDescent="0.25">
      <c r="A11" s="20" t="s">
        <v>20</v>
      </c>
      <c r="B11" s="35">
        <v>13192622.539999999</v>
      </c>
      <c r="C11" s="53">
        <v>1228897.8</v>
      </c>
      <c r="D11" s="36">
        <v>0</v>
      </c>
      <c r="E11" s="31">
        <v>0</v>
      </c>
      <c r="F11" s="35">
        <v>0</v>
      </c>
      <c r="G11" s="53">
        <v>0</v>
      </c>
      <c r="H11" s="36">
        <v>0</v>
      </c>
      <c r="I11" s="36">
        <v>0</v>
      </c>
      <c r="J11" s="36">
        <v>0</v>
      </c>
      <c r="K11" s="31">
        <v>0</v>
      </c>
      <c r="L11" s="35">
        <v>0</v>
      </c>
      <c r="M11" s="53">
        <v>0</v>
      </c>
      <c r="N11" s="35">
        <v>0</v>
      </c>
      <c r="O11" s="53">
        <v>0</v>
      </c>
      <c r="P11" s="36">
        <v>0</v>
      </c>
      <c r="Q11" s="32">
        <f t="shared" si="0"/>
        <v>14421520.34</v>
      </c>
    </row>
    <row r="12" spans="1:17" ht="15" x14ac:dyDescent="0.25">
      <c r="A12" s="20" t="s">
        <v>28</v>
      </c>
      <c r="B12" s="35">
        <v>75161851.530000001</v>
      </c>
      <c r="C12" s="53">
        <v>49156230.590000004</v>
      </c>
      <c r="D12" s="36">
        <v>0</v>
      </c>
      <c r="E12" s="31">
        <v>317682</v>
      </c>
      <c r="F12" s="35">
        <v>0</v>
      </c>
      <c r="G12" s="53">
        <v>0</v>
      </c>
      <c r="H12" s="36">
        <v>0</v>
      </c>
      <c r="I12" s="36">
        <v>0</v>
      </c>
      <c r="J12" s="36">
        <v>0</v>
      </c>
      <c r="K12" s="31">
        <v>0</v>
      </c>
      <c r="L12" s="35">
        <v>0</v>
      </c>
      <c r="M12" s="53">
        <v>0</v>
      </c>
      <c r="N12" s="35">
        <v>0</v>
      </c>
      <c r="O12" s="53">
        <v>0</v>
      </c>
      <c r="P12" s="36">
        <v>0</v>
      </c>
      <c r="Q12" s="32">
        <f t="shared" si="0"/>
        <v>124635764.12</v>
      </c>
    </row>
    <row r="13" spans="1:17" ht="15" x14ac:dyDescent="0.25">
      <c r="A13" s="21" t="s">
        <v>18</v>
      </c>
      <c r="B13" s="35">
        <v>0</v>
      </c>
      <c r="C13" s="53">
        <v>0</v>
      </c>
      <c r="D13" s="36">
        <v>0</v>
      </c>
      <c r="E13" s="31">
        <v>0</v>
      </c>
      <c r="F13" s="35">
        <v>0</v>
      </c>
      <c r="G13" s="53">
        <v>0</v>
      </c>
      <c r="H13" s="36">
        <v>0</v>
      </c>
      <c r="I13" s="36">
        <v>0</v>
      </c>
      <c r="J13" s="36">
        <v>0</v>
      </c>
      <c r="K13" s="31">
        <v>0</v>
      </c>
      <c r="L13" s="35">
        <v>0</v>
      </c>
      <c r="M13" s="53">
        <v>0</v>
      </c>
      <c r="N13" s="35">
        <v>0</v>
      </c>
      <c r="O13" s="53">
        <v>0</v>
      </c>
      <c r="P13" s="36">
        <v>0</v>
      </c>
      <c r="Q13" s="32">
        <f t="shared" si="0"/>
        <v>0</v>
      </c>
    </row>
    <row r="14" spans="1:17" ht="15" x14ac:dyDescent="0.25">
      <c r="A14" s="21" t="s">
        <v>19</v>
      </c>
      <c r="B14" s="35">
        <v>0</v>
      </c>
      <c r="C14" s="53">
        <v>0</v>
      </c>
      <c r="D14" s="36">
        <v>0</v>
      </c>
      <c r="E14" s="31">
        <v>0</v>
      </c>
      <c r="F14" s="35">
        <v>16325263.350000001</v>
      </c>
      <c r="G14" s="53">
        <v>0</v>
      </c>
      <c r="H14" s="36">
        <v>0</v>
      </c>
      <c r="I14" s="36">
        <v>0</v>
      </c>
      <c r="J14" s="36">
        <v>0</v>
      </c>
      <c r="K14" s="31">
        <v>0</v>
      </c>
      <c r="L14" s="35">
        <v>373741.75</v>
      </c>
      <c r="M14" s="53">
        <v>0</v>
      </c>
      <c r="N14" s="35">
        <v>0</v>
      </c>
      <c r="O14" s="53">
        <v>0</v>
      </c>
      <c r="P14" s="36">
        <v>0</v>
      </c>
      <c r="Q14" s="32">
        <f t="shared" si="0"/>
        <v>16699005.100000001</v>
      </c>
    </row>
    <row r="15" spans="1:17" ht="15" x14ac:dyDescent="0.25">
      <c r="A15" s="20" t="s">
        <v>26</v>
      </c>
      <c r="B15" s="35">
        <v>26058512.699999999</v>
      </c>
      <c r="C15" s="53">
        <v>29257444.699999999</v>
      </c>
      <c r="D15" s="36">
        <v>0</v>
      </c>
      <c r="E15" s="31">
        <v>0</v>
      </c>
      <c r="F15" s="35">
        <v>0</v>
      </c>
      <c r="G15" s="53">
        <v>0</v>
      </c>
      <c r="H15" s="36">
        <v>0</v>
      </c>
      <c r="I15" s="36">
        <v>0</v>
      </c>
      <c r="J15" s="36">
        <v>0</v>
      </c>
      <c r="K15" s="31">
        <v>0</v>
      </c>
      <c r="L15" s="35">
        <v>0</v>
      </c>
      <c r="M15" s="53">
        <v>0</v>
      </c>
      <c r="N15" s="35">
        <v>0</v>
      </c>
      <c r="O15" s="53">
        <v>0</v>
      </c>
      <c r="P15" s="36">
        <v>0</v>
      </c>
      <c r="Q15" s="32">
        <f t="shared" si="0"/>
        <v>55315957.399999999</v>
      </c>
    </row>
    <row r="16" spans="1:17" ht="15" x14ac:dyDescent="0.25">
      <c r="A16" s="20" t="s">
        <v>29</v>
      </c>
      <c r="B16" s="35">
        <v>0</v>
      </c>
      <c r="C16" s="53">
        <v>0</v>
      </c>
      <c r="D16" s="36">
        <v>0</v>
      </c>
      <c r="E16" s="31">
        <v>0</v>
      </c>
      <c r="F16" s="35">
        <v>0</v>
      </c>
      <c r="G16" s="53">
        <v>0</v>
      </c>
      <c r="H16" s="36">
        <v>0</v>
      </c>
      <c r="I16" s="36">
        <v>0</v>
      </c>
      <c r="J16" s="36">
        <v>0</v>
      </c>
      <c r="K16" s="31">
        <v>0</v>
      </c>
      <c r="L16" s="35">
        <v>0</v>
      </c>
      <c r="M16" s="53">
        <v>55990790.969999999</v>
      </c>
      <c r="N16" s="35">
        <v>0</v>
      </c>
      <c r="O16" s="53">
        <v>0</v>
      </c>
      <c r="P16" s="36">
        <v>0</v>
      </c>
      <c r="Q16" s="32">
        <f t="shared" si="0"/>
        <v>55990790.969999999</v>
      </c>
    </row>
    <row r="17" spans="1:17" ht="15" x14ac:dyDescent="0.25">
      <c r="A17" s="20" t="s">
        <v>6</v>
      </c>
      <c r="B17" s="35">
        <v>0</v>
      </c>
      <c r="C17" s="53">
        <v>0</v>
      </c>
      <c r="D17" s="36">
        <v>0</v>
      </c>
      <c r="E17" s="31">
        <v>0</v>
      </c>
      <c r="F17" s="35">
        <v>0</v>
      </c>
      <c r="G17" s="53">
        <v>0</v>
      </c>
      <c r="H17" s="36">
        <v>0</v>
      </c>
      <c r="I17" s="36">
        <v>0</v>
      </c>
      <c r="J17" s="36">
        <v>0</v>
      </c>
      <c r="K17" s="31">
        <v>0</v>
      </c>
      <c r="L17" s="35">
        <v>0</v>
      </c>
      <c r="M17" s="53">
        <v>160951145.0500001</v>
      </c>
      <c r="N17" s="35">
        <v>0</v>
      </c>
      <c r="O17" s="53">
        <v>0</v>
      </c>
      <c r="P17" s="36">
        <v>0</v>
      </c>
      <c r="Q17" s="32">
        <f t="shared" si="0"/>
        <v>160951145.0500001</v>
      </c>
    </row>
    <row r="18" spans="1:17" s="41" customFormat="1" ht="13.5" x14ac:dyDescent="0.2">
      <c r="A18" s="22" t="s">
        <v>39</v>
      </c>
      <c r="B18" s="37">
        <f>SUM(B8:B17)</f>
        <v>114412986.77</v>
      </c>
      <c r="C18" s="38">
        <f>SUM(C8:C17)</f>
        <v>79642573.090000004</v>
      </c>
      <c r="D18" s="38">
        <f t="shared" ref="D18:E18" si="1">SUM(D8:D17)</f>
        <v>0</v>
      </c>
      <c r="E18" s="38">
        <f t="shared" si="1"/>
        <v>317682</v>
      </c>
      <c r="F18" s="37">
        <f>SUM(F8:F17)</f>
        <v>135641021.66</v>
      </c>
      <c r="G18" s="38">
        <f>SUM(G8:G17)</f>
        <v>255946429.13999996</v>
      </c>
      <c r="H18" s="38">
        <f t="shared" ref="H18:K18" si="2">SUM(H8:H17)</f>
        <v>0</v>
      </c>
      <c r="I18" s="38">
        <f t="shared" si="2"/>
        <v>0</v>
      </c>
      <c r="J18" s="38">
        <f t="shared" si="2"/>
        <v>0</v>
      </c>
      <c r="K18" s="38">
        <f t="shared" si="2"/>
        <v>0</v>
      </c>
      <c r="L18" s="37">
        <f>SUM(L8:L17)</f>
        <v>373741.75</v>
      </c>
      <c r="M18" s="45">
        <f>SUM(M8:M17)</f>
        <v>338294959.0800001</v>
      </c>
      <c r="N18" s="37">
        <f>SUM(N8:N17)</f>
        <v>0</v>
      </c>
      <c r="O18" s="45">
        <f>SUM(O8:O17)</f>
        <v>0</v>
      </c>
      <c r="P18" s="39">
        <f>SUM(P8:P17)</f>
        <v>0</v>
      </c>
      <c r="Q18" s="40">
        <f t="shared" si="0"/>
        <v>924629393.49000001</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36">
        <v>0</v>
      </c>
      <c r="E20" s="31">
        <v>0</v>
      </c>
      <c r="F20" s="35">
        <v>0</v>
      </c>
      <c r="G20" s="53">
        <v>0</v>
      </c>
      <c r="H20" s="36">
        <v>0</v>
      </c>
      <c r="I20" s="36">
        <v>0</v>
      </c>
      <c r="J20" s="36">
        <v>0</v>
      </c>
      <c r="K20" s="31">
        <v>0</v>
      </c>
      <c r="L20" s="35">
        <v>0</v>
      </c>
      <c r="M20" s="53">
        <v>71098601.950000003</v>
      </c>
      <c r="N20" s="35">
        <v>0</v>
      </c>
      <c r="O20" s="53">
        <v>0</v>
      </c>
      <c r="P20" s="36">
        <v>0</v>
      </c>
      <c r="Q20" s="32">
        <f t="shared" si="0"/>
        <v>71098601.950000003</v>
      </c>
    </row>
    <row r="21" spans="1:17" ht="15" x14ac:dyDescent="0.25">
      <c r="A21" s="20" t="s">
        <v>44</v>
      </c>
      <c r="B21" s="35">
        <v>0</v>
      </c>
      <c r="C21" s="36">
        <v>0</v>
      </c>
      <c r="D21" s="36">
        <v>0</v>
      </c>
      <c r="E21" s="31">
        <v>0</v>
      </c>
      <c r="F21" s="35">
        <v>0</v>
      </c>
      <c r="G21" s="53">
        <v>0</v>
      </c>
      <c r="H21" s="36">
        <v>0</v>
      </c>
      <c r="I21" s="36">
        <v>0</v>
      </c>
      <c r="J21" s="36">
        <v>0</v>
      </c>
      <c r="K21" s="31">
        <v>0</v>
      </c>
      <c r="L21" s="35">
        <v>0</v>
      </c>
      <c r="M21" s="53">
        <v>0</v>
      </c>
      <c r="N21" s="35">
        <v>0</v>
      </c>
      <c r="O21" s="53">
        <v>0</v>
      </c>
      <c r="P21" s="36">
        <v>0</v>
      </c>
      <c r="Q21" s="32">
        <f t="shared" si="0"/>
        <v>0</v>
      </c>
    </row>
    <row r="22" spans="1:17" ht="15" x14ac:dyDescent="0.25">
      <c r="A22" s="20" t="s">
        <v>45</v>
      </c>
      <c r="B22" s="35">
        <v>0</v>
      </c>
      <c r="C22" s="36">
        <v>0</v>
      </c>
      <c r="D22" s="36">
        <v>0</v>
      </c>
      <c r="E22" s="31">
        <v>491850</v>
      </c>
      <c r="F22" s="35">
        <v>0</v>
      </c>
      <c r="G22" s="53">
        <v>0</v>
      </c>
      <c r="H22" s="36">
        <v>0</v>
      </c>
      <c r="I22" s="36">
        <v>0</v>
      </c>
      <c r="J22" s="36">
        <v>0</v>
      </c>
      <c r="K22" s="31">
        <v>0</v>
      </c>
      <c r="L22" s="35">
        <v>0</v>
      </c>
      <c r="M22" s="53">
        <v>111954183.75999999</v>
      </c>
      <c r="N22" s="35">
        <v>0</v>
      </c>
      <c r="O22" s="53">
        <v>0</v>
      </c>
      <c r="P22" s="36">
        <v>0</v>
      </c>
      <c r="Q22" s="32">
        <f t="shared" si="0"/>
        <v>112446033.75999999</v>
      </c>
    </row>
    <row r="23" spans="1:17" ht="15" x14ac:dyDescent="0.25">
      <c r="A23" s="22" t="s">
        <v>46</v>
      </c>
      <c r="B23" s="37">
        <f>SUM(B20:B22)</f>
        <v>0</v>
      </c>
      <c r="C23" s="38">
        <f>SUM(C20:C22)</f>
        <v>0</v>
      </c>
      <c r="D23" s="38">
        <f t="shared" ref="D23:E23" si="3">SUM(D20:D22)</f>
        <v>0</v>
      </c>
      <c r="E23" s="38">
        <f t="shared" si="3"/>
        <v>491850</v>
      </c>
      <c r="F23" s="37">
        <f>SUM(F20:F22)</f>
        <v>0</v>
      </c>
      <c r="G23" s="38">
        <f>SUM(G20:G22)</f>
        <v>0</v>
      </c>
      <c r="H23" s="38">
        <f t="shared" ref="H23:K23" si="4">SUM(H20:H22)</f>
        <v>0</v>
      </c>
      <c r="I23" s="38">
        <f t="shared" si="4"/>
        <v>0</v>
      </c>
      <c r="J23" s="38">
        <f t="shared" si="4"/>
        <v>0</v>
      </c>
      <c r="K23" s="38">
        <f t="shared" si="4"/>
        <v>0</v>
      </c>
      <c r="L23" s="37">
        <f>SUM(L20:L22)</f>
        <v>0</v>
      </c>
      <c r="M23" s="45">
        <f>SUM(M20:M22)</f>
        <v>183052785.70999998</v>
      </c>
      <c r="N23" s="37">
        <f>SUM(N20:N22)</f>
        <v>0</v>
      </c>
      <c r="O23" s="38">
        <f>SUM(O20:O22)</f>
        <v>0</v>
      </c>
      <c r="P23" s="39">
        <f>SUM(P20:P22)</f>
        <v>0</v>
      </c>
      <c r="Q23" s="40">
        <f t="shared" si="0"/>
        <v>183544635.70999998</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5">
        <v>0</v>
      </c>
      <c r="M25" s="53">
        <v>0</v>
      </c>
      <c r="N25" s="35">
        <v>0</v>
      </c>
      <c r="O25" s="53">
        <v>0</v>
      </c>
      <c r="P25" s="36">
        <v>0</v>
      </c>
      <c r="Q25" s="32">
        <f t="shared" si="0"/>
        <v>0</v>
      </c>
    </row>
    <row r="26" spans="1:17" ht="15" x14ac:dyDescent="0.25">
      <c r="A26" s="20" t="s">
        <v>42</v>
      </c>
      <c r="B26" s="35">
        <v>0</v>
      </c>
      <c r="C26" s="36">
        <v>0</v>
      </c>
      <c r="D26" s="15"/>
      <c r="E26" s="26"/>
      <c r="F26" s="36">
        <v>0</v>
      </c>
      <c r="G26" s="36">
        <v>0</v>
      </c>
      <c r="H26" s="15"/>
      <c r="I26" s="15"/>
      <c r="J26" s="15"/>
      <c r="K26" s="26"/>
      <c r="L26" s="35">
        <v>0</v>
      </c>
      <c r="M26" s="53">
        <v>9123006.1999999993</v>
      </c>
      <c r="N26" s="35">
        <v>0</v>
      </c>
      <c r="O26" s="53">
        <v>0</v>
      </c>
      <c r="P26" s="36">
        <v>0</v>
      </c>
      <c r="Q26" s="32">
        <f t="shared" si="0"/>
        <v>9123006.1999999993</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9123006.1999999993</v>
      </c>
      <c r="N27" s="37">
        <f>SUM(N25:N26)</f>
        <v>0</v>
      </c>
      <c r="O27" s="38">
        <f>SUM(O25:O26)</f>
        <v>0</v>
      </c>
      <c r="P27" s="46">
        <f>SUM(P25:P26)</f>
        <v>0</v>
      </c>
      <c r="Q27" s="40">
        <f t="shared" si="0"/>
        <v>9123006.1999999993</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68">
        <v>0</v>
      </c>
      <c r="E29" s="70"/>
      <c r="F29" s="67">
        <v>0</v>
      </c>
      <c r="G29" s="68"/>
      <c r="H29" s="71">
        <v>0</v>
      </c>
      <c r="I29" s="70"/>
      <c r="J29" s="68">
        <v>0</v>
      </c>
      <c r="K29" s="70"/>
      <c r="L29" s="68">
        <v>67171797.209999993</v>
      </c>
      <c r="M29" s="70"/>
      <c r="N29" s="67">
        <v>0</v>
      </c>
      <c r="O29" s="68"/>
      <c r="P29" s="69"/>
      <c r="Q29" s="40">
        <f t="shared" ref="Q29:Q31" si="7">SUM(B29:P29)</f>
        <v>67171797.209999993</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68">
        <v>0</v>
      </c>
      <c r="E31" s="70"/>
      <c r="F31" s="67">
        <v>0</v>
      </c>
      <c r="G31" s="68"/>
      <c r="H31" s="71">
        <v>0</v>
      </c>
      <c r="I31" s="70"/>
      <c r="J31" s="68">
        <v>0</v>
      </c>
      <c r="K31" s="70"/>
      <c r="L31" s="68">
        <v>2404141.48</v>
      </c>
      <c r="M31" s="70"/>
      <c r="N31" s="67">
        <v>0</v>
      </c>
      <c r="O31" s="68"/>
      <c r="P31" s="69"/>
      <c r="Q31" s="40">
        <f t="shared" si="7"/>
        <v>2404141.48</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194055559.86000001</v>
      </c>
      <c r="C33" s="63"/>
      <c r="D33" s="64">
        <f>SUM(D18:E18,D23:E23,D27:E27,D29,D31)</f>
        <v>809532</v>
      </c>
      <c r="E33" s="63"/>
      <c r="F33" s="60">
        <f>SUM(F18:G18,F23:G23,F27:G27,F29,F31)</f>
        <v>391587450.79999995</v>
      </c>
      <c r="G33" s="63"/>
      <c r="H33" s="64">
        <f>SUM(H18:I18,H23:I23,H27:I27,H29,H31)</f>
        <v>0</v>
      </c>
      <c r="I33" s="63"/>
      <c r="J33" s="64">
        <f>SUM(J18:K18,J23:K23,J27:K27,J29,J31)</f>
        <v>0</v>
      </c>
      <c r="K33" s="63"/>
      <c r="L33" s="60">
        <f>SUM(L18:M18,L23:M23,L27:M27,L29,L31)</f>
        <v>600420431.43000007</v>
      </c>
      <c r="M33" s="64"/>
      <c r="N33" s="60">
        <f>SUM(N18:P18,N23:P23,N27:P27,N29,N31)</f>
        <v>0</v>
      </c>
      <c r="O33" s="61"/>
      <c r="P33" s="62"/>
      <c r="Q33" s="40">
        <f>SUM(B33:P33)</f>
        <v>1186872974.0900002</v>
      </c>
    </row>
    <row r="34" spans="1:17" x14ac:dyDescent="0.25">
      <c r="Q34" s="11">
        <f>SUM('2017 Out-of-State'!Q33,'2017 In-State'!Q33)-Q33</f>
        <v>0</v>
      </c>
    </row>
    <row r="35" spans="1:17" x14ac:dyDescent="0.25">
      <c r="P35" s="11"/>
      <c r="Q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Q8" sqref="Q8:Q33"/>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2017</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52</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36">
        <v>0</v>
      </c>
      <c r="D8" s="15"/>
      <c r="E8" s="26"/>
      <c r="F8" s="36">
        <v>0</v>
      </c>
      <c r="G8" s="36">
        <v>0</v>
      </c>
      <c r="H8" s="16"/>
      <c r="I8" s="15"/>
      <c r="J8" s="17"/>
      <c r="K8" s="31"/>
      <c r="L8" s="36">
        <v>0</v>
      </c>
      <c r="M8" s="48">
        <v>23712741.949999999</v>
      </c>
      <c r="N8" s="35">
        <v>0</v>
      </c>
      <c r="O8" s="36">
        <v>0</v>
      </c>
      <c r="P8" s="51">
        <v>0</v>
      </c>
      <c r="Q8" s="32">
        <f>SUM(B8:P8)</f>
        <v>23712741.949999999</v>
      </c>
    </row>
    <row r="9" spans="1:17" ht="15" x14ac:dyDescent="0.25">
      <c r="A9" s="20" t="s">
        <v>27</v>
      </c>
      <c r="B9" s="35">
        <v>0</v>
      </c>
      <c r="C9" s="36">
        <v>0</v>
      </c>
      <c r="D9" s="15"/>
      <c r="E9" s="26"/>
      <c r="F9" s="36">
        <v>29194439.18</v>
      </c>
      <c r="G9" s="36">
        <v>103287508.74999994</v>
      </c>
      <c r="H9" s="15"/>
      <c r="I9" s="15"/>
      <c r="J9" s="15"/>
      <c r="K9" s="26"/>
      <c r="L9" s="36">
        <v>0</v>
      </c>
      <c r="M9" s="48">
        <v>0</v>
      </c>
      <c r="N9" s="35">
        <v>0</v>
      </c>
      <c r="O9" s="36">
        <v>0</v>
      </c>
      <c r="P9" s="51">
        <v>0</v>
      </c>
      <c r="Q9" s="32">
        <f t="shared" ref="Q9:Q27" si="0">SUM(B9:P9)</f>
        <v>132481947.92999995</v>
      </c>
    </row>
    <row r="10" spans="1:17" ht="15" x14ac:dyDescent="0.25">
      <c r="A10" s="20" t="s">
        <v>4</v>
      </c>
      <c r="B10" s="35">
        <v>0</v>
      </c>
      <c r="C10" s="36">
        <v>0</v>
      </c>
      <c r="D10" s="15"/>
      <c r="E10" s="26"/>
      <c r="F10" s="36">
        <v>0</v>
      </c>
      <c r="G10" s="36">
        <v>0</v>
      </c>
      <c r="H10" s="15"/>
      <c r="I10" s="15"/>
      <c r="J10" s="15"/>
      <c r="K10" s="26"/>
      <c r="L10" s="36">
        <v>0</v>
      </c>
      <c r="M10" s="48">
        <v>37677593.32</v>
      </c>
      <c r="N10" s="35">
        <v>0</v>
      </c>
      <c r="O10" s="36">
        <v>0</v>
      </c>
      <c r="P10" s="51">
        <v>0</v>
      </c>
      <c r="Q10" s="32">
        <f t="shared" si="0"/>
        <v>37677593.32</v>
      </c>
    </row>
    <row r="11" spans="1:17" ht="15" x14ac:dyDescent="0.25">
      <c r="A11" s="20" t="s">
        <v>20</v>
      </c>
      <c r="B11" s="35">
        <v>343453.79000000004</v>
      </c>
      <c r="C11" s="36">
        <v>5911.2</v>
      </c>
      <c r="D11" s="15"/>
      <c r="E11" s="26"/>
      <c r="F11" s="36">
        <v>0</v>
      </c>
      <c r="G11" s="36">
        <v>0</v>
      </c>
      <c r="H11" s="15"/>
      <c r="I11" s="15"/>
      <c r="J11" s="15"/>
      <c r="K11" s="26"/>
      <c r="L11" s="36">
        <v>0</v>
      </c>
      <c r="M11" s="48">
        <v>0</v>
      </c>
      <c r="N11" s="35">
        <v>0</v>
      </c>
      <c r="O11" s="36">
        <v>0</v>
      </c>
      <c r="P11" s="51">
        <v>0</v>
      </c>
      <c r="Q11" s="32">
        <f t="shared" si="0"/>
        <v>349364.99000000005</v>
      </c>
    </row>
    <row r="12" spans="1:17" ht="15" x14ac:dyDescent="0.25">
      <c r="A12" s="20" t="s">
        <v>28</v>
      </c>
      <c r="B12" s="35">
        <v>8692813.0399999991</v>
      </c>
      <c r="C12" s="36">
        <v>10490948.190000001</v>
      </c>
      <c r="D12" s="15"/>
      <c r="E12" s="26"/>
      <c r="F12" s="36">
        <v>0</v>
      </c>
      <c r="G12" s="36">
        <v>0</v>
      </c>
      <c r="H12" s="15"/>
      <c r="I12" s="15"/>
      <c r="J12" s="15"/>
      <c r="K12" s="26"/>
      <c r="L12" s="36">
        <v>0</v>
      </c>
      <c r="M12" s="48">
        <v>0</v>
      </c>
      <c r="N12" s="35">
        <v>0</v>
      </c>
      <c r="O12" s="36">
        <v>0</v>
      </c>
      <c r="P12" s="51">
        <v>0</v>
      </c>
      <c r="Q12" s="32">
        <f t="shared" si="0"/>
        <v>19183761.23</v>
      </c>
    </row>
    <row r="13" spans="1:17" ht="15" x14ac:dyDescent="0.25">
      <c r="A13" s="21" t="s">
        <v>18</v>
      </c>
      <c r="B13" s="35">
        <v>0</v>
      </c>
      <c r="C13" s="36">
        <v>0</v>
      </c>
      <c r="D13" s="15"/>
      <c r="E13" s="26"/>
      <c r="F13" s="36">
        <v>0</v>
      </c>
      <c r="G13" s="36">
        <v>0</v>
      </c>
      <c r="H13" s="15"/>
      <c r="I13" s="15"/>
      <c r="J13" s="15"/>
      <c r="K13" s="26"/>
      <c r="L13" s="36">
        <v>0</v>
      </c>
      <c r="M13" s="48">
        <v>0</v>
      </c>
      <c r="N13" s="35">
        <v>0</v>
      </c>
      <c r="O13" s="36">
        <v>0</v>
      </c>
      <c r="P13" s="51">
        <v>0</v>
      </c>
      <c r="Q13" s="32">
        <f t="shared" si="0"/>
        <v>0</v>
      </c>
    </row>
    <row r="14" spans="1:17" ht="15" x14ac:dyDescent="0.25">
      <c r="A14" s="21" t="s">
        <v>19</v>
      </c>
      <c r="B14" s="35">
        <v>0</v>
      </c>
      <c r="C14" s="36">
        <v>0</v>
      </c>
      <c r="D14" s="15"/>
      <c r="E14" s="26"/>
      <c r="F14" s="36">
        <v>0</v>
      </c>
      <c r="G14" s="36">
        <v>0</v>
      </c>
      <c r="H14" s="15"/>
      <c r="I14" s="15"/>
      <c r="J14" s="15"/>
      <c r="K14" s="26"/>
      <c r="L14" s="36">
        <v>373741.75</v>
      </c>
      <c r="M14" s="48">
        <v>0</v>
      </c>
      <c r="N14" s="35">
        <v>0</v>
      </c>
      <c r="O14" s="36">
        <v>0</v>
      </c>
      <c r="P14" s="51">
        <v>0</v>
      </c>
      <c r="Q14" s="32">
        <f t="shared" si="0"/>
        <v>373741.75</v>
      </c>
    </row>
    <row r="15" spans="1:17" ht="15" x14ac:dyDescent="0.25">
      <c r="A15" s="20" t="s">
        <v>26</v>
      </c>
      <c r="B15" s="35">
        <v>1149180.95</v>
      </c>
      <c r="C15" s="36">
        <v>2785600.72</v>
      </c>
      <c r="D15" s="15"/>
      <c r="E15" s="26"/>
      <c r="F15" s="36">
        <v>0</v>
      </c>
      <c r="G15" s="36">
        <v>0</v>
      </c>
      <c r="H15" s="15"/>
      <c r="I15" s="15"/>
      <c r="J15" s="15"/>
      <c r="K15" s="26"/>
      <c r="L15" s="36">
        <v>0</v>
      </c>
      <c r="M15" s="48">
        <v>0</v>
      </c>
      <c r="N15" s="35">
        <v>0</v>
      </c>
      <c r="O15" s="36">
        <v>0</v>
      </c>
      <c r="P15" s="51">
        <v>0</v>
      </c>
      <c r="Q15" s="32">
        <f t="shared" si="0"/>
        <v>3934781.67</v>
      </c>
    </row>
    <row r="16" spans="1:17" ht="15" x14ac:dyDescent="0.25">
      <c r="A16" s="20" t="s">
        <v>29</v>
      </c>
      <c r="B16" s="35">
        <v>0</v>
      </c>
      <c r="C16" s="36">
        <v>0</v>
      </c>
      <c r="D16" s="15"/>
      <c r="E16" s="26"/>
      <c r="F16" s="36">
        <v>0</v>
      </c>
      <c r="G16" s="36">
        <v>0</v>
      </c>
      <c r="H16" s="15"/>
      <c r="I16" s="15"/>
      <c r="J16" s="15"/>
      <c r="K16" s="26"/>
      <c r="L16" s="36">
        <v>0</v>
      </c>
      <c r="M16" s="48">
        <v>31317593.380000003</v>
      </c>
      <c r="N16" s="35">
        <v>0</v>
      </c>
      <c r="O16" s="36">
        <v>0</v>
      </c>
      <c r="P16" s="51">
        <v>0</v>
      </c>
      <c r="Q16" s="32">
        <f t="shared" si="0"/>
        <v>31317593.380000003</v>
      </c>
    </row>
    <row r="17" spans="1:17" ht="15" x14ac:dyDescent="0.25">
      <c r="A17" s="20" t="s">
        <v>6</v>
      </c>
      <c r="B17" s="35">
        <v>0</v>
      </c>
      <c r="C17" s="36">
        <v>0</v>
      </c>
      <c r="D17" s="15"/>
      <c r="E17" s="26"/>
      <c r="F17" s="36">
        <v>0</v>
      </c>
      <c r="G17" s="36">
        <v>0</v>
      </c>
      <c r="H17" s="15"/>
      <c r="I17" s="15"/>
      <c r="J17" s="15"/>
      <c r="K17" s="26"/>
      <c r="L17" s="36">
        <v>0</v>
      </c>
      <c r="M17" s="48">
        <v>143011096.2700001</v>
      </c>
      <c r="N17" s="35">
        <v>0</v>
      </c>
      <c r="O17" s="36">
        <v>0</v>
      </c>
      <c r="P17" s="51">
        <v>0</v>
      </c>
      <c r="Q17" s="32">
        <f t="shared" si="0"/>
        <v>143011096.2700001</v>
      </c>
    </row>
    <row r="18" spans="1:17" s="41" customFormat="1" ht="13.5" x14ac:dyDescent="0.2">
      <c r="A18" s="22" t="s">
        <v>39</v>
      </c>
      <c r="B18" s="37">
        <f>SUM(B8:B17)</f>
        <v>10185447.779999997</v>
      </c>
      <c r="C18" s="38">
        <f>SUM(C8:C17)</f>
        <v>13282460.110000001</v>
      </c>
      <c r="D18" s="38">
        <f t="shared" ref="D18:E18" si="1">SUM(D8:D17)</f>
        <v>0</v>
      </c>
      <c r="E18" s="38">
        <f t="shared" si="1"/>
        <v>0</v>
      </c>
      <c r="F18" s="37">
        <f>SUM(F8:F17)</f>
        <v>29194439.18</v>
      </c>
      <c r="G18" s="38">
        <f>SUM(G8:G17)</f>
        <v>103287508.74999994</v>
      </c>
      <c r="H18" s="38">
        <f t="shared" ref="H18:K18" si="2">SUM(H8:H17)</f>
        <v>0</v>
      </c>
      <c r="I18" s="38">
        <f t="shared" si="2"/>
        <v>0</v>
      </c>
      <c r="J18" s="38">
        <f t="shared" si="2"/>
        <v>0</v>
      </c>
      <c r="K18" s="38">
        <f t="shared" si="2"/>
        <v>0</v>
      </c>
      <c r="L18" s="37">
        <f>SUM(L8:L17)</f>
        <v>373741.75</v>
      </c>
      <c r="M18" s="45">
        <f>SUM(M8:M17)</f>
        <v>235719024.92000011</v>
      </c>
      <c r="N18" s="37">
        <f>SUM(N8:N17)</f>
        <v>0</v>
      </c>
      <c r="O18" s="45">
        <f>SUM(O8:O17)</f>
        <v>0</v>
      </c>
      <c r="P18" s="39">
        <f>SUM(P8:P17)</f>
        <v>0</v>
      </c>
      <c r="Q18" s="40">
        <f t="shared" si="0"/>
        <v>392042622.49000001</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15"/>
      <c r="E20" s="26"/>
      <c r="F20" s="36">
        <v>0</v>
      </c>
      <c r="G20" s="36">
        <v>0</v>
      </c>
      <c r="H20" s="15"/>
      <c r="I20" s="15"/>
      <c r="J20" s="15"/>
      <c r="K20" s="26"/>
      <c r="L20" s="36">
        <v>0</v>
      </c>
      <c r="M20" s="48">
        <v>175370.40000000002</v>
      </c>
      <c r="N20" s="35">
        <v>0</v>
      </c>
      <c r="O20" s="36">
        <v>0</v>
      </c>
      <c r="P20" s="51">
        <v>0</v>
      </c>
      <c r="Q20" s="32">
        <f t="shared" si="0"/>
        <v>175370.40000000002</v>
      </c>
    </row>
    <row r="21" spans="1:17" ht="15" x14ac:dyDescent="0.25">
      <c r="A21" s="20" t="s">
        <v>44</v>
      </c>
      <c r="B21" s="35">
        <v>0</v>
      </c>
      <c r="C21" s="36">
        <v>0</v>
      </c>
      <c r="D21" s="15"/>
      <c r="E21" s="26"/>
      <c r="F21" s="36">
        <v>0</v>
      </c>
      <c r="G21" s="36">
        <v>0</v>
      </c>
      <c r="H21" s="15"/>
      <c r="I21" s="15"/>
      <c r="J21" s="15"/>
      <c r="K21" s="26"/>
      <c r="L21" s="36">
        <v>0</v>
      </c>
      <c r="M21" s="48">
        <v>0</v>
      </c>
      <c r="N21" s="35">
        <v>0</v>
      </c>
      <c r="O21" s="36">
        <v>0</v>
      </c>
      <c r="P21" s="51">
        <v>0</v>
      </c>
      <c r="Q21" s="32">
        <f t="shared" si="0"/>
        <v>0</v>
      </c>
    </row>
    <row r="22" spans="1:17" ht="15" x14ac:dyDescent="0.25">
      <c r="A22" s="20" t="s">
        <v>45</v>
      </c>
      <c r="B22" s="35">
        <v>0</v>
      </c>
      <c r="C22" s="36">
        <v>0</v>
      </c>
      <c r="D22" s="15"/>
      <c r="E22" s="26"/>
      <c r="F22" s="36">
        <v>0</v>
      </c>
      <c r="G22" s="36">
        <v>0</v>
      </c>
      <c r="H22" s="15"/>
      <c r="I22" s="15"/>
      <c r="J22" s="15"/>
      <c r="K22" s="26"/>
      <c r="L22" s="36">
        <v>0</v>
      </c>
      <c r="M22" s="48">
        <v>543554.21999999986</v>
      </c>
      <c r="N22" s="35">
        <v>0</v>
      </c>
      <c r="O22" s="36">
        <v>0</v>
      </c>
      <c r="P22" s="51">
        <v>0</v>
      </c>
      <c r="Q22" s="32">
        <f t="shared" si="0"/>
        <v>543554.21999999986</v>
      </c>
    </row>
    <row r="23" spans="1:17" ht="15" x14ac:dyDescent="0.25">
      <c r="A23" s="22" t="s">
        <v>46</v>
      </c>
      <c r="B23" s="37">
        <f>SUM(B20:B22)</f>
        <v>0</v>
      </c>
      <c r="C23" s="38">
        <f>SUM(C20:C22)</f>
        <v>0</v>
      </c>
      <c r="D23" s="38">
        <f t="shared" ref="D23:E23" si="3">SUM(D20:D22)</f>
        <v>0</v>
      </c>
      <c r="E23" s="38">
        <f t="shared" si="3"/>
        <v>0</v>
      </c>
      <c r="F23" s="37">
        <f>SUM(F20:F22)</f>
        <v>0</v>
      </c>
      <c r="G23" s="38">
        <f>SUM(G20:G22)</f>
        <v>0</v>
      </c>
      <c r="H23" s="38">
        <f t="shared" ref="H23:K23" si="4">SUM(H20:H22)</f>
        <v>0</v>
      </c>
      <c r="I23" s="38">
        <f t="shared" si="4"/>
        <v>0</v>
      </c>
      <c r="J23" s="38">
        <f t="shared" si="4"/>
        <v>0</v>
      </c>
      <c r="K23" s="38">
        <f t="shared" si="4"/>
        <v>0</v>
      </c>
      <c r="L23" s="37">
        <f>SUM(L20:L22)</f>
        <v>0</v>
      </c>
      <c r="M23" s="45">
        <f>SUM(M20:M22)</f>
        <v>718924.61999999988</v>
      </c>
      <c r="N23" s="37">
        <f>SUM(N20:N22)</f>
        <v>0</v>
      </c>
      <c r="O23" s="38">
        <f>SUM(O20:O22)</f>
        <v>0</v>
      </c>
      <c r="P23" s="39">
        <f>SUM(P20:P22)</f>
        <v>0</v>
      </c>
      <c r="Q23" s="40">
        <f t="shared" si="0"/>
        <v>718924.61999999988</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6">
        <v>0</v>
      </c>
      <c r="M25" s="48">
        <v>0</v>
      </c>
      <c r="N25" s="35">
        <v>0</v>
      </c>
      <c r="O25" s="36">
        <v>0</v>
      </c>
      <c r="P25" s="51">
        <v>0</v>
      </c>
      <c r="Q25" s="32">
        <f t="shared" si="0"/>
        <v>0</v>
      </c>
    </row>
    <row r="26" spans="1:17" ht="15" x14ac:dyDescent="0.25">
      <c r="A26" s="20" t="s">
        <v>42</v>
      </c>
      <c r="B26" s="35">
        <v>0</v>
      </c>
      <c r="C26" s="36">
        <v>0</v>
      </c>
      <c r="D26" s="15"/>
      <c r="E26" s="26"/>
      <c r="F26" s="36">
        <v>0</v>
      </c>
      <c r="G26" s="36">
        <v>0</v>
      </c>
      <c r="H26" s="15"/>
      <c r="I26" s="15"/>
      <c r="J26" s="15"/>
      <c r="K26" s="26"/>
      <c r="L26" s="36">
        <v>0</v>
      </c>
      <c r="M26" s="48">
        <v>2887061.4599999995</v>
      </c>
      <c r="N26" s="35">
        <v>0</v>
      </c>
      <c r="O26" s="36">
        <v>0</v>
      </c>
      <c r="P26" s="51">
        <v>0</v>
      </c>
      <c r="Q26" s="32">
        <f t="shared" si="0"/>
        <v>2887061.4599999995</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2887061.4599999995</v>
      </c>
      <c r="N27" s="37">
        <f>SUM(N25:N26)</f>
        <v>0</v>
      </c>
      <c r="O27" s="38">
        <f>SUM(O25:O26)</f>
        <v>0</v>
      </c>
      <c r="P27" s="46">
        <f>SUM(P25:P26)</f>
        <v>0</v>
      </c>
      <c r="Q27" s="40">
        <f t="shared" si="0"/>
        <v>2887061.4599999995</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103"/>
      <c r="E29" s="104"/>
      <c r="F29" s="67">
        <v>0</v>
      </c>
      <c r="G29" s="70"/>
      <c r="H29" s="103"/>
      <c r="I29" s="105"/>
      <c r="J29" s="103"/>
      <c r="K29" s="104"/>
      <c r="L29" s="67">
        <v>49848954.239999995</v>
      </c>
      <c r="M29" s="70"/>
      <c r="N29" s="67">
        <v>0</v>
      </c>
      <c r="O29" s="68"/>
      <c r="P29" s="69"/>
      <c r="Q29" s="40">
        <f t="shared" ref="Q29:Q31" si="7">SUM(B29:P29)</f>
        <v>49848954.239999995</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103"/>
      <c r="E31" s="104"/>
      <c r="F31" s="67">
        <v>0</v>
      </c>
      <c r="G31" s="70"/>
      <c r="H31" s="103"/>
      <c r="I31" s="105"/>
      <c r="J31" s="103"/>
      <c r="K31" s="104"/>
      <c r="L31" s="67">
        <v>373598.44</v>
      </c>
      <c r="M31" s="70"/>
      <c r="N31" s="67">
        <v>0</v>
      </c>
      <c r="O31" s="68"/>
      <c r="P31" s="69"/>
      <c r="Q31" s="40">
        <f t="shared" si="7"/>
        <v>373598.44</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23467907.890000001</v>
      </c>
      <c r="C33" s="63"/>
      <c r="D33" s="64">
        <f>SUM(D18:E18,D23:E23,D27:E27,D29,D31)</f>
        <v>0</v>
      </c>
      <c r="E33" s="63"/>
      <c r="F33" s="60">
        <f>SUM(F18:G18,F23:G23,F27:G27,F29,F31)</f>
        <v>132481947.92999995</v>
      </c>
      <c r="G33" s="63"/>
      <c r="H33" s="64">
        <f>SUM(H18:I18,H23:I23,H27:I27,H29,H31)</f>
        <v>0</v>
      </c>
      <c r="I33" s="63"/>
      <c r="J33" s="64">
        <f>SUM(J18:K18,J23:K23,J27:K27,J29,J31)</f>
        <v>0</v>
      </c>
      <c r="K33" s="63"/>
      <c r="L33" s="60">
        <f>SUM(L18:M18,L23:M23,L27:M27,L29,L31)</f>
        <v>289921305.43000013</v>
      </c>
      <c r="M33" s="64"/>
      <c r="N33" s="60">
        <f>SUM(N18:P18,N23:P23,N27:P27,N29,N31)</f>
        <v>0</v>
      </c>
      <c r="O33" s="61"/>
      <c r="P33" s="62"/>
      <c r="Q33" s="40">
        <f>SUM(B33:P33)</f>
        <v>445871161.25000006</v>
      </c>
    </row>
    <row r="34" spans="1:17" x14ac:dyDescent="0.25">
      <c r="Q34" s="11">
        <f>SUM(Q18,Q23,Q27,Q29,Q31)-Q33</f>
        <v>0</v>
      </c>
    </row>
    <row r="35" spans="1:17" x14ac:dyDescent="0.25">
      <c r="P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R32" sqref="R32"/>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2017</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51</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36">
        <v>0</v>
      </c>
      <c r="D8" s="15"/>
      <c r="E8" s="26"/>
      <c r="F8" s="36">
        <v>0</v>
      </c>
      <c r="G8" s="36">
        <v>0</v>
      </c>
      <c r="H8" s="16"/>
      <c r="I8" s="15"/>
      <c r="J8" s="17"/>
      <c r="K8" s="31"/>
      <c r="L8" s="36">
        <v>0</v>
      </c>
      <c r="M8" s="48">
        <v>26903371.659999996</v>
      </c>
      <c r="N8" s="35">
        <v>0</v>
      </c>
      <c r="O8" s="36">
        <v>0</v>
      </c>
      <c r="P8" s="51">
        <v>0</v>
      </c>
      <c r="Q8" s="32">
        <f>SUM(B8:P8)</f>
        <v>26903371.659999996</v>
      </c>
    </row>
    <row r="9" spans="1:17" ht="15" x14ac:dyDescent="0.25">
      <c r="A9" s="20" t="s">
        <v>27</v>
      </c>
      <c r="B9" s="35">
        <v>0</v>
      </c>
      <c r="C9" s="36">
        <v>0</v>
      </c>
      <c r="D9" s="15"/>
      <c r="E9" s="26"/>
      <c r="F9" s="36">
        <v>90121319.13000001</v>
      </c>
      <c r="G9" s="36">
        <v>152658920.39000002</v>
      </c>
      <c r="H9" s="15"/>
      <c r="I9" s="15"/>
      <c r="J9" s="15"/>
      <c r="K9" s="55"/>
      <c r="L9" s="36">
        <v>0</v>
      </c>
      <c r="M9" s="48">
        <v>0</v>
      </c>
      <c r="N9" s="35">
        <v>0</v>
      </c>
      <c r="O9" s="36">
        <v>0</v>
      </c>
      <c r="P9" s="51">
        <v>0</v>
      </c>
      <c r="Q9" s="32">
        <f t="shared" ref="Q9:Q27" si="0">SUM(B9:P9)</f>
        <v>242780239.52000004</v>
      </c>
    </row>
    <row r="10" spans="1:17" ht="15" x14ac:dyDescent="0.25">
      <c r="A10" s="20" t="s">
        <v>4</v>
      </c>
      <c r="B10" s="35">
        <v>0</v>
      </c>
      <c r="C10" s="36">
        <v>0</v>
      </c>
      <c r="D10" s="15"/>
      <c r="E10" s="26"/>
      <c r="F10" s="36">
        <v>0</v>
      </c>
      <c r="G10" s="36">
        <v>0</v>
      </c>
      <c r="H10" s="15"/>
      <c r="I10" s="15"/>
      <c r="J10" s="15"/>
      <c r="K10" s="26"/>
      <c r="L10" s="36">
        <v>0</v>
      </c>
      <c r="M10" s="48">
        <v>33059316.130000003</v>
      </c>
      <c r="N10" s="35">
        <v>0</v>
      </c>
      <c r="O10" s="36">
        <v>0</v>
      </c>
      <c r="P10" s="51">
        <v>0</v>
      </c>
      <c r="Q10" s="32">
        <f t="shared" si="0"/>
        <v>33059316.130000003</v>
      </c>
    </row>
    <row r="11" spans="1:17" ht="15" x14ac:dyDescent="0.25">
      <c r="A11" s="20" t="s">
        <v>20</v>
      </c>
      <c r="B11" s="35">
        <v>12849168.75</v>
      </c>
      <c r="C11" s="36">
        <v>1222986.6000000001</v>
      </c>
      <c r="D11" s="15"/>
      <c r="E11" s="58"/>
      <c r="F11" s="36">
        <v>0</v>
      </c>
      <c r="G11" s="36">
        <v>0</v>
      </c>
      <c r="H11" s="15"/>
      <c r="I11" s="15"/>
      <c r="J11" s="15"/>
      <c r="K11" s="26"/>
      <c r="L11" s="36">
        <v>0</v>
      </c>
      <c r="M11" s="48">
        <v>0</v>
      </c>
      <c r="N11" s="35">
        <v>0</v>
      </c>
      <c r="O11" s="36">
        <v>0</v>
      </c>
      <c r="P11" s="51">
        <v>0</v>
      </c>
      <c r="Q11" s="32">
        <f t="shared" si="0"/>
        <v>14072155.35</v>
      </c>
    </row>
    <row r="12" spans="1:17" ht="15" x14ac:dyDescent="0.25">
      <c r="A12" s="20" t="s">
        <v>28</v>
      </c>
      <c r="B12" s="35">
        <v>66469038.489999995</v>
      </c>
      <c r="C12" s="36">
        <v>38665282.399999999</v>
      </c>
      <c r="D12" s="15"/>
      <c r="E12" s="55">
        <v>317682</v>
      </c>
      <c r="F12" s="36">
        <v>0</v>
      </c>
      <c r="G12" s="36">
        <v>0</v>
      </c>
      <c r="H12" s="15"/>
      <c r="I12" s="15"/>
      <c r="J12" s="15"/>
      <c r="K12" s="26"/>
      <c r="L12" s="36">
        <v>0</v>
      </c>
      <c r="M12" s="48">
        <v>0</v>
      </c>
      <c r="N12" s="35">
        <v>0</v>
      </c>
      <c r="O12" s="36">
        <v>0</v>
      </c>
      <c r="P12" s="51">
        <v>0</v>
      </c>
      <c r="Q12" s="32">
        <f t="shared" si="0"/>
        <v>105452002.88999999</v>
      </c>
    </row>
    <row r="13" spans="1:17" ht="15" x14ac:dyDescent="0.25">
      <c r="A13" s="21" t="s">
        <v>18</v>
      </c>
      <c r="B13" s="35">
        <v>0</v>
      </c>
      <c r="C13" s="36">
        <v>0</v>
      </c>
      <c r="D13" s="15"/>
      <c r="E13" s="58"/>
      <c r="F13" s="36">
        <v>0</v>
      </c>
      <c r="G13" s="36">
        <v>0</v>
      </c>
      <c r="H13" s="15"/>
      <c r="I13" s="15"/>
      <c r="J13" s="15"/>
      <c r="K13" s="26"/>
      <c r="L13" s="36">
        <v>0</v>
      </c>
      <c r="M13" s="48">
        <v>0</v>
      </c>
      <c r="N13" s="35">
        <v>0</v>
      </c>
      <c r="O13" s="36">
        <v>0</v>
      </c>
      <c r="P13" s="51">
        <v>0</v>
      </c>
      <c r="Q13" s="32">
        <f t="shared" si="0"/>
        <v>0</v>
      </c>
    </row>
    <row r="14" spans="1:17" ht="15" x14ac:dyDescent="0.25">
      <c r="A14" s="21" t="s">
        <v>19</v>
      </c>
      <c r="B14" s="35">
        <v>0</v>
      </c>
      <c r="C14" s="36">
        <v>0</v>
      </c>
      <c r="D14" s="15"/>
      <c r="E14" s="58"/>
      <c r="F14" s="36">
        <v>16325263.350000001</v>
      </c>
      <c r="G14" s="36">
        <v>0</v>
      </c>
      <c r="H14" s="57"/>
      <c r="I14" s="15"/>
      <c r="J14" s="15"/>
      <c r="K14" s="26"/>
      <c r="L14" s="36">
        <v>0</v>
      </c>
      <c r="M14" s="48">
        <v>0</v>
      </c>
      <c r="N14" s="35">
        <v>0</v>
      </c>
      <c r="O14" s="36">
        <v>0</v>
      </c>
      <c r="P14" s="51">
        <v>0</v>
      </c>
      <c r="Q14" s="32">
        <f t="shared" si="0"/>
        <v>16325263.350000001</v>
      </c>
    </row>
    <row r="15" spans="1:17" ht="15" x14ac:dyDescent="0.25">
      <c r="A15" s="20" t="s">
        <v>26</v>
      </c>
      <c r="B15" s="35">
        <v>24909331.75</v>
      </c>
      <c r="C15" s="36">
        <v>26471843.98</v>
      </c>
      <c r="D15" s="15"/>
      <c r="E15" s="58"/>
      <c r="F15" s="36">
        <v>0</v>
      </c>
      <c r="G15" s="36">
        <v>0</v>
      </c>
      <c r="H15" s="15"/>
      <c r="I15" s="15"/>
      <c r="J15" s="15"/>
      <c r="K15" s="26"/>
      <c r="L15" s="36">
        <v>0</v>
      </c>
      <c r="M15" s="48">
        <v>0</v>
      </c>
      <c r="N15" s="35">
        <v>0</v>
      </c>
      <c r="O15" s="36">
        <v>0</v>
      </c>
      <c r="P15" s="51">
        <v>0</v>
      </c>
      <c r="Q15" s="32">
        <f t="shared" si="0"/>
        <v>51381175.730000004</v>
      </c>
    </row>
    <row r="16" spans="1:17" ht="15" x14ac:dyDescent="0.25">
      <c r="A16" s="20" t="s">
        <v>29</v>
      </c>
      <c r="B16" s="35">
        <v>0</v>
      </c>
      <c r="C16" s="36">
        <v>0</v>
      </c>
      <c r="D16" s="15"/>
      <c r="E16" s="26"/>
      <c r="F16" s="36">
        <v>0</v>
      </c>
      <c r="G16" s="36">
        <v>0</v>
      </c>
      <c r="H16" s="15"/>
      <c r="I16" s="15"/>
      <c r="J16" s="15"/>
      <c r="K16" s="26"/>
      <c r="L16" s="36">
        <v>0</v>
      </c>
      <c r="M16" s="48">
        <v>24673197.59</v>
      </c>
      <c r="N16" s="35">
        <v>0</v>
      </c>
      <c r="O16" s="36">
        <v>0</v>
      </c>
      <c r="P16" s="51">
        <v>0</v>
      </c>
      <c r="Q16" s="32">
        <f t="shared" si="0"/>
        <v>24673197.59</v>
      </c>
    </row>
    <row r="17" spans="1:17" ht="15" x14ac:dyDescent="0.25">
      <c r="A17" s="20" t="s">
        <v>6</v>
      </c>
      <c r="B17" s="35">
        <v>0</v>
      </c>
      <c r="C17" s="36">
        <v>0</v>
      </c>
      <c r="D17" s="15"/>
      <c r="E17" s="26"/>
      <c r="F17" s="36">
        <v>0</v>
      </c>
      <c r="G17" s="36">
        <v>0</v>
      </c>
      <c r="H17" s="15"/>
      <c r="I17" s="15"/>
      <c r="J17" s="15"/>
      <c r="K17" s="26"/>
      <c r="L17" s="36">
        <v>0</v>
      </c>
      <c r="M17" s="48">
        <v>17940048.779999994</v>
      </c>
      <c r="N17" s="35">
        <v>0</v>
      </c>
      <c r="O17" s="36">
        <v>0</v>
      </c>
      <c r="P17" s="51">
        <v>0</v>
      </c>
      <c r="Q17" s="32">
        <f t="shared" si="0"/>
        <v>17940048.779999994</v>
      </c>
    </row>
    <row r="18" spans="1:17" s="41" customFormat="1" ht="13.5" x14ac:dyDescent="0.2">
      <c r="A18" s="22" t="s">
        <v>39</v>
      </c>
      <c r="B18" s="37">
        <f>SUM(B8:B17)</f>
        <v>104227538.98999999</v>
      </c>
      <c r="C18" s="38">
        <f>SUM(C8:C17)</f>
        <v>66360112.980000004</v>
      </c>
      <c r="D18" s="38">
        <f t="shared" ref="D18:E18" si="1">SUM(D8:D17)</f>
        <v>0</v>
      </c>
      <c r="E18" s="38">
        <f t="shared" si="1"/>
        <v>317682</v>
      </c>
      <c r="F18" s="37">
        <f>SUM(F8:F17)</f>
        <v>106446582.48000002</v>
      </c>
      <c r="G18" s="38">
        <f>SUM(G8:G17)</f>
        <v>152658920.39000002</v>
      </c>
      <c r="H18" s="38">
        <f t="shared" ref="H18:K18" si="2">SUM(H8:H17)</f>
        <v>0</v>
      </c>
      <c r="I18" s="38">
        <f t="shared" si="2"/>
        <v>0</v>
      </c>
      <c r="J18" s="38">
        <f t="shared" si="2"/>
        <v>0</v>
      </c>
      <c r="K18" s="38">
        <f t="shared" si="2"/>
        <v>0</v>
      </c>
      <c r="L18" s="37">
        <f>SUM(L8:L17)</f>
        <v>0</v>
      </c>
      <c r="M18" s="45">
        <f>SUM(M8:M17)</f>
        <v>102575934.16</v>
      </c>
      <c r="N18" s="37">
        <f>SUM(N8:N17)</f>
        <v>0</v>
      </c>
      <c r="O18" s="45">
        <f>SUM(O8:O17)</f>
        <v>0</v>
      </c>
      <c r="P18" s="39">
        <f>SUM(P8:P17)</f>
        <v>0</v>
      </c>
      <c r="Q18" s="40">
        <f t="shared" si="0"/>
        <v>532586771</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15"/>
      <c r="E20" s="26"/>
      <c r="F20" s="36">
        <v>0</v>
      </c>
      <c r="G20" s="36">
        <v>0</v>
      </c>
      <c r="H20" s="15"/>
      <c r="I20" s="15"/>
      <c r="J20" s="15"/>
      <c r="K20" s="26"/>
      <c r="L20" s="36">
        <v>0</v>
      </c>
      <c r="M20" s="48">
        <v>70923231.549999997</v>
      </c>
      <c r="N20" s="35">
        <v>0</v>
      </c>
      <c r="O20" s="36">
        <v>0</v>
      </c>
      <c r="P20" s="51">
        <v>0</v>
      </c>
      <c r="Q20" s="32">
        <f t="shared" si="0"/>
        <v>70923231.549999997</v>
      </c>
    </row>
    <row r="21" spans="1:17" ht="15" x14ac:dyDescent="0.25">
      <c r="A21" s="20" t="s">
        <v>44</v>
      </c>
      <c r="B21" s="35">
        <v>0</v>
      </c>
      <c r="C21" s="36">
        <v>0</v>
      </c>
      <c r="D21" s="15"/>
      <c r="E21" s="26"/>
      <c r="F21" s="36">
        <v>0</v>
      </c>
      <c r="G21" s="36">
        <v>0</v>
      </c>
      <c r="H21" s="15"/>
      <c r="I21" s="15"/>
      <c r="J21" s="15"/>
      <c r="K21" s="26"/>
      <c r="L21" s="36">
        <v>0</v>
      </c>
      <c r="M21" s="48">
        <v>0</v>
      </c>
      <c r="N21" s="35">
        <v>0</v>
      </c>
      <c r="O21" s="36">
        <v>0</v>
      </c>
      <c r="P21" s="51">
        <v>0</v>
      </c>
      <c r="Q21" s="32">
        <f t="shared" si="0"/>
        <v>0</v>
      </c>
    </row>
    <row r="22" spans="1:17" ht="15" x14ac:dyDescent="0.25">
      <c r="A22" s="20" t="s">
        <v>45</v>
      </c>
      <c r="B22" s="35">
        <v>0</v>
      </c>
      <c r="C22" s="36">
        <v>0</v>
      </c>
      <c r="D22" s="15"/>
      <c r="E22" s="55">
        <v>491850</v>
      </c>
      <c r="F22" s="36">
        <v>0</v>
      </c>
      <c r="G22" s="36">
        <v>0</v>
      </c>
      <c r="H22" s="15"/>
      <c r="I22" s="15"/>
      <c r="J22" s="15"/>
      <c r="K22" s="26"/>
      <c r="L22" s="36">
        <v>0</v>
      </c>
      <c r="M22" s="48">
        <v>111410629.53999999</v>
      </c>
      <c r="N22" s="35">
        <v>0</v>
      </c>
      <c r="O22" s="36">
        <v>0</v>
      </c>
      <c r="P22" s="51">
        <v>0</v>
      </c>
      <c r="Q22" s="32">
        <f t="shared" si="0"/>
        <v>111902479.53999999</v>
      </c>
    </row>
    <row r="23" spans="1:17" ht="15" x14ac:dyDescent="0.25">
      <c r="A23" s="22" t="s">
        <v>46</v>
      </c>
      <c r="B23" s="37">
        <f>SUM(B20:B22)</f>
        <v>0</v>
      </c>
      <c r="C23" s="38">
        <f>SUM(C20:C22)</f>
        <v>0</v>
      </c>
      <c r="D23" s="38">
        <f t="shared" ref="D23:E23" si="3">SUM(D20:D22)</f>
        <v>0</v>
      </c>
      <c r="E23" s="38">
        <f t="shared" si="3"/>
        <v>491850</v>
      </c>
      <c r="F23" s="37">
        <f>SUM(F20:F22)</f>
        <v>0</v>
      </c>
      <c r="G23" s="38">
        <f>SUM(G20:G22)</f>
        <v>0</v>
      </c>
      <c r="H23" s="38">
        <f t="shared" ref="H23:K23" si="4">SUM(H20:H22)</f>
        <v>0</v>
      </c>
      <c r="I23" s="38">
        <f t="shared" si="4"/>
        <v>0</v>
      </c>
      <c r="J23" s="38">
        <f t="shared" si="4"/>
        <v>0</v>
      </c>
      <c r="K23" s="38">
        <f t="shared" si="4"/>
        <v>0</v>
      </c>
      <c r="L23" s="37">
        <f>SUM(L20:L22)</f>
        <v>0</v>
      </c>
      <c r="M23" s="45">
        <f>SUM(M20:M22)</f>
        <v>182333861.08999997</v>
      </c>
      <c r="N23" s="37">
        <f>SUM(N20:N22)</f>
        <v>0</v>
      </c>
      <c r="O23" s="38">
        <f>SUM(O20:O22)</f>
        <v>0</v>
      </c>
      <c r="P23" s="39">
        <f>SUM(P20:P22)</f>
        <v>0</v>
      </c>
      <c r="Q23" s="40">
        <f t="shared" si="0"/>
        <v>182825711.08999997</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6">
        <v>0</v>
      </c>
      <c r="M25" s="48">
        <v>0</v>
      </c>
      <c r="N25" s="35">
        <v>0</v>
      </c>
      <c r="O25" s="36">
        <v>0</v>
      </c>
      <c r="P25" s="51">
        <v>0</v>
      </c>
      <c r="Q25" s="32">
        <f t="shared" si="0"/>
        <v>0</v>
      </c>
    </row>
    <row r="26" spans="1:17" ht="15" x14ac:dyDescent="0.25">
      <c r="A26" s="20" t="s">
        <v>42</v>
      </c>
      <c r="B26" s="35">
        <v>0</v>
      </c>
      <c r="C26" s="36">
        <v>0</v>
      </c>
      <c r="D26" s="15"/>
      <c r="E26" s="26"/>
      <c r="F26" s="36">
        <v>0</v>
      </c>
      <c r="G26" s="36">
        <v>0</v>
      </c>
      <c r="H26" s="15"/>
      <c r="I26" s="15"/>
      <c r="J26" s="15"/>
      <c r="K26" s="26"/>
      <c r="L26" s="36">
        <v>0</v>
      </c>
      <c r="M26" s="56">
        <v>6235944.7400000002</v>
      </c>
      <c r="N26" s="35">
        <v>0</v>
      </c>
      <c r="O26" s="36">
        <v>0</v>
      </c>
      <c r="P26" s="51">
        <v>0</v>
      </c>
      <c r="Q26" s="32">
        <f t="shared" si="0"/>
        <v>6235944.7400000002</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6235944.7400000002</v>
      </c>
      <c r="N27" s="37">
        <f>SUM(N25:N26)</f>
        <v>0</v>
      </c>
      <c r="O27" s="38">
        <f>SUM(O25:O26)</f>
        <v>0</v>
      </c>
      <c r="P27" s="46">
        <f>SUM(P25:P26)</f>
        <v>0</v>
      </c>
      <c r="Q27" s="40">
        <f t="shared" si="0"/>
        <v>6235944.7400000002</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103"/>
      <c r="E29" s="104"/>
      <c r="F29" s="67">
        <v>0</v>
      </c>
      <c r="G29" s="70"/>
      <c r="H29" s="103"/>
      <c r="I29" s="105"/>
      <c r="J29" s="103"/>
      <c r="K29" s="104"/>
      <c r="L29" s="67">
        <v>17322842.970000003</v>
      </c>
      <c r="M29" s="70"/>
      <c r="N29" s="67">
        <v>0</v>
      </c>
      <c r="O29" s="68"/>
      <c r="P29" s="69"/>
      <c r="Q29" s="40">
        <f t="shared" ref="Q29:Q31" si="7">SUM(B29:P29)</f>
        <v>17322842.970000003</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103"/>
      <c r="E31" s="104"/>
      <c r="F31" s="67">
        <v>0</v>
      </c>
      <c r="G31" s="70"/>
      <c r="H31" s="103"/>
      <c r="I31" s="105"/>
      <c r="J31" s="103"/>
      <c r="K31" s="104"/>
      <c r="L31" s="67">
        <v>2030543.04</v>
      </c>
      <c r="M31" s="70"/>
      <c r="N31" s="67">
        <v>0</v>
      </c>
      <c r="O31" s="68"/>
      <c r="P31" s="69"/>
      <c r="Q31" s="40">
        <f t="shared" si="7"/>
        <v>2030543.04</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170587651.97</v>
      </c>
      <c r="C33" s="63"/>
      <c r="D33" s="64">
        <f>SUM(D18:E18,D23:E23,D27:E27,D29,D31)</f>
        <v>809532</v>
      </c>
      <c r="E33" s="63"/>
      <c r="F33" s="60">
        <f>SUM(F18:G18,F23:G23,F27:G27,F29,F31)</f>
        <v>259105502.87000003</v>
      </c>
      <c r="G33" s="63"/>
      <c r="H33" s="64">
        <f>SUM(H18:I18,H23:I23,H27:I27,H29,H31)</f>
        <v>0</v>
      </c>
      <c r="I33" s="63"/>
      <c r="J33" s="64">
        <f>SUM(J18:K18,J23:K23,J27:K27,J29,J31)</f>
        <v>0</v>
      </c>
      <c r="K33" s="63"/>
      <c r="L33" s="60">
        <f>SUM(L18:M18,L23:M23,L27:M27,L29,L31)</f>
        <v>310499126.00000006</v>
      </c>
      <c r="M33" s="64"/>
      <c r="N33" s="60">
        <f>SUM(N18:P18,N23:P23,N27:P27,N29,N31)</f>
        <v>0</v>
      </c>
      <c r="O33" s="61"/>
      <c r="P33" s="62"/>
      <c r="Q33" s="40">
        <f>SUM(B33:P33)</f>
        <v>741001812.84000015</v>
      </c>
    </row>
    <row r="34" spans="1:17" ht="14.25" customHeight="1" x14ac:dyDescent="0.25">
      <c r="Q34" s="11">
        <f>SUM(Q18,Q23,Q27,Q29,Q31)-Q33</f>
        <v>0</v>
      </c>
    </row>
    <row r="35" spans="1:17" x14ac:dyDescent="0.25">
      <c r="P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Q35"/>
  <sheetViews>
    <sheetView workbookViewId="0">
      <selection activeCell="A35" sqref="A35"/>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2014</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50</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53">
        <v>0</v>
      </c>
      <c r="D8" s="36">
        <v>0</v>
      </c>
      <c r="E8" s="31">
        <v>0</v>
      </c>
      <c r="F8" s="35">
        <v>0</v>
      </c>
      <c r="G8" s="53">
        <v>0</v>
      </c>
      <c r="H8" s="36">
        <v>0</v>
      </c>
      <c r="I8" s="36">
        <v>0</v>
      </c>
      <c r="J8" s="36">
        <v>0</v>
      </c>
      <c r="K8" s="31">
        <v>0</v>
      </c>
      <c r="L8" s="35">
        <v>0</v>
      </c>
      <c r="M8" s="53">
        <v>38997500.159999996</v>
      </c>
      <c r="N8" s="35">
        <v>0</v>
      </c>
      <c r="O8" s="53">
        <v>0</v>
      </c>
      <c r="P8" s="36">
        <v>0</v>
      </c>
      <c r="Q8" s="32">
        <f>SUM(B8:P8)</f>
        <v>38997500.159999996</v>
      </c>
    </row>
    <row r="9" spans="1:17" ht="15" x14ac:dyDescent="0.25">
      <c r="A9" s="20" t="s">
        <v>27</v>
      </c>
      <c r="B9" s="35">
        <v>0</v>
      </c>
      <c r="C9" s="53">
        <v>0</v>
      </c>
      <c r="D9" s="36">
        <v>0</v>
      </c>
      <c r="E9" s="31">
        <v>0</v>
      </c>
      <c r="F9" s="35">
        <v>103015818.1800001</v>
      </c>
      <c r="G9" s="53">
        <v>216399161.59000009</v>
      </c>
      <c r="H9" s="36">
        <v>0</v>
      </c>
      <c r="I9" s="36">
        <v>0</v>
      </c>
      <c r="J9" s="36">
        <v>0</v>
      </c>
      <c r="K9" s="31">
        <v>0</v>
      </c>
      <c r="L9" s="35">
        <v>0</v>
      </c>
      <c r="M9" s="53">
        <v>0</v>
      </c>
      <c r="N9" s="35">
        <v>0</v>
      </c>
      <c r="O9" s="53">
        <v>0</v>
      </c>
      <c r="P9" s="36">
        <v>0</v>
      </c>
      <c r="Q9" s="32">
        <f t="shared" ref="Q9:Q27" si="0">SUM(B9:P9)</f>
        <v>319414979.77000022</v>
      </c>
    </row>
    <row r="10" spans="1:17" ht="15" x14ac:dyDescent="0.25">
      <c r="A10" s="20" t="s">
        <v>4</v>
      </c>
      <c r="B10" s="35">
        <v>0</v>
      </c>
      <c r="C10" s="53">
        <v>0</v>
      </c>
      <c r="D10" s="36">
        <v>0</v>
      </c>
      <c r="E10" s="31">
        <v>0</v>
      </c>
      <c r="F10" s="35">
        <v>0</v>
      </c>
      <c r="G10" s="53">
        <v>0</v>
      </c>
      <c r="H10" s="36">
        <v>0</v>
      </c>
      <c r="I10" s="36">
        <v>0</v>
      </c>
      <c r="J10" s="36">
        <v>0</v>
      </c>
      <c r="K10" s="31">
        <v>0</v>
      </c>
      <c r="L10" s="35">
        <v>0</v>
      </c>
      <c r="M10" s="53">
        <v>51332051.640000001</v>
      </c>
      <c r="N10" s="35">
        <v>0</v>
      </c>
      <c r="O10" s="53">
        <v>0</v>
      </c>
      <c r="P10" s="36">
        <v>0</v>
      </c>
      <c r="Q10" s="32">
        <f t="shared" si="0"/>
        <v>51332051.640000001</v>
      </c>
    </row>
    <row r="11" spans="1:17" ht="15" x14ac:dyDescent="0.25">
      <c r="A11" s="20" t="s">
        <v>20</v>
      </c>
      <c r="B11" s="35">
        <v>8230138.1500000004</v>
      </c>
      <c r="C11" s="53">
        <v>763713.09000000008</v>
      </c>
      <c r="D11" s="36">
        <v>0</v>
      </c>
      <c r="E11" s="31">
        <v>0</v>
      </c>
      <c r="F11" s="35">
        <v>0</v>
      </c>
      <c r="G11" s="53">
        <v>0</v>
      </c>
      <c r="H11" s="36">
        <v>0</v>
      </c>
      <c r="I11" s="36">
        <v>0</v>
      </c>
      <c r="J11" s="36">
        <v>0</v>
      </c>
      <c r="K11" s="31">
        <v>0</v>
      </c>
      <c r="L11" s="35">
        <v>0</v>
      </c>
      <c r="M11" s="53">
        <v>0</v>
      </c>
      <c r="N11" s="35">
        <v>0</v>
      </c>
      <c r="O11" s="53">
        <v>0</v>
      </c>
      <c r="P11" s="36">
        <v>0</v>
      </c>
      <c r="Q11" s="32">
        <f t="shared" si="0"/>
        <v>8993851.2400000002</v>
      </c>
    </row>
    <row r="12" spans="1:17" ht="15" x14ac:dyDescent="0.25">
      <c r="A12" s="20" t="s">
        <v>28</v>
      </c>
      <c r="B12" s="35">
        <v>72268619.9799999</v>
      </c>
      <c r="C12" s="53">
        <v>43517780.159999996</v>
      </c>
      <c r="D12" s="36">
        <v>0</v>
      </c>
      <c r="E12" s="31">
        <v>0</v>
      </c>
      <c r="F12" s="35">
        <v>0</v>
      </c>
      <c r="G12" s="53">
        <v>0</v>
      </c>
      <c r="H12" s="36">
        <v>0</v>
      </c>
      <c r="I12" s="36">
        <v>0</v>
      </c>
      <c r="J12" s="36">
        <v>0</v>
      </c>
      <c r="K12" s="31">
        <v>0</v>
      </c>
      <c r="L12" s="35">
        <v>0</v>
      </c>
      <c r="M12" s="53">
        <v>0</v>
      </c>
      <c r="N12" s="35">
        <v>0</v>
      </c>
      <c r="O12" s="53">
        <v>0</v>
      </c>
      <c r="P12" s="36">
        <v>0</v>
      </c>
      <c r="Q12" s="32">
        <f t="shared" si="0"/>
        <v>115786400.1399999</v>
      </c>
    </row>
    <row r="13" spans="1:17" ht="15" x14ac:dyDescent="0.25">
      <c r="A13" s="21" t="s">
        <v>18</v>
      </c>
      <c r="B13" s="35">
        <v>0</v>
      </c>
      <c r="C13" s="53">
        <v>0</v>
      </c>
      <c r="D13" s="36">
        <v>0</v>
      </c>
      <c r="E13" s="31">
        <v>0</v>
      </c>
      <c r="F13" s="35">
        <v>0</v>
      </c>
      <c r="G13" s="53">
        <v>0</v>
      </c>
      <c r="H13" s="36">
        <v>0</v>
      </c>
      <c r="I13" s="36">
        <v>0</v>
      </c>
      <c r="J13" s="36">
        <v>0</v>
      </c>
      <c r="K13" s="31">
        <v>0</v>
      </c>
      <c r="L13" s="35">
        <v>0</v>
      </c>
      <c r="M13" s="53">
        <v>0</v>
      </c>
      <c r="N13" s="35">
        <v>0</v>
      </c>
      <c r="O13" s="53">
        <v>0</v>
      </c>
      <c r="P13" s="36">
        <v>0</v>
      </c>
      <c r="Q13" s="32">
        <f t="shared" si="0"/>
        <v>0</v>
      </c>
    </row>
    <row r="14" spans="1:17" ht="15" x14ac:dyDescent="0.25">
      <c r="A14" s="21" t="s">
        <v>19</v>
      </c>
      <c r="B14" s="35">
        <v>0</v>
      </c>
      <c r="C14" s="53">
        <v>0</v>
      </c>
      <c r="D14" s="36">
        <v>0</v>
      </c>
      <c r="E14" s="31">
        <v>0</v>
      </c>
      <c r="F14" s="35">
        <v>0</v>
      </c>
      <c r="G14" s="53">
        <v>0</v>
      </c>
      <c r="H14" s="36">
        <v>0</v>
      </c>
      <c r="I14" s="36">
        <v>0</v>
      </c>
      <c r="J14" s="36">
        <v>0</v>
      </c>
      <c r="K14" s="31">
        <v>0</v>
      </c>
      <c r="L14" s="35">
        <v>7755293.4899999993</v>
      </c>
      <c r="M14" s="53">
        <v>0</v>
      </c>
      <c r="N14" s="35">
        <v>0</v>
      </c>
      <c r="O14" s="53">
        <v>0</v>
      </c>
      <c r="P14" s="36">
        <v>0</v>
      </c>
      <c r="Q14" s="32">
        <f t="shared" si="0"/>
        <v>7755293.4899999993</v>
      </c>
    </row>
    <row r="15" spans="1:17" ht="15" x14ac:dyDescent="0.25">
      <c r="A15" s="20" t="s">
        <v>26</v>
      </c>
      <c r="B15" s="35">
        <v>32902903.199999996</v>
      </c>
      <c r="C15" s="53">
        <v>24370732.919999994</v>
      </c>
      <c r="D15" s="36">
        <v>0</v>
      </c>
      <c r="E15" s="31">
        <v>0</v>
      </c>
      <c r="F15" s="35">
        <v>0</v>
      </c>
      <c r="G15" s="53">
        <v>0</v>
      </c>
      <c r="H15" s="36">
        <v>0</v>
      </c>
      <c r="I15" s="36">
        <v>0</v>
      </c>
      <c r="J15" s="36">
        <v>0</v>
      </c>
      <c r="K15" s="31">
        <v>0</v>
      </c>
      <c r="L15" s="35">
        <v>0</v>
      </c>
      <c r="M15" s="53">
        <v>0</v>
      </c>
      <c r="N15" s="35">
        <v>0</v>
      </c>
      <c r="O15" s="53">
        <v>0</v>
      </c>
      <c r="P15" s="36">
        <v>0</v>
      </c>
      <c r="Q15" s="32">
        <f t="shared" si="0"/>
        <v>57273636.11999999</v>
      </c>
    </row>
    <row r="16" spans="1:17" ht="15" x14ac:dyDescent="0.25">
      <c r="A16" s="20" t="s">
        <v>29</v>
      </c>
      <c r="B16" s="35">
        <v>0</v>
      </c>
      <c r="C16" s="53">
        <v>0</v>
      </c>
      <c r="D16" s="36">
        <v>0</v>
      </c>
      <c r="E16" s="31">
        <v>0</v>
      </c>
      <c r="F16" s="35">
        <v>0</v>
      </c>
      <c r="G16" s="53">
        <v>0</v>
      </c>
      <c r="H16" s="36">
        <v>0</v>
      </c>
      <c r="I16" s="36">
        <v>0</v>
      </c>
      <c r="J16" s="36">
        <v>0</v>
      </c>
      <c r="K16" s="31">
        <v>0</v>
      </c>
      <c r="L16" s="35">
        <v>0</v>
      </c>
      <c r="M16" s="53">
        <v>39671798.530000001</v>
      </c>
      <c r="N16" s="35">
        <v>0</v>
      </c>
      <c r="O16" s="53">
        <v>0</v>
      </c>
      <c r="P16" s="36">
        <v>0</v>
      </c>
      <c r="Q16" s="32">
        <f t="shared" si="0"/>
        <v>39671798.530000001</v>
      </c>
    </row>
    <row r="17" spans="1:17" ht="15" x14ac:dyDescent="0.25">
      <c r="A17" s="20" t="s">
        <v>6</v>
      </c>
      <c r="B17" s="35">
        <v>0</v>
      </c>
      <c r="C17" s="53">
        <v>0</v>
      </c>
      <c r="D17" s="36">
        <v>0</v>
      </c>
      <c r="E17" s="31">
        <v>0</v>
      </c>
      <c r="F17" s="35">
        <v>0</v>
      </c>
      <c r="G17" s="53">
        <v>0</v>
      </c>
      <c r="H17" s="36">
        <v>0</v>
      </c>
      <c r="I17" s="36">
        <v>0</v>
      </c>
      <c r="J17" s="36">
        <v>0</v>
      </c>
      <c r="K17" s="31">
        <v>0</v>
      </c>
      <c r="L17" s="35">
        <v>0</v>
      </c>
      <c r="M17" s="53">
        <v>117134998.16</v>
      </c>
      <c r="N17" s="35">
        <v>0</v>
      </c>
      <c r="O17" s="53">
        <v>0</v>
      </c>
      <c r="P17" s="36">
        <v>0</v>
      </c>
      <c r="Q17" s="32">
        <f t="shared" si="0"/>
        <v>117134998.16</v>
      </c>
    </row>
    <row r="18" spans="1:17" s="41" customFormat="1" ht="13.5" x14ac:dyDescent="0.2">
      <c r="A18" s="22" t="s">
        <v>39</v>
      </c>
      <c r="B18" s="37">
        <f>SUM(B8:B17)</f>
        <v>113401661.32999989</v>
      </c>
      <c r="C18" s="38">
        <f>SUM(C8:C17)</f>
        <v>68652226.169999987</v>
      </c>
      <c r="D18" s="38">
        <f t="shared" ref="D18:E18" si="1">SUM(D8:D17)</f>
        <v>0</v>
      </c>
      <c r="E18" s="38">
        <f t="shared" si="1"/>
        <v>0</v>
      </c>
      <c r="F18" s="37">
        <f>SUM(F8:F17)</f>
        <v>103015818.1800001</v>
      </c>
      <c r="G18" s="38">
        <f>SUM(G8:G17)</f>
        <v>216399161.59000009</v>
      </c>
      <c r="H18" s="38">
        <f t="shared" ref="H18:K18" si="2">SUM(H8:H17)</f>
        <v>0</v>
      </c>
      <c r="I18" s="38">
        <f t="shared" si="2"/>
        <v>0</v>
      </c>
      <c r="J18" s="38">
        <f t="shared" si="2"/>
        <v>0</v>
      </c>
      <c r="K18" s="38">
        <f t="shared" si="2"/>
        <v>0</v>
      </c>
      <c r="L18" s="37">
        <f>SUM(L8:L17)</f>
        <v>7755293.4899999993</v>
      </c>
      <c r="M18" s="45">
        <f>SUM(M8:M17)</f>
        <v>247136348.49000001</v>
      </c>
      <c r="N18" s="37">
        <f>SUM(N8:N17)</f>
        <v>0</v>
      </c>
      <c r="O18" s="45">
        <f>SUM(O8:O17)</f>
        <v>0</v>
      </c>
      <c r="P18" s="39">
        <f>SUM(P8:P17)</f>
        <v>0</v>
      </c>
      <c r="Q18" s="40">
        <f t="shared" si="0"/>
        <v>756360509.25</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36">
        <v>0</v>
      </c>
      <c r="E20" s="31">
        <v>0</v>
      </c>
      <c r="F20" s="35">
        <v>0</v>
      </c>
      <c r="G20" s="53">
        <v>0</v>
      </c>
      <c r="H20" s="36">
        <v>0</v>
      </c>
      <c r="I20" s="36">
        <v>0</v>
      </c>
      <c r="J20" s="36">
        <v>0</v>
      </c>
      <c r="K20" s="31">
        <v>0</v>
      </c>
      <c r="L20" s="35">
        <v>0</v>
      </c>
      <c r="M20" s="53">
        <v>90735176.859999999</v>
      </c>
      <c r="N20" s="35">
        <v>0</v>
      </c>
      <c r="O20" s="53">
        <v>0</v>
      </c>
      <c r="P20" s="36">
        <v>0</v>
      </c>
      <c r="Q20" s="32">
        <f t="shared" si="0"/>
        <v>90735176.859999999</v>
      </c>
    </row>
    <row r="21" spans="1:17" ht="15" x14ac:dyDescent="0.25">
      <c r="A21" s="20" t="s">
        <v>44</v>
      </c>
      <c r="B21" s="35">
        <v>0</v>
      </c>
      <c r="C21" s="36">
        <v>0</v>
      </c>
      <c r="D21" s="36">
        <v>0</v>
      </c>
      <c r="E21" s="31">
        <v>0</v>
      </c>
      <c r="F21" s="35">
        <v>0</v>
      </c>
      <c r="G21" s="53">
        <v>0</v>
      </c>
      <c r="H21" s="36">
        <v>0</v>
      </c>
      <c r="I21" s="36">
        <v>0</v>
      </c>
      <c r="J21" s="36">
        <v>0</v>
      </c>
      <c r="K21" s="31">
        <v>0</v>
      </c>
      <c r="L21" s="35">
        <v>0</v>
      </c>
      <c r="M21" s="53">
        <v>0</v>
      </c>
      <c r="N21" s="35">
        <v>0</v>
      </c>
      <c r="O21" s="53">
        <v>0</v>
      </c>
      <c r="P21" s="36">
        <v>0</v>
      </c>
      <c r="Q21" s="32">
        <f t="shared" si="0"/>
        <v>0</v>
      </c>
    </row>
    <row r="22" spans="1:17" ht="15" x14ac:dyDescent="0.25">
      <c r="A22" s="20" t="s">
        <v>45</v>
      </c>
      <c r="B22" s="35">
        <v>0</v>
      </c>
      <c r="C22" s="36">
        <v>0</v>
      </c>
      <c r="D22" s="36">
        <v>0</v>
      </c>
      <c r="E22" s="31">
        <v>1514879.37</v>
      </c>
      <c r="F22" s="35">
        <v>0</v>
      </c>
      <c r="G22" s="53">
        <v>0</v>
      </c>
      <c r="H22" s="36">
        <v>0</v>
      </c>
      <c r="I22" s="36">
        <v>0</v>
      </c>
      <c r="J22" s="36">
        <v>0</v>
      </c>
      <c r="K22" s="31">
        <v>0</v>
      </c>
      <c r="L22" s="35">
        <v>0</v>
      </c>
      <c r="M22" s="53">
        <v>70577137.730000094</v>
      </c>
      <c r="N22" s="35">
        <v>0</v>
      </c>
      <c r="O22" s="53">
        <v>0</v>
      </c>
      <c r="P22" s="36">
        <v>0</v>
      </c>
      <c r="Q22" s="32">
        <f t="shared" si="0"/>
        <v>72092017.100000098</v>
      </c>
    </row>
    <row r="23" spans="1:17" ht="15" x14ac:dyDescent="0.25">
      <c r="A23" s="22" t="s">
        <v>46</v>
      </c>
      <c r="B23" s="37">
        <f>SUM(B20:B22)</f>
        <v>0</v>
      </c>
      <c r="C23" s="38">
        <f>SUM(C20:C22)</f>
        <v>0</v>
      </c>
      <c r="D23" s="38">
        <f t="shared" ref="D23:E23" si="3">SUM(D20:D22)</f>
        <v>0</v>
      </c>
      <c r="E23" s="38">
        <f t="shared" si="3"/>
        <v>1514879.37</v>
      </c>
      <c r="F23" s="37">
        <f>SUM(F20:F22)</f>
        <v>0</v>
      </c>
      <c r="G23" s="38">
        <f>SUM(G20:G22)</f>
        <v>0</v>
      </c>
      <c r="H23" s="38">
        <f t="shared" ref="H23:K23" si="4">SUM(H20:H22)</f>
        <v>0</v>
      </c>
      <c r="I23" s="38">
        <f t="shared" si="4"/>
        <v>0</v>
      </c>
      <c r="J23" s="38">
        <f t="shared" si="4"/>
        <v>0</v>
      </c>
      <c r="K23" s="38">
        <f t="shared" si="4"/>
        <v>0</v>
      </c>
      <c r="L23" s="37">
        <f>SUM(L20:L22)</f>
        <v>0</v>
      </c>
      <c r="M23" s="45">
        <f>SUM(M20:M22)</f>
        <v>161312314.59000009</v>
      </c>
      <c r="N23" s="37">
        <f>SUM(N20:N22)</f>
        <v>0</v>
      </c>
      <c r="O23" s="38">
        <f>SUM(O20:O22)</f>
        <v>0</v>
      </c>
      <c r="P23" s="39">
        <f>SUM(P20:P22)</f>
        <v>0</v>
      </c>
      <c r="Q23" s="40">
        <f t="shared" si="0"/>
        <v>162827193.9600001</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5">
        <v>0</v>
      </c>
      <c r="M25" s="53">
        <v>0</v>
      </c>
      <c r="N25" s="35">
        <v>0</v>
      </c>
      <c r="O25" s="53">
        <v>0</v>
      </c>
      <c r="P25" s="36">
        <v>0</v>
      </c>
      <c r="Q25" s="32">
        <f t="shared" si="0"/>
        <v>0</v>
      </c>
    </row>
    <row r="26" spans="1:17" ht="15" x14ac:dyDescent="0.25">
      <c r="A26" s="20" t="s">
        <v>42</v>
      </c>
      <c r="B26" s="35">
        <v>0</v>
      </c>
      <c r="C26" s="36">
        <v>0</v>
      </c>
      <c r="D26" s="15"/>
      <c r="E26" s="26"/>
      <c r="F26" s="36">
        <v>0</v>
      </c>
      <c r="G26" s="36">
        <v>0</v>
      </c>
      <c r="H26" s="15"/>
      <c r="I26" s="15"/>
      <c r="J26" s="15"/>
      <c r="K26" s="26"/>
      <c r="L26" s="35">
        <v>0</v>
      </c>
      <c r="M26" s="53">
        <v>10646972.1</v>
      </c>
      <c r="N26" s="35">
        <v>0</v>
      </c>
      <c r="O26" s="53">
        <v>0</v>
      </c>
      <c r="P26" s="36">
        <v>0</v>
      </c>
      <c r="Q26" s="32">
        <f t="shared" si="0"/>
        <v>10646972.1</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10646972.1</v>
      </c>
      <c r="N27" s="37">
        <f>SUM(N25:N26)</f>
        <v>0</v>
      </c>
      <c r="O27" s="38">
        <f>SUM(O25:O26)</f>
        <v>0</v>
      </c>
      <c r="P27" s="46">
        <f>SUM(P25:P26)</f>
        <v>0</v>
      </c>
      <c r="Q27" s="40">
        <f t="shared" si="0"/>
        <v>10646972.1</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68">
        <v>0</v>
      </c>
      <c r="E29" s="70"/>
      <c r="F29" s="67">
        <v>0</v>
      </c>
      <c r="G29" s="68"/>
      <c r="H29" s="71">
        <v>0</v>
      </c>
      <c r="I29" s="70"/>
      <c r="J29" s="68">
        <v>0</v>
      </c>
      <c r="K29" s="70"/>
      <c r="L29" s="68">
        <v>60542651.949999996</v>
      </c>
      <c r="M29" s="70"/>
      <c r="N29" s="67">
        <v>0</v>
      </c>
      <c r="O29" s="68"/>
      <c r="P29" s="69"/>
      <c r="Q29" s="40">
        <f t="shared" ref="Q29:Q31" si="7">SUM(B29:P29)</f>
        <v>60542651.949999996</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68">
        <v>0</v>
      </c>
      <c r="E31" s="70"/>
      <c r="F31" s="67">
        <v>0</v>
      </c>
      <c r="G31" s="68"/>
      <c r="H31" s="71">
        <v>0</v>
      </c>
      <c r="I31" s="70"/>
      <c r="J31" s="68">
        <v>0</v>
      </c>
      <c r="K31" s="70"/>
      <c r="L31" s="68">
        <v>2412952.0300000003</v>
      </c>
      <c r="M31" s="70"/>
      <c r="N31" s="67">
        <v>0</v>
      </c>
      <c r="O31" s="68"/>
      <c r="P31" s="69"/>
      <c r="Q31" s="40">
        <f t="shared" si="7"/>
        <v>2412952.0300000003</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182053887.49999988</v>
      </c>
      <c r="C33" s="63"/>
      <c r="D33" s="64">
        <f>SUM(D18:E18,D23:E23,D27:E27,D29,D31)</f>
        <v>1514879.37</v>
      </c>
      <c r="E33" s="63"/>
      <c r="F33" s="60">
        <f>SUM(F18:G18,F23:G23,F27:G27,F29,F31)</f>
        <v>319414979.77000022</v>
      </c>
      <c r="G33" s="63"/>
      <c r="H33" s="64">
        <f>SUM(H18:I18,H23:I23,H27:I27,H29,H31)</f>
        <v>0</v>
      </c>
      <c r="I33" s="63"/>
      <c r="J33" s="64">
        <f>SUM(J18:K18,J23:K23,J27:K27,J29,J31)</f>
        <v>0</v>
      </c>
      <c r="K33" s="63"/>
      <c r="L33" s="60">
        <f>SUM(L18:M18,L23:M23,L27:M27,L29,L31)</f>
        <v>489806532.6500001</v>
      </c>
      <c r="M33" s="64"/>
      <c r="N33" s="60">
        <f>SUM(N18:P18,N23:P23,N27:P27,N29,N31)</f>
        <v>0</v>
      </c>
      <c r="O33" s="61"/>
      <c r="P33" s="62"/>
      <c r="Q33" s="40">
        <f>SUM(B33:P33)</f>
        <v>992790279.2900002</v>
      </c>
    </row>
    <row r="34" spans="1:17" x14ac:dyDescent="0.25">
      <c r="Q34" s="11">
        <f>SUM('2014 Out-of-State'!Q33,'2014 In-State'!Q33)-Q33</f>
        <v>0</v>
      </c>
    </row>
    <row r="35" spans="1:17" x14ac:dyDescent="0.25">
      <c r="P35" s="11"/>
      <c r="Q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D39" sqref="D39"/>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2014</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55</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36">
        <v>0</v>
      </c>
      <c r="D8" s="15"/>
      <c r="E8" s="26"/>
      <c r="F8" s="36">
        <v>0</v>
      </c>
      <c r="G8" s="36">
        <v>0</v>
      </c>
      <c r="H8" s="16"/>
      <c r="I8" s="15"/>
      <c r="J8" s="17"/>
      <c r="K8" s="31"/>
      <c r="L8" s="36">
        <v>0</v>
      </c>
      <c r="M8" s="48">
        <v>19421001.659999996</v>
      </c>
      <c r="N8" s="35">
        <v>0</v>
      </c>
      <c r="O8" s="36">
        <v>0</v>
      </c>
      <c r="P8" s="51">
        <v>0</v>
      </c>
      <c r="Q8" s="32">
        <f>SUM(B8:P8)</f>
        <v>19421001.659999996</v>
      </c>
    </row>
    <row r="9" spans="1:17" ht="15" x14ac:dyDescent="0.25">
      <c r="A9" s="20" t="s">
        <v>27</v>
      </c>
      <c r="B9" s="35">
        <v>0</v>
      </c>
      <c r="C9" s="36">
        <v>0</v>
      </c>
      <c r="D9" s="15"/>
      <c r="E9" s="26"/>
      <c r="F9" s="36">
        <v>20910832.029999997</v>
      </c>
      <c r="G9" s="36">
        <v>94040737.060000107</v>
      </c>
      <c r="H9" s="15"/>
      <c r="I9" s="15"/>
      <c r="J9" s="15"/>
      <c r="K9" s="26"/>
      <c r="L9" s="36">
        <v>0</v>
      </c>
      <c r="M9" s="48">
        <v>0</v>
      </c>
      <c r="N9" s="35">
        <v>0</v>
      </c>
      <c r="O9" s="36">
        <v>0</v>
      </c>
      <c r="P9" s="51">
        <v>0</v>
      </c>
      <c r="Q9" s="32">
        <f t="shared" ref="Q9:Q27" si="0">SUM(B9:P9)</f>
        <v>114951569.09000011</v>
      </c>
    </row>
    <row r="10" spans="1:17" ht="15" x14ac:dyDescent="0.25">
      <c r="A10" s="20" t="s">
        <v>4</v>
      </c>
      <c r="B10" s="35">
        <v>0</v>
      </c>
      <c r="C10" s="36">
        <v>0</v>
      </c>
      <c r="D10" s="15"/>
      <c r="E10" s="26"/>
      <c r="F10" s="36">
        <v>0</v>
      </c>
      <c r="G10" s="36">
        <v>0</v>
      </c>
      <c r="H10" s="15"/>
      <c r="I10" s="15"/>
      <c r="J10" s="15"/>
      <c r="K10" s="26"/>
      <c r="L10" s="36">
        <v>0</v>
      </c>
      <c r="M10" s="48">
        <v>24951256.399999999</v>
      </c>
      <c r="N10" s="35">
        <v>0</v>
      </c>
      <c r="O10" s="36">
        <v>0</v>
      </c>
      <c r="P10" s="51">
        <v>0</v>
      </c>
      <c r="Q10" s="32">
        <f t="shared" si="0"/>
        <v>24951256.399999999</v>
      </c>
    </row>
    <row r="11" spans="1:17" ht="15" x14ac:dyDescent="0.25">
      <c r="A11" s="20" t="s">
        <v>20</v>
      </c>
      <c r="B11" s="35">
        <v>373096.09</v>
      </c>
      <c r="C11" s="36">
        <v>11886.98</v>
      </c>
      <c r="D11" s="15"/>
      <c r="E11" s="26"/>
      <c r="F11" s="36">
        <v>0</v>
      </c>
      <c r="G11" s="36">
        <v>0</v>
      </c>
      <c r="H11" s="15"/>
      <c r="I11" s="15"/>
      <c r="J11" s="15"/>
      <c r="K11" s="26"/>
      <c r="L11" s="36">
        <v>0</v>
      </c>
      <c r="M11" s="48">
        <v>0</v>
      </c>
      <c r="N11" s="35">
        <v>0</v>
      </c>
      <c r="O11" s="36">
        <v>0</v>
      </c>
      <c r="P11" s="51">
        <v>0</v>
      </c>
      <c r="Q11" s="32">
        <f t="shared" si="0"/>
        <v>384983.07</v>
      </c>
    </row>
    <row r="12" spans="1:17" ht="15" x14ac:dyDescent="0.25">
      <c r="A12" s="20" t="s">
        <v>28</v>
      </c>
      <c r="B12" s="35">
        <v>10255220.449999999</v>
      </c>
      <c r="C12" s="36">
        <v>10239520.59</v>
      </c>
      <c r="D12" s="15"/>
      <c r="E12" s="26"/>
      <c r="F12" s="36">
        <v>0</v>
      </c>
      <c r="G12" s="36">
        <v>0</v>
      </c>
      <c r="H12" s="15"/>
      <c r="I12" s="15"/>
      <c r="J12" s="15"/>
      <c r="K12" s="26"/>
      <c r="L12" s="36">
        <v>0</v>
      </c>
      <c r="M12" s="48">
        <v>0</v>
      </c>
      <c r="N12" s="35">
        <v>0</v>
      </c>
      <c r="O12" s="36">
        <v>0</v>
      </c>
      <c r="P12" s="51">
        <v>0</v>
      </c>
      <c r="Q12" s="32">
        <f t="shared" si="0"/>
        <v>20494741.039999999</v>
      </c>
    </row>
    <row r="13" spans="1:17" ht="15" x14ac:dyDescent="0.25">
      <c r="A13" s="21" t="s">
        <v>18</v>
      </c>
      <c r="B13" s="35">
        <v>0</v>
      </c>
      <c r="C13" s="36">
        <v>0</v>
      </c>
      <c r="D13" s="15"/>
      <c r="E13" s="26"/>
      <c r="F13" s="36">
        <v>0</v>
      </c>
      <c r="G13" s="36">
        <v>0</v>
      </c>
      <c r="H13" s="15"/>
      <c r="I13" s="15"/>
      <c r="J13" s="15"/>
      <c r="K13" s="26"/>
      <c r="L13" s="36">
        <v>0</v>
      </c>
      <c r="M13" s="48">
        <v>0</v>
      </c>
      <c r="N13" s="35">
        <v>0</v>
      </c>
      <c r="O13" s="36">
        <v>0</v>
      </c>
      <c r="P13" s="51">
        <v>0</v>
      </c>
      <c r="Q13" s="32">
        <f t="shared" si="0"/>
        <v>0</v>
      </c>
    </row>
    <row r="14" spans="1:17" ht="15" x14ac:dyDescent="0.25">
      <c r="A14" s="21" t="s">
        <v>19</v>
      </c>
      <c r="B14" s="35">
        <v>0</v>
      </c>
      <c r="C14" s="36">
        <v>0</v>
      </c>
      <c r="D14" s="15"/>
      <c r="E14" s="26"/>
      <c r="F14" s="36">
        <v>0</v>
      </c>
      <c r="G14" s="36">
        <v>0</v>
      </c>
      <c r="H14" s="15"/>
      <c r="I14" s="15"/>
      <c r="J14" s="15"/>
      <c r="K14" s="26"/>
      <c r="L14" s="36">
        <v>166630.31000000003</v>
      </c>
      <c r="M14" s="48">
        <v>0</v>
      </c>
      <c r="N14" s="35">
        <v>0</v>
      </c>
      <c r="O14" s="36">
        <v>0</v>
      </c>
      <c r="P14" s="51">
        <v>0</v>
      </c>
      <c r="Q14" s="32">
        <f t="shared" si="0"/>
        <v>166630.31000000003</v>
      </c>
    </row>
    <row r="15" spans="1:17" ht="15" x14ac:dyDescent="0.25">
      <c r="A15" s="20" t="s">
        <v>26</v>
      </c>
      <c r="B15" s="35">
        <v>3122730.8400000008</v>
      </c>
      <c r="C15" s="36">
        <v>944288.40000000014</v>
      </c>
      <c r="D15" s="15"/>
      <c r="E15" s="26"/>
      <c r="F15" s="36">
        <v>0</v>
      </c>
      <c r="G15" s="36">
        <v>0</v>
      </c>
      <c r="H15" s="15"/>
      <c r="I15" s="15"/>
      <c r="J15" s="15"/>
      <c r="K15" s="26"/>
      <c r="L15" s="36">
        <v>0</v>
      </c>
      <c r="M15" s="48">
        <v>0</v>
      </c>
      <c r="N15" s="35">
        <v>0</v>
      </c>
      <c r="O15" s="36">
        <v>0</v>
      </c>
      <c r="P15" s="51">
        <v>0</v>
      </c>
      <c r="Q15" s="32">
        <f t="shared" si="0"/>
        <v>4067019.2400000012</v>
      </c>
    </row>
    <row r="16" spans="1:17" ht="15" x14ac:dyDescent="0.25">
      <c r="A16" s="20" t="s">
        <v>29</v>
      </c>
      <c r="B16" s="35">
        <v>0</v>
      </c>
      <c r="C16" s="36">
        <v>0</v>
      </c>
      <c r="D16" s="15"/>
      <c r="E16" s="26"/>
      <c r="F16" s="36">
        <v>0</v>
      </c>
      <c r="G16" s="36">
        <v>0</v>
      </c>
      <c r="H16" s="15"/>
      <c r="I16" s="15"/>
      <c r="J16" s="15"/>
      <c r="K16" s="26"/>
      <c r="L16" s="36">
        <v>0</v>
      </c>
      <c r="M16" s="48">
        <v>21242715.870000001</v>
      </c>
      <c r="N16" s="35">
        <v>0</v>
      </c>
      <c r="O16" s="36">
        <v>0</v>
      </c>
      <c r="P16" s="51">
        <v>0</v>
      </c>
      <c r="Q16" s="32">
        <f t="shared" si="0"/>
        <v>21242715.870000001</v>
      </c>
    </row>
    <row r="17" spans="1:17" ht="15" x14ac:dyDescent="0.25">
      <c r="A17" s="20" t="s">
        <v>6</v>
      </c>
      <c r="B17" s="35">
        <v>0</v>
      </c>
      <c r="C17" s="36">
        <v>0</v>
      </c>
      <c r="D17" s="15"/>
      <c r="E17" s="26"/>
      <c r="F17" s="36">
        <v>0</v>
      </c>
      <c r="G17" s="36">
        <v>0</v>
      </c>
      <c r="H17" s="15"/>
      <c r="I17" s="15"/>
      <c r="J17" s="15"/>
      <c r="K17" s="26"/>
      <c r="L17" s="36">
        <v>0</v>
      </c>
      <c r="M17" s="48">
        <v>101765205.69</v>
      </c>
      <c r="N17" s="35">
        <v>0</v>
      </c>
      <c r="O17" s="36">
        <v>0</v>
      </c>
      <c r="P17" s="51">
        <v>0</v>
      </c>
      <c r="Q17" s="32">
        <f t="shared" si="0"/>
        <v>101765205.69</v>
      </c>
    </row>
    <row r="18" spans="1:17" s="41" customFormat="1" ht="13.5" x14ac:dyDescent="0.2">
      <c r="A18" s="22" t="s">
        <v>39</v>
      </c>
      <c r="B18" s="37">
        <f>SUM(B8:B17)</f>
        <v>13751047.379999999</v>
      </c>
      <c r="C18" s="38">
        <f>SUM(C8:C17)</f>
        <v>11195695.970000001</v>
      </c>
      <c r="D18" s="38">
        <f t="shared" ref="D18:E18" si="1">SUM(D8:D17)</f>
        <v>0</v>
      </c>
      <c r="E18" s="38">
        <f t="shared" si="1"/>
        <v>0</v>
      </c>
      <c r="F18" s="37">
        <f>SUM(F8:F17)</f>
        <v>20910832.029999997</v>
      </c>
      <c r="G18" s="38">
        <f>SUM(G8:G17)</f>
        <v>94040737.060000107</v>
      </c>
      <c r="H18" s="38">
        <f t="shared" ref="H18:K18" si="2">SUM(H8:H17)</f>
        <v>0</v>
      </c>
      <c r="I18" s="38">
        <f t="shared" si="2"/>
        <v>0</v>
      </c>
      <c r="J18" s="38">
        <f t="shared" si="2"/>
        <v>0</v>
      </c>
      <c r="K18" s="38">
        <f t="shared" si="2"/>
        <v>0</v>
      </c>
      <c r="L18" s="37">
        <f>SUM(L8:L17)</f>
        <v>166630.31000000003</v>
      </c>
      <c r="M18" s="45">
        <f>SUM(M8:M17)</f>
        <v>167380179.62</v>
      </c>
      <c r="N18" s="37">
        <f>SUM(N8:N17)</f>
        <v>0</v>
      </c>
      <c r="O18" s="45">
        <f>SUM(O8:O17)</f>
        <v>0</v>
      </c>
      <c r="P18" s="39">
        <f>SUM(P8:P17)</f>
        <v>0</v>
      </c>
      <c r="Q18" s="40">
        <f t="shared" si="0"/>
        <v>307445122.37000012</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15"/>
      <c r="E20" s="26"/>
      <c r="F20" s="36">
        <v>0</v>
      </c>
      <c r="G20" s="36">
        <v>0</v>
      </c>
      <c r="H20" s="15"/>
      <c r="I20" s="15"/>
      <c r="J20" s="15"/>
      <c r="K20" s="26"/>
      <c r="L20" s="36">
        <v>0</v>
      </c>
      <c r="M20" s="48">
        <v>653116.1599999998</v>
      </c>
      <c r="N20" s="35">
        <v>0</v>
      </c>
      <c r="O20" s="36">
        <v>0</v>
      </c>
      <c r="P20" s="51">
        <v>0</v>
      </c>
      <c r="Q20" s="32">
        <f t="shared" si="0"/>
        <v>653116.1599999998</v>
      </c>
    </row>
    <row r="21" spans="1:17" ht="15" x14ac:dyDescent="0.25">
      <c r="A21" s="20" t="s">
        <v>44</v>
      </c>
      <c r="B21" s="35">
        <v>0</v>
      </c>
      <c r="C21" s="36">
        <v>0</v>
      </c>
      <c r="D21" s="15"/>
      <c r="E21" s="26"/>
      <c r="F21" s="36">
        <v>0</v>
      </c>
      <c r="G21" s="36">
        <v>0</v>
      </c>
      <c r="H21" s="15"/>
      <c r="I21" s="15"/>
      <c r="J21" s="15"/>
      <c r="K21" s="26"/>
      <c r="L21" s="36">
        <v>0</v>
      </c>
      <c r="M21" s="48">
        <v>0</v>
      </c>
      <c r="N21" s="35">
        <v>0</v>
      </c>
      <c r="O21" s="36">
        <v>0</v>
      </c>
      <c r="P21" s="51">
        <v>0</v>
      </c>
      <c r="Q21" s="32">
        <f t="shared" si="0"/>
        <v>0</v>
      </c>
    </row>
    <row r="22" spans="1:17" ht="15" x14ac:dyDescent="0.25">
      <c r="A22" s="20" t="s">
        <v>45</v>
      </c>
      <c r="B22" s="35">
        <v>0</v>
      </c>
      <c r="C22" s="36">
        <v>0</v>
      </c>
      <c r="D22" s="15"/>
      <c r="E22" s="26"/>
      <c r="F22" s="36">
        <v>0</v>
      </c>
      <c r="G22" s="36">
        <v>0</v>
      </c>
      <c r="H22" s="15"/>
      <c r="I22" s="15"/>
      <c r="J22" s="15"/>
      <c r="K22" s="26"/>
      <c r="L22" s="36">
        <v>0</v>
      </c>
      <c r="M22" s="48">
        <v>2275806.56</v>
      </c>
      <c r="N22" s="35">
        <v>0</v>
      </c>
      <c r="O22" s="36">
        <v>0</v>
      </c>
      <c r="P22" s="51">
        <v>0</v>
      </c>
      <c r="Q22" s="32">
        <f t="shared" si="0"/>
        <v>2275806.56</v>
      </c>
    </row>
    <row r="23" spans="1:17" ht="15" x14ac:dyDescent="0.25">
      <c r="A23" s="22" t="s">
        <v>46</v>
      </c>
      <c r="B23" s="37">
        <f>SUM(B20:B22)</f>
        <v>0</v>
      </c>
      <c r="C23" s="38">
        <f>SUM(C20:C22)</f>
        <v>0</v>
      </c>
      <c r="D23" s="38">
        <f t="shared" ref="D23:E23" si="3">SUM(D20:D22)</f>
        <v>0</v>
      </c>
      <c r="E23" s="38">
        <f t="shared" si="3"/>
        <v>0</v>
      </c>
      <c r="F23" s="37">
        <f>SUM(F20:F22)</f>
        <v>0</v>
      </c>
      <c r="G23" s="38">
        <f>SUM(G20:G22)</f>
        <v>0</v>
      </c>
      <c r="H23" s="38">
        <f t="shared" ref="H23:K23" si="4">SUM(H20:H22)</f>
        <v>0</v>
      </c>
      <c r="I23" s="38">
        <f t="shared" si="4"/>
        <v>0</v>
      </c>
      <c r="J23" s="38">
        <f t="shared" si="4"/>
        <v>0</v>
      </c>
      <c r="K23" s="38">
        <f t="shared" si="4"/>
        <v>0</v>
      </c>
      <c r="L23" s="37">
        <f>SUM(L20:L22)</f>
        <v>0</v>
      </c>
      <c r="M23" s="45">
        <f>SUM(M20:M22)</f>
        <v>2928922.7199999997</v>
      </c>
      <c r="N23" s="37">
        <f>SUM(N20:N22)</f>
        <v>0</v>
      </c>
      <c r="O23" s="38">
        <f>SUM(O20:O22)</f>
        <v>0</v>
      </c>
      <c r="P23" s="39">
        <f>SUM(P20:P22)</f>
        <v>0</v>
      </c>
      <c r="Q23" s="40">
        <f t="shared" si="0"/>
        <v>2928922.7199999997</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6">
        <v>0</v>
      </c>
      <c r="M25" s="48">
        <v>0</v>
      </c>
      <c r="N25" s="35">
        <v>0</v>
      </c>
      <c r="O25" s="36">
        <v>0</v>
      </c>
      <c r="P25" s="51">
        <v>0</v>
      </c>
      <c r="Q25" s="32">
        <f t="shared" si="0"/>
        <v>0</v>
      </c>
    </row>
    <row r="26" spans="1:17" ht="15" x14ac:dyDescent="0.25">
      <c r="A26" s="20" t="s">
        <v>42</v>
      </c>
      <c r="B26" s="35">
        <v>0</v>
      </c>
      <c r="C26" s="36">
        <v>0</v>
      </c>
      <c r="D26" s="15"/>
      <c r="E26" s="26"/>
      <c r="F26" s="36">
        <v>0</v>
      </c>
      <c r="G26" s="36">
        <v>0</v>
      </c>
      <c r="H26" s="15"/>
      <c r="I26" s="15"/>
      <c r="J26" s="15"/>
      <c r="K26" s="26"/>
      <c r="L26" s="36">
        <v>0</v>
      </c>
      <c r="M26" s="48">
        <v>3189727.7199999988</v>
      </c>
      <c r="N26" s="35">
        <v>0</v>
      </c>
      <c r="O26" s="36">
        <v>0</v>
      </c>
      <c r="P26" s="51">
        <v>0</v>
      </c>
      <c r="Q26" s="32">
        <f t="shared" si="0"/>
        <v>3189727.7199999988</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3189727.7199999988</v>
      </c>
      <c r="N27" s="37">
        <f>SUM(N25:N26)</f>
        <v>0</v>
      </c>
      <c r="O27" s="38">
        <f>SUM(O25:O26)</f>
        <v>0</v>
      </c>
      <c r="P27" s="46">
        <f>SUM(P25:P26)</f>
        <v>0</v>
      </c>
      <c r="Q27" s="40">
        <f t="shared" si="0"/>
        <v>3189727.7199999988</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103"/>
      <c r="E29" s="104"/>
      <c r="F29" s="67">
        <v>0</v>
      </c>
      <c r="G29" s="70"/>
      <c r="H29" s="103"/>
      <c r="I29" s="105"/>
      <c r="J29" s="103"/>
      <c r="K29" s="104"/>
      <c r="L29" s="67">
        <v>47982740.589999996</v>
      </c>
      <c r="M29" s="70"/>
      <c r="N29" s="67">
        <v>0</v>
      </c>
      <c r="O29" s="68"/>
      <c r="P29" s="69"/>
      <c r="Q29" s="40">
        <f t="shared" ref="Q29:Q31" si="7">SUM(B29:P29)</f>
        <v>47982740.589999996</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103"/>
      <c r="E31" s="104"/>
      <c r="F31" s="67">
        <v>0</v>
      </c>
      <c r="G31" s="70"/>
      <c r="H31" s="103"/>
      <c r="I31" s="105"/>
      <c r="J31" s="103"/>
      <c r="K31" s="104"/>
      <c r="L31" s="67">
        <v>779390.45</v>
      </c>
      <c r="M31" s="70"/>
      <c r="N31" s="67">
        <v>0</v>
      </c>
      <c r="O31" s="68"/>
      <c r="P31" s="69"/>
      <c r="Q31" s="40">
        <f t="shared" si="7"/>
        <v>779390.45</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24946743.350000001</v>
      </c>
      <c r="C33" s="63"/>
      <c r="D33" s="64">
        <f>SUM(D18:E18,D23:E23,D27:E27,D29,D31)</f>
        <v>0</v>
      </c>
      <c r="E33" s="63"/>
      <c r="F33" s="60">
        <f>SUM(F18:G18,F23:G23,F27:G27,F29,F31)</f>
        <v>114951569.09000011</v>
      </c>
      <c r="G33" s="63"/>
      <c r="H33" s="64">
        <f>SUM(H18:I18,H23:I23,H27:I27,H29,H31)</f>
        <v>0</v>
      </c>
      <c r="I33" s="63"/>
      <c r="J33" s="64">
        <f>SUM(J18:K18,J23:K23,J27:K27,J29,J31)</f>
        <v>0</v>
      </c>
      <c r="K33" s="63"/>
      <c r="L33" s="60">
        <f>SUM(L18:M18,L23:M23,L27:M27,L29,L31)</f>
        <v>222427591.41</v>
      </c>
      <c r="M33" s="64"/>
      <c r="N33" s="60">
        <f>SUM(N18:P18,N23:P23,N27:P27,N29,N31)</f>
        <v>0</v>
      </c>
      <c r="O33" s="61"/>
      <c r="P33" s="62"/>
      <c r="Q33" s="40">
        <f>SUM(B33:P33)</f>
        <v>362325903.85000014</v>
      </c>
    </row>
    <row r="34" spans="1:17" x14ac:dyDescent="0.25">
      <c r="Q34" s="11">
        <f>SUM(Q18,Q23,Q27,Q29,Q31)-Q33</f>
        <v>0</v>
      </c>
    </row>
    <row r="35" spans="1:17" x14ac:dyDescent="0.25">
      <c r="P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S17" sqref="S17:S18"/>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8" width="7.109375" style="1" customWidth="1"/>
    <col min="19" max="16384" width="26.5546875" style="1"/>
  </cols>
  <sheetData>
    <row r="1" spans="1:17" ht="15" customHeight="1" x14ac:dyDescent="0.25">
      <c r="A1" s="72">
        <v>2014</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51</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36">
        <v>0</v>
      </c>
      <c r="D8" s="15"/>
      <c r="E8" s="26"/>
      <c r="F8" s="36">
        <v>0</v>
      </c>
      <c r="G8" s="36">
        <v>0</v>
      </c>
      <c r="H8" s="16"/>
      <c r="I8" s="15"/>
      <c r="J8" s="17"/>
      <c r="K8" s="31"/>
      <c r="L8" s="36">
        <v>0</v>
      </c>
      <c r="M8" s="48">
        <v>19576498.5</v>
      </c>
      <c r="N8" s="35">
        <v>0</v>
      </c>
      <c r="O8" s="36">
        <v>0</v>
      </c>
      <c r="P8" s="51">
        <v>0</v>
      </c>
      <c r="Q8" s="32">
        <f>SUM(B8:P8)</f>
        <v>19576498.5</v>
      </c>
    </row>
    <row r="9" spans="1:17" ht="15" x14ac:dyDescent="0.25">
      <c r="A9" s="20" t="s">
        <v>27</v>
      </c>
      <c r="B9" s="35">
        <v>0</v>
      </c>
      <c r="C9" s="36">
        <v>0</v>
      </c>
      <c r="D9" s="15"/>
      <c r="E9" s="26"/>
      <c r="F9" s="36">
        <v>82104986.150000095</v>
      </c>
      <c r="G9" s="36">
        <v>122358424.53</v>
      </c>
      <c r="H9" s="54"/>
      <c r="I9" s="15"/>
      <c r="J9" s="15"/>
      <c r="K9" s="55"/>
      <c r="L9" s="36">
        <v>0</v>
      </c>
      <c r="M9" s="48">
        <v>0</v>
      </c>
      <c r="N9" s="35">
        <v>0</v>
      </c>
      <c r="O9" s="36">
        <v>0</v>
      </c>
      <c r="P9" s="51">
        <v>0</v>
      </c>
      <c r="Q9" s="32">
        <f t="shared" ref="Q9:Q27" si="0">SUM(B9:P9)</f>
        <v>204463410.6800001</v>
      </c>
    </row>
    <row r="10" spans="1:17" ht="15" x14ac:dyDescent="0.25">
      <c r="A10" s="20" t="s">
        <v>4</v>
      </c>
      <c r="B10" s="35">
        <v>0</v>
      </c>
      <c r="C10" s="36">
        <v>0</v>
      </c>
      <c r="D10" s="15"/>
      <c r="E10" s="58"/>
      <c r="F10" s="36">
        <v>0</v>
      </c>
      <c r="G10" s="36">
        <v>0</v>
      </c>
      <c r="H10" s="15"/>
      <c r="I10" s="15"/>
      <c r="J10" s="15"/>
      <c r="K10" s="26"/>
      <c r="L10" s="36">
        <v>0</v>
      </c>
      <c r="M10" s="48">
        <v>26380795.240000002</v>
      </c>
      <c r="N10" s="35">
        <v>0</v>
      </c>
      <c r="O10" s="36">
        <v>0</v>
      </c>
      <c r="P10" s="51">
        <v>0</v>
      </c>
      <c r="Q10" s="32">
        <f t="shared" si="0"/>
        <v>26380795.240000002</v>
      </c>
    </row>
    <row r="11" spans="1:17" ht="15" x14ac:dyDescent="0.25">
      <c r="A11" s="20" t="s">
        <v>20</v>
      </c>
      <c r="B11" s="35">
        <v>7857042.0600000005</v>
      </c>
      <c r="C11" s="36">
        <v>751826.1100000001</v>
      </c>
      <c r="D11" s="15"/>
      <c r="E11" s="58"/>
      <c r="F11" s="36">
        <v>0</v>
      </c>
      <c r="G11" s="36">
        <v>0</v>
      </c>
      <c r="H11" s="15"/>
      <c r="I11" s="15"/>
      <c r="J11" s="15"/>
      <c r="K11" s="26"/>
      <c r="L11" s="36">
        <v>0</v>
      </c>
      <c r="M11" s="48">
        <v>0</v>
      </c>
      <c r="N11" s="35">
        <v>0</v>
      </c>
      <c r="O11" s="36">
        <v>0</v>
      </c>
      <c r="P11" s="51">
        <v>0</v>
      </c>
      <c r="Q11" s="32">
        <f t="shared" si="0"/>
        <v>8608868.1699999999</v>
      </c>
    </row>
    <row r="12" spans="1:17" ht="15" x14ac:dyDescent="0.25">
      <c r="A12" s="20" t="s">
        <v>28</v>
      </c>
      <c r="B12" s="35">
        <v>62013399.529999904</v>
      </c>
      <c r="C12" s="36">
        <v>33278259.57</v>
      </c>
      <c r="D12" s="15"/>
      <c r="E12" s="59">
        <v>0</v>
      </c>
      <c r="F12" s="36">
        <v>0</v>
      </c>
      <c r="G12" s="36">
        <v>0</v>
      </c>
      <c r="H12" s="15"/>
      <c r="I12" s="15"/>
      <c r="J12" s="15"/>
      <c r="K12" s="26"/>
      <c r="L12" s="36">
        <v>0</v>
      </c>
      <c r="M12" s="48">
        <v>0</v>
      </c>
      <c r="N12" s="35">
        <v>0</v>
      </c>
      <c r="O12" s="36">
        <v>0</v>
      </c>
      <c r="P12" s="51">
        <v>0</v>
      </c>
      <c r="Q12" s="32">
        <f t="shared" si="0"/>
        <v>95291659.099999905</v>
      </c>
    </row>
    <row r="13" spans="1:17" ht="15" x14ac:dyDescent="0.25">
      <c r="A13" s="21" t="s">
        <v>18</v>
      </c>
      <c r="B13" s="35">
        <v>0</v>
      </c>
      <c r="C13" s="36">
        <v>0</v>
      </c>
      <c r="D13" s="15"/>
      <c r="E13" s="58"/>
      <c r="F13" s="36">
        <v>0</v>
      </c>
      <c r="G13" s="36">
        <v>0</v>
      </c>
      <c r="H13" s="15"/>
      <c r="I13" s="15"/>
      <c r="J13" s="15"/>
      <c r="K13" s="26"/>
      <c r="L13" s="36">
        <v>0</v>
      </c>
      <c r="M13" s="48">
        <v>0</v>
      </c>
      <c r="N13" s="35">
        <v>0</v>
      </c>
      <c r="O13" s="36">
        <v>0</v>
      </c>
      <c r="P13" s="51">
        <v>0</v>
      </c>
      <c r="Q13" s="32">
        <f t="shared" si="0"/>
        <v>0</v>
      </c>
    </row>
    <row r="14" spans="1:17" ht="15" x14ac:dyDescent="0.25">
      <c r="A14" s="21" t="s">
        <v>19</v>
      </c>
      <c r="B14" s="35">
        <v>0</v>
      </c>
      <c r="C14" s="36">
        <v>0</v>
      </c>
      <c r="D14" s="15"/>
      <c r="E14" s="58"/>
      <c r="F14" s="36">
        <v>0</v>
      </c>
      <c r="G14" s="36">
        <v>0</v>
      </c>
      <c r="H14" s="15"/>
      <c r="I14" s="15"/>
      <c r="J14" s="15"/>
      <c r="K14" s="26"/>
      <c r="L14" s="36">
        <v>7588663.1799999997</v>
      </c>
      <c r="M14" s="48">
        <v>0</v>
      </c>
      <c r="N14" s="35">
        <v>0</v>
      </c>
      <c r="O14" s="36">
        <v>0</v>
      </c>
      <c r="P14" s="51">
        <v>0</v>
      </c>
      <c r="Q14" s="32">
        <f t="shared" si="0"/>
        <v>7588663.1799999997</v>
      </c>
    </row>
    <row r="15" spans="1:17" ht="15" x14ac:dyDescent="0.25">
      <c r="A15" s="20" t="s">
        <v>26</v>
      </c>
      <c r="B15" s="35">
        <v>29780172.359999996</v>
      </c>
      <c r="C15" s="36">
        <v>23426444.519999996</v>
      </c>
      <c r="D15" s="15"/>
      <c r="E15" s="58"/>
      <c r="F15" s="36">
        <v>0</v>
      </c>
      <c r="G15" s="36">
        <v>0</v>
      </c>
      <c r="H15" s="15"/>
      <c r="I15" s="15"/>
      <c r="J15" s="15"/>
      <c r="K15" s="26"/>
      <c r="L15" s="36">
        <v>0</v>
      </c>
      <c r="M15" s="48">
        <v>0</v>
      </c>
      <c r="N15" s="35">
        <v>0</v>
      </c>
      <c r="O15" s="36">
        <v>0</v>
      </c>
      <c r="P15" s="51">
        <v>0</v>
      </c>
      <c r="Q15" s="32">
        <f t="shared" si="0"/>
        <v>53206616.879999995</v>
      </c>
    </row>
    <row r="16" spans="1:17" ht="15" x14ac:dyDescent="0.25">
      <c r="A16" s="20" t="s">
        <v>29</v>
      </c>
      <c r="B16" s="35">
        <v>0</v>
      </c>
      <c r="C16" s="36">
        <v>0</v>
      </c>
      <c r="D16" s="15"/>
      <c r="E16" s="26"/>
      <c r="F16" s="36">
        <v>0</v>
      </c>
      <c r="G16" s="36">
        <v>0</v>
      </c>
      <c r="H16" s="15"/>
      <c r="I16" s="15"/>
      <c r="J16" s="15"/>
      <c r="K16" s="26"/>
      <c r="L16" s="36">
        <v>0</v>
      </c>
      <c r="M16" s="48">
        <v>18429082.659999996</v>
      </c>
      <c r="N16" s="35">
        <v>0</v>
      </c>
      <c r="O16" s="36">
        <v>0</v>
      </c>
      <c r="P16" s="51">
        <v>0</v>
      </c>
      <c r="Q16" s="32">
        <f t="shared" si="0"/>
        <v>18429082.659999996</v>
      </c>
    </row>
    <row r="17" spans="1:17" ht="15" x14ac:dyDescent="0.25">
      <c r="A17" s="20" t="s">
        <v>6</v>
      </c>
      <c r="B17" s="35">
        <v>0</v>
      </c>
      <c r="C17" s="36">
        <v>0</v>
      </c>
      <c r="D17" s="15"/>
      <c r="E17" s="26"/>
      <c r="F17" s="36">
        <v>0</v>
      </c>
      <c r="G17" s="36">
        <v>0</v>
      </c>
      <c r="H17" s="15"/>
      <c r="I17" s="15"/>
      <c r="J17" s="15"/>
      <c r="K17" s="26"/>
      <c r="L17" s="36">
        <v>0</v>
      </c>
      <c r="M17" s="48">
        <v>15369792.469999999</v>
      </c>
      <c r="N17" s="35">
        <v>0</v>
      </c>
      <c r="O17" s="36">
        <v>0</v>
      </c>
      <c r="P17" s="51">
        <v>0</v>
      </c>
      <c r="Q17" s="32">
        <f t="shared" si="0"/>
        <v>15369792.469999999</v>
      </c>
    </row>
    <row r="18" spans="1:17" s="41" customFormat="1" ht="13.5" x14ac:dyDescent="0.2">
      <c r="A18" s="22" t="s">
        <v>39</v>
      </c>
      <c r="B18" s="37">
        <f>SUM(B8:B17)</f>
        <v>99650613.949999899</v>
      </c>
      <c r="C18" s="38">
        <f>SUM(C8:C17)</f>
        <v>57456530.199999996</v>
      </c>
      <c r="D18" s="38">
        <f t="shared" ref="D18:E18" si="1">SUM(D8:D17)</f>
        <v>0</v>
      </c>
      <c r="E18" s="38">
        <f t="shared" si="1"/>
        <v>0</v>
      </c>
      <c r="F18" s="37">
        <f>SUM(F8:F17)</f>
        <v>82104986.150000095</v>
      </c>
      <c r="G18" s="38">
        <f>SUM(G8:G17)</f>
        <v>122358424.53</v>
      </c>
      <c r="H18" s="38">
        <f t="shared" ref="H18:K18" si="2">SUM(H8:H17)</f>
        <v>0</v>
      </c>
      <c r="I18" s="38">
        <f t="shared" si="2"/>
        <v>0</v>
      </c>
      <c r="J18" s="38">
        <f t="shared" si="2"/>
        <v>0</v>
      </c>
      <c r="K18" s="38">
        <f t="shared" si="2"/>
        <v>0</v>
      </c>
      <c r="L18" s="37">
        <f>SUM(L8:L17)</f>
        <v>7588663.1799999997</v>
      </c>
      <c r="M18" s="45">
        <f>SUM(M8:M17)</f>
        <v>79756168.870000005</v>
      </c>
      <c r="N18" s="37">
        <f>SUM(N8:N17)</f>
        <v>0</v>
      </c>
      <c r="O18" s="45">
        <f>SUM(O8:O17)</f>
        <v>0</v>
      </c>
      <c r="P18" s="39">
        <f>SUM(P8:P17)</f>
        <v>0</v>
      </c>
      <c r="Q18" s="40">
        <f t="shared" si="0"/>
        <v>448915386.88</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15"/>
      <c r="E20" s="26"/>
      <c r="F20" s="36">
        <v>0</v>
      </c>
      <c r="G20" s="36">
        <v>0</v>
      </c>
      <c r="H20" s="15"/>
      <c r="I20" s="15"/>
      <c r="J20" s="15"/>
      <c r="K20" s="26"/>
      <c r="L20" s="52">
        <v>0</v>
      </c>
      <c r="M20" s="48">
        <v>90082060.700000003</v>
      </c>
      <c r="N20" s="35">
        <v>0</v>
      </c>
      <c r="O20" s="36">
        <v>0</v>
      </c>
      <c r="P20" s="51">
        <v>0</v>
      </c>
      <c r="Q20" s="32">
        <f t="shared" si="0"/>
        <v>90082060.700000003</v>
      </c>
    </row>
    <row r="21" spans="1:17" ht="15" x14ac:dyDescent="0.25">
      <c r="A21" s="20" t="s">
        <v>44</v>
      </c>
      <c r="B21" s="35">
        <v>0</v>
      </c>
      <c r="C21" s="36">
        <v>0</v>
      </c>
      <c r="D21" s="15"/>
      <c r="E21" s="26"/>
      <c r="F21" s="36">
        <v>0</v>
      </c>
      <c r="G21" s="36">
        <v>0</v>
      </c>
      <c r="H21" s="15"/>
      <c r="I21" s="15"/>
      <c r="J21" s="15"/>
      <c r="K21" s="26"/>
      <c r="L21" s="36">
        <v>0</v>
      </c>
      <c r="M21" s="48">
        <v>0</v>
      </c>
      <c r="N21" s="35">
        <v>0</v>
      </c>
      <c r="O21" s="36">
        <v>0</v>
      </c>
      <c r="P21" s="51">
        <v>0</v>
      </c>
      <c r="Q21" s="32">
        <f t="shared" si="0"/>
        <v>0</v>
      </c>
    </row>
    <row r="22" spans="1:17" ht="15" x14ac:dyDescent="0.25">
      <c r="A22" s="20" t="s">
        <v>45</v>
      </c>
      <c r="B22" s="35">
        <v>0</v>
      </c>
      <c r="C22" s="36">
        <v>0</v>
      </c>
      <c r="D22" s="15"/>
      <c r="E22" s="55">
        <v>1514879.37</v>
      </c>
      <c r="F22" s="36">
        <v>0</v>
      </c>
      <c r="G22" s="36">
        <v>0</v>
      </c>
      <c r="H22" s="15"/>
      <c r="I22" s="15"/>
      <c r="J22" s="15"/>
      <c r="K22" s="26"/>
      <c r="L22" s="36">
        <v>0</v>
      </c>
      <c r="M22" s="48">
        <v>68301331.170000091</v>
      </c>
      <c r="N22" s="35">
        <v>0</v>
      </c>
      <c r="O22" s="36">
        <v>0</v>
      </c>
      <c r="P22" s="51">
        <v>0</v>
      </c>
      <c r="Q22" s="32">
        <f t="shared" si="0"/>
        <v>69816210.540000096</v>
      </c>
    </row>
    <row r="23" spans="1:17" ht="15" x14ac:dyDescent="0.25">
      <c r="A23" s="22" t="s">
        <v>46</v>
      </c>
      <c r="B23" s="37">
        <f>SUM(B20:B22)</f>
        <v>0</v>
      </c>
      <c r="C23" s="38">
        <f>SUM(C20:C22)</f>
        <v>0</v>
      </c>
      <c r="D23" s="38">
        <f t="shared" ref="D23:E23" si="3">SUM(D20:D22)</f>
        <v>0</v>
      </c>
      <c r="E23" s="38">
        <f t="shared" si="3"/>
        <v>1514879.37</v>
      </c>
      <c r="F23" s="37">
        <f>SUM(F20:F22)</f>
        <v>0</v>
      </c>
      <c r="G23" s="38">
        <f>SUM(G20:G22)</f>
        <v>0</v>
      </c>
      <c r="H23" s="38">
        <f t="shared" ref="H23:K23" si="4">SUM(H20:H22)</f>
        <v>0</v>
      </c>
      <c r="I23" s="38">
        <f t="shared" si="4"/>
        <v>0</v>
      </c>
      <c r="J23" s="38">
        <f t="shared" si="4"/>
        <v>0</v>
      </c>
      <c r="K23" s="38">
        <f t="shared" si="4"/>
        <v>0</v>
      </c>
      <c r="L23" s="37">
        <f>SUM(L20:L22)</f>
        <v>0</v>
      </c>
      <c r="M23" s="45">
        <f>SUM(M20:M22)</f>
        <v>158383391.87000009</v>
      </c>
      <c r="N23" s="37">
        <f>SUM(N20:N22)</f>
        <v>0</v>
      </c>
      <c r="O23" s="38">
        <f>SUM(O20:O22)</f>
        <v>0</v>
      </c>
      <c r="P23" s="39">
        <f>SUM(P20:P22)</f>
        <v>0</v>
      </c>
      <c r="Q23" s="40">
        <f t="shared" si="0"/>
        <v>159898271.2400001</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6">
        <v>0</v>
      </c>
      <c r="M25" s="48">
        <v>0</v>
      </c>
      <c r="N25" s="35">
        <v>0</v>
      </c>
      <c r="O25" s="36">
        <v>0</v>
      </c>
      <c r="P25" s="51">
        <v>0</v>
      </c>
      <c r="Q25" s="32">
        <f t="shared" si="0"/>
        <v>0</v>
      </c>
    </row>
    <row r="26" spans="1:17" ht="15" x14ac:dyDescent="0.25">
      <c r="A26" s="20" t="s">
        <v>42</v>
      </c>
      <c r="B26" s="35">
        <v>0</v>
      </c>
      <c r="C26" s="36">
        <v>0</v>
      </c>
      <c r="D26" s="15"/>
      <c r="E26" s="26"/>
      <c r="F26" s="36">
        <v>0</v>
      </c>
      <c r="G26" s="36">
        <v>0</v>
      </c>
      <c r="H26" s="15"/>
      <c r="I26" s="15"/>
      <c r="J26" s="15"/>
      <c r="K26" s="26"/>
      <c r="L26" s="36">
        <v>0</v>
      </c>
      <c r="M26" s="56">
        <v>7457244.3800000008</v>
      </c>
      <c r="N26" s="35">
        <v>0</v>
      </c>
      <c r="O26" s="36">
        <v>0</v>
      </c>
      <c r="P26" s="51">
        <v>0</v>
      </c>
      <c r="Q26" s="32">
        <f t="shared" si="0"/>
        <v>7457244.3800000008</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7457244.3800000008</v>
      </c>
      <c r="N27" s="37">
        <f>SUM(N25:N26)</f>
        <v>0</v>
      </c>
      <c r="O27" s="38">
        <f>SUM(O25:O26)</f>
        <v>0</v>
      </c>
      <c r="P27" s="46">
        <f>SUM(P25:P26)</f>
        <v>0</v>
      </c>
      <c r="Q27" s="40">
        <f t="shared" si="0"/>
        <v>7457244.3800000008</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103"/>
      <c r="E29" s="104"/>
      <c r="F29" s="67">
        <v>0</v>
      </c>
      <c r="G29" s="70"/>
      <c r="H29" s="103"/>
      <c r="I29" s="105"/>
      <c r="J29" s="103"/>
      <c r="K29" s="104"/>
      <c r="L29" s="67">
        <v>12559911.360000001</v>
      </c>
      <c r="M29" s="70"/>
      <c r="N29" s="67">
        <v>0</v>
      </c>
      <c r="O29" s="68"/>
      <c r="P29" s="69"/>
      <c r="Q29" s="40">
        <f t="shared" ref="Q29:Q31" si="7">SUM(B29:P29)</f>
        <v>12559911.360000001</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103"/>
      <c r="E31" s="104"/>
      <c r="F31" s="67">
        <v>0</v>
      </c>
      <c r="G31" s="70"/>
      <c r="H31" s="103"/>
      <c r="I31" s="105"/>
      <c r="J31" s="103"/>
      <c r="K31" s="104"/>
      <c r="L31" s="67">
        <v>1633561.58</v>
      </c>
      <c r="M31" s="70"/>
      <c r="N31" s="67">
        <v>0</v>
      </c>
      <c r="O31" s="68"/>
      <c r="P31" s="69"/>
      <c r="Q31" s="40">
        <f t="shared" si="7"/>
        <v>1633561.58</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157107144.14999989</v>
      </c>
      <c r="C33" s="63"/>
      <c r="D33" s="64">
        <f>SUM(D18:E18,D23:E23,D27:E27,D29,D31)</f>
        <v>1514879.37</v>
      </c>
      <c r="E33" s="63"/>
      <c r="F33" s="60">
        <f>SUM(F18:G18,F23:G23,F27:G27,F29,F31)</f>
        <v>204463410.6800001</v>
      </c>
      <c r="G33" s="63"/>
      <c r="H33" s="64">
        <f>SUM(H18:I18,H23:I23,H27:I27,H29,H31)</f>
        <v>0</v>
      </c>
      <c r="I33" s="63"/>
      <c r="J33" s="64">
        <f>SUM(J18:K18,J23:K23,J27:K27,J29,J31)</f>
        <v>0</v>
      </c>
      <c r="K33" s="63"/>
      <c r="L33" s="60">
        <f>SUM(L18:M18,L23:M23,L27:M27,L29,L31)</f>
        <v>267378941.24000013</v>
      </c>
      <c r="M33" s="64"/>
      <c r="N33" s="60">
        <f>SUM(N18:P18,N23:P23,N27:P27,N29,N31)</f>
        <v>0</v>
      </c>
      <c r="O33" s="61"/>
      <c r="P33" s="62"/>
      <c r="Q33" s="40">
        <f>SUM(B33:P33)</f>
        <v>630464375.44000006</v>
      </c>
    </row>
    <row r="34" spans="1:17" x14ac:dyDescent="0.25">
      <c r="Q34" s="11">
        <f>SUM(Q18,Q23,Q27,Q29,Q31)-Q33</f>
        <v>0</v>
      </c>
    </row>
    <row r="35" spans="1:17" x14ac:dyDescent="0.25">
      <c r="P35" s="11"/>
    </row>
  </sheetData>
  <mergeCells count="44">
    <mergeCell ref="L1:M3"/>
    <mergeCell ref="N1:P3"/>
    <mergeCell ref="Q1:Q7"/>
    <mergeCell ref="B4:C6"/>
    <mergeCell ref="D4:E6"/>
    <mergeCell ref="F4:G6"/>
    <mergeCell ref="H4:I4"/>
    <mergeCell ref="N6:P6"/>
    <mergeCell ref="D7:E7"/>
    <mergeCell ref="J7:K7"/>
    <mergeCell ref="J4:K4"/>
    <mergeCell ref="L4:M4"/>
    <mergeCell ref="N4:P4"/>
    <mergeCell ref="H5:I5"/>
    <mergeCell ref="J5:K5"/>
    <mergeCell ref="L5:M5"/>
    <mergeCell ref="N5:P5"/>
    <mergeCell ref="L33:M33"/>
    <mergeCell ref="N33:P33"/>
    <mergeCell ref="L29:M29"/>
    <mergeCell ref="N29:P29"/>
    <mergeCell ref="L31:M31"/>
    <mergeCell ref="N31:P31"/>
    <mergeCell ref="A1:A3"/>
    <mergeCell ref="B29:C29"/>
    <mergeCell ref="D29:E29"/>
    <mergeCell ref="F29:G29"/>
    <mergeCell ref="H29:I29"/>
    <mergeCell ref="B1:E3"/>
    <mergeCell ref="F1:K3"/>
    <mergeCell ref="B31:C31"/>
    <mergeCell ref="H6:I6"/>
    <mergeCell ref="J6:K6"/>
    <mergeCell ref="L6:M6"/>
    <mergeCell ref="D31:E31"/>
    <mergeCell ref="F31:G31"/>
    <mergeCell ref="H31:I31"/>
    <mergeCell ref="J31:K31"/>
    <mergeCell ref="J29:K29"/>
    <mergeCell ref="B33:C33"/>
    <mergeCell ref="D33:E33"/>
    <mergeCell ref="F33:G33"/>
    <mergeCell ref="H33:I33"/>
    <mergeCell ref="J33:K33"/>
  </mergeCells>
  <pageMargins left="0.7" right="0.7" top="0.75" bottom="0.75" header="0.3" footer="0.3"/>
  <pageSetup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Q35"/>
  <sheetViews>
    <sheetView workbookViewId="0">
      <selection activeCell="E37" sqref="E37"/>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2015</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50</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53">
        <v>0</v>
      </c>
      <c r="D8" s="36">
        <v>0</v>
      </c>
      <c r="E8" s="31">
        <v>0</v>
      </c>
      <c r="F8" s="35">
        <v>0</v>
      </c>
      <c r="G8" s="53">
        <v>0</v>
      </c>
      <c r="H8" s="36">
        <v>0</v>
      </c>
      <c r="I8" s="36">
        <v>0</v>
      </c>
      <c r="J8" s="36">
        <v>0</v>
      </c>
      <c r="K8" s="31">
        <v>0</v>
      </c>
      <c r="L8" s="35">
        <v>0</v>
      </c>
      <c r="M8" s="53">
        <v>43102323.159999996</v>
      </c>
      <c r="N8" s="35">
        <v>0</v>
      </c>
      <c r="O8" s="53">
        <v>0</v>
      </c>
      <c r="P8" s="36">
        <v>0</v>
      </c>
      <c r="Q8" s="32">
        <f>SUM(B8:P8)</f>
        <v>43102323.159999996</v>
      </c>
    </row>
    <row r="9" spans="1:17" ht="15" x14ac:dyDescent="0.25">
      <c r="A9" s="20" t="s">
        <v>27</v>
      </c>
      <c r="B9" s="35">
        <v>0</v>
      </c>
      <c r="C9" s="53">
        <v>0</v>
      </c>
      <c r="D9" s="36">
        <v>0</v>
      </c>
      <c r="E9" s="31">
        <v>0</v>
      </c>
      <c r="F9" s="35">
        <v>104507778.00999999</v>
      </c>
      <c r="G9" s="53">
        <v>211699641.74000004</v>
      </c>
      <c r="H9" s="36">
        <v>0</v>
      </c>
      <c r="I9" s="36">
        <v>0</v>
      </c>
      <c r="J9" s="36">
        <v>0</v>
      </c>
      <c r="K9" s="31">
        <v>0</v>
      </c>
      <c r="L9" s="35">
        <v>0</v>
      </c>
      <c r="M9" s="53">
        <v>0</v>
      </c>
      <c r="N9" s="35">
        <v>0</v>
      </c>
      <c r="O9" s="53">
        <v>0</v>
      </c>
      <c r="P9" s="36">
        <v>0</v>
      </c>
      <c r="Q9" s="32">
        <f t="shared" ref="Q9:Q27" si="0">SUM(B9:P9)</f>
        <v>316207419.75</v>
      </c>
    </row>
    <row r="10" spans="1:17" ht="15" x14ac:dyDescent="0.25">
      <c r="A10" s="20" t="s">
        <v>4</v>
      </c>
      <c r="B10" s="35">
        <v>0</v>
      </c>
      <c r="C10" s="53">
        <v>0</v>
      </c>
      <c r="D10" s="36">
        <v>0</v>
      </c>
      <c r="E10" s="31">
        <v>0</v>
      </c>
      <c r="F10" s="35">
        <v>0</v>
      </c>
      <c r="G10" s="53">
        <v>0</v>
      </c>
      <c r="H10" s="36">
        <v>0</v>
      </c>
      <c r="I10" s="36">
        <v>0</v>
      </c>
      <c r="J10" s="36">
        <v>0</v>
      </c>
      <c r="K10" s="31">
        <v>0</v>
      </c>
      <c r="L10" s="35">
        <v>0</v>
      </c>
      <c r="M10" s="53">
        <v>50979517.010000005</v>
      </c>
      <c r="N10" s="35">
        <v>0</v>
      </c>
      <c r="O10" s="53">
        <v>0</v>
      </c>
      <c r="P10" s="36">
        <v>0</v>
      </c>
      <c r="Q10" s="32">
        <f t="shared" si="0"/>
        <v>50979517.010000005</v>
      </c>
    </row>
    <row r="11" spans="1:17" ht="15" x14ac:dyDescent="0.25">
      <c r="A11" s="20" t="s">
        <v>20</v>
      </c>
      <c r="B11" s="35">
        <v>9829025.2700000014</v>
      </c>
      <c r="C11" s="53">
        <v>289655.74</v>
      </c>
      <c r="D11" s="36">
        <v>0</v>
      </c>
      <c r="E11" s="31">
        <v>0</v>
      </c>
      <c r="F11" s="35">
        <v>0</v>
      </c>
      <c r="G11" s="53">
        <v>0</v>
      </c>
      <c r="H11" s="36">
        <v>0</v>
      </c>
      <c r="I11" s="36">
        <v>0</v>
      </c>
      <c r="J11" s="36">
        <v>0</v>
      </c>
      <c r="K11" s="31">
        <v>0</v>
      </c>
      <c r="L11" s="35">
        <v>0</v>
      </c>
      <c r="M11" s="53">
        <v>0</v>
      </c>
      <c r="N11" s="35">
        <v>0</v>
      </c>
      <c r="O11" s="53">
        <v>0</v>
      </c>
      <c r="P11" s="36">
        <v>0</v>
      </c>
      <c r="Q11" s="32">
        <f t="shared" si="0"/>
        <v>10118681.010000002</v>
      </c>
    </row>
    <row r="12" spans="1:17" ht="15" x14ac:dyDescent="0.25">
      <c r="A12" s="20" t="s">
        <v>28</v>
      </c>
      <c r="B12" s="35">
        <v>63487316.670000009</v>
      </c>
      <c r="C12" s="53">
        <v>47797862.359999999</v>
      </c>
      <c r="D12" s="36">
        <v>0</v>
      </c>
      <c r="E12" s="31">
        <v>511647</v>
      </c>
      <c r="F12" s="35">
        <v>0</v>
      </c>
      <c r="G12" s="53">
        <v>0</v>
      </c>
      <c r="H12" s="36">
        <v>0</v>
      </c>
      <c r="I12" s="36">
        <v>0</v>
      </c>
      <c r="J12" s="36">
        <v>0</v>
      </c>
      <c r="K12" s="31">
        <v>0</v>
      </c>
      <c r="L12" s="35">
        <v>0</v>
      </c>
      <c r="M12" s="53">
        <v>0</v>
      </c>
      <c r="N12" s="35">
        <v>0</v>
      </c>
      <c r="O12" s="53">
        <v>0</v>
      </c>
      <c r="P12" s="36">
        <v>0</v>
      </c>
      <c r="Q12" s="32">
        <f t="shared" si="0"/>
        <v>111796826.03</v>
      </c>
    </row>
    <row r="13" spans="1:17" ht="15" x14ac:dyDescent="0.25">
      <c r="A13" s="21" t="s">
        <v>18</v>
      </c>
      <c r="B13" s="35">
        <v>0</v>
      </c>
      <c r="C13" s="53">
        <v>0</v>
      </c>
      <c r="D13" s="36">
        <v>0</v>
      </c>
      <c r="E13" s="31">
        <v>0</v>
      </c>
      <c r="F13" s="35">
        <v>0</v>
      </c>
      <c r="G13" s="53">
        <v>0</v>
      </c>
      <c r="H13" s="36">
        <v>0</v>
      </c>
      <c r="I13" s="36">
        <v>0</v>
      </c>
      <c r="J13" s="36">
        <v>0</v>
      </c>
      <c r="K13" s="31">
        <v>0</v>
      </c>
      <c r="L13" s="35">
        <v>0</v>
      </c>
      <c r="M13" s="53">
        <v>0</v>
      </c>
      <c r="N13" s="35">
        <v>0</v>
      </c>
      <c r="O13" s="53">
        <v>0</v>
      </c>
      <c r="P13" s="36">
        <v>0</v>
      </c>
      <c r="Q13" s="32">
        <f t="shared" si="0"/>
        <v>0</v>
      </c>
    </row>
    <row r="14" spans="1:17" ht="15" x14ac:dyDescent="0.25">
      <c r="A14" s="21" t="s">
        <v>19</v>
      </c>
      <c r="B14" s="35">
        <v>0</v>
      </c>
      <c r="C14" s="53">
        <v>0</v>
      </c>
      <c r="D14" s="36">
        <v>0</v>
      </c>
      <c r="E14" s="31">
        <v>0</v>
      </c>
      <c r="F14" s="35">
        <v>0</v>
      </c>
      <c r="G14" s="53">
        <v>0</v>
      </c>
      <c r="H14" s="36">
        <v>0</v>
      </c>
      <c r="I14" s="36">
        <v>0</v>
      </c>
      <c r="J14" s="36">
        <v>0</v>
      </c>
      <c r="K14" s="31">
        <v>0</v>
      </c>
      <c r="L14" s="35">
        <v>9906522.0800000019</v>
      </c>
      <c r="M14" s="53">
        <v>0</v>
      </c>
      <c r="N14" s="35">
        <v>0</v>
      </c>
      <c r="O14" s="53">
        <v>0</v>
      </c>
      <c r="P14" s="36">
        <v>0</v>
      </c>
      <c r="Q14" s="32">
        <f t="shared" si="0"/>
        <v>9906522.0800000019</v>
      </c>
    </row>
    <row r="15" spans="1:17" ht="15" x14ac:dyDescent="0.25">
      <c r="A15" s="20" t="s">
        <v>26</v>
      </c>
      <c r="B15" s="35">
        <v>26466295.02</v>
      </c>
      <c r="C15" s="53">
        <v>24759822.219999999</v>
      </c>
      <c r="D15" s="36">
        <v>0</v>
      </c>
      <c r="E15" s="31">
        <v>0</v>
      </c>
      <c r="F15" s="35">
        <v>0</v>
      </c>
      <c r="G15" s="53">
        <v>0</v>
      </c>
      <c r="H15" s="36">
        <v>0</v>
      </c>
      <c r="I15" s="36">
        <v>0</v>
      </c>
      <c r="J15" s="36">
        <v>0</v>
      </c>
      <c r="K15" s="31">
        <v>0</v>
      </c>
      <c r="L15" s="35">
        <v>0</v>
      </c>
      <c r="M15" s="53">
        <v>0</v>
      </c>
      <c r="N15" s="35">
        <v>0</v>
      </c>
      <c r="O15" s="53">
        <v>0</v>
      </c>
      <c r="P15" s="36">
        <v>0</v>
      </c>
      <c r="Q15" s="32">
        <f t="shared" si="0"/>
        <v>51226117.239999995</v>
      </c>
    </row>
    <row r="16" spans="1:17" ht="15" x14ac:dyDescent="0.25">
      <c r="A16" s="20" t="s">
        <v>29</v>
      </c>
      <c r="B16" s="35">
        <v>0</v>
      </c>
      <c r="C16" s="53">
        <v>0</v>
      </c>
      <c r="D16" s="36">
        <v>0</v>
      </c>
      <c r="E16" s="31">
        <v>0</v>
      </c>
      <c r="F16" s="35">
        <v>0</v>
      </c>
      <c r="G16" s="53">
        <v>0</v>
      </c>
      <c r="H16" s="36">
        <v>0</v>
      </c>
      <c r="I16" s="36">
        <v>0</v>
      </c>
      <c r="J16" s="36">
        <v>0</v>
      </c>
      <c r="K16" s="31">
        <v>0</v>
      </c>
      <c r="L16" s="35">
        <v>0</v>
      </c>
      <c r="M16" s="53">
        <v>46164509.260000005</v>
      </c>
      <c r="N16" s="35">
        <v>0</v>
      </c>
      <c r="O16" s="53">
        <v>0</v>
      </c>
      <c r="P16" s="36">
        <v>0</v>
      </c>
      <c r="Q16" s="32">
        <f t="shared" si="0"/>
        <v>46164509.260000005</v>
      </c>
    </row>
    <row r="17" spans="1:17" ht="15" x14ac:dyDescent="0.25">
      <c r="A17" s="20" t="s">
        <v>6</v>
      </c>
      <c r="B17" s="35">
        <v>0</v>
      </c>
      <c r="C17" s="53">
        <v>0</v>
      </c>
      <c r="D17" s="36">
        <v>0</v>
      </c>
      <c r="E17" s="31">
        <v>0</v>
      </c>
      <c r="F17" s="35">
        <v>0</v>
      </c>
      <c r="G17" s="53">
        <v>0</v>
      </c>
      <c r="H17" s="36">
        <v>0</v>
      </c>
      <c r="I17" s="36">
        <v>0</v>
      </c>
      <c r="J17" s="36">
        <v>0</v>
      </c>
      <c r="K17" s="31">
        <v>0</v>
      </c>
      <c r="L17" s="35">
        <v>0</v>
      </c>
      <c r="M17" s="53">
        <v>141926524.23999995</v>
      </c>
      <c r="N17" s="35">
        <v>0</v>
      </c>
      <c r="O17" s="53">
        <v>0</v>
      </c>
      <c r="P17" s="36">
        <v>0</v>
      </c>
      <c r="Q17" s="32">
        <f t="shared" si="0"/>
        <v>141926524.23999995</v>
      </c>
    </row>
    <row r="18" spans="1:17" s="41" customFormat="1" ht="13.5" x14ac:dyDescent="0.2">
      <c r="A18" s="22" t="s">
        <v>39</v>
      </c>
      <c r="B18" s="37">
        <f>SUM(B8:B17)</f>
        <v>99782636.960000008</v>
      </c>
      <c r="C18" s="38">
        <f>SUM(C8:C17)</f>
        <v>72847340.319999993</v>
      </c>
      <c r="D18" s="38">
        <f t="shared" ref="D18:E18" si="1">SUM(D8:D17)</f>
        <v>0</v>
      </c>
      <c r="E18" s="38">
        <f t="shared" si="1"/>
        <v>511647</v>
      </c>
      <c r="F18" s="37">
        <f>SUM(F8:F17)</f>
        <v>104507778.00999999</v>
      </c>
      <c r="G18" s="38">
        <f>SUM(G8:G17)</f>
        <v>211699641.74000004</v>
      </c>
      <c r="H18" s="38">
        <f t="shared" ref="H18:K18" si="2">SUM(H8:H17)</f>
        <v>0</v>
      </c>
      <c r="I18" s="38">
        <f t="shared" si="2"/>
        <v>0</v>
      </c>
      <c r="J18" s="38">
        <f t="shared" si="2"/>
        <v>0</v>
      </c>
      <c r="K18" s="38">
        <f t="shared" si="2"/>
        <v>0</v>
      </c>
      <c r="L18" s="37">
        <f>SUM(L8:L17)</f>
        <v>9906522.0800000019</v>
      </c>
      <c r="M18" s="45">
        <f>SUM(M8:M17)</f>
        <v>282172873.66999996</v>
      </c>
      <c r="N18" s="37">
        <f>SUM(N8:N17)</f>
        <v>0</v>
      </c>
      <c r="O18" s="45">
        <f>SUM(O8:O17)</f>
        <v>0</v>
      </c>
      <c r="P18" s="39">
        <f>SUM(P8:P17)</f>
        <v>0</v>
      </c>
      <c r="Q18" s="40">
        <f t="shared" si="0"/>
        <v>781428439.77999997</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36">
        <v>0</v>
      </c>
      <c r="E20" s="31">
        <v>0</v>
      </c>
      <c r="F20" s="35">
        <v>0</v>
      </c>
      <c r="G20" s="53">
        <v>0</v>
      </c>
      <c r="H20" s="36">
        <v>0</v>
      </c>
      <c r="I20" s="36">
        <v>0</v>
      </c>
      <c r="J20" s="36">
        <v>0</v>
      </c>
      <c r="K20" s="31">
        <v>0</v>
      </c>
      <c r="L20" s="35">
        <v>0</v>
      </c>
      <c r="M20" s="53">
        <v>76764965.089999899</v>
      </c>
      <c r="N20" s="35">
        <v>0</v>
      </c>
      <c r="O20" s="53">
        <v>0</v>
      </c>
      <c r="P20" s="36">
        <v>0</v>
      </c>
      <c r="Q20" s="32">
        <f t="shared" si="0"/>
        <v>76764965.089999899</v>
      </c>
    </row>
    <row r="21" spans="1:17" ht="15" x14ac:dyDescent="0.25">
      <c r="A21" s="20" t="s">
        <v>44</v>
      </c>
      <c r="B21" s="35">
        <v>0</v>
      </c>
      <c r="C21" s="36">
        <v>0</v>
      </c>
      <c r="D21" s="36">
        <v>0</v>
      </c>
      <c r="E21" s="31">
        <v>0</v>
      </c>
      <c r="F21" s="35">
        <v>0</v>
      </c>
      <c r="G21" s="53">
        <v>0</v>
      </c>
      <c r="H21" s="36">
        <v>0</v>
      </c>
      <c r="I21" s="36">
        <v>0</v>
      </c>
      <c r="J21" s="36">
        <v>0</v>
      </c>
      <c r="K21" s="31">
        <v>0</v>
      </c>
      <c r="L21" s="35">
        <v>0</v>
      </c>
      <c r="M21" s="53">
        <v>0</v>
      </c>
      <c r="N21" s="35">
        <v>0</v>
      </c>
      <c r="O21" s="53">
        <v>0</v>
      </c>
      <c r="P21" s="36">
        <v>0</v>
      </c>
      <c r="Q21" s="32">
        <f t="shared" si="0"/>
        <v>0</v>
      </c>
    </row>
    <row r="22" spans="1:17" ht="15" x14ac:dyDescent="0.25">
      <c r="A22" s="20" t="s">
        <v>45</v>
      </c>
      <c r="B22" s="35">
        <v>0</v>
      </c>
      <c r="C22" s="36">
        <v>0</v>
      </c>
      <c r="D22" s="36">
        <v>0</v>
      </c>
      <c r="E22" s="31">
        <v>0</v>
      </c>
      <c r="F22" s="35">
        <v>0</v>
      </c>
      <c r="G22" s="53">
        <v>0</v>
      </c>
      <c r="H22" s="36">
        <v>0</v>
      </c>
      <c r="I22" s="36">
        <v>0</v>
      </c>
      <c r="J22" s="36">
        <v>0</v>
      </c>
      <c r="K22" s="31">
        <v>0</v>
      </c>
      <c r="L22" s="35">
        <v>0</v>
      </c>
      <c r="M22" s="53">
        <v>83254245.680000007</v>
      </c>
      <c r="N22" s="35">
        <v>0</v>
      </c>
      <c r="O22" s="53">
        <v>0</v>
      </c>
      <c r="P22" s="36">
        <v>0</v>
      </c>
      <c r="Q22" s="32">
        <f t="shared" si="0"/>
        <v>83254245.680000007</v>
      </c>
    </row>
    <row r="23" spans="1:17" ht="15" x14ac:dyDescent="0.25">
      <c r="A23" s="22" t="s">
        <v>46</v>
      </c>
      <c r="B23" s="37">
        <f>SUM(B20:B22)</f>
        <v>0</v>
      </c>
      <c r="C23" s="38">
        <f>SUM(C20:C22)</f>
        <v>0</v>
      </c>
      <c r="D23" s="38">
        <f t="shared" ref="D23:E23" si="3">SUM(D20:D22)</f>
        <v>0</v>
      </c>
      <c r="E23" s="38">
        <f t="shared" si="3"/>
        <v>0</v>
      </c>
      <c r="F23" s="37">
        <f>SUM(F20:F22)</f>
        <v>0</v>
      </c>
      <c r="G23" s="38">
        <f>SUM(G20:G22)</f>
        <v>0</v>
      </c>
      <c r="H23" s="38">
        <f t="shared" ref="H23:K23" si="4">SUM(H20:H22)</f>
        <v>0</v>
      </c>
      <c r="I23" s="38">
        <f t="shared" si="4"/>
        <v>0</v>
      </c>
      <c r="J23" s="38">
        <f t="shared" si="4"/>
        <v>0</v>
      </c>
      <c r="K23" s="38">
        <f t="shared" si="4"/>
        <v>0</v>
      </c>
      <c r="L23" s="37">
        <f>SUM(L20:L22)</f>
        <v>0</v>
      </c>
      <c r="M23" s="45">
        <f>SUM(M20:M22)</f>
        <v>160019210.76999992</v>
      </c>
      <c r="N23" s="37">
        <f>SUM(N20:N22)</f>
        <v>0</v>
      </c>
      <c r="O23" s="38">
        <f>SUM(O20:O22)</f>
        <v>0</v>
      </c>
      <c r="P23" s="39">
        <f>SUM(P20:P22)</f>
        <v>0</v>
      </c>
      <c r="Q23" s="40">
        <f t="shared" si="0"/>
        <v>160019210.76999992</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5">
        <v>0</v>
      </c>
      <c r="M25" s="53">
        <v>0</v>
      </c>
      <c r="N25" s="35">
        <v>0</v>
      </c>
      <c r="O25" s="53">
        <v>0</v>
      </c>
      <c r="P25" s="36">
        <v>0</v>
      </c>
      <c r="Q25" s="32">
        <f t="shared" si="0"/>
        <v>0</v>
      </c>
    </row>
    <row r="26" spans="1:17" ht="15" x14ac:dyDescent="0.25">
      <c r="A26" s="20" t="s">
        <v>42</v>
      </c>
      <c r="B26" s="35">
        <v>0</v>
      </c>
      <c r="C26" s="36">
        <v>0</v>
      </c>
      <c r="D26" s="15"/>
      <c r="E26" s="26"/>
      <c r="F26" s="36">
        <v>0</v>
      </c>
      <c r="G26" s="36">
        <v>0</v>
      </c>
      <c r="H26" s="15"/>
      <c r="I26" s="15"/>
      <c r="J26" s="15"/>
      <c r="K26" s="26"/>
      <c r="L26" s="35">
        <v>0</v>
      </c>
      <c r="M26" s="53">
        <v>11226234.469999999</v>
      </c>
      <c r="N26" s="35">
        <v>0</v>
      </c>
      <c r="O26" s="53">
        <v>0</v>
      </c>
      <c r="P26" s="36">
        <v>0</v>
      </c>
      <c r="Q26" s="32">
        <f t="shared" si="0"/>
        <v>11226234.469999999</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11226234.469999999</v>
      </c>
      <c r="N27" s="37">
        <f>SUM(N25:N26)</f>
        <v>0</v>
      </c>
      <c r="O27" s="38">
        <f>SUM(O25:O26)</f>
        <v>0</v>
      </c>
      <c r="P27" s="46">
        <f>SUM(P25:P26)</f>
        <v>0</v>
      </c>
      <c r="Q27" s="40">
        <f t="shared" si="0"/>
        <v>11226234.469999999</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68">
        <v>0</v>
      </c>
      <c r="E29" s="70"/>
      <c r="F29" s="67">
        <v>0</v>
      </c>
      <c r="G29" s="68"/>
      <c r="H29" s="71">
        <v>0</v>
      </c>
      <c r="I29" s="70"/>
      <c r="J29" s="68">
        <v>0</v>
      </c>
      <c r="K29" s="70"/>
      <c r="L29" s="68">
        <v>65837995.659999996</v>
      </c>
      <c r="M29" s="70"/>
      <c r="N29" s="67">
        <v>0</v>
      </c>
      <c r="O29" s="68"/>
      <c r="P29" s="69"/>
      <c r="Q29" s="40">
        <f t="shared" ref="Q29:Q31" si="7">SUM(B29:P29)</f>
        <v>65837995.659999996</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68">
        <v>0</v>
      </c>
      <c r="E31" s="70"/>
      <c r="F31" s="67">
        <v>0</v>
      </c>
      <c r="G31" s="68"/>
      <c r="H31" s="71">
        <v>0</v>
      </c>
      <c r="I31" s="70"/>
      <c r="J31" s="68">
        <v>0</v>
      </c>
      <c r="K31" s="70"/>
      <c r="L31" s="68">
        <v>2309671.04</v>
      </c>
      <c r="M31" s="70"/>
      <c r="N31" s="67">
        <v>0</v>
      </c>
      <c r="O31" s="68"/>
      <c r="P31" s="69"/>
      <c r="Q31" s="40">
        <f t="shared" si="7"/>
        <v>2309671.04</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172629977.28</v>
      </c>
      <c r="C33" s="63"/>
      <c r="D33" s="64">
        <f>SUM(D18:E18,D23:E23,D27:E27,D29,D31)</f>
        <v>511647</v>
      </c>
      <c r="E33" s="63"/>
      <c r="F33" s="60">
        <f>SUM(F18:G18,F23:G23,F27:G27,F29,F31)</f>
        <v>316207419.75</v>
      </c>
      <c r="G33" s="63"/>
      <c r="H33" s="64">
        <f>SUM(H18:I18,H23:I23,H27:I27,H29,H31)</f>
        <v>0</v>
      </c>
      <c r="I33" s="63"/>
      <c r="J33" s="64">
        <f>SUM(J18:K18,J23:K23,J27:K27,J29,J31)</f>
        <v>0</v>
      </c>
      <c r="K33" s="63"/>
      <c r="L33" s="60">
        <f>SUM(L18:M18,L23:M23,L27:M27,L29,L31)</f>
        <v>531472507.68999988</v>
      </c>
      <c r="M33" s="64"/>
      <c r="N33" s="60">
        <f>SUM(N18:P18,N23:P23,N27:P27,N29,N31)</f>
        <v>0</v>
      </c>
      <c r="O33" s="61"/>
      <c r="P33" s="62"/>
      <c r="Q33" s="40">
        <f>SUM(B33:P33)</f>
        <v>1020821551.7199998</v>
      </c>
    </row>
    <row r="34" spans="1:17" x14ac:dyDescent="0.25">
      <c r="Q34" s="11">
        <f>SUM('2015 Out-of-State'!Q33,'2015 In-State'!Q33)-Q33</f>
        <v>0</v>
      </c>
    </row>
    <row r="35" spans="1:17" x14ac:dyDescent="0.25">
      <c r="P35" s="11"/>
      <c r="Q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Q8" sqref="Q8:Q33"/>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2015</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52</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36">
        <v>0</v>
      </c>
      <c r="D8" s="15"/>
      <c r="E8" s="26"/>
      <c r="F8" s="36">
        <v>0</v>
      </c>
      <c r="G8" s="36">
        <v>0</v>
      </c>
      <c r="H8" s="16"/>
      <c r="I8" s="15"/>
      <c r="J8" s="17"/>
      <c r="K8" s="31"/>
      <c r="L8" s="36">
        <v>0</v>
      </c>
      <c r="M8" s="48">
        <v>21451673.749999996</v>
      </c>
      <c r="N8" s="35">
        <v>0</v>
      </c>
      <c r="O8" s="36">
        <v>0</v>
      </c>
      <c r="P8" s="51">
        <v>0</v>
      </c>
      <c r="Q8" s="32">
        <f>SUM(B8:P8)</f>
        <v>21451673.749999996</v>
      </c>
    </row>
    <row r="9" spans="1:17" ht="15" x14ac:dyDescent="0.25">
      <c r="A9" s="20" t="s">
        <v>27</v>
      </c>
      <c r="B9" s="35">
        <v>0</v>
      </c>
      <c r="C9" s="36">
        <v>0</v>
      </c>
      <c r="D9" s="15"/>
      <c r="E9" s="26"/>
      <c r="F9" s="36">
        <v>20209624.68</v>
      </c>
      <c r="G9" s="36">
        <v>84598730.750000045</v>
      </c>
      <c r="H9" s="15"/>
      <c r="I9" s="15"/>
      <c r="J9" s="15"/>
      <c r="K9" s="26"/>
      <c r="L9" s="36">
        <v>0</v>
      </c>
      <c r="M9" s="48">
        <v>0</v>
      </c>
      <c r="N9" s="35">
        <v>0</v>
      </c>
      <c r="O9" s="36">
        <v>0</v>
      </c>
      <c r="P9" s="51">
        <v>0</v>
      </c>
      <c r="Q9" s="32">
        <f t="shared" ref="Q9:Q27" si="0">SUM(B9:P9)</f>
        <v>104808355.43000004</v>
      </c>
    </row>
    <row r="10" spans="1:17" ht="15" x14ac:dyDescent="0.25">
      <c r="A10" s="20" t="s">
        <v>4</v>
      </c>
      <c r="B10" s="35">
        <v>0</v>
      </c>
      <c r="C10" s="36">
        <v>0</v>
      </c>
      <c r="D10" s="15"/>
      <c r="E10" s="26"/>
      <c r="F10" s="36">
        <v>0</v>
      </c>
      <c r="G10" s="36">
        <v>0</v>
      </c>
      <c r="H10" s="15"/>
      <c r="I10" s="15"/>
      <c r="J10" s="15"/>
      <c r="K10" s="26"/>
      <c r="L10" s="36">
        <v>0</v>
      </c>
      <c r="M10" s="48">
        <v>25836200.590000011</v>
      </c>
      <c r="N10" s="35">
        <v>0</v>
      </c>
      <c r="O10" s="36">
        <v>0</v>
      </c>
      <c r="P10" s="51">
        <v>0</v>
      </c>
      <c r="Q10" s="32">
        <f t="shared" si="0"/>
        <v>25836200.590000011</v>
      </c>
    </row>
    <row r="11" spans="1:17" ht="15" x14ac:dyDescent="0.25">
      <c r="A11" s="20" t="s">
        <v>20</v>
      </c>
      <c r="B11" s="35">
        <v>534937.38000000012</v>
      </c>
      <c r="C11" s="36">
        <v>16616.350000000002</v>
      </c>
      <c r="D11" s="15"/>
      <c r="E11" s="26"/>
      <c r="F11" s="36">
        <v>0</v>
      </c>
      <c r="G11" s="36">
        <v>0</v>
      </c>
      <c r="H11" s="15"/>
      <c r="I11" s="15"/>
      <c r="J11" s="15"/>
      <c r="K11" s="26"/>
      <c r="L11" s="36">
        <v>0</v>
      </c>
      <c r="M11" s="48">
        <v>0</v>
      </c>
      <c r="N11" s="35">
        <v>0</v>
      </c>
      <c r="O11" s="36">
        <v>0</v>
      </c>
      <c r="P11" s="51">
        <v>0</v>
      </c>
      <c r="Q11" s="32">
        <f t="shared" si="0"/>
        <v>551553.7300000001</v>
      </c>
    </row>
    <row r="12" spans="1:17" ht="15" x14ac:dyDescent="0.25">
      <c r="A12" s="20" t="s">
        <v>28</v>
      </c>
      <c r="B12" s="35">
        <v>6208663.9100000011</v>
      </c>
      <c r="C12" s="36">
        <v>9392304.5700000022</v>
      </c>
      <c r="D12" s="15"/>
      <c r="E12" s="26"/>
      <c r="F12" s="36">
        <v>0</v>
      </c>
      <c r="G12" s="36">
        <v>0</v>
      </c>
      <c r="H12" s="15"/>
      <c r="I12" s="15"/>
      <c r="J12" s="15"/>
      <c r="K12" s="26"/>
      <c r="L12" s="36">
        <v>0</v>
      </c>
      <c r="M12" s="48">
        <v>0</v>
      </c>
      <c r="N12" s="35">
        <v>0</v>
      </c>
      <c r="O12" s="36">
        <v>0</v>
      </c>
      <c r="P12" s="51">
        <v>0</v>
      </c>
      <c r="Q12" s="32">
        <f t="shared" si="0"/>
        <v>15600968.480000004</v>
      </c>
    </row>
    <row r="13" spans="1:17" ht="15" x14ac:dyDescent="0.25">
      <c r="A13" s="21" t="s">
        <v>18</v>
      </c>
      <c r="B13" s="35">
        <v>0</v>
      </c>
      <c r="C13" s="36">
        <v>0</v>
      </c>
      <c r="D13" s="15"/>
      <c r="E13" s="26"/>
      <c r="F13" s="36">
        <v>0</v>
      </c>
      <c r="G13" s="36">
        <v>0</v>
      </c>
      <c r="H13" s="15"/>
      <c r="I13" s="15"/>
      <c r="J13" s="15"/>
      <c r="K13" s="26"/>
      <c r="L13" s="36">
        <v>0</v>
      </c>
      <c r="M13" s="48">
        <v>0</v>
      </c>
      <c r="N13" s="35">
        <v>0</v>
      </c>
      <c r="O13" s="36">
        <v>0</v>
      </c>
      <c r="P13" s="51">
        <v>0</v>
      </c>
      <c r="Q13" s="32">
        <f t="shared" si="0"/>
        <v>0</v>
      </c>
    </row>
    <row r="14" spans="1:17" ht="15" x14ac:dyDescent="0.25">
      <c r="A14" s="21" t="s">
        <v>19</v>
      </c>
      <c r="B14" s="35">
        <v>0</v>
      </c>
      <c r="C14" s="36">
        <v>0</v>
      </c>
      <c r="D14" s="15"/>
      <c r="E14" s="26"/>
      <c r="F14" s="36">
        <v>0</v>
      </c>
      <c r="G14" s="36">
        <v>0</v>
      </c>
      <c r="H14" s="15"/>
      <c r="I14" s="15"/>
      <c r="J14" s="15"/>
      <c r="K14" s="26"/>
      <c r="L14" s="36">
        <v>155545.99</v>
      </c>
      <c r="M14" s="48">
        <v>0</v>
      </c>
      <c r="N14" s="35">
        <v>0</v>
      </c>
      <c r="O14" s="36">
        <v>0</v>
      </c>
      <c r="P14" s="51">
        <v>0</v>
      </c>
      <c r="Q14" s="32">
        <f t="shared" si="0"/>
        <v>155545.99</v>
      </c>
    </row>
    <row r="15" spans="1:17" ht="15" x14ac:dyDescent="0.25">
      <c r="A15" s="20" t="s">
        <v>26</v>
      </c>
      <c r="B15" s="35">
        <v>1793261.91</v>
      </c>
      <c r="C15" s="36">
        <v>953768.58000000007</v>
      </c>
      <c r="D15" s="15"/>
      <c r="E15" s="26"/>
      <c r="F15" s="36">
        <v>0</v>
      </c>
      <c r="G15" s="36">
        <v>0</v>
      </c>
      <c r="H15" s="15"/>
      <c r="I15" s="15"/>
      <c r="J15" s="15"/>
      <c r="K15" s="26"/>
      <c r="L15" s="36">
        <v>0</v>
      </c>
      <c r="M15" s="48">
        <v>0</v>
      </c>
      <c r="N15" s="35">
        <v>0</v>
      </c>
      <c r="O15" s="36">
        <v>0</v>
      </c>
      <c r="P15" s="51">
        <v>0</v>
      </c>
      <c r="Q15" s="32">
        <f t="shared" si="0"/>
        <v>2747030.49</v>
      </c>
    </row>
    <row r="16" spans="1:17" ht="15" x14ac:dyDescent="0.25">
      <c r="A16" s="20" t="s">
        <v>29</v>
      </c>
      <c r="B16" s="35">
        <v>0</v>
      </c>
      <c r="C16" s="36">
        <v>0</v>
      </c>
      <c r="D16" s="15"/>
      <c r="E16" s="26"/>
      <c r="F16" s="36">
        <v>0</v>
      </c>
      <c r="G16" s="36">
        <v>0</v>
      </c>
      <c r="H16" s="15"/>
      <c r="I16" s="15"/>
      <c r="J16" s="15"/>
      <c r="K16" s="26"/>
      <c r="L16" s="36">
        <v>0</v>
      </c>
      <c r="M16" s="48">
        <v>25873610.590000011</v>
      </c>
      <c r="N16" s="35">
        <v>0</v>
      </c>
      <c r="O16" s="36">
        <v>0</v>
      </c>
      <c r="P16" s="51">
        <v>0</v>
      </c>
      <c r="Q16" s="32">
        <f t="shared" si="0"/>
        <v>25873610.590000011</v>
      </c>
    </row>
    <row r="17" spans="1:17" ht="15" x14ac:dyDescent="0.25">
      <c r="A17" s="20" t="s">
        <v>6</v>
      </c>
      <c r="B17" s="35">
        <v>0</v>
      </c>
      <c r="C17" s="36">
        <v>0</v>
      </c>
      <c r="D17" s="15"/>
      <c r="E17" s="26"/>
      <c r="F17" s="36">
        <v>0</v>
      </c>
      <c r="G17" s="36">
        <v>0</v>
      </c>
      <c r="H17" s="15"/>
      <c r="I17" s="15"/>
      <c r="J17" s="15"/>
      <c r="K17" s="26"/>
      <c r="L17" s="36">
        <v>0</v>
      </c>
      <c r="M17" s="48">
        <v>125302841.40999997</v>
      </c>
      <c r="N17" s="35">
        <v>0</v>
      </c>
      <c r="O17" s="36">
        <v>0</v>
      </c>
      <c r="P17" s="51">
        <v>0</v>
      </c>
      <c r="Q17" s="32">
        <f t="shared" si="0"/>
        <v>125302841.40999997</v>
      </c>
    </row>
    <row r="18" spans="1:17" s="41" customFormat="1" ht="13.5" x14ac:dyDescent="0.2">
      <c r="A18" s="22" t="s">
        <v>39</v>
      </c>
      <c r="B18" s="37">
        <f>SUM(B8:B17)</f>
        <v>8536863.2000000011</v>
      </c>
      <c r="C18" s="38">
        <f>SUM(C8:C17)</f>
        <v>10362689.500000002</v>
      </c>
      <c r="D18" s="38">
        <f t="shared" ref="D18:E18" si="1">SUM(D8:D17)</f>
        <v>0</v>
      </c>
      <c r="E18" s="38">
        <f t="shared" si="1"/>
        <v>0</v>
      </c>
      <c r="F18" s="37">
        <f>SUM(F8:F17)</f>
        <v>20209624.68</v>
      </c>
      <c r="G18" s="38">
        <f>SUM(G8:G17)</f>
        <v>84598730.750000045</v>
      </c>
      <c r="H18" s="38">
        <f t="shared" ref="H18:K18" si="2">SUM(H8:H17)</f>
        <v>0</v>
      </c>
      <c r="I18" s="38">
        <f t="shared" si="2"/>
        <v>0</v>
      </c>
      <c r="J18" s="38">
        <f t="shared" si="2"/>
        <v>0</v>
      </c>
      <c r="K18" s="38">
        <f t="shared" si="2"/>
        <v>0</v>
      </c>
      <c r="L18" s="37">
        <f>SUM(L8:L17)</f>
        <v>155545.99</v>
      </c>
      <c r="M18" s="45">
        <f>SUM(M8:M17)</f>
        <v>198464326.33999997</v>
      </c>
      <c r="N18" s="37">
        <f>SUM(N8:N17)</f>
        <v>0</v>
      </c>
      <c r="O18" s="45">
        <f>SUM(O8:O17)</f>
        <v>0</v>
      </c>
      <c r="P18" s="39">
        <f>SUM(P8:P17)</f>
        <v>0</v>
      </c>
      <c r="Q18" s="40">
        <f t="shared" si="0"/>
        <v>322327780.46000004</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15"/>
      <c r="E20" s="26"/>
      <c r="F20" s="36">
        <v>0</v>
      </c>
      <c r="G20" s="36">
        <v>0</v>
      </c>
      <c r="H20" s="15"/>
      <c r="I20" s="15"/>
      <c r="J20" s="15"/>
      <c r="K20" s="26"/>
      <c r="L20" s="36">
        <v>0</v>
      </c>
      <c r="M20" s="48">
        <v>780447.71000000008</v>
      </c>
      <c r="N20" s="35">
        <v>0</v>
      </c>
      <c r="O20" s="36">
        <v>0</v>
      </c>
      <c r="P20" s="51">
        <v>0</v>
      </c>
      <c r="Q20" s="32">
        <f t="shared" si="0"/>
        <v>780447.71000000008</v>
      </c>
    </row>
    <row r="21" spans="1:17" ht="15" x14ac:dyDescent="0.25">
      <c r="A21" s="20" t="s">
        <v>44</v>
      </c>
      <c r="B21" s="35">
        <v>0</v>
      </c>
      <c r="C21" s="36">
        <v>0</v>
      </c>
      <c r="D21" s="15"/>
      <c r="E21" s="26"/>
      <c r="F21" s="36">
        <v>0</v>
      </c>
      <c r="G21" s="36">
        <v>0</v>
      </c>
      <c r="H21" s="15"/>
      <c r="I21" s="15"/>
      <c r="J21" s="15"/>
      <c r="K21" s="26"/>
      <c r="L21" s="36">
        <v>0</v>
      </c>
      <c r="M21" s="48">
        <v>0</v>
      </c>
      <c r="N21" s="35">
        <v>0</v>
      </c>
      <c r="O21" s="36">
        <v>0</v>
      </c>
      <c r="P21" s="51">
        <v>0</v>
      </c>
      <c r="Q21" s="32">
        <f t="shared" si="0"/>
        <v>0</v>
      </c>
    </row>
    <row r="22" spans="1:17" ht="15" x14ac:dyDescent="0.25">
      <c r="A22" s="20" t="s">
        <v>45</v>
      </c>
      <c r="B22" s="35">
        <v>0</v>
      </c>
      <c r="C22" s="36">
        <v>0</v>
      </c>
      <c r="D22" s="15"/>
      <c r="E22" s="26"/>
      <c r="F22" s="36">
        <v>0</v>
      </c>
      <c r="G22" s="36">
        <v>0</v>
      </c>
      <c r="H22" s="15"/>
      <c r="I22" s="15"/>
      <c r="J22" s="15"/>
      <c r="K22" s="26"/>
      <c r="L22" s="36">
        <v>0</v>
      </c>
      <c r="M22" s="48">
        <v>1129839.6199999999</v>
      </c>
      <c r="N22" s="35">
        <v>0</v>
      </c>
      <c r="O22" s="36">
        <v>0</v>
      </c>
      <c r="P22" s="51">
        <v>0</v>
      </c>
      <c r="Q22" s="32">
        <f t="shared" si="0"/>
        <v>1129839.6199999999</v>
      </c>
    </row>
    <row r="23" spans="1:17" ht="15" x14ac:dyDescent="0.25">
      <c r="A23" s="22" t="s">
        <v>46</v>
      </c>
      <c r="B23" s="37">
        <f>SUM(B20:B22)</f>
        <v>0</v>
      </c>
      <c r="C23" s="38">
        <f>SUM(C20:C22)</f>
        <v>0</v>
      </c>
      <c r="D23" s="38">
        <f t="shared" ref="D23:E23" si="3">SUM(D20:D22)</f>
        <v>0</v>
      </c>
      <c r="E23" s="38">
        <f t="shared" si="3"/>
        <v>0</v>
      </c>
      <c r="F23" s="37">
        <f>SUM(F20:F22)</f>
        <v>0</v>
      </c>
      <c r="G23" s="38">
        <f>SUM(G20:G22)</f>
        <v>0</v>
      </c>
      <c r="H23" s="38">
        <f t="shared" ref="H23:K23" si="4">SUM(H20:H22)</f>
        <v>0</v>
      </c>
      <c r="I23" s="38">
        <f t="shared" si="4"/>
        <v>0</v>
      </c>
      <c r="J23" s="38">
        <f t="shared" si="4"/>
        <v>0</v>
      </c>
      <c r="K23" s="38">
        <f t="shared" si="4"/>
        <v>0</v>
      </c>
      <c r="L23" s="37">
        <f>SUM(L20:L22)</f>
        <v>0</v>
      </c>
      <c r="M23" s="45">
        <f>SUM(M20:M22)</f>
        <v>1910287.33</v>
      </c>
      <c r="N23" s="37">
        <f>SUM(N20:N22)</f>
        <v>0</v>
      </c>
      <c r="O23" s="38">
        <f>SUM(O20:O22)</f>
        <v>0</v>
      </c>
      <c r="P23" s="39">
        <f>SUM(P20:P22)</f>
        <v>0</v>
      </c>
      <c r="Q23" s="40">
        <f t="shared" si="0"/>
        <v>1910287.33</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6">
        <v>0</v>
      </c>
      <c r="M25" s="48">
        <v>0</v>
      </c>
      <c r="N25" s="35">
        <v>0</v>
      </c>
      <c r="O25" s="36">
        <v>0</v>
      </c>
      <c r="P25" s="51">
        <v>0</v>
      </c>
      <c r="Q25" s="32">
        <f t="shared" si="0"/>
        <v>0</v>
      </c>
    </row>
    <row r="26" spans="1:17" ht="15" x14ac:dyDescent="0.25">
      <c r="A26" s="20" t="s">
        <v>42</v>
      </c>
      <c r="B26" s="35">
        <v>0</v>
      </c>
      <c r="C26" s="36">
        <v>0</v>
      </c>
      <c r="D26" s="15"/>
      <c r="E26" s="26"/>
      <c r="F26" s="36">
        <v>0</v>
      </c>
      <c r="G26" s="36">
        <v>0</v>
      </c>
      <c r="H26" s="15"/>
      <c r="I26" s="15"/>
      <c r="J26" s="15"/>
      <c r="K26" s="26"/>
      <c r="L26" s="36">
        <v>0</v>
      </c>
      <c r="M26" s="48">
        <v>2360364.21</v>
      </c>
      <c r="N26" s="35">
        <v>0</v>
      </c>
      <c r="O26" s="36">
        <v>0</v>
      </c>
      <c r="P26" s="51">
        <v>0</v>
      </c>
      <c r="Q26" s="32">
        <f t="shared" si="0"/>
        <v>2360364.21</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2360364.21</v>
      </c>
      <c r="N27" s="37">
        <f>SUM(N25:N26)</f>
        <v>0</v>
      </c>
      <c r="O27" s="38">
        <f>SUM(O25:O26)</f>
        <v>0</v>
      </c>
      <c r="P27" s="46">
        <f>SUM(P25:P26)</f>
        <v>0</v>
      </c>
      <c r="Q27" s="40">
        <f t="shared" si="0"/>
        <v>2360364.21</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103"/>
      <c r="E29" s="104"/>
      <c r="F29" s="67">
        <v>0</v>
      </c>
      <c r="G29" s="70"/>
      <c r="H29" s="103"/>
      <c r="I29" s="105"/>
      <c r="J29" s="103"/>
      <c r="K29" s="104"/>
      <c r="L29" s="67">
        <v>49284667.079999991</v>
      </c>
      <c r="M29" s="70"/>
      <c r="N29" s="67">
        <v>0</v>
      </c>
      <c r="O29" s="68"/>
      <c r="P29" s="69"/>
      <c r="Q29" s="40">
        <f t="shared" ref="Q29:Q31" si="7">SUM(B29:P29)</f>
        <v>49284667.079999991</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103"/>
      <c r="E31" s="104"/>
      <c r="F31" s="67">
        <v>0</v>
      </c>
      <c r="G31" s="70"/>
      <c r="H31" s="103"/>
      <c r="I31" s="105"/>
      <c r="J31" s="103"/>
      <c r="K31" s="104"/>
      <c r="L31" s="67">
        <v>541849.98</v>
      </c>
      <c r="M31" s="70"/>
      <c r="N31" s="67">
        <v>0</v>
      </c>
      <c r="O31" s="68"/>
      <c r="P31" s="69"/>
      <c r="Q31" s="40">
        <f t="shared" si="7"/>
        <v>541849.98</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18899552.700000003</v>
      </c>
      <c r="C33" s="63"/>
      <c r="D33" s="64">
        <f>SUM(D18:E18,D23:E23,D27:E27,D29,D31)</f>
        <v>0</v>
      </c>
      <c r="E33" s="63"/>
      <c r="F33" s="60">
        <f>SUM(F18:G18,F23:G23,F27:G27,F29,F31)</f>
        <v>104808355.43000004</v>
      </c>
      <c r="G33" s="63"/>
      <c r="H33" s="64">
        <f>SUM(H18:I18,H23:I23,H27:I27,H29,H31)</f>
        <v>0</v>
      </c>
      <c r="I33" s="63"/>
      <c r="J33" s="64">
        <f>SUM(J18:K18,J23:K23,J27:K27,J29,J31)</f>
        <v>0</v>
      </c>
      <c r="K33" s="63"/>
      <c r="L33" s="60">
        <f>SUM(L18:M18,L23:M23,L27:M27,L29,L31)</f>
        <v>252717040.92999998</v>
      </c>
      <c r="M33" s="64"/>
      <c r="N33" s="60">
        <f>SUM(N18:P18,N23:P23,N27:P27,N29,N31)</f>
        <v>0</v>
      </c>
      <c r="O33" s="61"/>
      <c r="P33" s="62"/>
      <c r="Q33" s="40">
        <f>SUM(B33:P33)</f>
        <v>376424949.06</v>
      </c>
    </row>
    <row r="34" spans="1:17" x14ac:dyDescent="0.25">
      <c r="Q34" s="11">
        <f>SUM(Q18,Q23,Q27,Q29,Q31)-Q33</f>
        <v>0</v>
      </c>
    </row>
    <row r="35" spans="1:17" x14ac:dyDescent="0.25">
      <c r="P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I39" sqref="I39"/>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2015</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51</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36">
        <v>0</v>
      </c>
      <c r="D8" s="15"/>
      <c r="E8" s="26"/>
      <c r="F8" s="36">
        <v>0</v>
      </c>
      <c r="G8" s="36">
        <v>0</v>
      </c>
      <c r="H8" s="16"/>
      <c r="I8" s="15"/>
      <c r="J8" s="17"/>
      <c r="K8" s="31"/>
      <c r="L8" s="36">
        <v>0</v>
      </c>
      <c r="M8" s="48">
        <v>21650649.41</v>
      </c>
      <c r="N8" s="35">
        <v>0</v>
      </c>
      <c r="O8" s="36">
        <v>0</v>
      </c>
      <c r="P8" s="51">
        <v>0</v>
      </c>
      <c r="Q8" s="32">
        <f>SUM(B8:P8)</f>
        <v>21650649.41</v>
      </c>
    </row>
    <row r="9" spans="1:17" ht="15" x14ac:dyDescent="0.25">
      <c r="A9" s="20" t="s">
        <v>27</v>
      </c>
      <c r="B9" s="35">
        <v>0</v>
      </c>
      <c r="C9" s="36">
        <v>0</v>
      </c>
      <c r="D9" s="15"/>
      <c r="E9" s="26"/>
      <c r="F9" s="36">
        <v>84298153.329999998</v>
      </c>
      <c r="G9" s="36">
        <v>127100910.98999999</v>
      </c>
      <c r="H9" s="15"/>
      <c r="I9" s="15"/>
      <c r="J9" s="15"/>
      <c r="K9" s="55"/>
      <c r="L9" s="36">
        <v>0</v>
      </c>
      <c r="M9" s="48">
        <v>0</v>
      </c>
      <c r="N9" s="35">
        <v>0</v>
      </c>
      <c r="O9" s="36">
        <v>0</v>
      </c>
      <c r="P9" s="51">
        <v>0</v>
      </c>
      <c r="Q9" s="32">
        <f t="shared" ref="Q9:Q27" si="0">SUM(B9:P9)</f>
        <v>211399064.31999999</v>
      </c>
    </row>
    <row r="10" spans="1:17" ht="15" x14ac:dyDescent="0.25">
      <c r="A10" s="20" t="s">
        <v>4</v>
      </c>
      <c r="B10" s="35">
        <v>0</v>
      </c>
      <c r="C10" s="36">
        <v>0</v>
      </c>
      <c r="D10" s="15"/>
      <c r="E10" s="26"/>
      <c r="F10" s="36">
        <v>0</v>
      </c>
      <c r="G10" s="36">
        <v>0</v>
      </c>
      <c r="H10" s="15"/>
      <c r="I10" s="15"/>
      <c r="J10" s="15"/>
      <c r="K10" s="26"/>
      <c r="L10" s="36">
        <v>0</v>
      </c>
      <c r="M10" s="48">
        <v>25143316.419999994</v>
      </c>
      <c r="N10" s="35">
        <v>0</v>
      </c>
      <c r="O10" s="36">
        <v>0</v>
      </c>
      <c r="P10" s="51">
        <v>0</v>
      </c>
      <c r="Q10" s="32">
        <f t="shared" si="0"/>
        <v>25143316.419999994</v>
      </c>
    </row>
    <row r="11" spans="1:17" ht="15" x14ac:dyDescent="0.25">
      <c r="A11" s="20" t="s">
        <v>20</v>
      </c>
      <c r="B11" s="35">
        <v>9294087.8900000006</v>
      </c>
      <c r="C11" s="36">
        <v>273039.39</v>
      </c>
      <c r="D11" s="15"/>
      <c r="E11" s="58"/>
      <c r="F11" s="36">
        <v>0</v>
      </c>
      <c r="G11" s="36">
        <v>0</v>
      </c>
      <c r="H11" s="15"/>
      <c r="I11" s="15"/>
      <c r="J11" s="15"/>
      <c r="K11" s="26"/>
      <c r="L11" s="36">
        <v>0</v>
      </c>
      <c r="M11" s="48">
        <v>0</v>
      </c>
      <c r="N11" s="35">
        <v>0</v>
      </c>
      <c r="O11" s="36">
        <v>0</v>
      </c>
      <c r="P11" s="51">
        <v>0</v>
      </c>
      <c r="Q11" s="32">
        <f t="shared" si="0"/>
        <v>9567127.2800000012</v>
      </c>
    </row>
    <row r="12" spans="1:17" ht="15" x14ac:dyDescent="0.25">
      <c r="A12" s="20" t="s">
        <v>28</v>
      </c>
      <c r="B12" s="35">
        <v>57278652.760000005</v>
      </c>
      <c r="C12" s="36">
        <v>38405557.789999999</v>
      </c>
      <c r="D12" s="15"/>
      <c r="E12" s="55">
        <v>511647</v>
      </c>
      <c r="F12" s="36">
        <v>0</v>
      </c>
      <c r="G12" s="36">
        <v>0</v>
      </c>
      <c r="H12" s="15"/>
      <c r="I12" s="15"/>
      <c r="J12" s="15"/>
      <c r="K12" s="26"/>
      <c r="L12" s="36">
        <v>0</v>
      </c>
      <c r="M12" s="48">
        <v>0</v>
      </c>
      <c r="N12" s="35">
        <v>0</v>
      </c>
      <c r="O12" s="36">
        <v>0</v>
      </c>
      <c r="P12" s="51">
        <v>0</v>
      </c>
      <c r="Q12" s="32">
        <f t="shared" si="0"/>
        <v>96195857.550000012</v>
      </c>
    </row>
    <row r="13" spans="1:17" ht="15" x14ac:dyDescent="0.25">
      <c r="A13" s="21" t="s">
        <v>18</v>
      </c>
      <c r="B13" s="35">
        <v>0</v>
      </c>
      <c r="C13" s="36">
        <v>0</v>
      </c>
      <c r="D13" s="15"/>
      <c r="E13" s="58"/>
      <c r="F13" s="36">
        <v>0</v>
      </c>
      <c r="G13" s="36">
        <v>0</v>
      </c>
      <c r="H13" s="15"/>
      <c r="I13" s="15"/>
      <c r="J13" s="15"/>
      <c r="K13" s="26"/>
      <c r="L13" s="36">
        <v>0</v>
      </c>
      <c r="M13" s="48">
        <v>0</v>
      </c>
      <c r="N13" s="35">
        <v>0</v>
      </c>
      <c r="O13" s="36">
        <v>0</v>
      </c>
      <c r="P13" s="51">
        <v>0</v>
      </c>
      <c r="Q13" s="32">
        <f t="shared" si="0"/>
        <v>0</v>
      </c>
    </row>
    <row r="14" spans="1:17" ht="15" x14ac:dyDescent="0.25">
      <c r="A14" s="21" t="s">
        <v>19</v>
      </c>
      <c r="B14" s="35">
        <v>0</v>
      </c>
      <c r="C14" s="36">
        <v>0</v>
      </c>
      <c r="D14" s="15"/>
      <c r="E14" s="26"/>
      <c r="F14" s="36">
        <v>0</v>
      </c>
      <c r="G14" s="36">
        <v>0</v>
      </c>
      <c r="H14" s="15"/>
      <c r="I14" s="15"/>
      <c r="J14" s="15"/>
      <c r="K14" s="26"/>
      <c r="L14" s="36">
        <v>9750976.0900000017</v>
      </c>
      <c r="M14" s="48">
        <v>0</v>
      </c>
      <c r="N14" s="35">
        <v>0</v>
      </c>
      <c r="O14" s="36">
        <v>0</v>
      </c>
      <c r="P14" s="51">
        <v>0</v>
      </c>
      <c r="Q14" s="32">
        <f t="shared" si="0"/>
        <v>9750976.0900000017</v>
      </c>
    </row>
    <row r="15" spans="1:17" ht="15" x14ac:dyDescent="0.25">
      <c r="A15" s="20" t="s">
        <v>26</v>
      </c>
      <c r="B15" s="35">
        <v>24673033.109999999</v>
      </c>
      <c r="C15" s="36">
        <v>23806053.640000001</v>
      </c>
      <c r="D15" s="15"/>
      <c r="E15" s="26"/>
      <c r="F15" s="36">
        <v>0</v>
      </c>
      <c r="G15" s="36">
        <v>0</v>
      </c>
      <c r="H15" s="15"/>
      <c r="I15" s="15"/>
      <c r="J15" s="15"/>
      <c r="K15" s="26"/>
      <c r="L15" s="36">
        <v>0</v>
      </c>
      <c r="M15" s="48">
        <v>0</v>
      </c>
      <c r="N15" s="35">
        <v>0</v>
      </c>
      <c r="O15" s="36">
        <v>0</v>
      </c>
      <c r="P15" s="51">
        <v>0</v>
      </c>
      <c r="Q15" s="32">
        <f t="shared" si="0"/>
        <v>48479086.75</v>
      </c>
    </row>
    <row r="16" spans="1:17" ht="15" x14ac:dyDescent="0.25">
      <c r="A16" s="20" t="s">
        <v>29</v>
      </c>
      <c r="B16" s="35">
        <v>0</v>
      </c>
      <c r="C16" s="36">
        <v>0</v>
      </c>
      <c r="D16" s="15"/>
      <c r="E16" s="26"/>
      <c r="F16" s="36">
        <v>0</v>
      </c>
      <c r="G16" s="36">
        <v>0</v>
      </c>
      <c r="H16" s="15"/>
      <c r="I16" s="15"/>
      <c r="J16" s="15"/>
      <c r="K16" s="26"/>
      <c r="L16" s="36">
        <v>0</v>
      </c>
      <c r="M16" s="48">
        <v>20290898.669999998</v>
      </c>
      <c r="N16" s="35">
        <v>0</v>
      </c>
      <c r="O16" s="36">
        <v>0</v>
      </c>
      <c r="P16" s="51">
        <v>0</v>
      </c>
      <c r="Q16" s="32">
        <f t="shared" si="0"/>
        <v>20290898.669999998</v>
      </c>
    </row>
    <row r="17" spans="1:17" ht="15" x14ac:dyDescent="0.25">
      <c r="A17" s="20" t="s">
        <v>6</v>
      </c>
      <c r="B17" s="35">
        <v>0</v>
      </c>
      <c r="C17" s="36">
        <v>0</v>
      </c>
      <c r="D17" s="15"/>
      <c r="E17" s="26"/>
      <c r="F17" s="36">
        <v>0</v>
      </c>
      <c r="G17" s="36">
        <v>0</v>
      </c>
      <c r="H17" s="15"/>
      <c r="I17" s="15"/>
      <c r="J17" s="15"/>
      <c r="K17" s="26"/>
      <c r="L17" s="36">
        <v>0</v>
      </c>
      <c r="M17" s="48">
        <v>16623682.829999998</v>
      </c>
      <c r="N17" s="35">
        <v>0</v>
      </c>
      <c r="O17" s="36">
        <v>0</v>
      </c>
      <c r="P17" s="51">
        <v>0</v>
      </c>
      <c r="Q17" s="32">
        <f t="shared" si="0"/>
        <v>16623682.829999998</v>
      </c>
    </row>
    <row r="18" spans="1:17" s="41" customFormat="1" ht="13.5" x14ac:dyDescent="0.2">
      <c r="A18" s="22" t="s">
        <v>39</v>
      </c>
      <c r="B18" s="37">
        <f>SUM(B8:B17)</f>
        <v>91245773.760000005</v>
      </c>
      <c r="C18" s="38">
        <f>SUM(C8:C17)</f>
        <v>62484650.82</v>
      </c>
      <c r="D18" s="38">
        <f t="shared" ref="D18:E18" si="1">SUM(D8:D17)</f>
        <v>0</v>
      </c>
      <c r="E18" s="38">
        <f t="shared" si="1"/>
        <v>511647</v>
      </c>
      <c r="F18" s="37">
        <f>SUM(F8:F17)</f>
        <v>84298153.329999998</v>
      </c>
      <c r="G18" s="38">
        <f>SUM(G8:G17)</f>
        <v>127100910.98999999</v>
      </c>
      <c r="H18" s="38">
        <f t="shared" ref="H18:K18" si="2">SUM(H8:H17)</f>
        <v>0</v>
      </c>
      <c r="I18" s="38">
        <f t="shared" si="2"/>
        <v>0</v>
      </c>
      <c r="J18" s="38">
        <f t="shared" si="2"/>
        <v>0</v>
      </c>
      <c r="K18" s="38">
        <f t="shared" si="2"/>
        <v>0</v>
      </c>
      <c r="L18" s="37">
        <f>SUM(L8:L17)</f>
        <v>9750976.0900000017</v>
      </c>
      <c r="M18" s="45">
        <f>SUM(M8:M17)</f>
        <v>83708547.329999998</v>
      </c>
      <c r="N18" s="37">
        <f>SUM(N8:N17)</f>
        <v>0</v>
      </c>
      <c r="O18" s="45">
        <f>SUM(O8:O17)</f>
        <v>0</v>
      </c>
      <c r="P18" s="39">
        <f>SUM(P8:P17)</f>
        <v>0</v>
      </c>
      <c r="Q18" s="40">
        <f t="shared" si="0"/>
        <v>459100659.31999999</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15"/>
      <c r="E20" s="26"/>
      <c r="F20" s="36">
        <v>0</v>
      </c>
      <c r="G20" s="36">
        <v>0</v>
      </c>
      <c r="H20" s="15"/>
      <c r="I20" s="15"/>
      <c r="J20" s="15"/>
      <c r="K20" s="26"/>
      <c r="L20" s="36">
        <v>0</v>
      </c>
      <c r="M20" s="48">
        <v>75984517.379999906</v>
      </c>
      <c r="N20" s="35">
        <v>0</v>
      </c>
      <c r="O20" s="36">
        <v>0</v>
      </c>
      <c r="P20" s="51">
        <v>0</v>
      </c>
      <c r="Q20" s="32">
        <f t="shared" si="0"/>
        <v>75984517.379999906</v>
      </c>
    </row>
    <row r="21" spans="1:17" ht="15" x14ac:dyDescent="0.25">
      <c r="A21" s="20" t="s">
        <v>44</v>
      </c>
      <c r="B21" s="35">
        <v>0</v>
      </c>
      <c r="C21" s="36">
        <v>0</v>
      </c>
      <c r="D21" s="15"/>
      <c r="E21" s="26"/>
      <c r="F21" s="36">
        <v>0</v>
      </c>
      <c r="G21" s="36">
        <v>0</v>
      </c>
      <c r="H21" s="15"/>
      <c r="I21" s="15"/>
      <c r="J21" s="15"/>
      <c r="K21" s="26"/>
      <c r="L21" s="36">
        <v>0</v>
      </c>
      <c r="M21" s="48">
        <v>0</v>
      </c>
      <c r="N21" s="35">
        <v>0</v>
      </c>
      <c r="O21" s="36">
        <v>0</v>
      </c>
      <c r="P21" s="51">
        <v>0</v>
      </c>
      <c r="Q21" s="32">
        <f t="shared" si="0"/>
        <v>0</v>
      </c>
    </row>
    <row r="22" spans="1:17" ht="15" x14ac:dyDescent="0.25">
      <c r="A22" s="20" t="s">
        <v>45</v>
      </c>
      <c r="B22" s="35">
        <v>0</v>
      </c>
      <c r="C22" s="36">
        <v>0</v>
      </c>
      <c r="D22" s="15"/>
      <c r="E22" s="55">
        <v>0</v>
      </c>
      <c r="F22" s="36">
        <v>0</v>
      </c>
      <c r="G22" s="36">
        <v>0</v>
      </c>
      <c r="H22" s="15"/>
      <c r="I22" s="15"/>
      <c r="J22" s="15"/>
      <c r="K22" s="26"/>
      <c r="L22" s="36">
        <v>0</v>
      </c>
      <c r="M22" s="48">
        <v>82124406.060000002</v>
      </c>
      <c r="N22" s="35">
        <v>0</v>
      </c>
      <c r="O22" s="36">
        <v>0</v>
      </c>
      <c r="P22" s="51">
        <v>0</v>
      </c>
      <c r="Q22" s="32">
        <f t="shared" si="0"/>
        <v>82124406.060000002</v>
      </c>
    </row>
    <row r="23" spans="1:17" ht="15" x14ac:dyDescent="0.25">
      <c r="A23" s="22" t="s">
        <v>46</v>
      </c>
      <c r="B23" s="37">
        <f>SUM(B20:B22)</f>
        <v>0</v>
      </c>
      <c r="C23" s="38">
        <f>SUM(C20:C22)</f>
        <v>0</v>
      </c>
      <c r="D23" s="38">
        <f t="shared" ref="D23:E23" si="3">SUM(D20:D22)</f>
        <v>0</v>
      </c>
      <c r="E23" s="38">
        <f t="shared" si="3"/>
        <v>0</v>
      </c>
      <c r="F23" s="37">
        <f>SUM(F20:F22)</f>
        <v>0</v>
      </c>
      <c r="G23" s="38">
        <f>SUM(G20:G22)</f>
        <v>0</v>
      </c>
      <c r="H23" s="38">
        <f t="shared" ref="H23:K23" si="4">SUM(H20:H22)</f>
        <v>0</v>
      </c>
      <c r="I23" s="38">
        <f t="shared" si="4"/>
        <v>0</v>
      </c>
      <c r="J23" s="38">
        <f t="shared" si="4"/>
        <v>0</v>
      </c>
      <c r="K23" s="38">
        <f t="shared" si="4"/>
        <v>0</v>
      </c>
      <c r="L23" s="37">
        <f>SUM(L20:L22)</f>
        <v>0</v>
      </c>
      <c r="M23" s="45">
        <f>SUM(M20:M22)</f>
        <v>158108923.43999991</v>
      </c>
      <c r="N23" s="37">
        <f>SUM(N20:N22)</f>
        <v>0</v>
      </c>
      <c r="O23" s="38">
        <f>SUM(O20:O22)</f>
        <v>0</v>
      </c>
      <c r="P23" s="39">
        <f>SUM(P20:P22)</f>
        <v>0</v>
      </c>
      <c r="Q23" s="40">
        <f t="shared" si="0"/>
        <v>158108923.43999991</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6">
        <v>0</v>
      </c>
      <c r="M25" s="48">
        <v>0</v>
      </c>
      <c r="N25" s="35">
        <v>0</v>
      </c>
      <c r="O25" s="36">
        <v>0</v>
      </c>
      <c r="P25" s="51">
        <v>0</v>
      </c>
      <c r="Q25" s="32">
        <f t="shared" si="0"/>
        <v>0</v>
      </c>
    </row>
    <row r="26" spans="1:17" ht="15" x14ac:dyDescent="0.25">
      <c r="A26" s="20" t="s">
        <v>42</v>
      </c>
      <c r="B26" s="35">
        <v>0</v>
      </c>
      <c r="C26" s="36">
        <v>0</v>
      </c>
      <c r="D26" s="15"/>
      <c r="E26" s="26"/>
      <c r="F26" s="36">
        <v>0</v>
      </c>
      <c r="G26" s="36">
        <v>0</v>
      </c>
      <c r="H26" s="15"/>
      <c r="I26" s="15"/>
      <c r="J26" s="15"/>
      <c r="K26" s="26"/>
      <c r="L26" s="36">
        <v>0</v>
      </c>
      <c r="M26" s="56">
        <v>8865870.2599999998</v>
      </c>
      <c r="N26" s="35">
        <v>0</v>
      </c>
      <c r="O26" s="36">
        <v>0</v>
      </c>
      <c r="P26" s="51">
        <v>0</v>
      </c>
      <c r="Q26" s="32">
        <f t="shared" si="0"/>
        <v>8865870.2599999998</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8865870.2599999998</v>
      </c>
      <c r="N27" s="37">
        <f>SUM(N25:N26)</f>
        <v>0</v>
      </c>
      <c r="O27" s="38">
        <f>SUM(O25:O26)</f>
        <v>0</v>
      </c>
      <c r="P27" s="46">
        <f>SUM(P25:P26)</f>
        <v>0</v>
      </c>
      <c r="Q27" s="40">
        <f t="shared" si="0"/>
        <v>8865870.2599999998</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103"/>
      <c r="E29" s="104"/>
      <c r="F29" s="67">
        <v>0</v>
      </c>
      <c r="G29" s="70"/>
      <c r="H29" s="103"/>
      <c r="I29" s="105"/>
      <c r="J29" s="103"/>
      <c r="K29" s="104"/>
      <c r="L29" s="67">
        <v>16553328.580000004</v>
      </c>
      <c r="M29" s="70"/>
      <c r="N29" s="67">
        <v>0</v>
      </c>
      <c r="O29" s="68"/>
      <c r="P29" s="69"/>
      <c r="Q29" s="40">
        <f t="shared" ref="Q29:Q31" si="7">SUM(B29:P29)</f>
        <v>16553328.580000004</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103"/>
      <c r="E31" s="104"/>
      <c r="F31" s="67">
        <v>0</v>
      </c>
      <c r="G31" s="70"/>
      <c r="H31" s="103"/>
      <c r="I31" s="105"/>
      <c r="J31" s="103"/>
      <c r="K31" s="104"/>
      <c r="L31" s="67">
        <v>1767821.06</v>
      </c>
      <c r="M31" s="70"/>
      <c r="N31" s="67">
        <v>0</v>
      </c>
      <c r="O31" s="68"/>
      <c r="P31" s="69"/>
      <c r="Q31" s="40">
        <f t="shared" si="7"/>
        <v>1767821.06</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153730424.58000001</v>
      </c>
      <c r="C33" s="63"/>
      <c r="D33" s="64">
        <f>SUM(D18:E18,D23:E23,D27:E27,D29,D31)</f>
        <v>511647</v>
      </c>
      <c r="E33" s="63"/>
      <c r="F33" s="60">
        <f>SUM(F18:G18,F23:G23,F27:G27,F29,F31)</f>
        <v>211399064.31999999</v>
      </c>
      <c r="G33" s="63"/>
      <c r="H33" s="64">
        <f>SUM(H18:I18,H23:I23,H27:I27,H29,H31)</f>
        <v>0</v>
      </c>
      <c r="I33" s="63"/>
      <c r="J33" s="64">
        <f>SUM(J18:K18,J23:K23,J27:K27,J29,J31)</f>
        <v>0</v>
      </c>
      <c r="K33" s="63"/>
      <c r="L33" s="60">
        <f>SUM(L18:M18,L23:M23,L27:M27,L29,L31)</f>
        <v>278755466.75999987</v>
      </c>
      <c r="M33" s="64"/>
      <c r="N33" s="60">
        <f>SUM(N18:P18,N23:P23,N27:P27,N29,N31)</f>
        <v>0</v>
      </c>
      <c r="O33" s="61"/>
      <c r="P33" s="62"/>
      <c r="Q33" s="40">
        <f>SUM(B33:P33)</f>
        <v>644396602.65999985</v>
      </c>
    </row>
    <row r="34" spans="1:17" x14ac:dyDescent="0.25">
      <c r="Q34" s="11">
        <f>SUM(Q18,Q23,Q27,Q29,Q31)-Q33</f>
        <v>0</v>
      </c>
    </row>
    <row r="35" spans="1:17" x14ac:dyDescent="0.25">
      <c r="P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35"/>
  <sheetViews>
    <sheetView workbookViewId="0">
      <selection activeCell="Q8" sqref="Q8:Q33"/>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2016</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50</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53">
        <v>0</v>
      </c>
      <c r="D8" s="36">
        <v>0</v>
      </c>
      <c r="E8" s="31">
        <v>0</v>
      </c>
      <c r="F8" s="35">
        <v>0</v>
      </c>
      <c r="G8" s="53">
        <v>0</v>
      </c>
      <c r="H8" s="36">
        <v>0</v>
      </c>
      <c r="I8" s="36">
        <v>0</v>
      </c>
      <c r="J8" s="36">
        <v>0</v>
      </c>
      <c r="K8" s="31">
        <v>0</v>
      </c>
      <c r="L8" s="35">
        <v>0</v>
      </c>
      <c r="M8" s="53">
        <v>45854444.820000008</v>
      </c>
      <c r="N8" s="35">
        <v>0</v>
      </c>
      <c r="O8" s="53">
        <v>0</v>
      </c>
      <c r="P8" s="36">
        <v>0</v>
      </c>
      <c r="Q8" s="32">
        <f>SUM(B8:P8)</f>
        <v>45854444.820000008</v>
      </c>
    </row>
    <row r="9" spans="1:17" ht="15" x14ac:dyDescent="0.25">
      <c r="A9" s="20" t="s">
        <v>27</v>
      </c>
      <c r="B9" s="35">
        <v>0</v>
      </c>
      <c r="C9" s="53">
        <v>0</v>
      </c>
      <c r="D9" s="36">
        <v>0</v>
      </c>
      <c r="E9" s="31">
        <v>0</v>
      </c>
      <c r="F9" s="35">
        <v>109230285.41000004</v>
      </c>
      <c r="G9" s="53">
        <v>254197766.50999993</v>
      </c>
      <c r="H9" s="36">
        <v>0</v>
      </c>
      <c r="I9" s="36">
        <v>0</v>
      </c>
      <c r="J9" s="36">
        <v>0</v>
      </c>
      <c r="K9" s="31">
        <v>0</v>
      </c>
      <c r="L9" s="35">
        <v>0</v>
      </c>
      <c r="M9" s="53">
        <v>0</v>
      </c>
      <c r="N9" s="35">
        <v>0</v>
      </c>
      <c r="O9" s="53">
        <v>0</v>
      </c>
      <c r="P9" s="36">
        <v>0</v>
      </c>
      <c r="Q9" s="32">
        <f t="shared" ref="Q9:Q27" si="0">SUM(B9:P9)</f>
        <v>363428051.91999996</v>
      </c>
    </row>
    <row r="10" spans="1:17" ht="15" x14ac:dyDescent="0.25">
      <c r="A10" s="20" t="s">
        <v>4</v>
      </c>
      <c r="B10" s="35">
        <v>0</v>
      </c>
      <c r="C10" s="53">
        <v>0</v>
      </c>
      <c r="D10" s="36">
        <v>0</v>
      </c>
      <c r="E10" s="31">
        <v>0</v>
      </c>
      <c r="F10" s="35">
        <v>0</v>
      </c>
      <c r="G10" s="53">
        <v>0</v>
      </c>
      <c r="H10" s="36">
        <v>0</v>
      </c>
      <c r="I10" s="36">
        <v>0</v>
      </c>
      <c r="J10" s="36">
        <v>0</v>
      </c>
      <c r="K10" s="31">
        <v>0</v>
      </c>
      <c r="L10" s="35">
        <v>0</v>
      </c>
      <c r="M10" s="53">
        <v>58529267.890000001</v>
      </c>
      <c r="N10" s="35">
        <v>0</v>
      </c>
      <c r="O10" s="53">
        <v>0</v>
      </c>
      <c r="P10" s="36">
        <v>0</v>
      </c>
      <c r="Q10" s="32">
        <f t="shared" si="0"/>
        <v>58529267.890000001</v>
      </c>
    </row>
    <row r="11" spans="1:17" ht="15" x14ac:dyDescent="0.25">
      <c r="A11" s="20" t="s">
        <v>20</v>
      </c>
      <c r="B11" s="35">
        <v>9470457.5299999993</v>
      </c>
      <c r="C11" s="53">
        <v>459396.39</v>
      </c>
      <c r="D11" s="36">
        <v>0</v>
      </c>
      <c r="E11" s="31">
        <v>0</v>
      </c>
      <c r="F11" s="35">
        <v>0</v>
      </c>
      <c r="G11" s="53">
        <v>0</v>
      </c>
      <c r="H11" s="36">
        <v>0</v>
      </c>
      <c r="I11" s="36">
        <v>0</v>
      </c>
      <c r="J11" s="36">
        <v>0</v>
      </c>
      <c r="K11" s="31">
        <v>0</v>
      </c>
      <c r="L11" s="35">
        <v>0</v>
      </c>
      <c r="M11" s="53">
        <v>0</v>
      </c>
      <c r="N11" s="35">
        <v>0</v>
      </c>
      <c r="O11" s="53">
        <v>0</v>
      </c>
      <c r="P11" s="36">
        <v>0</v>
      </c>
      <c r="Q11" s="32">
        <f t="shared" si="0"/>
        <v>9929853.9199999999</v>
      </c>
    </row>
    <row r="12" spans="1:17" ht="15" x14ac:dyDescent="0.25">
      <c r="A12" s="20" t="s">
        <v>28</v>
      </c>
      <c r="B12" s="35">
        <v>79343718.849999979</v>
      </c>
      <c r="C12" s="53">
        <v>44080084.300000004</v>
      </c>
      <c r="D12" s="36">
        <v>0</v>
      </c>
      <c r="E12" s="31">
        <v>687473</v>
      </c>
      <c r="F12" s="35">
        <v>0</v>
      </c>
      <c r="G12" s="53">
        <v>0</v>
      </c>
      <c r="H12" s="36">
        <v>0</v>
      </c>
      <c r="I12" s="36">
        <v>0</v>
      </c>
      <c r="J12" s="36">
        <v>0</v>
      </c>
      <c r="K12" s="31">
        <v>0</v>
      </c>
      <c r="L12" s="35">
        <v>0</v>
      </c>
      <c r="M12" s="53">
        <v>0</v>
      </c>
      <c r="N12" s="35">
        <v>0</v>
      </c>
      <c r="O12" s="53">
        <v>0</v>
      </c>
      <c r="P12" s="36">
        <v>0</v>
      </c>
      <c r="Q12" s="32">
        <f t="shared" si="0"/>
        <v>124111276.14999998</v>
      </c>
    </row>
    <row r="13" spans="1:17" ht="15" x14ac:dyDescent="0.25">
      <c r="A13" s="21" t="s">
        <v>18</v>
      </c>
      <c r="B13" s="35">
        <v>0</v>
      </c>
      <c r="C13" s="53">
        <v>0</v>
      </c>
      <c r="D13" s="36">
        <v>0</v>
      </c>
      <c r="E13" s="31">
        <v>0</v>
      </c>
      <c r="F13" s="35">
        <v>0</v>
      </c>
      <c r="G13" s="53">
        <v>0</v>
      </c>
      <c r="H13" s="36">
        <v>0</v>
      </c>
      <c r="I13" s="36">
        <v>0</v>
      </c>
      <c r="J13" s="36">
        <v>0</v>
      </c>
      <c r="K13" s="31">
        <v>0</v>
      </c>
      <c r="L13" s="35">
        <v>0</v>
      </c>
      <c r="M13" s="53">
        <v>0</v>
      </c>
      <c r="N13" s="35">
        <v>0</v>
      </c>
      <c r="O13" s="53">
        <v>0</v>
      </c>
      <c r="P13" s="36">
        <v>0</v>
      </c>
      <c r="Q13" s="32">
        <f t="shared" si="0"/>
        <v>0</v>
      </c>
    </row>
    <row r="14" spans="1:17" ht="15" x14ac:dyDescent="0.25">
      <c r="A14" s="21" t="s">
        <v>19</v>
      </c>
      <c r="B14" s="35">
        <v>0</v>
      </c>
      <c r="C14" s="53">
        <v>0</v>
      </c>
      <c r="D14" s="36">
        <v>0</v>
      </c>
      <c r="E14" s="31">
        <v>0</v>
      </c>
      <c r="F14" s="35">
        <v>10310247.99</v>
      </c>
      <c r="G14" s="53">
        <v>0</v>
      </c>
      <c r="H14" s="36">
        <v>0</v>
      </c>
      <c r="I14" s="36">
        <v>0</v>
      </c>
      <c r="J14" s="36">
        <v>0</v>
      </c>
      <c r="K14" s="31">
        <v>0</v>
      </c>
      <c r="L14" s="35">
        <v>180361.12</v>
      </c>
      <c r="M14" s="53">
        <v>0</v>
      </c>
      <c r="N14" s="35">
        <v>0</v>
      </c>
      <c r="O14" s="53">
        <v>0</v>
      </c>
      <c r="P14" s="36">
        <v>0</v>
      </c>
      <c r="Q14" s="32">
        <f t="shared" si="0"/>
        <v>10490609.109999999</v>
      </c>
    </row>
    <row r="15" spans="1:17" ht="15" x14ac:dyDescent="0.25">
      <c r="A15" s="20" t="s">
        <v>26</v>
      </c>
      <c r="B15" s="35">
        <v>25340948.710000005</v>
      </c>
      <c r="C15" s="53">
        <v>31043514.799999997</v>
      </c>
      <c r="D15" s="36">
        <v>0</v>
      </c>
      <c r="E15" s="31">
        <v>0</v>
      </c>
      <c r="F15" s="35">
        <v>0</v>
      </c>
      <c r="G15" s="53">
        <v>0</v>
      </c>
      <c r="H15" s="36">
        <v>0</v>
      </c>
      <c r="I15" s="36">
        <v>0</v>
      </c>
      <c r="J15" s="36">
        <v>0</v>
      </c>
      <c r="K15" s="31">
        <v>0</v>
      </c>
      <c r="L15" s="35">
        <v>0</v>
      </c>
      <c r="M15" s="53">
        <v>0</v>
      </c>
      <c r="N15" s="35">
        <v>0</v>
      </c>
      <c r="O15" s="53">
        <v>0</v>
      </c>
      <c r="P15" s="36">
        <v>0</v>
      </c>
      <c r="Q15" s="32">
        <f t="shared" si="0"/>
        <v>56384463.510000005</v>
      </c>
    </row>
    <row r="16" spans="1:17" ht="15" x14ac:dyDescent="0.25">
      <c r="A16" s="20" t="s">
        <v>29</v>
      </c>
      <c r="B16" s="35">
        <v>0</v>
      </c>
      <c r="C16" s="53">
        <v>0</v>
      </c>
      <c r="D16" s="36">
        <v>0</v>
      </c>
      <c r="E16" s="31">
        <v>0</v>
      </c>
      <c r="F16" s="35">
        <v>0</v>
      </c>
      <c r="G16" s="53">
        <v>0</v>
      </c>
      <c r="H16" s="36">
        <v>0</v>
      </c>
      <c r="I16" s="36">
        <v>0</v>
      </c>
      <c r="J16" s="36">
        <v>0</v>
      </c>
      <c r="K16" s="31">
        <v>0</v>
      </c>
      <c r="L16" s="35">
        <v>0</v>
      </c>
      <c r="M16" s="53">
        <v>52608882.160000011</v>
      </c>
      <c r="N16" s="35">
        <v>0</v>
      </c>
      <c r="O16" s="53">
        <v>0</v>
      </c>
      <c r="P16" s="36">
        <v>0</v>
      </c>
      <c r="Q16" s="32">
        <f t="shared" si="0"/>
        <v>52608882.160000011</v>
      </c>
    </row>
    <row r="17" spans="1:17" ht="15" x14ac:dyDescent="0.25">
      <c r="A17" s="20" t="s">
        <v>6</v>
      </c>
      <c r="B17" s="35">
        <v>0</v>
      </c>
      <c r="C17" s="53">
        <v>0</v>
      </c>
      <c r="D17" s="36">
        <v>0</v>
      </c>
      <c r="E17" s="31">
        <v>0</v>
      </c>
      <c r="F17" s="35">
        <v>0</v>
      </c>
      <c r="G17" s="53">
        <v>0</v>
      </c>
      <c r="H17" s="36">
        <v>0</v>
      </c>
      <c r="I17" s="36">
        <v>0</v>
      </c>
      <c r="J17" s="36">
        <v>0</v>
      </c>
      <c r="K17" s="31">
        <v>0</v>
      </c>
      <c r="L17" s="35">
        <v>0</v>
      </c>
      <c r="M17" s="53">
        <v>168359189.21999994</v>
      </c>
      <c r="N17" s="35">
        <v>0</v>
      </c>
      <c r="O17" s="53">
        <v>0</v>
      </c>
      <c r="P17" s="36">
        <v>0</v>
      </c>
      <c r="Q17" s="32">
        <f t="shared" si="0"/>
        <v>168359189.21999994</v>
      </c>
    </row>
    <row r="18" spans="1:17" s="41" customFormat="1" ht="13.5" x14ac:dyDescent="0.2">
      <c r="A18" s="22" t="s">
        <v>39</v>
      </c>
      <c r="B18" s="37">
        <f>SUM(B8:B17)</f>
        <v>114155125.08999999</v>
      </c>
      <c r="C18" s="38">
        <f>SUM(C8:C17)</f>
        <v>75582995.49000001</v>
      </c>
      <c r="D18" s="38">
        <f t="shared" ref="D18:E18" si="1">SUM(D8:D17)</f>
        <v>0</v>
      </c>
      <c r="E18" s="38">
        <f t="shared" si="1"/>
        <v>687473</v>
      </c>
      <c r="F18" s="37">
        <f>SUM(F8:F17)</f>
        <v>119540533.40000004</v>
      </c>
      <c r="G18" s="38">
        <f>SUM(G8:G17)</f>
        <v>254197766.50999993</v>
      </c>
      <c r="H18" s="38">
        <f t="shared" ref="H18:K18" si="2">SUM(H8:H17)</f>
        <v>0</v>
      </c>
      <c r="I18" s="38">
        <f t="shared" si="2"/>
        <v>0</v>
      </c>
      <c r="J18" s="38">
        <f t="shared" si="2"/>
        <v>0</v>
      </c>
      <c r="K18" s="38">
        <f t="shared" si="2"/>
        <v>0</v>
      </c>
      <c r="L18" s="37">
        <f>SUM(L8:L17)</f>
        <v>180361.12</v>
      </c>
      <c r="M18" s="45">
        <f>SUM(M8:M17)</f>
        <v>325351784.08999991</v>
      </c>
      <c r="N18" s="37">
        <f>SUM(N8:N17)</f>
        <v>0</v>
      </c>
      <c r="O18" s="45">
        <f>SUM(O8:O17)</f>
        <v>0</v>
      </c>
      <c r="P18" s="39">
        <f>SUM(P8:P17)</f>
        <v>0</v>
      </c>
      <c r="Q18" s="40">
        <f t="shared" si="0"/>
        <v>889696038.69999993</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36">
        <v>0</v>
      </c>
      <c r="E20" s="31">
        <v>0</v>
      </c>
      <c r="F20" s="35">
        <v>0</v>
      </c>
      <c r="G20" s="53">
        <v>0</v>
      </c>
      <c r="H20" s="36">
        <v>0</v>
      </c>
      <c r="I20" s="36">
        <v>0</v>
      </c>
      <c r="J20" s="36">
        <v>0</v>
      </c>
      <c r="K20" s="31">
        <v>0</v>
      </c>
      <c r="L20" s="35">
        <v>0</v>
      </c>
      <c r="M20" s="53">
        <v>65702032.729999997</v>
      </c>
      <c r="N20" s="35">
        <v>0</v>
      </c>
      <c r="O20" s="53">
        <v>0</v>
      </c>
      <c r="P20" s="36">
        <v>0</v>
      </c>
      <c r="Q20" s="32">
        <f t="shared" si="0"/>
        <v>65702032.729999997</v>
      </c>
    </row>
    <row r="21" spans="1:17" ht="15" x14ac:dyDescent="0.25">
      <c r="A21" s="20" t="s">
        <v>44</v>
      </c>
      <c r="B21" s="35">
        <v>0</v>
      </c>
      <c r="C21" s="36">
        <v>0</v>
      </c>
      <c r="D21" s="36">
        <v>0</v>
      </c>
      <c r="E21" s="31">
        <v>0</v>
      </c>
      <c r="F21" s="35">
        <v>0</v>
      </c>
      <c r="G21" s="53">
        <v>0</v>
      </c>
      <c r="H21" s="36">
        <v>0</v>
      </c>
      <c r="I21" s="36">
        <v>0</v>
      </c>
      <c r="J21" s="36">
        <v>0</v>
      </c>
      <c r="K21" s="31">
        <v>0</v>
      </c>
      <c r="L21" s="35">
        <v>0</v>
      </c>
      <c r="M21" s="53">
        <v>0</v>
      </c>
      <c r="N21" s="35">
        <v>0</v>
      </c>
      <c r="O21" s="53">
        <v>0</v>
      </c>
      <c r="P21" s="36">
        <v>0</v>
      </c>
      <c r="Q21" s="32">
        <f t="shared" si="0"/>
        <v>0</v>
      </c>
    </row>
    <row r="22" spans="1:17" ht="15" x14ac:dyDescent="0.25">
      <c r="A22" s="20" t="s">
        <v>45</v>
      </c>
      <c r="B22" s="35">
        <v>0</v>
      </c>
      <c r="C22" s="36">
        <v>0</v>
      </c>
      <c r="D22" s="36">
        <v>0</v>
      </c>
      <c r="E22" s="31">
        <v>327255.3</v>
      </c>
      <c r="F22" s="35">
        <v>0</v>
      </c>
      <c r="G22" s="53">
        <v>0</v>
      </c>
      <c r="H22" s="36">
        <v>0</v>
      </c>
      <c r="I22" s="36">
        <v>0</v>
      </c>
      <c r="J22" s="36">
        <v>0</v>
      </c>
      <c r="K22" s="31">
        <v>0</v>
      </c>
      <c r="L22" s="35">
        <v>0</v>
      </c>
      <c r="M22" s="53">
        <v>94406403.160000801</v>
      </c>
      <c r="N22" s="35">
        <v>0</v>
      </c>
      <c r="O22" s="53">
        <v>0</v>
      </c>
      <c r="P22" s="36">
        <v>0</v>
      </c>
      <c r="Q22" s="32">
        <f t="shared" si="0"/>
        <v>94733658.460000798</v>
      </c>
    </row>
    <row r="23" spans="1:17" ht="15" x14ac:dyDescent="0.25">
      <c r="A23" s="22" t="s">
        <v>46</v>
      </c>
      <c r="B23" s="37">
        <f>SUM(B20:B22)</f>
        <v>0</v>
      </c>
      <c r="C23" s="38">
        <f>SUM(C20:C22)</f>
        <v>0</v>
      </c>
      <c r="D23" s="38">
        <f t="shared" ref="D23:E23" si="3">SUM(D20:D22)</f>
        <v>0</v>
      </c>
      <c r="E23" s="38">
        <f t="shared" si="3"/>
        <v>327255.3</v>
      </c>
      <c r="F23" s="37">
        <f>SUM(F20:F22)</f>
        <v>0</v>
      </c>
      <c r="G23" s="38">
        <f>SUM(G20:G22)</f>
        <v>0</v>
      </c>
      <c r="H23" s="38">
        <f t="shared" ref="H23:K23" si="4">SUM(H20:H22)</f>
        <v>0</v>
      </c>
      <c r="I23" s="38">
        <f t="shared" si="4"/>
        <v>0</v>
      </c>
      <c r="J23" s="38">
        <f t="shared" si="4"/>
        <v>0</v>
      </c>
      <c r="K23" s="38">
        <f t="shared" si="4"/>
        <v>0</v>
      </c>
      <c r="L23" s="37">
        <f>SUM(L20:L22)</f>
        <v>0</v>
      </c>
      <c r="M23" s="45">
        <f>SUM(M20:M22)</f>
        <v>160108435.89000079</v>
      </c>
      <c r="N23" s="37">
        <f>SUM(N20:N22)</f>
        <v>0</v>
      </c>
      <c r="O23" s="38">
        <f>SUM(O20:O22)</f>
        <v>0</v>
      </c>
      <c r="P23" s="39">
        <f>SUM(P20:P22)</f>
        <v>0</v>
      </c>
      <c r="Q23" s="40">
        <f t="shared" si="0"/>
        <v>160435691.1900008</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5">
        <v>0</v>
      </c>
      <c r="M25" s="53">
        <v>0</v>
      </c>
      <c r="N25" s="35">
        <v>0</v>
      </c>
      <c r="O25" s="53">
        <v>0</v>
      </c>
      <c r="P25" s="36">
        <v>0</v>
      </c>
      <c r="Q25" s="32">
        <f t="shared" si="0"/>
        <v>0</v>
      </c>
    </row>
    <row r="26" spans="1:17" ht="15" x14ac:dyDescent="0.25">
      <c r="A26" s="20" t="s">
        <v>42</v>
      </c>
      <c r="B26" s="35">
        <v>0</v>
      </c>
      <c r="C26" s="36">
        <v>0</v>
      </c>
      <c r="D26" s="15"/>
      <c r="E26" s="26"/>
      <c r="F26" s="36">
        <v>0</v>
      </c>
      <c r="G26" s="36">
        <v>0</v>
      </c>
      <c r="H26" s="15"/>
      <c r="I26" s="15"/>
      <c r="J26" s="15"/>
      <c r="K26" s="26"/>
      <c r="L26" s="35">
        <v>0</v>
      </c>
      <c r="M26" s="53">
        <v>10118257.539999999</v>
      </c>
      <c r="N26" s="35">
        <v>0</v>
      </c>
      <c r="O26" s="53">
        <v>0</v>
      </c>
      <c r="P26" s="36">
        <v>0</v>
      </c>
      <c r="Q26" s="32">
        <f t="shared" si="0"/>
        <v>10118257.539999999</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10118257.539999999</v>
      </c>
      <c r="N27" s="37">
        <f>SUM(N25:N26)</f>
        <v>0</v>
      </c>
      <c r="O27" s="38">
        <f>SUM(O25:O26)</f>
        <v>0</v>
      </c>
      <c r="P27" s="46">
        <f>SUM(P25:P26)</f>
        <v>0</v>
      </c>
      <c r="Q27" s="40">
        <f t="shared" si="0"/>
        <v>10118257.539999999</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68">
        <v>0</v>
      </c>
      <c r="E29" s="70"/>
      <c r="F29" s="67">
        <v>0</v>
      </c>
      <c r="G29" s="68"/>
      <c r="H29" s="71">
        <v>0</v>
      </c>
      <c r="I29" s="70"/>
      <c r="J29" s="68">
        <v>0</v>
      </c>
      <c r="K29" s="70"/>
      <c r="L29" s="68">
        <v>75670761.12999998</v>
      </c>
      <c r="M29" s="70"/>
      <c r="N29" s="67">
        <v>0</v>
      </c>
      <c r="O29" s="68"/>
      <c r="P29" s="69"/>
      <c r="Q29" s="40">
        <f t="shared" ref="Q29:Q31" si="7">SUM(B29:P29)</f>
        <v>75670761.12999998</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68">
        <v>0</v>
      </c>
      <c r="E31" s="70"/>
      <c r="F31" s="67">
        <v>0</v>
      </c>
      <c r="G31" s="68"/>
      <c r="H31" s="71">
        <v>0</v>
      </c>
      <c r="I31" s="70"/>
      <c r="J31" s="68">
        <v>0</v>
      </c>
      <c r="K31" s="70"/>
      <c r="L31" s="68">
        <v>2240227.44</v>
      </c>
      <c r="M31" s="70"/>
      <c r="N31" s="67">
        <v>0</v>
      </c>
      <c r="O31" s="68"/>
      <c r="P31" s="69"/>
      <c r="Q31" s="40">
        <f t="shared" si="7"/>
        <v>2240227.44</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189738120.57999998</v>
      </c>
      <c r="C33" s="63"/>
      <c r="D33" s="64">
        <f>SUM(D18:E18,D23:E23,D27:E27,D29,D31)</f>
        <v>1014728.3</v>
      </c>
      <c r="E33" s="63"/>
      <c r="F33" s="60">
        <f>SUM(F18:G18,F23:G23,F27:G27,F29,F31)</f>
        <v>373738299.90999997</v>
      </c>
      <c r="G33" s="63"/>
      <c r="H33" s="64">
        <f>SUM(H18:I18,H23:I23,H27:I27,H29,H31)</f>
        <v>0</v>
      </c>
      <c r="I33" s="63"/>
      <c r="J33" s="64">
        <f>SUM(J18:K18,J23:K23,J27:K27,J29,J31)</f>
        <v>0</v>
      </c>
      <c r="K33" s="63"/>
      <c r="L33" s="60">
        <f>SUM(L18:M18,L23:M23,L27:M27,L29,L31)</f>
        <v>573669827.21000075</v>
      </c>
      <c r="M33" s="64"/>
      <c r="N33" s="60">
        <f>SUM(N18:P18,N23:P23,N27:P27,N29,N31)</f>
        <v>0</v>
      </c>
      <c r="O33" s="61"/>
      <c r="P33" s="62"/>
      <c r="Q33" s="40">
        <f>SUM(B33:P33)</f>
        <v>1138160976.0000007</v>
      </c>
    </row>
    <row r="34" spans="1:17" x14ac:dyDescent="0.25">
      <c r="Q34" s="11">
        <f>SUM('2016 Out-of-State'!Q33,'2016 In-State'!Q33)-Q33</f>
        <v>0</v>
      </c>
    </row>
    <row r="35" spans="1:17" x14ac:dyDescent="0.25">
      <c r="P35" s="11"/>
      <c r="Q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Q8" sqref="Q8:Q33"/>
    </sheetView>
  </sheetViews>
  <sheetFormatPr defaultColWidth="26.5546875" defaultRowHeight="13.8" x14ac:dyDescent="0.25"/>
  <cols>
    <col min="1" max="1" width="29.5546875" style="1" customWidth="1"/>
    <col min="2" max="13" width="11.6640625" style="1" customWidth="1"/>
    <col min="14" max="16" width="10.6640625" style="1" customWidth="1"/>
    <col min="17" max="17" width="14.6640625" style="1" customWidth="1"/>
    <col min="18" max="16384" width="26.5546875" style="1"/>
  </cols>
  <sheetData>
    <row r="1" spans="1:17" ht="15" customHeight="1" x14ac:dyDescent="0.25">
      <c r="A1" s="72">
        <v>2016</v>
      </c>
      <c r="B1" s="74" t="s">
        <v>12</v>
      </c>
      <c r="C1" s="75"/>
      <c r="D1" s="75"/>
      <c r="E1" s="76"/>
      <c r="F1" s="74" t="s">
        <v>13</v>
      </c>
      <c r="G1" s="75"/>
      <c r="H1" s="75"/>
      <c r="I1" s="75"/>
      <c r="J1" s="75"/>
      <c r="K1" s="76"/>
      <c r="L1" s="74" t="s">
        <v>14</v>
      </c>
      <c r="M1" s="83"/>
      <c r="N1" s="74" t="s">
        <v>25</v>
      </c>
      <c r="O1" s="86"/>
      <c r="P1" s="87"/>
      <c r="Q1" s="91" t="s">
        <v>49</v>
      </c>
    </row>
    <row r="2" spans="1:17" ht="15" customHeight="1" x14ac:dyDescent="0.25">
      <c r="A2" s="73"/>
      <c r="B2" s="77"/>
      <c r="C2" s="78"/>
      <c r="D2" s="78"/>
      <c r="E2" s="79"/>
      <c r="F2" s="77"/>
      <c r="G2" s="78"/>
      <c r="H2" s="78"/>
      <c r="I2" s="78"/>
      <c r="J2" s="78"/>
      <c r="K2" s="79"/>
      <c r="L2" s="84"/>
      <c r="M2" s="85"/>
      <c r="N2" s="88"/>
      <c r="O2" s="89"/>
      <c r="P2" s="90"/>
      <c r="Q2" s="92"/>
    </row>
    <row r="3" spans="1:17" ht="15.75" customHeight="1" thickBot="1" x14ac:dyDescent="0.3">
      <c r="A3" s="73"/>
      <c r="B3" s="80"/>
      <c r="C3" s="81"/>
      <c r="D3" s="81"/>
      <c r="E3" s="82"/>
      <c r="F3" s="80"/>
      <c r="G3" s="81"/>
      <c r="H3" s="81"/>
      <c r="I3" s="81"/>
      <c r="J3" s="81"/>
      <c r="K3" s="82"/>
      <c r="L3" s="84"/>
      <c r="M3" s="85"/>
      <c r="N3" s="88"/>
      <c r="O3" s="89"/>
      <c r="P3" s="90"/>
      <c r="Q3" s="92"/>
    </row>
    <row r="4" spans="1:17" ht="15" customHeight="1" x14ac:dyDescent="0.25">
      <c r="A4" s="43" t="s">
        <v>52</v>
      </c>
      <c r="B4" s="93" t="s">
        <v>9</v>
      </c>
      <c r="C4" s="94"/>
      <c r="D4" s="93" t="s">
        <v>15</v>
      </c>
      <c r="E4" s="94"/>
      <c r="F4" s="93" t="s">
        <v>9</v>
      </c>
      <c r="G4" s="94"/>
      <c r="H4" s="93" t="s">
        <v>10</v>
      </c>
      <c r="I4" s="94"/>
      <c r="J4" s="93" t="s">
        <v>0</v>
      </c>
      <c r="K4" s="94"/>
      <c r="L4" s="77"/>
      <c r="M4" s="78"/>
      <c r="N4" s="97"/>
      <c r="O4" s="98"/>
      <c r="P4" s="99"/>
      <c r="Q4" s="92"/>
    </row>
    <row r="5" spans="1:17" ht="15" customHeight="1" x14ac:dyDescent="0.25">
      <c r="A5" s="44" t="s">
        <v>53</v>
      </c>
      <c r="B5" s="93"/>
      <c r="C5" s="94"/>
      <c r="D5" s="93"/>
      <c r="E5" s="94"/>
      <c r="F5" s="93"/>
      <c r="G5" s="94"/>
      <c r="H5" s="93" t="s">
        <v>11</v>
      </c>
      <c r="I5" s="94"/>
      <c r="J5" s="93" t="s">
        <v>16</v>
      </c>
      <c r="K5" s="94"/>
      <c r="L5" s="97"/>
      <c r="M5" s="98"/>
      <c r="N5" s="97"/>
      <c r="O5" s="98"/>
      <c r="P5" s="99"/>
      <c r="Q5" s="92"/>
    </row>
    <row r="6" spans="1:17" ht="15.75" customHeight="1" thickBot="1" x14ac:dyDescent="0.3">
      <c r="B6" s="95"/>
      <c r="C6" s="96"/>
      <c r="D6" s="95"/>
      <c r="E6" s="96"/>
      <c r="F6" s="95"/>
      <c r="G6" s="96"/>
      <c r="H6" s="100"/>
      <c r="I6" s="101"/>
      <c r="J6" s="95" t="s">
        <v>17</v>
      </c>
      <c r="K6" s="96"/>
      <c r="L6" s="100"/>
      <c r="M6" s="102"/>
      <c r="N6" s="100"/>
      <c r="O6" s="102"/>
      <c r="P6" s="101"/>
      <c r="Q6" s="92"/>
    </row>
    <row r="7" spans="1:17" s="2" customFormat="1" x14ac:dyDescent="0.25">
      <c r="A7" s="42" t="s">
        <v>54</v>
      </c>
      <c r="B7" s="12" t="s">
        <v>1</v>
      </c>
      <c r="C7" s="13" t="s">
        <v>2</v>
      </c>
      <c r="D7" s="65" t="s">
        <v>40</v>
      </c>
      <c r="E7" s="66"/>
      <c r="F7" s="12" t="s">
        <v>1</v>
      </c>
      <c r="G7" s="13" t="s">
        <v>2</v>
      </c>
      <c r="H7" s="12" t="s">
        <v>1</v>
      </c>
      <c r="I7" s="13" t="s">
        <v>2</v>
      </c>
      <c r="J7" s="65" t="s">
        <v>40</v>
      </c>
      <c r="K7" s="66"/>
      <c r="L7" s="12" t="s">
        <v>1</v>
      </c>
      <c r="M7" s="47" t="s">
        <v>2</v>
      </c>
      <c r="N7" s="12" t="s">
        <v>1</v>
      </c>
      <c r="O7" s="13" t="s">
        <v>2</v>
      </c>
      <c r="P7" s="14" t="s">
        <v>3</v>
      </c>
      <c r="Q7" s="92"/>
    </row>
    <row r="8" spans="1:17" ht="15" x14ac:dyDescent="0.25">
      <c r="A8" s="20" t="s">
        <v>5</v>
      </c>
      <c r="B8" s="35">
        <v>0</v>
      </c>
      <c r="C8" s="36">
        <v>0</v>
      </c>
      <c r="D8" s="15"/>
      <c r="E8" s="26"/>
      <c r="F8" s="36">
        <v>0</v>
      </c>
      <c r="G8" s="36">
        <v>0</v>
      </c>
      <c r="H8" s="16"/>
      <c r="I8" s="15"/>
      <c r="J8" s="17"/>
      <c r="K8" s="31"/>
      <c r="L8" s="36">
        <v>0</v>
      </c>
      <c r="M8" s="48">
        <v>23828251.470000003</v>
      </c>
      <c r="N8" s="35">
        <v>0</v>
      </c>
      <c r="O8" s="36">
        <v>0</v>
      </c>
      <c r="P8" s="51">
        <v>0</v>
      </c>
      <c r="Q8" s="32">
        <f>SUM(B8:P8)</f>
        <v>23828251.470000003</v>
      </c>
    </row>
    <row r="9" spans="1:17" ht="15" x14ac:dyDescent="0.25">
      <c r="A9" s="20" t="s">
        <v>27</v>
      </c>
      <c r="B9" s="35">
        <v>0</v>
      </c>
      <c r="C9" s="36">
        <v>0</v>
      </c>
      <c r="D9" s="15"/>
      <c r="E9" s="26"/>
      <c r="F9" s="36">
        <v>27907068.810000014</v>
      </c>
      <c r="G9" s="36">
        <v>104708859.29999992</v>
      </c>
      <c r="H9" s="15"/>
      <c r="I9" s="15"/>
      <c r="J9" s="15"/>
      <c r="K9" s="26"/>
      <c r="L9" s="36">
        <v>0</v>
      </c>
      <c r="M9" s="48">
        <v>0</v>
      </c>
      <c r="N9" s="35">
        <v>0</v>
      </c>
      <c r="O9" s="36">
        <v>0</v>
      </c>
      <c r="P9" s="51">
        <v>0</v>
      </c>
      <c r="Q9" s="32">
        <f t="shared" ref="Q9:Q27" si="0">SUM(B9:P9)</f>
        <v>132615928.10999994</v>
      </c>
    </row>
    <row r="10" spans="1:17" ht="15" x14ac:dyDescent="0.25">
      <c r="A10" s="20" t="s">
        <v>4</v>
      </c>
      <c r="B10" s="35">
        <v>0</v>
      </c>
      <c r="C10" s="36">
        <v>0</v>
      </c>
      <c r="D10" s="15"/>
      <c r="E10" s="26"/>
      <c r="F10" s="36">
        <v>0</v>
      </c>
      <c r="G10" s="36">
        <v>0</v>
      </c>
      <c r="H10" s="15"/>
      <c r="I10" s="15"/>
      <c r="J10" s="15"/>
      <c r="K10" s="26"/>
      <c r="L10" s="36">
        <v>0</v>
      </c>
      <c r="M10" s="48">
        <v>30608239.399999995</v>
      </c>
      <c r="N10" s="35">
        <v>0</v>
      </c>
      <c r="O10" s="36">
        <v>0</v>
      </c>
      <c r="P10" s="51">
        <v>0</v>
      </c>
      <c r="Q10" s="32">
        <f t="shared" si="0"/>
        <v>30608239.399999995</v>
      </c>
    </row>
    <row r="11" spans="1:17" ht="15" x14ac:dyDescent="0.25">
      <c r="A11" s="20" t="s">
        <v>20</v>
      </c>
      <c r="B11" s="35">
        <v>310055.44000000006</v>
      </c>
      <c r="C11" s="36">
        <v>3732.16</v>
      </c>
      <c r="D11" s="15"/>
      <c r="E11" s="26"/>
      <c r="F11" s="36">
        <v>0</v>
      </c>
      <c r="G11" s="36">
        <v>0</v>
      </c>
      <c r="H11" s="15"/>
      <c r="I11" s="15"/>
      <c r="J11" s="15"/>
      <c r="K11" s="26"/>
      <c r="L11" s="36">
        <v>0</v>
      </c>
      <c r="M11" s="48">
        <v>0</v>
      </c>
      <c r="N11" s="35">
        <v>0</v>
      </c>
      <c r="O11" s="36">
        <v>0</v>
      </c>
      <c r="P11" s="51">
        <v>0</v>
      </c>
      <c r="Q11" s="32">
        <f t="shared" si="0"/>
        <v>313787.60000000003</v>
      </c>
    </row>
    <row r="12" spans="1:17" ht="15" x14ac:dyDescent="0.25">
      <c r="A12" s="20" t="s">
        <v>28</v>
      </c>
      <c r="B12" s="35">
        <v>9470967.9699999969</v>
      </c>
      <c r="C12" s="36">
        <v>8866339.2999999952</v>
      </c>
      <c r="D12" s="15"/>
      <c r="E12" s="26"/>
      <c r="F12" s="36">
        <v>0</v>
      </c>
      <c r="G12" s="36">
        <v>0</v>
      </c>
      <c r="H12" s="15"/>
      <c r="I12" s="15"/>
      <c r="J12" s="15"/>
      <c r="K12" s="26"/>
      <c r="L12" s="36">
        <v>0</v>
      </c>
      <c r="M12" s="48">
        <v>0</v>
      </c>
      <c r="N12" s="35">
        <v>0</v>
      </c>
      <c r="O12" s="36">
        <v>0</v>
      </c>
      <c r="P12" s="51">
        <v>0</v>
      </c>
      <c r="Q12" s="32">
        <f t="shared" si="0"/>
        <v>18337307.269999992</v>
      </c>
    </row>
    <row r="13" spans="1:17" ht="15" x14ac:dyDescent="0.25">
      <c r="A13" s="21" t="s">
        <v>18</v>
      </c>
      <c r="B13" s="35">
        <v>0</v>
      </c>
      <c r="C13" s="36">
        <v>0</v>
      </c>
      <c r="D13" s="15"/>
      <c r="E13" s="26"/>
      <c r="F13" s="36">
        <v>0</v>
      </c>
      <c r="G13" s="36">
        <v>0</v>
      </c>
      <c r="H13" s="15"/>
      <c r="I13" s="15"/>
      <c r="J13" s="15"/>
      <c r="K13" s="26"/>
      <c r="L13" s="36">
        <v>0</v>
      </c>
      <c r="M13" s="48">
        <v>0</v>
      </c>
      <c r="N13" s="35">
        <v>0</v>
      </c>
      <c r="O13" s="36">
        <v>0</v>
      </c>
      <c r="P13" s="51">
        <v>0</v>
      </c>
      <c r="Q13" s="32">
        <f t="shared" si="0"/>
        <v>0</v>
      </c>
    </row>
    <row r="14" spans="1:17" ht="15" x14ac:dyDescent="0.25">
      <c r="A14" s="21" t="s">
        <v>19</v>
      </c>
      <c r="B14" s="35">
        <v>0</v>
      </c>
      <c r="C14" s="36">
        <v>0</v>
      </c>
      <c r="D14" s="15"/>
      <c r="E14" s="26"/>
      <c r="F14" s="36">
        <v>0</v>
      </c>
      <c r="G14" s="36">
        <v>0</v>
      </c>
      <c r="H14" s="15"/>
      <c r="I14" s="15"/>
      <c r="J14" s="15"/>
      <c r="K14" s="26"/>
      <c r="L14" s="36">
        <v>180361.12</v>
      </c>
      <c r="M14" s="48">
        <v>0</v>
      </c>
      <c r="N14" s="35">
        <v>0</v>
      </c>
      <c r="O14" s="36">
        <v>0</v>
      </c>
      <c r="P14" s="51">
        <v>0</v>
      </c>
      <c r="Q14" s="32">
        <f t="shared" si="0"/>
        <v>180361.12</v>
      </c>
    </row>
    <row r="15" spans="1:17" ht="15" x14ac:dyDescent="0.25">
      <c r="A15" s="20" t="s">
        <v>26</v>
      </c>
      <c r="B15" s="35">
        <v>1069973.21</v>
      </c>
      <c r="C15" s="36">
        <v>3170501.8100000005</v>
      </c>
      <c r="D15" s="15"/>
      <c r="E15" s="26"/>
      <c r="F15" s="36">
        <v>0</v>
      </c>
      <c r="G15" s="36">
        <v>0</v>
      </c>
      <c r="H15" s="15"/>
      <c r="I15" s="15"/>
      <c r="J15" s="15"/>
      <c r="K15" s="26"/>
      <c r="L15" s="36">
        <v>0</v>
      </c>
      <c r="M15" s="48">
        <v>0</v>
      </c>
      <c r="N15" s="35">
        <v>0</v>
      </c>
      <c r="O15" s="36">
        <v>0</v>
      </c>
      <c r="P15" s="51">
        <v>0</v>
      </c>
      <c r="Q15" s="32">
        <f t="shared" si="0"/>
        <v>4240475.0200000005</v>
      </c>
    </row>
    <row r="16" spans="1:17" ht="15" x14ac:dyDescent="0.25">
      <c r="A16" s="20" t="s">
        <v>29</v>
      </c>
      <c r="B16" s="35">
        <v>0</v>
      </c>
      <c r="C16" s="36">
        <v>0</v>
      </c>
      <c r="D16" s="15"/>
      <c r="E16" s="26"/>
      <c r="F16" s="36">
        <v>0</v>
      </c>
      <c r="G16" s="36">
        <v>0</v>
      </c>
      <c r="H16" s="15"/>
      <c r="I16" s="15"/>
      <c r="J16" s="15"/>
      <c r="K16" s="26"/>
      <c r="L16" s="36">
        <v>0</v>
      </c>
      <c r="M16" s="48">
        <v>29463027.15000001</v>
      </c>
      <c r="N16" s="35">
        <v>0</v>
      </c>
      <c r="O16" s="36">
        <v>0</v>
      </c>
      <c r="P16" s="51">
        <v>0</v>
      </c>
      <c r="Q16" s="32">
        <f t="shared" si="0"/>
        <v>29463027.15000001</v>
      </c>
    </row>
    <row r="17" spans="1:17" ht="15" x14ac:dyDescent="0.25">
      <c r="A17" s="20" t="s">
        <v>6</v>
      </c>
      <c r="B17" s="35">
        <v>0</v>
      </c>
      <c r="C17" s="36">
        <v>0</v>
      </c>
      <c r="D17" s="15"/>
      <c r="E17" s="26"/>
      <c r="F17" s="36">
        <v>0</v>
      </c>
      <c r="G17" s="36">
        <v>0</v>
      </c>
      <c r="H17" s="15"/>
      <c r="I17" s="15"/>
      <c r="J17" s="15"/>
      <c r="K17" s="26"/>
      <c r="L17" s="36">
        <v>0</v>
      </c>
      <c r="M17" s="48">
        <v>151608815.59999993</v>
      </c>
      <c r="N17" s="35">
        <v>0</v>
      </c>
      <c r="O17" s="36">
        <v>0</v>
      </c>
      <c r="P17" s="51">
        <v>0</v>
      </c>
      <c r="Q17" s="32">
        <f t="shared" si="0"/>
        <v>151608815.59999993</v>
      </c>
    </row>
    <row r="18" spans="1:17" s="41" customFormat="1" ht="13.5" x14ac:dyDescent="0.2">
      <c r="A18" s="22" t="s">
        <v>39</v>
      </c>
      <c r="B18" s="37">
        <f>SUM(B8:B17)</f>
        <v>10850996.619999997</v>
      </c>
      <c r="C18" s="38">
        <f>SUM(C8:C17)</f>
        <v>12040573.269999996</v>
      </c>
      <c r="D18" s="38">
        <f t="shared" ref="D18:E18" si="1">SUM(D8:D17)</f>
        <v>0</v>
      </c>
      <c r="E18" s="38">
        <f t="shared" si="1"/>
        <v>0</v>
      </c>
      <c r="F18" s="37">
        <f>SUM(F8:F17)</f>
        <v>27907068.810000014</v>
      </c>
      <c r="G18" s="38">
        <f>SUM(G8:G17)</f>
        <v>104708859.29999992</v>
      </c>
      <c r="H18" s="38">
        <f t="shared" ref="H18:K18" si="2">SUM(H8:H17)</f>
        <v>0</v>
      </c>
      <c r="I18" s="38">
        <f t="shared" si="2"/>
        <v>0</v>
      </c>
      <c r="J18" s="38">
        <f t="shared" si="2"/>
        <v>0</v>
      </c>
      <c r="K18" s="38">
        <f t="shared" si="2"/>
        <v>0</v>
      </c>
      <c r="L18" s="37">
        <f>SUM(L8:L17)</f>
        <v>180361.12</v>
      </c>
      <c r="M18" s="45">
        <f>SUM(M8:M17)</f>
        <v>235508333.61999995</v>
      </c>
      <c r="N18" s="37">
        <f>SUM(N8:N17)</f>
        <v>0</v>
      </c>
      <c r="O18" s="45">
        <f>SUM(O8:O17)</f>
        <v>0</v>
      </c>
      <c r="P18" s="39">
        <f>SUM(P8:P17)</f>
        <v>0</v>
      </c>
      <c r="Q18" s="40">
        <f t="shared" si="0"/>
        <v>391196192.73999989</v>
      </c>
    </row>
    <row r="19" spans="1:17" ht="15" x14ac:dyDescent="0.25">
      <c r="A19" s="23"/>
      <c r="B19" s="27"/>
      <c r="C19" s="18"/>
      <c r="D19" s="18"/>
      <c r="E19" s="28"/>
      <c r="F19" s="27"/>
      <c r="G19" s="18"/>
      <c r="H19" s="18"/>
      <c r="I19" s="18"/>
      <c r="J19" s="18"/>
      <c r="K19" s="28"/>
      <c r="L19" s="27"/>
      <c r="M19" s="49"/>
      <c r="N19" s="27"/>
      <c r="O19" s="18"/>
      <c r="P19" s="28"/>
      <c r="Q19" s="33"/>
    </row>
    <row r="20" spans="1:17" ht="15" x14ac:dyDescent="0.25">
      <c r="A20" s="20" t="s">
        <v>43</v>
      </c>
      <c r="B20" s="35">
        <v>0</v>
      </c>
      <c r="C20" s="36">
        <v>0</v>
      </c>
      <c r="D20" s="15"/>
      <c r="E20" s="26"/>
      <c r="F20" s="36">
        <v>0</v>
      </c>
      <c r="G20" s="36">
        <v>0</v>
      </c>
      <c r="H20" s="15"/>
      <c r="I20" s="15"/>
      <c r="J20" s="15"/>
      <c r="K20" s="26"/>
      <c r="L20" s="36">
        <v>0</v>
      </c>
      <c r="M20" s="48">
        <v>599182.86</v>
      </c>
      <c r="N20" s="35">
        <v>0</v>
      </c>
      <c r="O20" s="36">
        <v>0</v>
      </c>
      <c r="P20" s="51">
        <v>0</v>
      </c>
      <c r="Q20" s="32">
        <f t="shared" si="0"/>
        <v>599182.86</v>
      </c>
    </row>
    <row r="21" spans="1:17" ht="15" x14ac:dyDescent="0.25">
      <c r="A21" s="20" t="s">
        <v>44</v>
      </c>
      <c r="B21" s="35">
        <v>0</v>
      </c>
      <c r="C21" s="36">
        <v>0</v>
      </c>
      <c r="D21" s="15"/>
      <c r="E21" s="26"/>
      <c r="F21" s="36">
        <v>0</v>
      </c>
      <c r="G21" s="36">
        <v>0</v>
      </c>
      <c r="H21" s="15"/>
      <c r="I21" s="15"/>
      <c r="J21" s="15"/>
      <c r="K21" s="26"/>
      <c r="L21" s="36">
        <v>0</v>
      </c>
      <c r="M21" s="48">
        <v>0</v>
      </c>
      <c r="N21" s="35">
        <v>0</v>
      </c>
      <c r="O21" s="36">
        <v>0</v>
      </c>
      <c r="P21" s="51">
        <v>0</v>
      </c>
      <c r="Q21" s="32">
        <f t="shared" si="0"/>
        <v>0</v>
      </c>
    </row>
    <row r="22" spans="1:17" ht="15" x14ac:dyDescent="0.25">
      <c r="A22" s="20" t="s">
        <v>45</v>
      </c>
      <c r="B22" s="35">
        <v>0</v>
      </c>
      <c r="C22" s="36">
        <v>0</v>
      </c>
      <c r="D22" s="15"/>
      <c r="E22" s="26"/>
      <c r="F22" s="36">
        <v>0</v>
      </c>
      <c r="G22" s="36">
        <v>0</v>
      </c>
      <c r="H22" s="15"/>
      <c r="I22" s="15"/>
      <c r="J22" s="15"/>
      <c r="K22" s="26"/>
      <c r="L22" s="36">
        <v>0</v>
      </c>
      <c r="M22" s="48">
        <v>2355521.7799999993</v>
      </c>
      <c r="N22" s="35">
        <v>0</v>
      </c>
      <c r="O22" s="36">
        <v>0</v>
      </c>
      <c r="P22" s="51">
        <v>0</v>
      </c>
      <c r="Q22" s="32">
        <f t="shared" si="0"/>
        <v>2355521.7799999993</v>
      </c>
    </row>
    <row r="23" spans="1:17" ht="15" x14ac:dyDescent="0.25">
      <c r="A23" s="22" t="s">
        <v>46</v>
      </c>
      <c r="B23" s="37">
        <f>SUM(B20:B22)</f>
        <v>0</v>
      </c>
      <c r="C23" s="38">
        <f>SUM(C20:C22)</f>
        <v>0</v>
      </c>
      <c r="D23" s="38">
        <f t="shared" ref="D23:E23" si="3">SUM(D20:D22)</f>
        <v>0</v>
      </c>
      <c r="E23" s="38">
        <f t="shared" si="3"/>
        <v>0</v>
      </c>
      <c r="F23" s="37">
        <f>SUM(F20:F22)</f>
        <v>0</v>
      </c>
      <c r="G23" s="38">
        <f>SUM(G20:G22)</f>
        <v>0</v>
      </c>
      <c r="H23" s="38">
        <f t="shared" ref="H23:K23" si="4">SUM(H20:H22)</f>
        <v>0</v>
      </c>
      <c r="I23" s="38">
        <f t="shared" si="4"/>
        <v>0</v>
      </c>
      <c r="J23" s="38">
        <f t="shared" si="4"/>
        <v>0</v>
      </c>
      <c r="K23" s="38">
        <f t="shared" si="4"/>
        <v>0</v>
      </c>
      <c r="L23" s="37">
        <f>SUM(L20:L22)</f>
        <v>0</v>
      </c>
      <c r="M23" s="45">
        <f>SUM(M20:M22)</f>
        <v>2954704.6399999992</v>
      </c>
      <c r="N23" s="37">
        <f>SUM(N20:N22)</f>
        <v>0</v>
      </c>
      <c r="O23" s="38">
        <f>SUM(O20:O22)</f>
        <v>0</v>
      </c>
      <c r="P23" s="39">
        <f>SUM(P20:P22)</f>
        <v>0</v>
      </c>
      <c r="Q23" s="40">
        <f t="shared" si="0"/>
        <v>2954704.6399999992</v>
      </c>
    </row>
    <row r="24" spans="1:17" ht="15" x14ac:dyDescent="0.25">
      <c r="A24" s="23"/>
      <c r="B24" s="27"/>
      <c r="C24" s="18"/>
      <c r="D24" s="18"/>
      <c r="E24" s="28"/>
      <c r="F24" s="27"/>
      <c r="G24" s="18"/>
      <c r="H24" s="18"/>
      <c r="I24" s="18"/>
      <c r="J24" s="18"/>
      <c r="K24" s="28"/>
      <c r="L24" s="27"/>
      <c r="M24" s="49"/>
      <c r="N24" s="27"/>
      <c r="O24" s="18"/>
      <c r="P24" s="28"/>
      <c r="Q24" s="33"/>
    </row>
    <row r="25" spans="1:17" ht="15" x14ac:dyDescent="0.25">
      <c r="A25" s="20" t="s">
        <v>47</v>
      </c>
      <c r="B25" s="35">
        <v>0</v>
      </c>
      <c r="C25" s="36">
        <v>0</v>
      </c>
      <c r="D25" s="15"/>
      <c r="E25" s="26"/>
      <c r="F25" s="36">
        <v>0</v>
      </c>
      <c r="G25" s="36">
        <v>0</v>
      </c>
      <c r="H25" s="15"/>
      <c r="I25" s="15"/>
      <c r="J25" s="15"/>
      <c r="K25" s="26"/>
      <c r="L25" s="36">
        <v>0</v>
      </c>
      <c r="M25" s="48">
        <v>0</v>
      </c>
      <c r="N25" s="35">
        <v>0</v>
      </c>
      <c r="O25" s="36">
        <v>0</v>
      </c>
      <c r="P25" s="51">
        <v>0</v>
      </c>
      <c r="Q25" s="32">
        <f t="shared" si="0"/>
        <v>0</v>
      </c>
    </row>
    <row r="26" spans="1:17" ht="15" x14ac:dyDescent="0.25">
      <c r="A26" s="20" t="s">
        <v>42</v>
      </c>
      <c r="B26" s="35">
        <v>0</v>
      </c>
      <c r="C26" s="36">
        <v>0</v>
      </c>
      <c r="D26" s="15"/>
      <c r="E26" s="26"/>
      <c r="F26" s="36">
        <v>0</v>
      </c>
      <c r="G26" s="36">
        <v>0</v>
      </c>
      <c r="H26" s="15"/>
      <c r="I26" s="15"/>
      <c r="J26" s="15"/>
      <c r="K26" s="26"/>
      <c r="L26" s="36">
        <v>0</v>
      </c>
      <c r="M26" s="48">
        <v>2848888.58</v>
      </c>
      <c r="N26" s="35">
        <v>0</v>
      </c>
      <c r="O26" s="36">
        <v>0</v>
      </c>
      <c r="P26" s="51">
        <v>0</v>
      </c>
      <c r="Q26" s="32">
        <f t="shared" si="0"/>
        <v>2848888.58</v>
      </c>
    </row>
    <row r="27" spans="1:17" ht="15" x14ac:dyDescent="0.25">
      <c r="A27" s="22" t="s">
        <v>48</v>
      </c>
      <c r="B27" s="37">
        <f>SUM(B25:B26)</f>
        <v>0</v>
      </c>
      <c r="C27" s="38">
        <f>SUM(C25:C26)</f>
        <v>0</v>
      </c>
      <c r="D27" s="38">
        <f t="shared" ref="D27:E27" si="5">SUM(D25:D26)</f>
        <v>0</v>
      </c>
      <c r="E27" s="38">
        <f t="shared" si="5"/>
        <v>0</v>
      </c>
      <c r="F27" s="37">
        <f>SUM(F25:F26)</f>
        <v>0</v>
      </c>
      <c r="G27" s="38">
        <f>SUM(G25:G26)</f>
        <v>0</v>
      </c>
      <c r="H27" s="38">
        <f t="shared" ref="H27:K27" si="6">SUM(H25:H26)</f>
        <v>0</v>
      </c>
      <c r="I27" s="38">
        <f t="shared" si="6"/>
        <v>0</v>
      </c>
      <c r="J27" s="38">
        <f t="shared" si="6"/>
        <v>0</v>
      </c>
      <c r="K27" s="38">
        <f t="shared" si="6"/>
        <v>0</v>
      </c>
      <c r="L27" s="37">
        <f>SUM(L25:L26)</f>
        <v>0</v>
      </c>
      <c r="M27" s="45">
        <f>SUM(M25:M26)</f>
        <v>2848888.58</v>
      </c>
      <c r="N27" s="37">
        <f>SUM(N25:N26)</f>
        <v>0</v>
      </c>
      <c r="O27" s="38">
        <f>SUM(O25:O26)</f>
        <v>0</v>
      </c>
      <c r="P27" s="46">
        <f>SUM(P25:P26)</f>
        <v>0</v>
      </c>
      <c r="Q27" s="40">
        <f t="shared" si="0"/>
        <v>2848888.58</v>
      </c>
    </row>
    <row r="28" spans="1:17" ht="15" x14ac:dyDescent="0.25">
      <c r="A28" s="24"/>
      <c r="B28" s="29"/>
      <c r="C28" s="19"/>
      <c r="D28" s="19"/>
      <c r="E28" s="30"/>
      <c r="F28" s="29"/>
      <c r="G28" s="19"/>
      <c r="H28" s="19"/>
      <c r="I28" s="19"/>
      <c r="J28" s="19"/>
      <c r="K28" s="30"/>
      <c r="L28" s="29"/>
      <c r="M28" s="50"/>
      <c r="N28" s="29"/>
      <c r="O28" s="19"/>
      <c r="P28" s="30"/>
      <c r="Q28" s="34"/>
    </row>
    <row r="29" spans="1:17" ht="15" x14ac:dyDescent="0.25">
      <c r="A29" s="22" t="s">
        <v>41</v>
      </c>
      <c r="B29" s="67">
        <v>0</v>
      </c>
      <c r="C29" s="70"/>
      <c r="D29" s="103"/>
      <c r="E29" s="104"/>
      <c r="F29" s="67">
        <v>0</v>
      </c>
      <c r="G29" s="70"/>
      <c r="H29" s="103"/>
      <c r="I29" s="105"/>
      <c r="J29" s="103"/>
      <c r="K29" s="104"/>
      <c r="L29" s="67">
        <v>55933514.959999979</v>
      </c>
      <c r="M29" s="70"/>
      <c r="N29" s="67">
        <v>0</v>
      </c>
      <c r="O29" s="68"/>
      <c r="P29" s="69"/>
      <c r="Q29" s="40">
        <f t="shared" ref="Q29:Q31" si="7">SUM(B29:P29)</f>
        <v>55933514.959999979</v>
      </c>
    </row>
    <row r="30" spans="1:17" ht="15" x14ac:dyDescent="0.25">
      <c r="A30" s="23"/>
      <c r="B30" s="29"/>
      <c r="C30" s="19"/>
      <c r="D30" s="19"/>
      <c r="E30" s="30"/>
      <c r="F30" s="29"/>
      <c r="G30" s="19"/>
      <c r="H30" s="19"/>
      <c r="I30" s="19"/>
      <c r="J30" s="19"/>
      <c r="K30" s="30"/>
      <c r="L30" s="29"/>
      <c r="M30" s="50"/>
      <c r="N30" s="29"/>
      <c r="O30" s="19"/>
      <c r="P30" s="30"/>
      <c r="Q30" s="34"/>
    </row>
    <row r="31" spans="1:17" ht="15" x14ac:dyDescent="0.25">
      <c r="A31" s="22" t="s">
        <v>21</v>
      </c>
      <c r="B31" s="67">
        <v>0</v>
      </c>
      <c r="C31" s="70"/>
      <c r="D31" s="103"/>
      <c r="E31" s="104"/>
      <c r="F31" s="67">
        <v>0</v>
      </c>
      <c r="G31" s="70"/>
      <c r="H31" s="103"/>
      <c r="I31" s="105"/>
      <c r="J31" s="103"/>
      <c r="K31" s="104"/>
      <c r="L31" s="67">
        <v>286622.3000000001</v>
      </c>
      <c r="M31" s="70"/>
      <c r="N31" s="67">
        <v>0</v>
      </c>
      <c r="O31" s="68"/>
      <c r="P31" s="69"/>
      <c r="Q31" s="40">
        <f t="shared" si="7"/>
        <v>286622.3000000001</v>
      </c>
    </row>
    <row r="32" spans="1:17" x14ac:dyDescent="0.25">
      <c r="A32" s="23"/>
      <c r="B32" s="29"/>
      <c r="C32" s="19"/>
      <c r="D32" s="19"/>
      <c r="E32" s="30"/>
      <c r="F32" s="29"/>
      <c r="G32" s="19"/>
      <c r="H32" s="19"/>
      <c r="I32" s="19"/>
      <c r="J32" s="19"/>
      <c r="K32" s="30"/>
      <c r="L32" s="29"/>
      <c r="M32" s="50"/>
      <c r="N32" s="29"/>
      <c r="O32" s="19"/>
      <c r="P32" s="30"/>
      <c r="Q32" s="34"/>
    </row>
    <row r="33" spans="1:17" x14ac:dyDescent="0.25">
      <c r="A33" s="25" t="s">
        <v>7</v>
      </c>
      <c r="B33" s="60">
        <f>SUM(B18:C18,B23:C23,B27:C27,B29,B31)</f>
        <v>22891569.889999993</v>
      </c>
      <c r="C33" s="63"/>
      <c r="D33" s="64">
        <f>SUM(D18:E18,D23:E23,D27:E27,D29,D31)</f>
        <v>0</v>
      </c>
      <c r="E33" s="63"/>
      <c r="F33" s="60">
        <f>SUM(F18:G18,F23:G23,F27:G27,F29,F31)</f>
        <v>132615928.10999994</v>
      </c>
      <c r="G33" s="63"/>
      <c r="H33" s="64">
        <f>SUM(H18:I18,H23:I23,H27:I27,H29,H31)</f>
        <v>0</v>
      </c>
      <c r="I33" s="63"/>
      <c r="J33" s="64">
        <f>SUM(J18:K18,J23:K23,J27:K27,J29,J31)</f>
        <v>0</v>
      </c>
      <c r="K33" s="63"/>
      <c r="L33" s="60">
        <f>SUM(L18:M18,L23:M23,L27:M27,L29,L31)</f>
        <v>297712425.21999997</v>
      </c>
      <c r="M33" s="64"/>
      <c r="N33" s="60">
        <f>SUM(N18:P18,N23:P23,N27:P27,N29,N31)</f>
        <v>0</v>
      </c>
      <c r="O33" s="61"/>
      <c r="P33" s="62"/>
      <c r="Q33" s="40">
        <f>SUM(B33:P33)</f>
        <v>453219923.21999991</v>
      </c>
    </row>
    <row r="34" spans="1:17" x14ac:dyDescent="0.25">
      <c r="Q34" s="11">
        <f>SUM(Q18,Q23,Q27,Q29,Q31)-Q33</f>
        <v>0</v>
      </c>
    </row>
    <row r="35" spans="1:17" x14ac:dyDescent="0.25">
      <c r="P35" s="11"/>
    </row>
  </sheetData>
  <mergeCells count="44">
    <mergeCell ref="Q1:Q7"/>
    <mergeCell ref="B4:C6"/>
    <mergeCell ref="D4:E6"/>
    <mergeCell ref="F4:G6"/>
    <mergeCell ref="H4:I4"/>
    <mergeCell ref="J4:K4"/>
    <mergeCell ref="L4:M4"/>
    <mergeCell ref="N4:P4"/>
    <mergeCell ref="H5:I5"/>
    <mergeCell ref="J5:K5"/>
    <mergeCell ref="L5:M5"/>
    <mergeCell ref="N5:P5"/>
    <mergeCell ref="H6:I6"/>
    <mergeCell ref="J6:K6"/>
    <mergeCell ref="L6:M6"/>
    <mergeCell ref="N6:P6"/>
    <mergeCell ref="A1:A3"/>
    <mergeCell ref="B1:E3"/>
    <mergeCell ref="F1:K3"/>
    <mergeCell ref="L1:M3"/>
    <mergeCell ref="N1:P3"/>
    <mergeCell ref="D7:E7"/>
    <mergeCell ref="J7:K7"/>
    <mergeCell ref="N29:P29"/>
    <mergeCell ref="B31:C31"/>
    <mergeCell ref="D31:E31"/>
    <mergeCell ref="F31:G31"/>
    <mergeCell ref="H31:I31"/>
    <mergeCell ref="J31:K31"/>
    <mergeCell ref="L31:M31"/>
    <mergeCell ref="N31:P31"/>
    <mergeCell ref="B29:C29"/>
    <mergeCell ref="D29:E29"/>
    <mergeCell ref="F29:G29"/>
    <mergeCell ref="H29:I29"/>
    <mergeCell ref="J29:K29"/>
    <mergeCell ref="L29:M29"/>
    <mergeCell ref="N33:P33"/>
    <mergeCell ref="B33:C33"/>
    <mergeCell ref="D33:E33"/>
    <mergeCell ref="F33:G33"/>
    <mergeCell ref="H33:I33"/>
    <mergeCell ref="J33:K33"/>
    <mergeCell ref="L33:M33"/>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Notes</vt:lpstr>
      <vt:lpstr>2014 Total</vt:lpstr>
      <vt:lpstr>2014 Out-of-State</vt:lpstr>
      <vt:lpstr>2014 In-State</vt:lpstr>
      <vt:lpstr>2015 Total</vt:lpstr>
      <vt:lpstr>2015 Out-of-State</vt:lpstr>
      <vt:lpstr>2015 In-State</vt:lpstr>
      <vt:lpstr>2016 Total</vt:lpstr>
      <vt:lpstr>2016 Out-of-State</vt:lpstr>
      <vt:lpstr>2016 In-State</vt:lpstr>
      <vt:lpstr>2017 Total</vt:lpstr>
      <vt:lpstr>2017 Out-of-State</vt:lpstr>
      <vt:lpstr>2017 In-State</vt:lpstr>
      <vt:lpstr>'2014 In-State'!Print_Area</vt:lpstr>
      <vt:lpstr>'2014 Out-of-State'!Print_Area</vt:lpstr>
      <vt:lpstr>'2014 Total'!Print_Area</vt:lpstr>
      <vt:lpstr>'2015 In-State'!Print_Area</vt:lpstr>
      <vt:lpstr>'2015 Out-of-State'!Print_Area</vt:lpstr>
      <vt:lpstr>'2015 Total'!Print_Area</vt:lpstr>
      <vt:lpstr>'2016 In-State'!Print_Area</vt:lpstr>
      <vt:lpstr>'2016 Out-of-State'!Print_Area</vt:lpstr>
      <vt:lpstr>'2016 Total'!Print_Area</vt:lpstr>
      <vt:lpstr>'2017 In-State'!Print_Area</vt:lpstr>
      <vt:lpstr>'2017 Out-of-State'!Print_Area</vt:lpstr>
      <vt:lpstr>'2017 Total'!Print_Area</vt:lpstr>
    </vt:vector>
  </TitlesOfParts>
  <Company>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ANF</cp:lastModifiedBy>
  <cp:lastPrinted>2018-09-18T19:19:15Z</cp:lastPrinted>
  <dcterms:created xsi:type="dcterms:W3CDTF">2013-08-09T13:32:19Z</dcterms:created>
  <dcterms:modified xsi:type="dcterms:W3CDTF">2018-09-19T20:09:42Z</dcterms:modified>
</cp:coreProperties>
</file>