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" yWindow="-10" windowWidth="9600" windowHeight="8770"/>
  </bookViews>
  <sheets>
    <sheet name="FY 19" sheetId="4" r:id="rId1"/>
    <sheet name="Sheet2" sheetId="2" r:id="rId2"/>
    <sheet name="Sheet3" sheetId="3" r:id="rId3"/>
  </sheets>
  <definedNames>
    <definedName name="_xlnm.Print_Area" localSheetId="0">'FY 19'!$A$1:$M$28</definedName>
  </definedNames>
  <calcPr calcId="145621"/>
</workbook>
</file>

<file path=xl/calcChain.xml><?xml version="1.0" encoding="utf-8"?>
<calcChain xmlns="http://schemas.openxmlformats.org/spreadsheetml/2006/main">
  <c r="F27" i="4" l="1"/>
  <c r="F26" i="4"/>
  <c r="F25" i="4"/>
  <c r="F24" i="4"/>
  <c r="F23" i="4"/>
  <c r="J17" i="4"/>
  <c r="J16" i="4"/>
  <c r="J15" i="4"/>
  <c r="J14" i="4"/>
  <c r="J13" i="4"/>
  <c r="J12" i="4"/>
  <c r="J11" i="4"/>
  <c r="J10" i="4"/>
  <c r="J9" i="4"/>
  <c r="J8" i="4"/>
  <c r="J7" i="4"/>
  <c r="D17" i="4"/>
  <c r="D16" i="4"/>
  <c r="D15" i="4"/>
  <c r="D14" i="4"/>
  <c r="D13" i="4"/>
  <c r="D12" i="4"/>
  <c r="D11" i="4"/>
  <c r="D10" i="4"/>
  <c r="D9" i="4"/>
  <c r="D8" i="4"/>
  <c r="D7" i="4"/>
  <c r="E27" i="4" l="1"/>
  <c r="E23" i="4"/>
  <c r="E24" i="4"/>
  <c r="G24" i="4" s="1"/>
  <c r="E26" i="4"/>
  <c r="G26" i="4" s="1"/>
  <c r="E25" i="4"/>
  <c r="G25" i="4" s="1"/>
  <c r="I8" i="4"/>
  <c r="C8" i="4"/>
  <c r="E8" i="4" s="1"/>
  <c r="I14" i="4"/>
  <c r="K14" i="4" s="1"/>
  <c r="C14" i="4"/>
  <c r="E14" i="4" s="1"/>
  <c r="I7" i="4"/>
  <c r="C7" i="4"/>
  <c r="E7" i="4" s="1"/>
  <c r="I15" i="4"/>
  <c r="K15" i="4" s="1"/>
  <c r="C15" i="4"/>
  <c r="I9" i="4"/>
  <c r="C9" i="4"/>
  <c r="E9" i="4" s="1"/>
  <c r="I13" i="4"/>
  <c r="K13" i="4" s="1"/>
  <c r="C13" i="4"/>
  <c r="I12" i="4"/>
  <c r="C12" i="4"/>
  <c r="E12" i="4" s="1"/>
  <c r="I17" i="4"/>
  <c r="K17" i="4" s="1"/>
  <c r="C17" i="4"/>
  <c r="E17" i="4" s="1"/>
  <c r="I11" i="4"/>
  <c r="C11" i="4"/>
  <c r="E11" i="4" s="1"/>
  <c r="I10" i="4"/>
  <c r="C10" i="4"/>
  <c r="I16" i="4"/>
  <c r="C16" i="4"/>
  <c r="E16" i="4" s="1"/>
  <c r="K12" i="4" l="1"/>
  <c r="G23" i="4"/>
  <c r="H23" i="4" s="1"/>
  <c r="I23" i="4" s="1"/>
  <c r="F14" i="4"/>
  <c r="G14" i="4" s="1"/>
  <c r="E10" i="4"/>
  <c r="F10" i="4" s="1"/>
  <c r="G10" i="4" s="1"/>
  <c r="K16" i="4"/>
  <c r="L16" i="4" s="1"/>
  <c r="M16" i="4" s="1"/>
  <c r="H25" i="4"/>
  <c r="I25" i="4" s="1"/>
  <c r="G27" i="4"/>
  <c r="K11" i="4"/>
  <c r="L11" i="4" s="1"/>
  <c r="M11" i="4" s="1"/>
  <c r="K8" i="4"/>
  <c r="L8" i="4" s="1"/>
  <c r="M8" i="4" s="1"/>
  <c r="E15" i="4"/>
  <c r="K7" i="4"/>
  <c r="L7" i="4" s="1"/>
  <c r="M7" i="4" s="1"/>
  <c r="F17" i="4"/>
  <c r="G17" i="4" s="1"/>
  <c r="L12" i="4"/>
  <c r="M12" i="4" s="1"/>
  <c r="E13" i="4"/>
  <c r="K9" i="4"/>
  <c r="L9" i="4" s="1"/>
  <c r="M9" i="4" s="1"/>
  <c r="K10" i="4"/>
  <c r="L17" i="4"/>
  <c r="M17" i="4" s="1"/>
  <c r="L13" i="4"/>
  <c r="M13" i="4" s="1"/>
  <c r="L15" i="4"/>
  <c r="M15" i="4" s="1"/>
  <c r="L14" i="4"/>
  <c r="M14" i="4" s="1"/>
  <c r="H26" i="4"/>
  <c r="I26" i="4" s="1"/>
  <c r="F16" i="4"/>
  <c r="G16" i="4" s="1"/>
  <c r="F11" i="4"/>
  <c r="G11" i="4" s="1"/>
  <c r="F12" i="4"/>
  <c r="G12" i="4" s="1"/>
  <c r="F9" i="4"/>
  <c r="G9" i="4" s="1"/>
  <c r="F7" i="4"/>
  <c r="G7" i="4" s="1"/>
  <c r="F8" i="4"/>
  <c r="G8" i="4" s="1"/>
  <c r="H24" i="4"/>
  <c r="I24" i="4" s="1"/>
  <c r="L10" i="4" l="1"/>
  <c r="M10" i="4" s="1"/>
  <c r="H27" i="4"/>
  <c r="I27" i="4" s="1"/>
  <c r="F13" i="4"/>
  <c r="G13" i="4" s="1"/>
  <c r="F15" i="4"/>
  <c r="G15" i="4" s="1"/>
</calcChain>
</file>

<file path=xl/sharedStrings.xml><?xml version="1.0" encoding="utf-8"?>
<sst xmlns="http://schemas.openxmlformats.org/spreadsheetml/2006/main" count="74" uniqueCount="45">
  <si>
    <t>NON-MEDICARE PLANS</t>
  </si>
  <si>
    <t>INDIVIDUAL COVERAGE</t>
  </si>
  <si>
    <t>FAMILY COVERAGE</t>
  </si>
  <si>
    <t>NAME</t>
  </si>
  <si>
    <t>INDIVIDUAL</t>
  </si>
  <si>
    <t>GROSS AMT.</t>
  </si>
  <si>
    <t>FEDERAL</t>
  </si>
  <si>
    <t>STATE</t>
  </si>
  <si>
    <t>NET</t>
  </si>
  <si>
    <t>FAMILY</t>
  </si>
  <si>
    <t xml:space="preserve">OF </t>
  </si>
  <si>
    <t>FULL</t>
  </si>
  <si>
    <t>25% OF</t>
  </si>
  <si>
    <t>TAX</t>
  </si>
  <si>
    <t>PLUS</t>
  </si>
  <si>
    <t>HEALTH PLAN</t>
  </si>
  <si>
    <t>COST</t>
  </si>
  <si>
    <t>F/C IND.</t>
  </si>
  <si>
    <t>STATE TAX</t>
  </si>
  <si>
    <t>F/C FAM.</t>
  </si>
  <si>
    <t>Fallon Community Health Plan-Direct Care</t>
  </si>
  <si>
    <t>Fallon Community Health Plan-Select Care</t>
  </si>
  <si>
    <t>Health New England</t>
  </si>
  <si>
    <t>MEDICARE PLANS</t>
  </si>
  <si>
    <t>MEDICARE</t>
  </si>
  <si>
    <t>NAME OF HEALTH PLAN</t>
  </si>
  <si>
    <t>F/C MED.</t>
  </si>
  <si>
    <t>Note:  The Medicare full cost rates do not include the Medicare Part B premium.</t>
  </si>
  <si>
    <t>Tufts Health Plan Medicare Preferred</t>
  </si>
  <si>
    <t>UniCare State Indemnity Plan/Community Choice</t>
  </si>
  <si>
    <t>UniCare State Indemnity Plan/PLUS</t>
  </si>
  <si>
    <t>UniCare State Indemnity Plan/Basic</t>
  </si>
  <si>
    <t>Harvard Pilgrim Medicare Enhance</t>
  </si>
  <si>
    <t>Tufts Health Plan Medicare Complement</t>
  </si>
  <si>
    <t>UniCare State Indemnity Plan/Medicare Extension (OME)</t>
  </si>
  <si>
    <t>Harvard Pilgrim Independence Plan</t>
  </si>
  <si>
    <t>Tufts Health Plan Navigator</t>
  </si>
  <si>
    <t>Tufts Health Plan Spirit</t>
  </si>
  <si>
    <t>Harvard Pilgrim Primary Choice</t>
  </si>
  <si>
    <t>ESTIMATED</t>
  </si>
  <si>
    <t>PAY</t>
  </si>
  <si>
    <t xml:space="preserve">ESTIMATED </t>
  </si>
  <si>
    <t>MONTHLY BUY OUT RATES FOR STATE RETIREES EFFECTIVE JULY 1, 2018</t>
  </si>
  <si>
    <t>Health N E Medicare Supplement Plus</t>
  </si>
  <si>
    <t>Allways Health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</si>
</sst>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12"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5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Univers (WN)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2" xfId="0" applyBorder="1"/>
    <xf numFmtId="0" fontId="4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0" fillId="0" borderId="0" xfId="0" applyBorder="1" applyAlignment="1"/>
    <xf numFmtId="0" fontId="0" fillId="0" borderId="0" xfId="0" applyBorder="1"/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7" fillId="0" borderId="0" xfId="0" quotePrefix="1" applyNumberFormat="1" applyFont="1" applyBorder="1" applyAlignment="1">
      <alignment horizontal="center"/>
    </xf>
    <xf numFmtId="7" fontId="0" fillId="0" borderId="0" xfId="0" applyNumberFormat="1"/>
    <xf numFmtId="40" fontId="9" fillId="0" borderId="0" xfId="0" applyNumberFormat="1" applyFont="1" applyBorder="1" applyAlignment="1">
      <alignment horizontal="center"/>
    </xf>
    <xf numFmtId="40" fontId="8" fillId="0" borderId="0" xfId="0" applyNumberFormat="1" applyFont="1" applyBorder="1"/>
    <xf numFmtId="0" fontId="5" fillId="0" borderId="7" xfId="0" applyFont="1" applyBorder="1"/>
    <xf numFmtId="40" fontId="8" fillId="0" borderId="1" xfId="0" applyNumberFormat="1" applyFont="1" applyBorder="1"/>
    <xf numFmtId="40" fontId="8" fillId="0" borderId="8" xfId="0" applyNumberFormat="1" applyFont="1" applyBorder="1"/>
    <xf numFmtId="0" fontId="6" fillId="0" borderId="9" xfId="0" applyFont="1" applyBorder="1" applyAlignment="1">
      <alignment horizontal="center"/>
    </xf>
    <xf numFmtId="0" fontId="0" fillId="0" borderId="10" xfId="0" applyBorder="1"/>
    <xf numFmtId="0" fontId="0" fillId="0" borderId="3" xfId="0" applyBorder="1"/>
    <xf numFmtId="0" fontId="0" fillId="0" borderId="4" xfId="0" applyBorder="1"/>
    <xf numFmtId="0" fontId="0" fillId="0" borderId="12" xfId="0" applyBorder="1"/>
    <xf numFmtId="0" fontId="0" fillId="0" borderId="11" xfId="0" applyBorder="1"/>
    <xf numFmtId="0" fontId="0" fillId="0" borderId="11" xfId="0" applyFill="1" applyBorder="1"/>
    <xf numFmtId="0" fontId="0" fillId="0" borderId="13" xfId="0" applyFill="1" applyBorder="1"/>
    <xf numFmtId="0" fontId="0" fillId="0" borderId="14" xfId="0" applyBorder="1"/>
    <xf numFmtId="0" fontId="0" fillId="0" borderId="15" xfId="0" applyFill="1" applyBorder="1"/>
    <xf numFmtId="0" fontId="0" fillId="0" borderId="16" xfId="0" applyBorder="1"/>
    <xf numFmtId="0" fontId="10" fillId="0" borderId="10" xfId="0" applyFont="1" applyBorder="1"/>
    <xf numFmtId="0" fontId="11" fillId="0" borderId="0" xfId="0" applyFont="1" applyBorder="1"/>
    <xf numFmtId="0" fontId="0" fillId="0" borderId="18" xfId="0" applyBorder="1"/>
    <xf numFmtId="0" fontId="4" fillId="0" borderId="10" xfId="0" applyFont="1" applyBorder="1" applyAlignment="1">
      <alignment horizontal="centerContinuous"/>
    </xf>
    <xf numFmtId="0" fontId="6" fillId="0" borderId="19" xfId="0" applyFont="1" applyBorder="1" applyAlignment="1">
      <alignment horizontal="center"/>
    </xf>
    <xf numFmtId="0" fontId="5" fillId="0" borderId="11" xfId="0" applyFont="1" applyFill="1" applyBorder="1"/>
    <xf numFmtId="9" fontId="6" fillId="0" borderId="5" xfId="0" quotePrefix="1" applyNumberFormat="1" applyFont="1" applyBorder="1" applyAlignment="1">
      <alignment horizontal="center"/>
    </xf>
    <xf numFmtId="10" fontId="6" fillId="0" borderId="5" xfId="0" quotePrefix="1" applyNumberFormat="1" applyFont="1" applyBorder="1" applyAlignment="1">
      <alignment horizontal="center"/>
    </xf>
    <xf numFmtId="40" fontId="8" fillId="0" borderId="25" xfId="0" applyNumberFormat="1" applyFont="1" applyBorder="1"/>
    <xf numFmtId="40" fontId="8" fillId="0" borderId="17" xfId="0" applyNumberFormat="1" applyFont="1" applyBorder="1"/>
    <xf numFmtId="0" fontId="11" fillId="0" borderId="32" xfId="0" applyFont="1" applyBorder="1"/>
    <xf numFmtId="0" fontId="11" fillId="0" borderId="13" xfId="0" applyFont="1" applyBorder="1"/>
    <xf numFmtId="0" fontId="8" fillId="0" borderId="13" xfId="0" applyFont="1" applyBorder="1"/>
    <xf numFmtId="0" fontId="8" fillId="0" borderId="15" xfId="0" applyFont="1" applyBorder="1"/>
    <xf numFmtId="4" fontId="8" fillId="0" borderId="29" xfId="0" applyNumberFormat="1" applyFont="1" applyBorder="1"/>
    <xf numFmtId="4" fontId="8" fillId="0" borderId="24" xfId="0" applyNumberFormat="1" applyFont="1" applyBorder="1"/>
    <xf numFmtId="4" fontId="8" fillId="0" borderId="30" xfId="0" applyNumberFormat="1" applyFont="1" applyBorder="1"/>
    <xf numFmtId="4" fontId="8" fillId="0" borderId="31" xfId="0" applyNumberFormat="1" applyFont="1" applyBorder="1"/>
    <xf numFmtId="4" fontId="8" fillId="0" borderId="25" xfId="0" applyNumberFormat="1" applyFont="1" applyBorder="1"/>
    <xf numFmtId="4" fontId="8" fillId="0" borderId="17" xfId="0" applyNumberFormat="1" applyFont="1" applyBorder="1"/>
    <xf numFmtId="164" fontId="8" fillId="0" borderId="26" xfId="0" applyNumberFormat="1" applyFont="1" applyBorder="1"/>
    <xf numFmtId="164" fontId="8" fillId="0" borderId="27" xfId="0" applyNumberFormat="1" applyFont="1" applyBorder="1"/>
    <xf numFmtId="164" fontId="8" fillId="0" borderId="28" xfId="0" applyNumberFormat="1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164" fontId="8" fillId="0" borderId="24" xfId="0" applyNumberFormat="1" applyFont="1" applyBorder="1"/>
    <xf numFmtId="164" fontId="8" fillId="0" borderId="25" xfId="0" applyNumberFormat="1" applyFont="1" applyBorder="1"/>
    <xf numFmtId="164" fontId="8" fillId="0" borderId="33" xfId="0" applyNumberFormat="1" applyFont="1" applyBorder="1"/>
    <xf numFmtId="4" fontId="8" fillId="0" borderId="34" xfId="0" applyNumberFormat="1" applyFont="1" applyBorder="1"/>
    <xf numFmtId="4" fontId="8" fillId="0" borderId="35" xfId="0" applyNumberFormat="1" applyFont="1" applyBorder="1"/>
    <xf numFmtId="8" fontId="8" fillId="0" borderId="24" xfId="0" applyNumberFormat="1" applyFont="1" applyBorder="1"/>
    <xf numFmtId="40" fontId="8" fillId="0" borderId="24" xfId="0" applyNumberFormat="1" applyFont="1" applyBorder="1"/>
    <xf numFmtId="8" fontId="8" fillId="0" borderId="26" xfId="0" applyNumberFormat="1" applyFont="1" applyBorder="1"/>
    <xf numFmtId="8" fontId="8" fillId="0" borderId="27" xfId="0" applyNumberFormat="1" applyFont="1" applyBorder="1"/>
    <xf numFmtId="8" fontId="8" fillId="0" borderId="28" xfId="0" applyNumberFormat="1" applyFont="1" applyBorder="1"/>
    <xf numFmtId="40" fontId="8" fillId="0" borderId="29" xfId="0" applyNumberFormat="1" applyFont="1" applyBorder="1"/>
    <xf numFmtId="40" fontId="8" fillId="0" borderId="30" xfId="0" applyNumberFormat="1" applyFont="1" applyBorder="1"/>
    <xf numFmtId="40" fontId="8" fillId="0" borderId="31" xfId="0" applyNumberFormat="1" applyFont="1" applyBorder="1"/>
    <xf numFmtId="8" fontId="8" fillId="0" borderId="2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21</xdr:row>
      <xdr:rowOff>142875</xdr:rowOff>
    </xdr:from>
    <xdr:to>
      <xdr:col>12</xdr:col>
      <xdr:colOff>406400</xdr:colOff>
      <xdr:row>25</xdr:row>
      <xdr:rowOff>171450</xdr:rowOff>
    </xdr:to>
    <xdr:pic>
      <xdr:nvPicPr>
        <xdr:cNvPr id="2" name="Picture 1" descr="GI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3900" y="5108575"/>
          <a:ext cx="1879600" cy="96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A10" zoomScaleNormal="100" workbookViewId="0">
      <selection activeCell="P21" sqref="P21"/>
    </sheetView>
  </sheetViews>
  <sheetFormatPr defaultRowHeight="12.5"/>
  <cols>
    <col min="1" max="1" width="36.81640625" customWidth="1"/>
    <col min="2" max="2" width="8" bestFit="1" customWidth="1"/>
    <col min="3" max="3" width="8.6328125" customWidth="1"/>
    <col min="4" max="4" width="8" bestFit="1" customWidth="1"/>
    <col min="5" max="5" width="7.6328125" customWidth="1"/>
    <col min="6" max="6" width="6.90625" bestFit="1" customWidth="1"/>
    <col min="7" max="7" width="7.6328125" bestFit="1" customWidth="1"/>
    <col min="8" max="8" width="9.453125" bestFit="1" customWidth="1"/>
    <col min="9" max="9" width="8.08984375" customWidth="1"/>
    <col min="10" max="11" width="7" bestFit="1" customWidth="1"/>
    <col min="12" max="12" width="7.36328125" customWidth="1"/>
    <col min="13" max="13" width="7.90625" customWidth="1"/>
    <col min="14" max="15" width="7.36328125" customWidth="1"/>
    <col min="16" max="16" width="6.453125" customWidth="1"/>
    <col min="17" max="17" width="5.453125" customWidth="1"/>
    <col min="18" max="18" width="6.90625" customWidth="1"/>
    <col min="19" max="19" width="6.453125" customWidth="1"/>
  </cols>
  <sheetData>
    <row r="1" spans="1:19" ht="25.25" customHeight="1" thickBot="1">
      <c r="A1" s="56" t="s">
        <v>42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  <c r="N1" s="1"/>
      <c r="O1" s="1"/>
      <c r="P1" s="2"/>
      <c r="Q1" s="2"/>
      <c r="R1" s="2"/>
      <c r="S1" s="3"/>
    </row>
    <row r="2" spans="1:19" ht="19.5" customHeight="1" thickBot="1">
      <c r="A2" s="35"/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5"/>
      <c r="O2" s="6"/>
      <c r="P2" s="6"/>
      <c r="Q2" s="6"/>
      <c r="R2" s="6"/>
      <c r="S2" s="6"/>
    </row>
    <row r="3" spans="1:19" ht="19.5" customHeight="1" thickBot="1">
      <c r="A3" s="4"/>
      <c r="B3" s="36" t="s">
        <v>1</v>
      </c>
      <c r="C3" s="7"/>
      <c r="D3" s="7"/>
      <c r="E3" s="7"/>
      <c r="F3" s="7"/>
      <c r="G3" s="8"/>
      <c r="H3" s="7" t="s">
        <v>2</v>
      </c>
      <c r="I3" s="7"/>
      <c r="J3" s="7"/>
      <c r="K3" s="7"/>
      <c r="L3" s="7"/>
      <c r="M3" s="8"/>
      <c r="N3" s="9"/>
      <c r="O3" s="10"/>
      <c r="P3" s="10"/>
      <c r="Q3" s="10"/>
      <c r="R3" s="10"/>
      <c r="S3" s="10"/>
    </row>
    <row r="4" spans="1:19" ht="18.649999999999999" customHeight="1">
      <c r="A4" s="11" t="s">
        <v>3</v>
      </c>
      <c r="B4" s="37" t="s">
        <v>4</v>
      </c>
      <c r="C4" s="12" t="s">
        <v>5</v>
      </c>
      <c r="D4" s="12" t="s">
        <v>6</v>
      </c>
      <c r="E4" s="12" t="s">
        <v>7</v>
      </c>
      <c r="F4" s="12" t="s">
        <v>6</v>
      </c>
      <c r="G4" s="13" t="s">
        <v>39</v>
      </c>
      <c r="H4" s="12" t="s">
        <v>9</v>
      </c>
      <c r="I4" s="12" t="s">
        <v>5</v>
      </c>
      <c r="J4" s="12" t="s">
        <v>6</v>
      </c>
      <c r="K4" s="12" t="s">
        <v>7</v>
      </c>
      <c r="L4" s="12" t="s">
        <v>6</v>
      </c>
      <c r="M4" s="13" t="s">
        <v>41</v>
      </c>
      <c r="N4" s="14"/>
      <c r="O4" s="14"/>
      <c r="P4" s="14"/>
      <c r="Q4" s="14"/>
      <c r="R4" s="14"/>
      <c r="S4" s="14"/>
    </row>
    <row r="5" spans="1:19" ht="18.649999999999999" customHeight="1">
      <c r="A5" s="11" t="s">
        <v>10</v>
      </c>
      <c r="B5" s="37" t="s">
        <v>11</v>
      </c>
      <c r="C5" s="12" t="s">
        <v>12</v>
      </c>
      <c r="D5" s="12" t="s">
        <v>13</v>
      </c>
      <c r="E5" s="12" t="s">
        <v>13</v>
      </c>
      <c r="F5" s="12" t="s">
        <v>14</v>
      </c>
      <c r="G5" s="13" t="s">
        <v>8</v>
      </c>
      <c r="H5" s="12" t="s">
        <v>11</v>
      </c>
      <c r="I5" s="12" t="s">
        <v>12</v>
      </c>
      <c r="J5" s="12" t="s">
        <v>13</v>
      </c>
      <c r="K5" s="12" t="s">
        <v>13</v>
      </c>
      <c r="L5" s="12" t="s">
        <v>14</v>
      </c>
      <c r="M5" s="13" t="s">
        <v>8</v>
      </c>
      <c r="N5" s="14"/>
      <c r="O5" s="14"/>
      <c r="P5" s="14"/>
      <c r="Q5" s="14"/>
      <c r="R5" s="14"/>
      <c r="S5" s="14"/>
    </row>
    <row r="6" spans="1:19" ht="18.649999999999999" customHeight="1" thickBot="1">
      <c r="A6" s="11" t="s">
        <v>15</v>
      </c>
      <c r="B6" s="37" t="s">
        <v>16</v>
      </c>
      <c r="C6" s="12" t="s">
        <v>17</v>
      </c>
      <c r="D6" s="39">
        <v>0.22</v>
      </c>
      <c r="E6" s="40">
        <v>5.2499999999999998E-2</v>
      </c>
      <c r="F6" s="12" t="s">
        <v>18</v>
      </c>
      <c r="G6" s="13" t="s">
        <v>40</v>
      </c>
      <c r="H6" s="12" t="s">
        <v>16</v>
      </c>
      <c r="I6" s="12" t="s">
        <v>19</v>
      </c>
      <c r="J6" s="39">
        <v>0.22</v>
      </c>
      <c r="K6" s="40">
        <v>5.2499999999999998E-2</v>
      </c>
      <c r="L6" s="12" t="s">
        <v>18</v>
      </c>
      <c r="M6" s="13" t="s">
        <v>40</v>
      </c>
      <c r="N6" s="14"/>
      <c r="O6" s="14"/>
      <c r="P6" s="15"/>
      <c r="Q6" s="15"/>
      <c r="R6" s="14"/>
      <c r="S6" s="14"/>
    </row>
    <row r="7" spans="1:19" ht="18.649999999999999" customHeight="1">
      <c r="A7" s="43" t="s">
        <v>31</v>
      </c>
      <c r="B7" s="53">
        <v>1006.15</v>
      </c>
      <c r="C7" s="54">
        <f t="shared" ref="C7:D17" si="0">ROUND((B7*0.25),2)</f>
        <v>251.54</v>
      </c>
      <c r="D7" s="54">
        <f>ROUND((C7*0.22),2)</f>
        <v>55.34</v>
      </c>
      <c r="E7" s="54">
        <f t="shared" ref="E7:E17" si="1">ROUND((C7*0.0525),2)</f>
        <v>13.21</v>
      </c>
      <c r="F7" s="54">
        <f t="shared" ref="F7:F15" si="2">D7+E7</f>
        <v>68.550000000000011</v>
      </c>
      <c r="G7" s="68">
        <f t="shared" ref="G7:G15" si="3">C7-F7</f>
        <v>182.98999999999998</v>
      </c>
      <c r="H7" s="53">
        <v>2224.7399999999998</v>
      </c>
      <c r="I7" s="54">
        <f t="shared" ref="I7:J17" si="4">ROUND((H7*0.25),2)</f>
        <v>556.19000000000005</v>
      </c>
      <c r="J7" s="54">
        <f>ROUND((I7*0.22),2)</f>
        <v>122.36</v>
      </c>
      <c r="K7" s="54">
        <f t="shared" ref="K7:K17" si="5">ROUND((I7*0.0525),2)</f>
        <v>29.2</v>
      </c>
      <c r="L7" s="54">
        <f t="shared" ref="L7:L15" si="6">J7+K7</f>
        <v>151.56</v>
      </c>
      <c r="M7" s="55">
        <f t="shared" ref="M7:M15" si="7">I7-L7</f>
        <v>404.63000000000005</v>
      </c>
      <c r="N7" s="14"/>
      <c r="O7" s="14"/>
      <c r="P7" s="15"/>
      <c r="Q7" s="15"/>
      <c r="R7" s="14"/>
      <c r="S7" s="14"/>
    </row>
    <row r="8" spans="1:19" ht="18.649999999999999" customHeight="1">
      <c r="A8" s="44" t="s">
        <v>30</v>
      </c>
      <c r="B8" s="47">
        <v>693.66</v>
      </c>
      <c r="C8" s="48">
        <f t="shared" si="0"/>
        <v>173.42</v>
      </c>
      <c r="D8" s="66">
        <f t="shared" ref="D8:D17" si="8">ROUND((C8*0.22),2)</f>
        <v>38.15</v>
      </c>
      <c r="E8" s="48">
        <f t="shared" si="1"/>
        <v>9.1</v>
      </c>
      <c r="F8" s="48">
        <f t="shared" si="2"/>
        <v>47.25</v>
      </c>
      <c r="G8" s="69">
        <f t="shared" si="3"/>
        <v>126.16999999999999</v>
      </c>
      <c r="H8" s="47">
        <v>1648.77</v>
      </c>
      <c r="I8" s="48">
        <f t="shared" si="4"/>
        <v>412.19</v>
      </c>
      <c r="J8" s="66">
        <f t="shared" ref="J8:J17" si="9">ROUND((I8*0.22),2)</f>
        <v>90.68</v>
      </c>
      <c r="K8" s="48">
        <f t="shared" si="5"/>
        <v>21.64</v>
      </c>
      <c r="L8" s="48">
        <f t="shared" si="6"/>
        <v>112.32000000000001</v>
      </c>
      <c r="M8" s="49">
        <f t="shared" si="7"/>
        <v>299.87</v>
      </c>
      <c r="N8" s="14"/>
      <c r="O8" s="14"/>
      <c r="P8" s="15"/>
      <c r="Q8" s="15"/>
      <c r="R8" s="14"/>
      <c r="S8" s="14"/>
    </row>
    <row r="9" spans="1:19" ht="18.649999999999999" customHeight="1">
      <c r="A9" s="45" t="s">
        <v>36</v>
      </c>
      <c r="B9" s="47">
        <v>740.86</v>
      </c>
      <c r="C9" s="48">
        <f t="shared" si="0"/>
        <v>185.22</v>
      </c>
      <c r="D9" s="66">
        <f t="shared" si="8"/>
        <v>40.75</v>
      </c>
      <c r="E9" s="48">
        <f t="shared" si="1"/>
        <v>9.7200000000000006</v>
      </c>
      <c r="F9" s="48">
        <f t="shared" si="2"/>
        <v>50.47</v>
      </c>
      <c r="G9" s="69">
        <f t="shared" si="3"/>
        <v>134.75</v>
      </c>
      <c r="H9" s="47">
        <v>1805.55</v>
      </c>
      <c r="I9" s="48">
        <f t="shared" si="4"/>
        <v>451.39</v>
      </c>
      <c r="J9" s="66">
        <f t="shared" si="9"/>
        <v>99.31</v>
      </c>
      <c r="K9" s="48">
        <f t="shared" si="5"/>
        <v>23.7</v>
      </c>
      <c r="L9" s="48">
        <f t="shared" si="6"/>
        <v>123.01</v>
      </c>
      <c r="M9" s="49">
        <f t="shared" si="7"/>
        <v>328.38</v>
      </c>
      <c r="N9" s="14"/>
      <c r="O9" s="14"/>
      <c r="P9" s="15"/>
      <c r="Q9" s="15"/>
      <c r="R9" s="14"/>
      <c r="S9" s="14"/>
    </row>
    <row r="10" spans="1:19" ht="18.649999999999999" customHeight="1">
      <c r="A10" s="45" t="s">
        <v>21</v>
      </c>
      <c r="B10" s="47">
        <v>762.95</v>
      </c>
      <c r="C10" s="48">
        <f t="shared" si="0"/>
        <v>190.74</v>
      </c>
      <c r="D10" s="66">
        <f t="shared" si="8"/>
        <v>41.96</v>
      </c>
      <c r="E10" s="48">
        <f t="shared" si="1"/>
        <v>10.01</v>
      </c>
      <c r="F10" s="48">
        <f t="shared" si="2"/>
        <v>51.97</v>
      </c>
      <c r="G10" s="69">
        <f t="shared" si="3"/>
        <v>138.77000000000001</v>
      </c>
      <c r="H10" s="47">
        <v>1849.08</v>
      </c>
      <c r="I10" s="48">
        <f t="shared" si="4"/>
        <v>462.27</v>
      </c>
      <c r="J10" s="66">
        <f t="shared" si="9"/>
        <v>101.7</v>
      </c>
      <c r="K10" s="48">
        <f t="shared" si="5"/>
        <v>24.27</v>
      </c>
      <c r="L10" s="48">
        <f t="shared" si="6"/>
        <v>125.97</v>
      </c>
      <c r="M10" s="49">
        <f t="shared" si="7"/>
        <v>336.29999999999995</v>
      </c>
      <c r="N10" s="14"/>
      <c r="O10" s="14"/>
      <c r="P10" s="15"/>
      <c r="Q10" s="15"/>
      <c r="R10" s="14"/>
      <c r="S10" s="14"/>
    </row>
    <row r="11" spans="1:19" ht="18.649999999999999" customHeight="1">
      <c r="A11" s="45" t="s">
        <v>35</v>
      </c>
      <c r="B11" s="47">
        <v>823.8</v>
      </c>
      <c r="C11" s="48">
        <f t="shared" si="0"/>
        <v>205.95</v>
      </c>
      <c r="D11" s="66">
        <f t="shared" si="8"/>
        <v>45.31</v>
      </c>
      <c r="E11" s="48">
        <f t="shared" si="1"/>
        <v>10.81</v>
      </c>
      <c r="F11" s="48">
        <f t="shared" si="2"/>
        <v>56.120000000000005</v>
      </c>
      <c r="G11" s="69">
        <f t="shared" si="3"/>
        <v>149.82999999999998</v>
      </c>
      <c r="H11" s="47">
        <v>2002.39</v>
      </c>
      <c r="I11" s="48">
        <f t="shared" si="4"/>
        <v>500.6</v>
      </c>
      <c r="J11" s="66">
        <f t="shared" si="9"/>
        <v>110.13</v>
      </c>
      <c r="K11" s="48">
        <f t="shared" si="5"/>
        <v>26.28</v>
      </c>
      <c r="L11" s="48">
        <f t="shared" si="6"/>
        <v>136.41</v>
      </c>
      <c r="M11" s="49">
        <f t="shared" si="7"/>
        <v>364.19000000000005</v>
      </c>
      <c r="N11" s="14"/>
      <c r="O11" s="14"/>
      <c r="P11" s="15"/>
      <c r="Q11" s="15"/>
      <c r="R11" s="14"/>
      <c r="S11" s="14"/>
    </row>
    <row r="12" spans="1:19" ht="18.649999999999999" customHeight="1">
      <c r="A12" s="45" t="s">
        <v>22</v>
      </c>
      <c r="B12" s="47">
        <v>549.04999999999995</v>
      </c>
      <c r="C12" s="48">
        <f t="shared" si="0"/>
        <v>137.26</v>
      </c>
      <c r="D12" s="66">
        <f t="shared" si="8"/>
        <v>30.2</v>
      </c>
      <c r="E12" s="48">
        <f t="shared" si="1"/>
        <v>7.21</v>
      </c>
      <c r="F12" s="48">
        <f t="shared" si="2"/>
        <v>37.409999999999997</v>
      </c>
      <c r="G12" s="69">
        <f t="shared" si="3"/>
        <v>99.85</v>
      </c>
      <c r="H12" s="47">
        <v>1301.98</v>
      </c>
      <c r="I12" s="48">
        <f t="shared" si="4"/>
        <v>325.5</v>
      </c>
      <c r="J12" s="66">
        <f t="shared" si="9"/>
        <v>71.61</v>
      </c>
      <c r="K12" s="48">
        <f t="shared" si="5"/>
        <v>17.09</v>
      </c>
      <c r="L12" s="48">
        <f t="shared" si="6"/>
        <v>88.7</v>
      </c>
      <c r="M12" s="49">
        <f t="shared" si="7"/>
        <v>236.8</v>
      </c>
      <c r="N12" s="14"/>
      <c r="O12" s="14"/>
      <c r="P12" s="15"/>
      <c r="Q12" s="15"/>
      <c r="R12" s="14"/>
      <c r="S12" s="14"/>
    </row>
    <row r="13" spans="1:19" ht="18.649999999999999" customHeight="1">
      <c r="A13" s="45" t="s">
        <v>44</v>
      </c>
      <c r="B13" s="47">
        <v>578.41</v>
      </c>
      <c r="C13" s="48">
        <f t="shared" si="0"/>
        <v>144.6</v>
      </c>
      <c r="D13" s="66">
        <f t="shared" si="8"/>
        <v>31.81</v>
      </c>
      <c r="E13" s="48">
        <f t="shared" si="1"/>
        <v>7.59</v>
      </c>
      <c r="F13" s="48">
        <f t="shared" si="2"/>
        <v>39.4</v>
      </c>
      <c r="G13" s="69">
        <f t="shared" si="3"/>
        <v>105.19999999999999</v>
      </c>
      <c r="H13" s="47">
        <v>1490.88</v>
      </c>
      <c r="I13" s="48">
        <f t="shared" si="4"/>
        <v>372.72</v>
      </c>
      <c r="J13" s="66">
        <f t="shared" si="9"/>
        <v>82</v>
      </c>
      <c r="K13" s="48">
        <f t="shared" si="5"/>
        <v>19.57</v>
      </c>
      <c r="L13" s="48">
        <f t="shared" si="6"/>
        <v>101.57</v>
      </c>
      <c r="M13" s="49">
        <f t="shared" si="7"/>
        <v>271.15000000000003</v>
      </c>
      <c r="N13" s="14"/>
      <c r="O13" s="14"/>
      <c r="P13" s="15"/>
      <c r="Q13" s="15"/>
      <c r="R13" s="14"/>
      <c r="S13" s="14"/>
    </row>
    <row r="14" spans="1:19" ht="18.649999999999999" customHeight="1">
      <c r="A14" s="44" t="s">
        <v>29</v>
      </c>
      <c r="B14" s="47">
        <v>500.41</v>
      </c>
      <c r="C14" s="48">
        <f t="shared" si="0"/>
        <v>125.1</v>
      </c>
      <c r="D14" s="66">
        <f t="shared" si="8"/>
        <v>27.52</v>
      </c>
      <c r="E14" s="48">
        <f t="shared" si="1"/>
        <v>6.57</v>
      </c>
      <c r="F14" s="48">
        <f t="shared" si="2"/>
        <v>34.090000000000003</v>
      </c>
      <c r="G14" s="69">
        <f t="shared" si="3"/>
        <v>91.009999999999991</v>
      </c>
      <c r="H14" s="47">
        <v>1232.21</v>
      </c>
      <c r="I14" s="48">
        <f t="shared" si="4"/>
        <v>308.05</v>
      </c>
      <c r="J14" s="66">
        <f t="shared" si="9"/>
        <v>67.77</v>
      </c>
      <c r="K14" s="48">
        <f t="shared" si="5"/>
        <v>16.170000000000002</v>
      </c>
      <c r="L14" s="48">
        <f t="shared" si="6"/>
        <v>83.94</v>
      </c>
      <c r="M14" s="49">
        <f t="shared" si="7"/>
        <v>224.11</v>
      </c>
      <c r="N14" s="14"/>
      <c r="O14" s="14"/>
      <c r="P14" s="15"/>
      <c r="Q14" s="15"/>
      <c r="R14" s="14"/>
      <c r="S14" s="14"/>
    </row>
    <row r="15" spans="1:19" ht="18.649999999999999" customHeight="1">
      <c r="A15" s="45" t="s">
        <v>37</v>
      </c>
      <c r="B15" s="47">
        <v>562.27</v>
      </c>
      <c r="C15" s="48">
        <f t="shared" si="0"/>
        <v>140.57</v>
      </c>
      <c r="D15" s="66">
        <f t="shared" si="8"/>
        <v>30.93</v>
      </c>
      <c r="E15" s="48">
        <f t="shared" si="1"/>
        <v>7.38</v>
      </c>
      <c r="F15" s="48">
        <f t="shared" si="2"/>
        <v>38.31</v>
      </c>
      <c r="G15" s="69">
        <f t="shared" si="3"/>
        <v>102.25999999999999</v>
      </c>
      <c r="H15" s="47">
        <v>1350.7</v>
      </c>
      <c r="I15" s="48">
        <f t="shared" si="4"/>
        <v>337.68</v>
      </c>
      <c r="J15" s="66">
        <f t="shared" si="9"/>
        <v>74.290000000000006</v>
      </c>
      <c r="K15" s="48">
        <f t="shared" si="5"/>
        <v>17.73</v>
      </c>
      <c r="L15" s="48">
        <f t="shared" si="6"/>
        <v>92.02000000000001</v>
      </c>
      <c r="M15" s="49">
        <f t="shared" si="7"/>
        <v>245.66</v>
      </c>
      <c r="N15" s="14"/>
      <c r="O15" s="14"/>
      <c r="P15" s="15"/>
      <c r="Q15" s="15"/>
      <c r="R15" s="14"/>
      <c r="S15" s="14"/>
    </row>
    <row r="16" spans="1:19" ht="18.649999999999999" customHeight="1">
      <c r="A16" s="45" t="s">
        <v>20</v>
      </c>
      <c r="B16" s="47">
        <v>564.30999999999995</v>
      </c>
      <c r="C16" s="48">
        <f t="shared" si="0"/>
        <v>141.08000000000001</v>
      </c>
      <c r="D16" s="66">
        <f t="shared" si="8"/>
        <v>31.04</v>
      </c>
      <c r="E16" s="48">
        <f t="shared" si="1"/>
        <v>7.41</v>
      </c>
      <c r="F16" s="48">
        <f t="shared" ref="F16" si="10">D16+E16</f>
        <v>38.450000000000003</v>
      </c>
      <c r="G16" s="69">
        <f t="shared" ref="G16" si="11">C16-F16</f>
        <v>102.63000000000001</v>
      </c>
      <c r="H16" s="47">
        <v>1418.03</v>
      </c>
      <c r="I16" s="48">
        <f t="shared" si="4"/>
        <v>354.51</v>
      </c>
      <c r="J16" s="66">
        <f t="shared" si="9"/>
        <v>77.989999999999995</v>
      </c>
      <c r="K16" s="48">
        <f t="shared" si="5"/>
        <v>18.61</v>
      </c>
      <c r="L16" s="48">
        <f t="shared" ref="L16" si="12">J16+K16</f>
        <v>96.6</v>
      </c>
      <c r="M16" s="49">
        <f t="shared" ref="M16" si="13">I16-L16</f>
        <v>257.90999999999997</v>
      </c>
      <c r="N16" s="14"/>
      <c r="O16" s="14"/>
      <c r="P16" s="15"/>
      <c r="Q16" s="15"/>
      <c r="R16" s="14"/>
      <c r="S16" s="14"/>
    </row>
    <row r="17" spans="1:20" ht="18.649999999999999" customHeight="1" thickBot="1">
      <c r="A17" s="46" t="s">
        <v>38</v>
      </c>
      <c r="B17" s="50">
        <v>601.13</v>
      </c>
      <c r="C17" s="51">
        <f t="shared" si="0"/>
        <v>150.28</v>
      </c>
      <c r="D17" s="67">
        <f t="shared" si="8"/>
        <v>33.06</v>
      </c>
      <c r="E17" s="51">
        <f t="shared" si="1"/>
        <v>7.89</v>
      </c>
      <c r="F17" s="51">
        <f>D17+E17</f>
        <v>40.950000000000003</v>
      </c>
      <c r="G17" s="70">
        <f>C17-F17</f>
        <v>109.33</v>
      </c>
      <c r="H17" s="50">
        <v>1523.77</v>
      </c>
      <c r="I17" s="51">
        <f t="shared" si="4"/>
        <v>380.94</v>
      </c>
      <c r="J17" s="67">
        <f t="shared" si="9"/>
        <v>83.81</v>
      </c>
      <c r="K17" s="51">
        <f t="shared" si="5"/>
        <v>20</v>
      </c>
      <c r="L17" s="51">
        <f>J17+K17</f>
        <v>103.81</v>
      </c>
      <c r="M17" s="52">
        <f>I17-L17</f>
        <v>277.13</v>
      </c>
      <c r="N17" s="14"/>
      <c r="O17" s="14"/>
      <c r="P17" s="15"/>
      <c r="Q17" s="15"/>
      <c r="R17" s="14"/>
      <c r="S17" s="14"/>
    </row>
    <row r="18" spans="1:20" ht="11" customHeight="1" thickBot="1">
      <c r="A18" s="34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7"/>
      <c r="O18" s="17"/>
      <c r="P18" s="17"/>
      <c r="Q18" s="17"/>
      <c r="R18" s="17"/>
      <c r="S18" s="17"/>
      <c r="T18" s="16"/>
    </row>
    <row r="19" spans="1:20" ht="20" customHeight="1" thickBot="1">
      <c r="A19" s="59" t="s">
        <v>23</v>
      </c>
      <c r="B19" s="60"/>
      <c r="C19" s="60"/>
      <c r="D19" s="60"/>
      <c r="E19" s="60"/>
      <c r="F19" s="60"/>
      <c r="G19" s="60"/>
      <c r="H19" s="60"/>
      <c r="I19" s="61"/>
      <c r="J19" s="18"/>
      <c r="K19" s="18"/>
      <c r="L19" s="18"/>
      <c r="M19" s="18"/>
      <c r="N19" s="17"/>
      <c r="O19" s="17"/>
      <c r="P19" s="17"/>
      <c r="Q19" s="17"/>
      <c r="R19" s="17"/>
      <c r="S19" s="17"/>
      <c r="T19" s="16"/>
    </row>
    <row r="20" spans="1:20" ht="18.649999999999999" customHeight="1">
      <c r="A20" s="19"/>
      <c r="B20" s="20"/>
      <c r="C20" s="21"/>
      <c r="D20" s="22" t="s">
        <v>24</v>
      </c>
      <c r="E20" s="12" t="s">
        <v>5</v>
      </c>
      <c r="F20" s="12" t="s">
        <v>6</v>
      </c>
      <c r="G20" s="12" t="s">
        <v>7</v>
      </c>
      <c r="H20" s="12" t="s">
        <v>6</v>
      </c>
      <c r="I20" s="13" t="s">
        <v>39</v>
      </c>
      <c r="J20" s="18"/>
      <c r="K20" s="18"/>
      <c r="L20" s="18"/>
      <c r="M20" s="18"/>
      <c r="N20" s="17"/>
      <c r="O20" s="17"/>
      <c r="P20" s="17"/>
      <c r="Q20" s="17"/>
      <c r="R20" s="17"/>
      <c r="S20" s="17"/>
      <c r="T20" s="16"/>
    </row>
    <row r="21" spans="1:20" ht="18.649999999999999" customHeight="1">
      <c r="A21" s="62" t="s">
        <v>25</v>
      </c>
      <c r="B21" s="63"/>
      <c r="C21" s="64"/>
      <c r="D21" s="12" t="s">
        <v>11</v>
      </c>
      <c r="E21" s="12" t="s">
        <v>12</v>
      </c>
      <c r="F21" s="12" t="s">
        <v>13</v>
      </c>
      <c r="G21" s="12" t="s">
        <v>13</v>
      </c>
      <c r="H21" s="12" t="s">
        <v>14</v>
      </c>
      <c r="I21" s="13" t="s">
        <v>8</v>
      </c>
      <c r="J21" s="18"/>
      <c r="K21" s="65"/>
      <c r="L21" s="18"/>
      <c r="M21" s="18"/>
      <c r="N21" s="17"/>
      <c r="O21" s="17"/>
      <c r="P21" s="17"/>
      <c r="Q21" s="17"/>
      <c r="R21" s="17"/>
      <c r="S21" s="17"/>
      <c r="T21" s="16"/>
    </row>
    <row r="22" spans="1:20" ht="18.649999999999999" customHeight="1" thickBot="1">
      <c r="A22" s="23"/>
      <c r="B22" s="24"/>
      <c r="C22" s="25"/>
      <c r="D22" s="12" t="s">
        <v>16</v>
      </c>
      <c r="E22" s="12" t="s">
        <v>26</v>
      </c>
      <c r="F22" s="39">
        <v>0.22</v>
      </c>
      <c r="G22" s="40">
        <v>5.2499999999999998E-2</v>
      </c>
      <c r="H22" s="12" t="s">
        <v>18</v>
      </c>
      <c r="I22" s="13" t="s">
        <v>40</v>
      </c>
      <c r="J22" s="10"/>
      <c r="K22" s="65"/>
      <c r="L22" s="10"/>
      <c r="M22" s="10"/>
      <c r="N22" s="10"/>
      <c r="O22" s="10"/>
      <c r="P22" s="10"/>
      <c r="Q22" s="10"/>
      <c r="R22" s="10"/>
      <c r="S22" s="10"/>
    </row>
    <row r="23" spans="1:20" ht="18.649999999999999" customHeight="1">
      <c r="A23" s="29" t="s">
        <v>28</v>
      </c>
      <c r="B23" s="30"/>
      <c r="C23" s="30"/>
      <c r="D23" s="73">
        <v>330.85</v>
      </c>
      <c r="E23" s="74">
        <f t="shared" ref="E23:F25" si="14">ROUND((D23*0.25),2)</f>
        <v>82.71</v>
      </c>
      <c r="F23" s="74">
        <f>ROUND((E23*0.22),2)</f>
        <v>18.2</v>
      </c>
      <c r="G23" s="74">
        <f>ROUND((E23*0.0525),2)</f>
        <v>4.34</v>
      </c>
      <c r="H23" s="74">
        <f>F23+G23</f>
        <v>22.54</v>
      </c>
      <c r="I23" s="75">
        <f>E23-H23</f>
        <v>60.169999999999995</v>
      </c>
      <c r="J23" s="10"/>
      <c r="K23" s="65"/>
      <c r="L23" s="10"/>
      <c r="M23" s="10"/>
      <c r="N23" s="10"/>
      <c r="O23" s="10"/>
      <c r="P23" s="10"/>
      <c r="Q23" s="10"/>
      <c r="R23" s="10"/>
      <c r="S23" s="10"/>
    </row>
    <row r="24" spans="1:20" ht="18.649999999999999" customHeight="1">
      <c r="A24" s="28" t="s">
        <v>33</v>
      </c>
      <c r="B24" s="26"/>
      <c r="C24" s="26"/>
      <c r="D24" s="76">
        <v>360.47</v>
      </c>
      <c r="E24" s="72">
        <f t="shared" si="14"/>
        <v>90.12</v>
      </c>
      <c r="F24" s="71">
        <f t="shared" ref="F24:F27" si="15">ROUND((E24*0.22),2)</f>
        <v>19.829999999999998</v>
      </c>
      <c r="G24" s="72">
        <f>ROUND((E24*0.0525),2)</f>
        <v>4.7300000000000004</v>
      </c>
      <c r="H24" s="72">
        <f>F24+G24</f>
        <v>24.56</v>
      </c>
      <c r="I24" s="77">
        <f>E24-H24</f>
        <v>65.56</v>
      </c>
      <c r="J24" s="10"/>
      <c r="K24" s="65"/>
      <c r="L24" s="10"/>
      <c r="M24" s="10"/>
      <c r="N24" s="10"/>
      <c r="O24" s="10"/>
      <c r="P24" s="10"/>
      <c r="Q24" s="10"/>
      <c r="R24" s="10"/>
      <c r="S24" s="10"/>
    </row>
    <row r="25" spans="1:20" ht="18.649999999999999" customHeight="1">
      <c r="A25" s="27" t="s">
        <v>32</v>
      </c>
      <c r="B25" s="26"/>
      <c r="C25" s="26"/>
      <c r="D25" s="76">
        <v>381.26</v>
      </c>
      <c r="E25" s="72">
        <f t="shared" si="14"/>
        <v>95.32</v>
      </c>
      <c r="F25" s="71">
        <f t="shared" si="15"/>
        <v>20.97</v>
      </c>
      <c r="G25" s="72">
        <f t="shared" ref="G25:G27" si="16">ROUND((E25*0.0525),2)</f>
        <v>5</v>
      </c>
      <c r="H25" s="72">
        <f t="shared" ref="H25:H27" si="17">F25+G25</f>
        <v>25.97</v>
      </c>
      <c r="I25" s="77">
        <f t="shared" ref="I25:I27" si="18">E25-H25</f>
        <v>69.349999999999994</v>
      </c>
      <c r="K25" s="65"/>
      <c r="M25" s="10"/>
    </row>
    <row r="26" spans="1:20" ht="18.649999999999999" customHeight="1">
      <c r="A26" s="38" t="s">
        <v>43</v>
      </c>
      <c r="B26" s="26"/>
      <c r="C26" s="26"/>
      <c r="D26" s="76">
        <v>385.47</v>
      </c>
      <c r="E26" s="72">
        <f t="shared" ref="E26:F27" si="19">ROUND((D26*0.25),2)</f>
        <v>96.37</v>
      </c>
      <c r="F26" s="71">
        <f t="shared" si="15"/>
        <v>21.2</v>
      </c>
      <c r="G26" s="72">
        <f t="shared" si="16"/>
        <v>5.0599999999999996</v>
      </c>
      <c r="H26" s="72">
        <f t="shared" si="17"/>
        <v>26.259999999999998</v>
      </c>
      <c r="I26" s="77">
        <f t="shared" si="18"/>
        <v>70.110000000000014</v>
      </c>
      <c r="K26" s="65"/>
    </row>
    <row r="27" spans="1:20" ht="18.649999999999999" customHeight="1" thickBot="1">
      <c r="A27" s="31" t="s">
        <v>34</v>
      </c>
      <c r="B27" s="32"/>
      <c r="C27" s="32"/>
      <c r="D27" s="78">
        <v>367.3</v>
      </c>
      <c r="E27" s="41">
        <f t="shared" si="19"/>
        <v>91.83</v>
      </c>
      <c r="F27" s="79">
        <f t="shared" si="15"/>
        <v>20.2</v>
      </c>
      <c r="G27" s="41">
        <f t="shared" si="16"/>
        <v>4.82</v>
      </c>
      <c r="H27" s="41">
        <f t="shared" si="17"/>
        <v>25.02</v>
      </c>
      <c r="I27" s="42">
        <f t="shared" si="18"/>
        <v>66.81</v>
      </c>
      <c r="K27" s="65"/>
    </row>
    <row r="28" spans="1:20" ht="20.399999999999999" customHeight="1" thickBot="1">
      <c r="A28" s="33" t="s">
        <v>27</v>
      </c>
      <c r="B28" s="24"/>
      <c r="C28" s="24"/>
      <c r="D28" s="24"/>
      <c r="E28" s="24"/>
      <c r="F28" s="24"/>
      <c r="G28" s="24"/>
      <c r="H28" s="24"/>
      <c r="I28" s="25"/>
      <c r="K28" s="65"/>
    </row>
    <row r="29" spans="1:20" ht="30" customHeight="1"/>
    <row r="30" spans="1:20" ht="30" customHeight="1"/>
    <row r="31" spans="1:20" ht="30" customHeight="1"/>
    <row r="32" spans="1:20" ht="30" customHeight="1"/>
    <row r="33" ht="30" customHeight="1"/>
  </sheetData>
  <mergeCells count="5">
    <mergeCell ref="A1:M1"/>
    <mergeCell ref="B2:M2"/>
    <mergeCell ref="A19:I19"/>
    <mergeCell ref="A21:C21"/>
    <mergeCell ref="K21:K28"/>
  </mergeCells>
  <pageMargins left="0.25" right="0.25" top="0.5" bottom="0.5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 19</vt:lpstr>
      <vt:lpstr>Sheet2</vt:lpstr>
      <vt:lpstr>Sheet3</vt:lpstr>
      <vt:lpstr>'FY 19'!Print_Area</vt:lpstr>
    </vt:vector>
  </TitlesOfParts>
  <Company>Group Insurance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Winnie Yee</dc:creator>
  <cp:lastModifiedBy>Ly, Cuong (GIC)</cp:lastModifiedBy>
  <cp:lastPrinted>2018-10-05T20:34:20Z</cp:lastPrinted>
  <dcterms:created xsi:type="dcterms:W3CDTF">2005-02-25T22:01:24Z</dcterms:created>
  <dcterms:modified xsi:type="dcterms:W3CDTF">2018-10-05T20:34:24Z</dcterms:modified>
</cp:coreProperties>
</file>