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266FF217-D741-4B33-924A-F3C6FE451EB6}" xr6:coauthVersionLast="47" xr6:coauthVersionMax="47" xr10:uidLastSave="{00000000-0000-0000-0000-000000000000}"/>
  <bookViews>
    <workbookView xWindow="2925" yWindow="0" windowWidth="25875" windowHeight="15600" xr2:uid="{6A8798E9-F72B-4FDA-B490-10B3AFB12B47}"/>
  </bookViews>
  <sheets>
    <sheet name="M2022 BLS SALARY CHART (53_PCT)" sheetId="1" r:id="rId1"/>
  </sheets>
  <externalReferences>
    <externalReference r:id="rId2"/>
    <externalReference r:id="rId3"/>
  </externalReferences>
  <definedNames>
    <definedName name="alldata">#REF!</definedName>
    <definedName name="alled">#REF!</definedName>
    <definedName name="allstem">#REF!</definedName>
    <definedName name="Cap">[1]RawDataCalcs!$L$35:$DB$35</definedName>
    <definedName name="Floor">[1]RawDataCalcs!$L$34:$DB$34</definedName>
    <definedName name="_xlnm.Print_Area" localSheetId="0">'M2022 BLS SALARY CHART (53_PCT)'!$B$1:$E$42</definedName>
    <definedName name="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8" i="1" l="1"/>
  <c r="K48" i="1" s="1"/>
  <c r="C47" i="1"/>
  <c r="K47" i="1" s="1"/>
  <c r="C46" i="1"/>
  <c r="K46" i="1" s="1"/>
  <c r="C42" i="1"/>
  <c r="K42" i="1" s="1"/>
  <c r="K41" i="1"/>
  <c r="K40" i="1"/>
  <c r="C33" i="1"/>
  <c r="C34" i="1" s="1"/>
  <c r="K34" i="1" s="1"/>
  <c r="C31" i="1"/>
  <c r="K31" i="1" s="1"/>
  <c r="C29" i="1"/>
  <c r="C30" i="1" s="1"/>
  <c r="K30" i="1" s="1"/>
  <c r="C27" i="1"/>
  <c r="K27" i="1" s="1"/>
  <c r="C25" i="1"/>
  <c r="C26" i="1" s="1"/>
  <c r="K26" i="1" s="1"/>
  <c r="C23" i="1"/>
  <c r="K23" i="1" s="1"/>
  <c r="C21" i="1"/>
  <c r="C22" i="1" s="1"/>
  <c r="K22" i="1" s="1"/>
  <c r="C20" i="1"/>
  <c r="K20" i="1" s="1"/>
  <c r="C19" i="1"/>
  <c r="K19" i="1" s="1"/>
  <c r="C17" i="1"/>
  <c r="C18" i="1" s="1"/>
  <c r="K18" i="1" s="1"/>
  <c r="C15" i="1"/>
  <c r="K15" i="1" s="1"/>
  <c r="C13" i="1"/>
  <c r="C14" i="1" s="1"/>
  <c r="K14" i="1" s="1"/>
  <c r="C11" i="1"/>
  <c r="K11" i="1" s="1"/>
  <c r="C9" i="1"/>
  <c r="K9" i="1" s="1"/>
  <c r="C7" i="1"/>
  <c r="K7" i="1" s="1"/>
  <c r="C6" i="1"/>
  <c r="K6" i="1" s="1"/>
  <c r="K5" i="1"/>
  <c r="C12" i="1" l="1"/>
  <c r="K12" i="1" s="1"/>
  <c r="C24" i="1"/>
  <c r="K24" i="1" s="1"/>
  <c r="C36" i="1"/>
  <c r="C28" i="1"/>
  <c r="K28" i="1" s="1"/>
  <c r="C32" i="1"/>
  <c r="K32" i="1" s="1"/>
  <c r="C16" i="1"/>
  <c r="K16" i="1" s="1"/>
  <c r="C8" i="1"/>
  <c r="C44" i="1" s="1"/>
  <c r="K44" i="1" s="1"/>
  <c r="K13" i="1"/>
  <c r="K17" i="1"/>
  <c r="K21" i="1"/>
  <c r="K25" i="1"/>
  <c r="K29" i="1"/>
  <c r="K33" i="1"/>
  <c r="C10" i="1"/>
  <c r="K10" i="1" s="1"/>
  <c r="C43" i="1"/>
  <c r="K43" i="1" s="1"/>
  <c r="K8" i="1"/>
  <c r="C45" i="1" l="1"/>
  <c r="K4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0" authorId="0" shapeId="0" xr:uid="{63BDCB8C-045E-4D32-93D3-2EF4DF4D27D9}">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sharedStrings.xml><?xml version="1.0" encoding="utf-8"?>
<sst xmlns="http://schemas.openxmlformats.org/spreadsheetml/2006/main" count="110" uniqueCount="104">
  <si>
    <t>Source:</t>
  </si>
  <si>
    <t>BLS / OES</t>
  </si>
  <si>
    <t>Position</t>
  </si>
  <si>
    <t>53 Percentile</t>
  </si>
  <si>
    <t>Common model titles (not all inclusive)</t>
  </si>
  <si>
    <t>Minimum Education and/or certification/Training/Experience</t>
  </si>
  <si>
    <t>BLS Occupational Code(s)</t>
  </si>
  <si>
    <t>Change</t>
  </si>
  <si>
    <t>Direct Care (hourly)</t>
  </si>
  <si>
    <t>Direct Care, Direct Care Blend, Non Specialized DC, Peer mentor, Family Specialist/ Partner</t>
  </si>
  <si>
    <t>High School diploma / GED / State Training</t>
  </si>
  <si>
    <r>
      <rPr>
        <b/>
        <sz val="20"/>
        <color rgb="FFFF0000"/>
        <rFont val="Aptos Narrow"/>
        <family val="2"/>
        <scheme val="minor"/>
      </rPr>
      <t>**PLEASE SEE NOTE BELOW</t>
    </r>
    <r>
      <rPr>
        <sz val="20"/>
        <color theme="1"/>
        <rFont val="Aptos Narrow"/>
        <family val="2"/>
        <scheme val="minor"/>
      </rPr>
      <t xml:space="preserve">
21-1093, 31-1120, 31-2022, 31-9099</t>
    </r>
  </si>
  <si>
    <t>Direct Care  (annual)</t>
  </si>
  <si>
    <t>Direct Care III (hourly)</t>
  </si>
  <si>
    <t>Direct Care Supervisor, Direct Care Bachelors</t>
  </si>
  <si>
    <t>Bachelors Level or 5+ years related experience</t>
  </si>
  <si>
    <t>21-1094, 21-1015, 21-1018, 21-1023, 39-1022</t>
  </si>
  <si>
    <t>Direct Care III (annual)</t>
  </si>
  <si>
    <t>Developmental Specialist,  Triage Specialist, Medical Assistant</t>
  </si>
  <si>
    <t>Certified Nursing Assistant  (hourly)</t>
  </si>
  <si>
    <t>Completed a state-approved education program and must pass their state’s competency exam. </t>
  </si>
  <si>
    <t>**PLEASE SEE NOTE BELOW  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</si>
  <si>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</si>
  <si>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</si>
  <si>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</si>
  <si>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</si>
  <si>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</si>
  <si>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</si>
  <si>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</si>
  <si>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</si>
  <si>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</si>
  <si>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</si>
  <si>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</si>
  <si>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</si>
  <si>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</si>
  <si>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</si>
  <si>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</si>
  <si>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</si>
  <si>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</si>
  <si>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</si>
  <si>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</si>
  <si>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</si>
  <si>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</si>
  <si>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</si>
  <si>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</si>
  <si>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</si>
  <si>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</si>
  <si>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</si>
  <si>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</si>
  <si>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</si>
  <si>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</si>
  <si>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</si>
  <si>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</si>
  <si>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</si>
  <si>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</si>
  <si>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 *</t>
  </si>
  <si>
    <t>Occupational Therapists</t>
  </si>
  <si>
    <r>
      <rPr>
        <b/>
        <sz val="20"/>
        <color rgb="FFFF0000"/>
        <rFont val="Aptos Narrow"/>
        <family val="2"/>
        <scheme val="minor"/>
      </rPr>
      <t>*PLEASE SEE NOTE BELOW</t>
    </r>
    <r>
      <rPr>
        <sz val="20"/>
        <color theme="1"/>
        <rFont val="Aptos Narrow"/>
        <family val="2"/>
        <scheme val="minor"/>
      </rPr>
      <t xml:space="preserve">
29-1129, 31-2011, 29-1122 (25%/25%/50%)</t>
    </r>
  </si>
  <si>
    <t>Occupational Therapist (annual) *</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</si>
  <si>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</si>
  <si>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</si>
  <si>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</si>
  <si>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</si>
  <si>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</si>
  <si>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</si>
  <si>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</si>
  <si>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</si>
  <si>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</si>
  <si>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 *</t>
  </si>
  <si>
    <r>
      <rPr>
        <b/>
        <sz val="20"/>
        <color rgb="FFFF0000"/>
        <rFont val="Aptos Narrow"/>
        <family val="2"/>
        <scheme val="minor"/>
      </rPr>
      <t>*PLEASE SEE NOTE BELOW</t>
    </r>
    <r>
      <rPr>
        <sz val="20"/>
        <color theme="1"/>
        <rFont val="Aptos Narrow"/>
        <family val="2"/>
        <scheme val="minor"/>
      </rPr>
      <t xml:space="preserve">
29-1129, 29-1127</t>
    </r>
  </si>
  <si>
    <t>Speech Language Pathologists (annual) *</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</si>
  <si>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</si>
  <si>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</si>
  <si>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</si>
  <si>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</si>
  <si>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</si>
  <si>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</si>
  <si>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</si>
  <si>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</si>
  <si>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r>
      <t xml:space="preserve">Clerical, Support &amp; Direct Care Relief Staff are benched to Direct Care </t>
    </r>
    <r>
      <rPr>
        <b/>
        <i/>
        <sz val="20"/>
        <color theme="1"/>
        <rFont val="Aptos Narrow"/>
        <family val="2"/>
        <scheme val="minor"/>
      </rPr>
      <t>**</t>
    </r>
  </si>
  <si>
    <t>Misc. BLS benchmarks</t>
  </si>
  <si>
    <t>Psychiatrist *</t>
  </si>
  <si>
    <t>M2021 BLS  NAICS 623200 (Nat'l)   Intellectual and Developmental Disability,   Residential, Mental Health, and Substance Abuse Facilities</t>
  </si>
  <si>
    <t>Medical Director</t>
  </si>
  <si>
    <t>M2022 BLS  (29-1222 Physicians) National Annual Mean</t>
  </si>
  <si>
    <t>Physician Assistants</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</si>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</sst>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409]mmmm\ d\,\ yyyy;@"/>
    <numFmt numFmtId="165" formatCode="&quot;$&quot;#,##0.00"/>
    <numFmt numFmtId="166" formatCode="&quot;$&quot;#,##0"/>
  </numFmts>
  <fonts count="10" x14ac:knownFonts="1">
    <font>
      <sz val="11"/>
      <color theme="1"/>
      <name val="Aptos Narrow"/>
      <family val="2"/>
      <scheme val="minor"/>
    </font>
    <font>
      <sz val="11"/>
      <color theme="1"/>
      <name val="Aptos Narrow"/>
      <family val="2"/>
      <scheme val="minor"/>
    </font>
    <font>
      <sz val="20"/>
      <color theme="1"/>
      <name val="Aptos Narrow"/>
      <family val="2"/>
      <scheme val="minor"/>
    </font>
    <font>
      <b/>
      <sz val="20"/>
      <name val="Aptos Narrow"/>
      <family val="2"/>
      <scheme val="minor"/>
    </font>
    <font>
      <b/>
      <sz val="20"/>
      <color rgb="FFFF0000"/>
      <name val="Aptos Narrow"/>
      <family val="2"/>
      <scheme val="minor"/>
    </font>
    <font>
      <b/>
      <sz val="20"/>
      <color theme="1"/>
      <name val="Aptos Narrow"/>
      <family val="2"/>
      <scheme val="minor"/>
    </font>
    <font>
      <b/>
      <i/>
      <sz val="20"/>
      <color theme="1"/>
      <name val="Aptos Narrow"/>
      <family val="2"/>
      <scheme val="minor"/>
    </font>
    <font>
      <i/>
      <sz val="20"/>
      <color theme="1"/>
      <name val="Aptos Narrow"/>
      <family val="2"/>
      <scheme val="minor"/>
    </font>
    <font>
      <b/>
      <sz val="12"/>
      <color indexed="81"/>
      <name val="Tahoma"/>
      <family val="2"/>
    </font>
    <font>
      <sz val="10"/>
      <color indexed="81"/>
      <name val="Tahoma"/>
      <family val="2"/>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cellStyleXfs>
  <cellXfs count="58">
    <xf numFmtId="0" fontId="0" fillId="0" borderId="0" xfId="0"/>
    <xf numFmtId="0" fontId="2" fillId="0" borderId="0" xfId="3" applyFont="1"/>
    <xf numFmtId="0" fontId="3" fillId="0" borderId="0" xfId="3" applyFont="1" applyAlignment="1">
      <alignment horizontal="center"/>
    </xf>
    <xf numFmtId="0" fontId="2" fillId="0" borderId="0" xfId="3" applyFont="1" applyAlignment="1">
      <alignment wrapText="1"/>
    </xf>
    <xf numFmtId="8" fontId="2" fillId="0" borderId="0" xfId="3" applyNumberFormat="1" applyFont="1"/>
    <xf numFmtId="17" fontId="4" fillId="0" borderId="0" xfId="3" applyNumberFormat="1" applyFont="1" applyAlignment="1">
      <alignment horizontal="center"/>
    </xf>
    <xf numFmtId="164" fontId="5" fillId="0" borderId="0" xfId="3" applyNumberFormat="1" applyFont="1" applyAlignment="1">
      <alignment horizontal="left" vertical="top"/>
    </xf>
    <xf numFmtId="0" fontId="5" fillId="0" borderId="0" xfId="3" applyFont="1" applyAlignment="1">
      <alignment horizontal="center"/>
    </xf>
    <xf numFmtId="0" fontId="5" fillId="0" borderId="0" xfId="3" applyFont="1"/>
    <xf numFmtId="9" fontId="5" fillId="0" borderId="0" xfId="3" applyNumberFormat="1" applyFont="1" applyAlignment="1">
      <alignment horizontal="center" wrapText="1"/>
    </xf>
    <xf numFmtId="0" fontId="5" fillId="0" borderId="0" xfId="3" applyFont="1" applyAlignment="1">
      <alignment horizontal="left" wrapText="1"/>
    </xf>
    <xf numFmtId="8" fontId="2" fillId="0" borderId="0" xfId="3" applyNumberFormat="1" applyFont="1" applyAlignment="1">
      <alignment horizontal="right"/>
    </xf>
    <xf numFmtId="0" fontId="6" fillId="0" borderId="1" xfId="3" applyFont="1" applyBorder="1"/>
    <xf numFmtId="165" fontId="2" fillId="0" borderId="2" xfId="3" applyNumberFormat="1" applyFont="1" applyBorder="1" applyAlignment="1">
      <alignment horizontal="center"/>
    </xf>
    <xf numFmtId="0" fontId="2" fillId="0" borderId="3" xfId="3" applyFont="1" applyBorder="1"/>
    <xf numFmtId="7" fontId="2" fillId="0" borderId="3" xfId="1" applyNumberFormat="1" applyFont="1" applyBorder="1"/>
    <xf numFmtId="8" fontId="2" fillId="0" borderId="4" xfId="3" applyNumberFormat="1" applyFont="1" applyBorder="1"/>
    <xf numFmtId="165" fontId="2" fillId="0" borderId="0" xfId="3" applyNumberFormat="1" applyFont="1" applyAlignment="1">
      <alignment horizontal="center"/>
    </xf>
    <xf numFmtId="0" fontId="6" fillId="0" borderId="5" xfId="3" applyFont="1" applyBorder="1"/>
    <xf numFmtId="166" fontId="2" fillId="0" borderId="6" xfId="3" applyNumberFormat="1" applyFont="1" applyBorder="1" applyAlignment="1">
      <alignment horizontal="center"/>
    </xf>
    <xf numFmtId="0" fontId="2" fillId="0" borderId="6" xfId="3" applyFont="1" applyBorder="1"/>
    <xf numFmtId="5" fontId="2" fillId="0" borderId="6" xfId="1" applyNumberFormat="1" applyFont="1" applyBorder="1"/>
    <xf numFmtId="8" fontId="2" fillId="0" borderId="7" xfId="3" applyNumberFormat="1" applyFont="1" applyBorder="1"/>
    <xf numFmtId="166" fontId="2" fillId="0" borderId="0" xfId="3" applyNumberFormat="1" applyFont="1" applyAlignment="1">
      <alignment horizontal="center"/>
    </xf>
    <xf numFmtId="0" fontId="2" fillId="0" borderId="1" xfId="3" applyFont="1" applyBorder="1"/>
    <xf numFmtId="0" fontId="2" fillId="0" borderId="8" xfId="3" applyFont="1" applyBorder="1"/>
    <xf numFmtId="0" fontId="2" fillId="0" borderId="5" xfId="3" applyFont="1" applyBorder="1"/>
    <xf numFmtId="5" fontId="2" fillId="0" borderId="0" xfId="1" applyNumberFormat="1" applyFont="1" applyBorder="1"/>
    <xf numFmtId="8" fontId="2" fillId="0" borderId="9" xfId="3" applyNumberFormat="1" applyFont="1" applyBorder="1"/>
    <xf numFmtId="0" fontId="2" fillId="0" borderId="1" xfId="3" applyFont="1" applyBorder="1" applyAlignment="1">
      <alignment wrapText="1"/>
    </xf>
    <xf numFmtId="0" fontId="2" fillId="0" borderId="5" xfId="3" applyFont="1" applyBorder="1" applyAlignment="1">
      <alignment wrapText="1"/>
    </xf>
    <xf numFmtId="7" fontId="2" fillId="0" borderId="0" xfId="1" applyNumberFormat="1" applyFont="1" applyBorder="1"/>
    <xf numFmtId="165" fontId="2" fillId="0" borderId="3" xfId="3" applyNumberFormat="1" applyFont="1" applyBorder="1" applyAlignment="1">
      <alignment horizontal="center"/>
    </xf>
    <xf numFmtId="7" fontId="2" fillId="0" borderId="3" xfId="1" applyNumberFormat="1" applyFont="1" applyFill="1" applyBorder="1"/>
    <xf numFmtId="5" fontId="2" fillId="0" borderId="6" xfId="1" applyNumberFormat="1" applyFont="1" applyFill="1" applyBorder="1"/>
    <xf numFmtId="0" fontId="6" fillId="0" borderId="8" xfId="3" applyFont="1" applyBorder="1"/>
    <xf numFmtId="165" fontId="2" fillId="0" borderId="0" xfId="3" applyNumberFormat="1" applyFont="1"/>
    <xf numFmtId="166" fontId="2" fillId="0" borderId="0" xfId="3" applyNumberFormat="1" applyFont="1"/>
    <xf numFmtId="0" fontId="7" fillId="0" borderId="0" xfId="3" applyFont="1" applyAlignment="1">
      <alignment horizontal="right" wrapText="1"/>
    </xf>
    <xf numFmtId="0" fontId="2" fillId="0" borderId="0" xfId="3" applyFont="1" applyAlignment="1">
      <alignment horizontal="center"/>
    </xf>
    <xf numFmtId="0" fontId="2" fillId="0" borderId="0" xfId="3" applyFont="1" applyAlignment="1">
      <alignment horizontal="right"/>
    </xf>
    <xf numFmtId="9" fontId="2" fillId="0" borderId="0" xfId="2" applyFont="1"/>
    <xf numFmtId="0" fontId="6" fillId="0" borderId="0" xfId="3" applyFont="1" applyAlignment="1">
      <alignment horizontal="right"/>
    </xf>
    <xf numFmtId="6" fontId="2" fillId="0" borderId="0" xfId="3" applyNumberFormat="1" applyFont="1" applyAlignment="1">
      <alignment horizontal="center"/>
    </xf>
    <xf numFmtId="0" fontId="5" fillId="0" borderId="0" xfId="3" applyFont="1" applyAlignment="1">
      <alignment horizontal="right"/>
    </xf>
    <xf numFmtId="0" fontId="5" fillId="0" borderId="0" xfId="3" applyFont="1" applyAlignment="1">
      <alignment horizontal="right" vertical="top"/>
    </xf>
    <xf numFmtId="0" fontId="2" fillId="0" borderId="0" xfId="3" applyFont="1" applyAlignment="1">
      <alignment horizontal="center"/>
    </xf>
    <xf numFmtId="0" fontId="4" fillId="0" borderId="0" xfId="3" applyFont="1" applyAlignment="1">
      <alignment horizontal="center"/>
    </xf>
    <xf numFmtId="0" fontId="2" fillId="0" borderId="0" xfId="3" applyFont="1" applyAlignment="1">
      <alignment horizontal="left" vertical="top" wrapText="1"/>
    </xf>
    <xf numFmtId="0" fontId="2" fillId="0" borderId="4" xfId="3" applyFont="1" applyBorder="1" applyAlignment="1">
      <alignment horizontal="left" vertical="center" wrapText="1"/>
    </xf>
    <xf numFmtId="0" fontId="2" fillId="0" borderId="7" xfId="3" applyFont="1" applyBorder="1" applyAlignment="1">
      <alignment horizontal="left" vertical="center" wrapText="1"/>
    </xf>
    <xf numFmtId="0" fontId="2" fillId="0" borderId="3" xfId="3" applyFont="1" applyBorder="1" applyAlignment="1">
      <alignment vertical="top" wrapText="1"/>
    </xf>
    <xf numFmtId="0" fontId="2" fillId="0" borderId="6" xfId="3" applyFont="1" applyBorder="1" applyAlignment="1">
      <alignment vertical="top" wrapText="1"/>
    </xf>
    <xf numFmtId="49" fontId="2" fillId="0" borderId="4" xfId="3" applyNumberFormat="1" applyFont="1" applyBorder="1" applyAlignment="1">
      <alignment horizontal="left" vertical="center" wrapText="1"/>
    </xf>
    <xf numFmtId="49" fontId="2" fillId="0" borderId="7" xfId="3" applyNumberFormat="1" applyFont="1" applyBorder="1" applyAlignment="1">
      <alignment horizontal="left" vertical="center" wrapText="1"/>
    </xf>
    <xf numFmtId="0" fontId="2" fillId="0" borderId="9" xfId="3" applyFont="1" applyBorder="1" applyAlignment="1">
      <alignment horizontal="left" vertical="center" wrapText="1"/>
    </xf>
    <xf numFmtId="0" fontId="2" fillId="0" borderId="3" xfId="3" applyFont="1" applyBorder="1" applyAlignment="1">
      <alignment horizontal="left" vertical="top" wrapText="1"/>
    </xf>
    <xf numFmtId="0" fontId="2" fillId="0" borderId="6" xfId="3" applyFont="1" applyBorder="1" applyAlignment="1">
      <alignment horizontal="left" vertical="top" wrapText="1"/>
    </xf>
  </cellXfs>
  <cellStyles count="4">
    <cellStyle name="Currency" xfId="1" builtinId="4"/>
    <cellStyle name="Normal" xfId="0" builtinId="0"/>
    <cellStyle name="Normal 5" xfId="3" xr:uid="{6D093828-A4E3-4325-BA6C-00C7A42B4E7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20BLS%20M2022%2053rd.xlsx" TargetMode="External"/><Relationship Id="rId1" Type="http://schemas.openxmlformats.org/officeDocument/2006/relationships/externalLinkPath" Target="file:///X:\Administrative%20Services-POS%20Policy%20Office\Rate%20Setting\Implementation%20&amp;%20Benchmarks\C.257%20%20BLS%20M2022%2053r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B4150-04F1-4BC0-AFDC-2B3858AE1AC6}">
  <sheetPr>
    <pageSetUpPr fitToPage="1"/>
  </sheetPr>
  <dimension ref="B1:M53"/>
  <sheetViews>
    <sheetView showGridLines="0" tabSelected="1" zoomScale="60" zoomScaleNormal="60" workbookViewId="0">
      <selection activeCell="P8" sqref="P8"/>
    </sheetView>
  </sheetViews>
  <sheetFormatPr defaultRowHeight="26.25" x14ac:dyDescent="0.4"/>
  <cols>
    <col min="1" max="1" width="5.5703125" style="1" customWidth="1"/>
    <col min="2" max="2" width="78.7109375" style="1" customWidth="1"/>
    <col min="3" max="3" width="25.85546875" style="1" customWidth="1"/>
    <col min="4" max="4" width="71.5703125" style="1" customWidth="1"/>
    <col min="5" max="5" width="69.140625" style="3" customWidth="1"/>
    <col min="6" max="6" width="46.140625" style="3" customWidth="1"/>
    <col min="7" max="8" width="9.140625" style="1"/>
    <col min="9" max="9" width="22.28515625" style="1" customWidth="1"/>
    <col min="10" max="10" width="9.140625" style="1"/>
    <col min="11" max="11" width="22.42578125" style="4" customWidth="1"/>
    <col min="12" max="12" width="9.140625" style="1"/>
    <col min="13" max="13" width="19.42578125" style="1" customWidth="1"/>
    <col min="14" max="238" width="9.140625" style="1"/>
    <col min="239" max="239" width="5.5703125" style="1" customWidth="1"/>
    <col min="240" max="240" width="58" style="1" customWidth="1"/>
    <col min="241" max="241" width="24.140625" style="1" customWidth="1"/>
    <col min="242" max="243" width="0" style="1" hidden="1" customWidth="1"/>
    <col min="244" max="244" width="61.42578125" style="1" customWidth="1"/>
    <col min="245" max="245" width="62.140625" style="1" customWidth="1"/>
    <col min="246" max="249" width="0" style="1" hidden="1" customWidth="1"/>
    <col min="250" max="494" width="9.140625" style="1"/>
    <col min="495" max="495" width="5.5703125" style="1" customWidth="1"/>
    <col min="496" max="496" width="58" style="1" customWidth="1"/>
    <col min="497" max="497" width="24.140625" style="1" customWidth="1"/>
    <col min="498" max="499" width="0" style="1" hidden="1" customWidth="1"/>
    <col min="500" max="500" width="61.42578125" style="1" customWidth="1"/>
    <col min="501" max="501" width="62.140625" style="1" customWidth="1"/>
    <col min="502" max="505" width="0" style="1" hidden="1" customWidth="1"/>
    <col min="506" max="750" width="9.140625" style="1"/>
    <col min="751" max="751" width="5.5703125" style="1" customWidth="1"/>
    <col min="752" max="752" width="58" style="1" customWidth="1"/>
    <col min="753" max="753" width="24.140625" style="1" customWidth="1"/>
    <col min="754" max="755" width="0" style="1" hidden="1" customWidth="1"/>
    <col min="756" max="756" width="61.42578125" style="1" customWidth="1"/>
    <col min="757" max="757" width="62.140625" style="1" customWidth="1"/>
    <col min="758" max="761" width="0" style="1" hidden="1" customWidth="1"/>
    <col min="762" max="1006" width="9.140625" style="1"/>
    <col min="1007" max="1007" width="5.5703125" style="1" customWidth="1"/>
    <col min="1008" max="1008" width="58" style="1" customWidth="1"/>
    <col min="1009" max="1009" width="24.140625" style="1" customWidth="1"/>
    <col min="1010" max="1011" width="0" style="1" hidden="1" customWidth="1"/>
    <col min="1012" max="1012" width="61.42578125" style="1" customWidth="1"/>
    <col min="1013" max="1013" width="62.140625" style="1" customWidth="1"/>
    <col min="1014" max="1017" width="0" style="1" hidden="1" customWidth="1"/>
    <col min="1018" max="1262" width="9.140625" style="1"/>
    <col min="1263" max="1263" width="5.5703125" style="1" customWidth="1"/>
    <col min="1264" max="1264" width="58" style="1" customWidth="1"/>
    <col min="1265" max="1265" width="24.140625" style="1" customWidth="1"/>
    <col min="1266" max="1267" width="0" style="1" hidden="1" customWidth="1"/>
    <col min="1268" max="1268" width="61.42578125" style="1" customWidth="1"/>
    <col min="1269" max="1269" width="62.140625" style="1" customWidth="1"/>
    <col min="1270" max="1273" width="0" style="1" hidden="1" customWidth="1"/>
    <col min="1274" max="1518" width="9.140625" style="1"/>
    <col min="1519" max="1519" width="5.5703125" style="1" customWidth="1"/>
    <col min="1520" max="1520" width="58" style="1" customWidth="1"/>
    <col min="1521" max="1521" width="24.140625" style="1" customWidth="1"/>
    <col min="1522" max="1523" width="0" style="1" hidden="1" customWidth="1"/>
    <col min="1524" max="1524" width="61.42578125" style="1" customWidth="1"/>
    <col min="1525" max="1525" width="62.140625" style="1" customWidth="1"/>
    <col min="1526" max="1529" width="0" style="1" hidden="1" customWidth="1"/>
    <col min="1530" max="1774" width="9.140625" style="1"/>
    <col min="1775" max="1775" width="5.5703125" style="1" customWidth="1"/>
    <col min="1776" max="1776" width="58" style="1" customWidth="1"/>
    <col min="1777" max="1777" width="24.140625" style="1" customWidth="1"/>
    <col min="1778" max="1779" width="0" style="1" hidden="1" customWidth="1"/>
    <col min="1780" max="1780" width="61.42578125" style="1" customWidth="1"/>
    <col min="1781" max="1781" width="62.140625" style="1" customWidth="1"/>
    <col min="1782" max="1785" width="0" style="1" hidden="1" customWidth="1"/>
    <col min="1786" max="2030" width="9.140625" style="1"/>
    <col min="2031" max="2031" width="5.5703125" style="1" customWidth="1"/>
    <col min="2032" max="2032" width="58" style="1" customWidth="1"/>
    <col min="2033" max="2033" width="24.140625" style="1" customWidth="1"/>
    <col min="2034" max="2035" width="0" style="1" hidden="1" customWidth="1"/>
    <col min="2036" max="2036" width="61.42578125" style="1" customWidth="1"/>
    <col min="2037" max="2037" width="62.140625" style="1" customWidth="1"/>
    <col min="2038" max="2041" width="0" style="1" hidden="1" customWidth="1"/>
    <col min="2042" max="2286" width="9.140625" style="1"/>
    <col min="2287" max="2287" width="5.5703125" style="1" customWidth="1"/>
    <col min="2288" max="2288" width="58" style="1" customWidth="1"/>
    <col min="2289" max="2289" width="24.140625" style="1" customWidth="1"/>
    <col min="2290" max="2291" width="0" style="1" hidden="1" customWidth="1"/>
    <col min="2292" max="2292" width="61.42578125" style="1" customWidth="1"/>
    <col min="2293" max="2293" width="62.140625" style="1" customWidth="1"/>
    <col min="2294" max="2297" width="0" style="1" hidden="1" customWidth="1"/>
    <col min="2298" max="2542" width="9.140625" style="1"/>
    <col min="2543" max="2543" width="5.5703125" style="1" customWidth="1"/>
    <col min="2544" max="2544" width="58" style="1" customWidth="1"/>
    <col min="2545" max="2545" width="24.140625" style="1" customWidth="1"/>
    <col min="2546" max="2547" width="0" style="1" hidden="1" customWidth="1"/>
    <col min="2548" max="2548" width="61.42578125" style="1" customWidth="1"/>
    <col min="2549" max="2549" width="62.140625" style="1" customWidth="1"/>
    <col min="2550" max="2553" width="0" style="1" hidden="1" customWidth="1"/>
    <col min="2554" max="2798" width="9.140625" style="1"/>
    <col min="2799" max="2799" width="5.5703125" style="1" customWidth="1"/>
    <col min="2800" max="2800" width="58" style="1" customWidth="1"/>
    <col min="2801" max="2801" width="24.140625" style="1" customWidth="1"/>
    <col min="2802" max="2803" width="0" style="1" hidden="1" customWidth="1"/>
    <col min="2804" max="2804" width="61.42578125" style="1" customWidth="1"/>
    <col min="2805" max="2805" width="62.140625" style="1" customWidth="1"/>
    <col min="2806" max="2809" width="0" style="1" hidden="1" customWidth="1"/>
    <col min="2810" max="3054" width="9.140625" style="1"/>
    <col min="3055" max="3055" width="5.5703125" style="1" customWidth="1"/>
    <col min="3056" max="3056" width="58" style="1" customWidth="1"/>
    <col min="3057" max="3057" width="24.140625" style="1" customWidth="1"/>
    <col min="3058" max="3059" width="0" style="1" hidden="1" customWidth="1"/>
    <col min="3060" max="3060" width="61.42578125" style="1" customWidth="1"/>
    <col min="3061" max="3061" width="62.140625" style="1" customWidth="1"/>
    <col min="3062" max="3065" width="0" style="1" hidden="1" customWidth="1"/>
    <col min="3066" max="3310" width="9.140625" style="1"/>
    <col min="3311" max="3311" width="5.5703125" style="1" customWidth="1"/>
    <col min="3312" max="3312" width="58" style="1" customWidth="1"/>
    <col min="3313" max="3313" width="24.140625" style="1" customWidth="1"/>
    <col min="3314" max="3315" width="0" style="1" hidden="1" customWidth="1"/>
    <col min="3316" max="3316" width="61.42578125" style="1" customWidth="1"/>
    <col min="3317" max="3317" width="62.140625" style="1" customWidth="1"/>
    <col min="3318" max="3321" width="0" style="1" hidden="1" customWidth="1"/>
    <col min="3322" max="3566" width="9.140625" style="1"/>
    <col min="3567" max="3567" width="5.5703125" style="1" customWidth="1"/>
    <col min="3568" max="3568" width="58" style="1" customWidth="1"/>
    <col min="3569" max="3569" width="24.140625" style="1" customWidth="1"/>
    <col min="3570" max="3571" width="0" style="1" hidden="1" customWidth="1"/>
    <col min="3572" max="3572" width="61.42578125" style="1" customWidth="1"/>
    <col min="3573" max="3573" width="62.140625" style="1" customWidth="1"/>
    <col min="3574" max="3577" width="0" style="1" hidden="1" customWidth="1"/>
    <col min="3578" max="3822" width="9.140625" style="1"/>
    <col min="3823" max="3823" width="5.5703125" style="1" customWidth="1"/>
    <col min="3824" max="3824" width="58" style="1" customWidth="1"/>
    <col min="3825" max="3825" width="24.140625" style="1" customWidth="1"/>
    <col min="3826" max="3827" width="0" style="1" hidden="1" customWidth="1"/>
    <col min="3828" max="3828" width="61.42578125" style="1" customWidth="1"/>
    <col min="3829" max="3829" width="62.140625" style="1" customWidth="1"/>
    <col min="3830" max="3833" width="0" style="1" hidden="1" customWidth="1"/>
    <col min="3834" max="4078" width="9.140625" style="1"/>
    <col min="4079" max="4079" width="5.5703125" style="1" customWidth="1"/>
    <col min="4080" max="4080" width="58" style="1" customWidth="1"/>
    <col min="4081" max="4081" width="24.140625" style="1" customWidth="1"/>
    <col min="4082" max="4083" width="0" style="1" hidden="1" customWidth="1"/>
    <col min="4084" max="4084" width="61.42578125" style="1" customWidth="1"/>
    <col min="4085" max="4085" width="62.140625" style="1" customWidth="1"/>
    <col min="4086" max="4089" width="0" style="1" hidden="1" customWidth="1"/>
    <col min="4090" max="4334" width="9.140625" style="1"/>
    <col min="4335" max="4335" width="5.5703125" style="1" customWidth="1"/>
    <col min="4336" max="4336" width="58" style="1" customWidth="1"/>
    <col min="4337" max="4337" width="24.140625" style="1" customWidth="1"/>
    <col min="4338" max="4339" width="0" style="1" hidden="1" customWidth="1"/>
    <col min="4340" max="4340" width="61.42578125" style="1" customWidth="1"/>
    <col min="4341" max="4341" width="62.140625" style="1" customWidth="1"/>
    <col min="4342" max="4345" width="0" style="1" hidden="1" customWidth="1"/>
    <col min="4346" max="4590" width="9.140625" style="1"/>
    <col min="4591" max="4591" width="5.5703125" style="1" customWidth="1"/>
    <col min="4592" max="4592" width="58" style="1" customWidth="1"/>
    <col min="4593" max="4593" width="24.140625" style="1" customWidth="1"/>
    <col min="4594" max="4595" width="0" style="1" hidden="1" customWidth="1"/>
    <col min="4596" max="4596" width="61.42578125" style="1" customWidth="1"/>
    <col min="4597" max="4597" width="62.140625" style="1" customWidth="1"/>
    <col min="4598" max="4601" width="0" style="1" hidden="1" customWidth="1"/>
    <col min="4602" max="4846" width="9.140625" style="1"/>
    <col min="4847" max="4847" width="5.5703125" style="1" customWidth="1"/>
    <col min="4848" max="4848" width="58" style="1" customWidth="1"/>
    <col min="4849" max="4849" width="24.140625" style="1" customWidth="1"/>
    <col min="4850" max="4851" width="0" style="1" hidden="1" customWidth="1"/>
    <col min="4852" max="4852" width="61.42578125" style="1" customWidth="1"/>
    <col min="4853" max="4853" width="62.140625" style="1" customWidth="1"/>
    <col min="4854" max="4857" width="0" style="1" hidden="1" customWidth="1"/>
    <col min="4858" max="5102" width="9.140625" style="1"/>
    <col min="5103" max="5103" width="5.5703125" style="1" customWidth="1"/>
    <col min="5104" max="5104" width="58" style="1" customWidth="1"/>
    <col min="5105" max="5105" width="24.140625" style="1" customWidth="1"/>
    <col min="5106" max="5107" width="0" style="1" hidden="1" customWidth="1"/>
    <col min="5108" max="5108" width="61.42578125" style="1" customWidth="1"/>
    <col min="5109" max="5109" width="62.140625" style="1" customWidth="1"/>
    <col min="5110" max="5113" width="0" style="1" hidden="1" customWidth="1"/>
    <col min="5114" max="5358" width="9.140625" style="1"/>
    <col min="5359" max="5359" width="5.5703125" style="1" customWidth="1"/>
    <col min="5360" max="5360" width="58" style="1" customWidth="1"/>
    <col min="5361" max="5361" width="24.140625" style="1" customWidth="1"/>
    <col min="5362" max="5363" width="0" style="1" hidden="1" customWidth="1"/>
    <col min="5364" max="5364" width="61.42578125" style="1" customWidth="1"/>
    <col min="5365" max="5365" width="62.140625" style="1" customWidth="1"/>
    <col min="5366" max="5369" width="0" style="1" hidden="1" customWidth="1"/>
    <col min="5370" max="5614" width="9.140625" style="1"/>
    <col min="5615" max="5615" width="5.5703125" style="1" customWidth="1"/>
    <col min="5616" max="5616" width="58" style="1" customWidth="1"/>
    <col min="5617" max="5617" width="24.140625" style="1" customWidth="1"/>
    <col min="5618" max="5619" width="0" style="1" hidden="1" customWidth="1"/>
    <col min="5620" max="5620" width="61.42578125" style="1" customWidth="1"/>
    <col min="5621" max="5621" width="62.140625" style="1" customWidth="1"/>
    <col min="5622" max="5625" width="0" style="1" hidden="1" customWidth="1"/>
    <col min="5626" max="5870" width="9.140625" style="1"/>
    <col min="5871" max="5871" width="5.5703125" style="1" customWidth="1"/>
    <col min="5872" max="5872" width="58" style="1" customWidth="1"/>
    <col min="5873" max="5873" width="24.140625" style="1" customWidth="1"/>
    <col min="5874" max="5875" width="0" style="1" hidden="1" customWidth="1"/>
    <col min="5876" max="5876" width="61.42578125" style="1" customWidth="1"/>
    <col min="5877" max="5877" width="62.140625" style="1" customWidth="1"/>
    <col min="5878" max="5881" width="0" style="1" hidden="1" customWidth="1"/>
    <col min="5882" max="6126" width="9.140625" style="1"/>
    <col min="6127" max="6127" width="5.5703125" style="1" customWidth="1"/>
    <col min="6128" max="6128" width="58" style="1" customWidth="1"/>
    <col min="6129" max="6129" width="24.140625" style="1" customWidth="1"/>
    <col min="6130" max="6131" width="0" style="1" hidden="1" customWidth="1"/>
    <col min="6132" max="6132" width="61.42578125" style="1" customWidth="1"/>
    <col min="6133" max="6133" width="62.140625" style="1" customWidth="1"/>
    <col min="6134" max="6137" width="0" style="1" hidden="1" customWidth="1"/>
    <col min="6138" max="6382" width="9.140625" style="1"/>
    <col min="6383" max="6383" width="5.5703125" style="1" customWidth="1"/>
    <col min="6384" max="6384" width="58" style="1" customWidth="1"/>
    <col min="6385" max="6385" width="24.140625" style="1" customWidth="1"/>
    <col min="6386" max="6387" width="0" style="1" hidden="1" customWidth="1"/>
    <col min="6388" max="6388" width="61.42578125" style="1" customWidth="1"/>
    <col min="6389" max="6389" width="62.140625" style="1" customWidth="1"/>
    <col min="6390" max="6393" width="0" style="1" hidden="1" customWidth="1"/>
    <col min="6394" max="6638" width="9.140625" style="1"/>
    <col min="6639" max="6639" width="5.5703125" style="1" customWidth="1"/>
    <col min="6640" max="6640" width="58" style="1" customWidth="1"/>
    <col min="6641" max="6641" width="24.140625" style="1" customWidth="1"/>
    <col min="6642" max="6643" width="0" style="1" hidden="1" customWidth="1"/>
    <col min="6644" max="6644" width="61.42578125" style="1" customWidth="1"/>
    <col min="6645" max="6645" width="62.140625" style="1" customWidth="1"/>
    <col min="6646" max="6649" width="0" style="1" hidden="1" customWidth="1"/>
    <col min="6650" max="6894" width="9.140625" style="1"/>
    <col min="6895" max="6895" width="5.5703125" style="1" customWidth="1"/>
    <col min="6896" max="6896" width="58" style="1" customWidth="1"/>
    <col min="6897" max="6897" width="24.140625" style="1" customWidth="1"/>
    <col min="6898" max="6899" width="0" style="1" hidden="1" customWidth="1"/>
    <col min="6900" max="6900" width="61.42578125" style="1" customWidth="1"/>
    <col min="6901" max="6901" width="62.140625" style="1" customWidth="1"/>
    <col min="6902" max="6905" width="0" style="1" hidden="1" customWidth="1"/>
    <col min="6906" max="7150" width="9.140625" style="1"/>
    <col min="7151" max="7151" width="5.5703125" style="1" customWidth="1"/>
    <col min="7152" max="7152" width="58" style="1" customWidth="1"/>
    <col min="7153" max="7153" width="24.140625" style="1" customWidth="1"/>
    <col min="7154" max="7155" width="0" style="1" hidden="1" customWidth="1"/>
    <col min="7156" max="7156" width="61.42578125" style="1" customWidth="1"/>
    <col min="7157" max="7157" width="62.140625" style="1" customWidth="1"/>
    <col min="7158" max="7161" width="0" style="1" hidden="1" customWidth="1"/>
    <col min="7162" max="7406" width="9.140625" style="1"/>
    <col min="7407" max="7407" width="5.5703125" style="1" customWidth="1"/>
    <col min="7408" max="7408" width="58" style="1" customWidth="1"/>
    <col min="7409" max="7409" width="24.140625" style="1" customWidth="1"/>
    <col min="7410" max="7411" width="0" style="1" hidden="1" customWidth="1"/>
    <col min="7412" max="7412" width="61.42578125" style="1" customWidth="1"/>
    <col min="7413" max="7413" width="62.140625" style="1" customWidth="1"/>
    <col min="7414" max="7417" width="0" style="1" hidden="1" customWidth="1"/>
    <col min="7418" max="7662" width="9.140625" style="1"/>
    <col min="7663" max="7663" width="5.5703125" style="1" customWidth="1"/>
    <col min="7664" max="7664" width="58" style="1" customWidth="1"/>
    <col min="7665" max="7665" width="24.140625" style="1" customWidth="1"/>
    <col min="7666" max="7667" width="0" style="1" hidden="1" customWidth="1"/>
    <col min="7668" max="7668" width="61.42578125" style="1" customWidth="1"/>
    <col min="7669" max="7669" width="62.140625" style="1" customWidth="1"/>
    <col min="7670" max="7673" width="0" style="1" hidden="1" customWidth="1"/>
    <col min="7674" max="7918" width="9.140625" style="1"/>
    <col min="7919" max="7919" width="5.5703125" style="1" customWidth="1"/>
    <col min="7920" max="7920" width="58" style="1" customWidth="1"/>
    <col min="7921" max="7921" width="24.140625" style="1" customWidth="1"/>
    <col min="7922" max="7923" width="0" style="1" hidden="1" customWidth="1"/>
    <col min="7924" max="7924" width="61.42578125" style="1" customWidth="1"/>
    <col min="7925" max="7925" width="62.140625" style="1" customWidth="1"/>
    <col min="7926" max="7929" width="0" style="1" hidden="1" customWidth="1"/>
    <col min="7930" max="8174" width="9.140625" style="1"/>
    <col min="8175" max="8175" width="5.5703125" style="1" customWidth="1"/>
    <col min="8176" max="8176" width="58" style="1" customWidth="1"/>
    <col min="8177" max="8177" width="24.140625" style="1" customWidth="1"/>
    <col min="8178" max="8179" width="0" style="1" hidden="1" customWidth="1"/>
    <col min="8180" max="8180" width="61.42578125" style="1" customWidth="1"/>
    <col min="8181" max="8181" width="62.140625" style="1" customWidth="1"/>
    <col min="8182" max="8185" width="0" style="1" hidden="1" customWidth="1"/>
    <col min="8186" max="8430" width="9.140625" style="1"/>
    <col min="8431" max="8431" width="5.5703125" style="1" customWidth="1"/>
    <col min="8432" max="8432" width="58" style="1" customWidth="1"/>
    <col min="8433" max="8433" width="24.140625" style="1" customWidth="1"/>
    <col min="8434" max="8435" width="0" style="1" hidden="1" customWidth="1"/>
    <col min="8436" max="8436" width="61.42578125" style="1" customWidth="1"/>
    <col min="8437" max="8437" width="62.140625" style="1" customWidth="1"/>
    <col min="8438" max="8441" width="0" style="1" hidden="1" customWidth="1"/>
    <col min="8442" max="8686" width="9.140625" style="1"/>
    <col min="8687" max="8687" width="5.5703125" style="1" customWidth="1"/>
    <col min="8688" max="8688" width="58" style="1" customWidth="1"/>
    <col min="8689" max="8689" width="24.140625" style="1" customWidth="1"/>
    <col min="8690" max="8691" width="0" style="1" hidden="1" customWidth="1"/>
    <col min="8692" max="8692" width="61.42578125" style="1" customWidth="1"/>
    <col min="8693" max="8693" width="62.140625" style="1" customWidth="1"/>
    <col min="8694" max="8697" width="0" style="1" hidden="1" customWidth="1"/>
    <col min="8698" max="8942" width="9.140625" style="1"/>
    <col min="8943" max="8943" width="5.5703125" style="1" customWidth="1"/>
    <col min="8944" max="8944" width="58" style="1" customWidth="1"/>
    <col min="8945" max="8945" width="24.140625" style="1" customWidth="1"/>
    <col min="8946" max="8947" width="0" style="1" hidden="1" customWidth="1"/>
    <col min="8948" max="8948" width="61.42578125" style="1" customWidth="1"/>
    <col min="8949" max="8949" width="62.140625" style="1" customWidth="1"/>
    <col min="8950" max="8953" width="0" style="1" hidden="1" customWidth="1"/>
    <col min="8954" max="9198" width="9.140625" style="1"/>
    <col min="9199" max="9199" width="5.5703125" style="1" customWidth="1"/>
    <col min="9200" max="9200" width="58" style="1" customWidth="1"/>
    <col min="9201" max="9201" width="24.140625" style="1" customWidth="1"/>
    <col min="9202" max="9203" width="0" style="1" hidden="1" customWidth="1"/>
    <col min="9204" max="9204" width="61.42578125" style="1" customWidth="1"/>
    <col min="9205" max="9205" width="62.140625" style="1" customWidth="1"/>
    <col min="9206" max="9209" width="0" style="1" hidden="1" customWidth="1"/>
    <col min="9210" max="9454" width="9.140625" style="1"/>
    <col min="9455" max="9455" width="5.5703125" style="1" customWidth="1"/>
    <col min="9456" max="9456" width="58" style="1" customWidth="1"/>
    <col min="9457" max="9457" width="24.140625" style="1" customWidth="1"/>
    <col min="9458" max="9459" width="0" style="1" hidden="1" customWidth="1"/>
    <col min="9460" max="9460" width="61.42578125" style="1" customWidth="1"/>
    <col min="9461" max="9461" width="62.140625" style="1" customWidth="1"/>
    <col min="9462" max="9465" width="0" style="1" hidden="1" customWidth="1"/>
    <col min="9466" max="9710" width="9.140625" style="1"/>
    <col min="9711" max="9711" width="5.5703125" style="1" customWidth="1"/>
    <col min="9712" max="9712" width="58" style="1" customWidth="1"/>
    <col min="9713" max="9713" width="24.140625" style="1" customWidth="1"/>
    <col min="9714" max="9715" width="0" style="1" hidden="1" customWidth="1"/>
    <col min="9716" max="9716" width="61.42578125" style="1" customWidth="1"/>
    <col min="9717" max="9717" width="62.140625" style="1" customWidth="1"/>
    <col min="9718" max="9721" width="0" style="1" hidden="1" customWidth="1"/>
    <col min="9722" max="9966" width="9.140625" style="1"/>
    <col min="9967" max="9967" width="5.5703125" style="1" customWidth="1"/>
    <col min="9968" max="9968" width="58" style="1" customWidth="1"/>
    <col min="9969" max="9969" width="24.140625" style="1" customWidth="1"/>
    <col min="9970" max="9971" width="0" style="1" hidden="1" customWidth="1"/>
    <col min="9972" max="9972" width="61.42578125" style="1" customWidth="1"/>
    <col min="9973" max="9973" width="62.140625" style="1" customWidth="1"/>
    <col min="9974" max="9977" width="0" style="1" hidden="1" customWidth="1"/>
    <col min="9978" max="10222" width="9.140625" style="1"/>
    <col min="10223" max="10223" width="5.5703125" style="1" customWidth="1"/>
    <col min="10224" max="10224" width="58" style="1" customWidth="1"/>
    <col min="10225" max="10225" width="24.140625" style="1" customWidth="1"/>
    <col min="10226" max="10227" width="0" style="1" hidden="1" customWidth="1"/>
    <col min="10228" max="10228" width="61.42578125" style="1" customWidth="1"/>
    <col min="10229" max="10229" width="62.140625" style="1" customWidth="1"/>
    <col min="10230" max="10233" width="0" style="1" hidden="1" customWidth="1"/>
    <col min="10234" max="10478" width="9.140625" style="1"/>
    <col min="10479" max="10479" width="5.5703125" style="1" customWidth="1"/>
    <col min="10480" max="10480" width="58" style="1" customWidth="1"/>
    <col min="10481" max="10481" width="24.140625" style="1" customWidth="1"/>
    <col min="10482" max="10483" width="0" style="1" hidden="1" customWidth="1"/>
    <col min="10484" max="10484" width="61.42578125" style="1" customWidth="1"/>
    <col min="10485" max="10485" width="62.140625" style="1" customWidth="1"/>
    <col min="10486" max="10489" width="0" style="1" hidden="1" customWidth="1"/>
    <col min="10490" max="10734" width="9.140625" style="1"/>
    <col min="10735" max="10735" width="5.5703125" style="1" customWidth="1"/>
    <col min="10736" max="10736" width="58" style="1" customWidth="1"/>
    <col min="10737" max="10737" width="24.140625" style="1" customWidth="1"/>
    <col min="10738" max="10739" width="0" style="1" hidden="1" customWidth="1"/>
    <col min="10740" max="10740" width="61.42578125" style="1" customWidth="1"/>
    <col min="10741" max="10741" width="62.140625" style="1" customWidth="1"/>
    <col min="10742" max="10745" width="0" style="1" hidden="1" customWidth="1"/>
    <col min="10746" max="10990" width="9.140625" style="1"/>
    <col min="10991" max="10991" width="5.5703125" style="1" customWidth="1"/>
    <col min="10992" max="10992" width="58" style="1" customWidth="1"/>
    <col min="10993" max="10993" width="24.140625" style="1" customWidth="1"/>
    <col min="10994" max="10995" width="0" style="1" hidden="1" customWidth="1"/>
    <col min="10996" max="10996" width="61.42578125" style="1" customWidth="1"/>
    <col min="10997" max="10997" width="62.140625" style="1" customWidth="1"/>
    <col min="10998" max="11001" width="0" style="1" hidden="1" customWidth="1"/>
    <col min="11002" max="11246" width="9.140625" style="1"/>
    <col min="11247" max="11247" width="5.5703125" style="1" customWidth="1"/>
    <col min="11248" max="11248" width="58" style="1" customWidth="1"/>
    <col min="11249" max="11249" width="24.140625" style="1" customWidth="1"/>
    <col min="11250" max="11251" width="0" style="1" hidden="1" customWidth="1"/>
    <col min="11252" max="11252" width="61.42578125" style="1" customWidth="1"/>
    <col min="11253" max="11253" width="62.140625" style="1" customWidth="1"/>
    <col min="11254" max="11257" width="0" style="1" hidden="1" customWidth="1"/>
    <col min="11258" max="11502" width="9.140625" style="1"/>
    <col min="11503" max="11503" width="5.5703125" style="1" customWidth="1"/>
    <col min="11504" max="11504" width="58" style="1" customWidth="1"/>
    <col min="11505" max="11505" width="24.140625" style="1" customWidth="1"/>
    <col min="11506" max="11507" width="0" style="1" hidden="1" customWidth="1"/>
    <col min="11508" max="11508" width="61.42578125" style="1" customWidth="1"/>
    <col min="11509" max="11509" width="62.140625" style="1" customWidth="1"/>
    <col min="11510" max="11513" width="0" style="1" hidden="1" customWidth="1"/>
    <col min="11514" max="11758" width="9.140625" style="1"/>
    <col min="11759" max="11759" width="5.5703125" style="1" customWidth="1"/>
    <col min="11760" max="11760" width="58" style="1" customWidth="1"/>
    <col min="11761" max="11761" width="24.140625" style="1" customWidth="1"/>
    <col min="11762" max="11763" width="0" style="1" hidden="1" customWidth="1"/>
    <col min="11764" max="11764" width="61.42578125" style="1" customWidth="1"/>
    <col min="11765" max="11765" width="62.140625" style="1" customWidth="1"/>
    <col min="11766" max="11769" width="0" style="1" hidden="1" customWidth="1"/>
    <col min="11770" max="12014" width="9.140625" style="1"/>
    <col min="12015" max="12015" width="5.5703125" style="1" customWidth="1"/>
    <col min="12016" max="12016" width="58" style="1" customWidth="1"/>
    <col min="12017" max="12017" width="24.140625" style="1" customWidth="1"/>
    <col min="12018" max="12019" width="0" style="1" hidden="1" customWidth="1"/>
    <col min="12020" max="12020" width="61.42578125" style="1" customWidth="1"/>
    <col min="12021" max="12021" width="62.140625" style="1" customWidth="1"/>
    <col min="12022" max="12025" width="0" style="1" hidden="1" customWidth="1"/>
    <col min="12026" max="12270" width="9.140625" style="1"/>
    <col min="12271" max="12271" width="5.5703125" style="1" customWidth="1"/>
    <col min="12272" max="12272" width="58" style="1" customWidth="1"/>
    <col min="12273" max="12273" width="24.140625" style="1" customWidth="1"/>
    <col min="12274" max="12275" width="0" style="1" hidden="1" customWidth="1"/>
    <col min="12276" max="12276" width="61.42578125" style="1" customWidth="1"/>
    <col min="12277" max="12277" width="62.140625" style="1" customWidth="1"/>
    <col min="12278" max="12281" width="0" style="1" hidden="1" customWidth="1"/>
    <col min="12282" max="12526" width="9.140625" style="1"/>
    <col min="12527" max="12527" width="5.5703125" style="1" customWidth="1"/>
    <col min="12528" max="12528" width="58" style="1" customWidth="1"/>
    <col min="12529" max="12529" width="24.140625" style="1" customWidth="1"/>
    <col min="12530" max="12531" width="0" style="1" hidden="1" customWidth="1"/>
    <col min="12532" max="12532" width="61.42578125" style="1" customWidth="1"/>
    <col min="12533" max="12533" width="62.140625" style="1" customWidth="1"/>
    <col min="12534" max="12537" width="0" style="1" hidden="1" customWidth="1"/>
    <col min="12538" max="12782" width="9.140625" style="1"/>
    <col min="12783" max="12783" width="5.5703125" style="1" customWidth="1"/>
    <col min="12784" max="12784" width="58" style="1" customWidth="1"/>
    <col min="12785" max="12785" width="24.140625" style="1" customWidth="1"/>
    <col min="12786" max="12787" width="0" style="1" hidden="1" customWidth="1"/>
    <col min="12788" max="12788" width="61.42578125" style="1" customWidth="1"/>
    <col min="12789" max="12789" width="62.140625" style="1" customWidth="1"/>
    <col min="12790" max="12793" width="0" style="1" hidden="1" customWidth="1"/>
    <col min="12794" max="13038" width="9.140625" style="1"/>
    <col min="13039" max="13039" width="5.5703125" style="1" customWidth="1"/>
    <col min="13040" max="13040" width="58" style="1" customWidth="1"/>
    <col min="13041" max="13041" width="24.140625" style="1" customWidth="1"/>
    <col min="13042" max="13043" width="0" style="1" hidden="1" customWidth="1"/>
    <col min="13044" max="13044" width="61.42578125" style="1" customWidth="1"/>
    <col min="13045" max="13045" width="62.140625" style="1" customWidth="1"/>
    <col min="13046" max="13049" width="0" style="1" hidden="1" customWidth="1"/>
    <col min="13050" max="13294" width="9.140625" style="1"/>
    <col min="13295" max="13295" width="5.5703125" style="1" customWidth="1"/>
    <col min="13296" max="13296" width="58" style="1" customWidth="1"/>
    <col min="13297" max="13297" width="24.140625" style="1" customWidth="1"/>
    <col min="13298" max="13299" width="0" style="1" hidden="1" customWidth="1"/>
    <col min="13300" max="13300" width="61.42578125" style="1" customWidth="1"/>
    <col min="13301" max="13301" width="62.140625" style="1" customWidth="1"/>
    <col min="13302" max="13305" width="0" style="1" hidden="1" customWidth="1"/>
    <col min="13306" max="13550" width="9.140625" style="1"/>
    <col min="13551" max="13551" width="5.5703125" style="1" customWidth="1"/>
    <col min="13552" max="13552" width="58" style="1" customWidth="1"/>
    <col min="13553" max="13553" width="24.140625" style="1" customWidth="1"/>
    <col min="13554" max="13555" width="0" style="1" hidden="1" customWidth="1"/>
    <col min="13556" max="13556" width="61.42578125" style="1" customWidth="1"/>
    <col min="13557" max="13557" width="62.140625" style="1" customWidth="1"/>
    <col min="13558" max="13561" width="0" style="1" hidden="1" customWidth="1"/>
    <col min="13562" max="13806" width="9.140625" style="1"/>
    <col min="13807" max="13807" width="5.5703125" style="1" customWidth="1"/>
    <col min="13808" max="13808" width="58" style="1" customWidth="1"/>
    <col min="13809" max="13809" width="24.140625" style="1" customWidth="1"/>
    <col min="13810" max="13811" width="0" style="1" hidden="1" customWidth="1"/>
    <col min="13812" max="13812" width="61.42578125" style="1" customWidth="1"/>
    <col min="13813" max="13813" width="62.140625" style="1" customWidth="1"/>
    <col min="13814" max="13817" width="0" style="1" hidden="1" customWidth="1"/>
    <col min="13818" max="14062" width="9.140625" style="1"/>
    <col min="14063" max="14063" width="5.5703125" style="1" customWidth="1"/>
    <col min="14064" max="14064" width="58" style="1" customWidth="1"/>
    <col min="14065" max="14065" width="24.140625" style="1" customWidth="1"/>
    <col min="14066" max="14067" width="0" style="1" hidden="1" customWidth="1"/>
    <col min="14068" max="14068" width="61.42578125" style="1" customWidth="1"/>
    <col min="14069" max="14069" width="62.140625" style="1" customWidth="1"/>
    <col min="14070" max="14073" width="0" style="1" hidden="1" customWidth="1"/>
    <col min="14074" max="14318" width="9.140625" style="1"/>
    <col min="14319" max="14319" width="5.5703125" style="1" customWidth="1"/>
    <col min="14320" max="14320" width="58" style="1" customWidth="1"/>
    <col min="14321" max="14321" width="24.140625" style="1" customWidth="1"/>
    <col min="14322" max="14323" width="0" style="1" hidden="1" customWidth="1"/>
    <col min="14324" max="14324" width="61.42578125" style="1" customWidth="1"/>
    <col min="14325" max="14325" width="62.140625" style="1" customWidth="1"/>
    <col min="14326" max="14329" width="0" style="1" hidden="1" customWidth="1"/>
    <col min="14330" max="14574" width="9.140625" style="1"/>
    <col min="14575" max="14575" width="5.5703125" style="1" customWidth="1"/>
    <col min="14576" max="14576" width="58" style="1" customWidth="1"/>
    <col min="14577" max="14577" width="24.140625" style="1" customWidth="1"/>
    <col min="14578" max="14579" width="0" style="1" hidden="1" customWidth="1"/>
    <col min="14580" max="14580" width="61.42578125" style="1" customWidth="1"/>
    <col min="14581" max="14581" width="62.140625" style="1" customWidth="1"/>
    <col min="14582" max="14585" width="0" style="1" hidden="1" customWidth="1"/>
    <col min="14586" max="14830" width="9.140625" style="1"/>
    <col min="14831" max="14831" width="5.5703125" style="1" customWidth="1"/>
    <col min="14832" max="14832" width="58" style="1" customWidth="1"/>
    <col min="14833" max="14833" width="24.140625" style="1" customWidth="1"/>
    <col min="14834" max="14835" width="0" style="1" hidden="1" customWidth="1"/>
    <col min="14836" max="14836" width="61.42578125" style="1" customWidth="1"/>
    <col min="14837" max="14837" width="62.140625" style="1" customWidth="1"/>
    <col min="14838" max="14841" width="0" style="1" hidden="1" customWidth="1"/>
    <col min="14842" max="15086" width="9.140625" style="1"/>
    <col min="15087" max="15087" width="5.5703125" style="1" customWidth="1"/>
    <col min="15088" max="15088" width="58" style="1" customWidth="1"/>
    <col min="15089" max="15089" width="24.140625" style="1" customWidth="1"/>
    <col min="15090" max="15091" width="0" style="1" hidden="1" customWidth="1"/>
    <col min="15092" max="15092" width="61.42578125" style="1" customWidth="1"/>
    <col min="15093" max="15093" width="62.140625" style="1" customWidth="1"/>
    <col min="15094" max="15097" width="0" style="1" hidden="1" customWidth="1"/>
    <col min="15098" max="15342" width="9.140625" style="1"/>
    <col min="15343" max="15343" width="5.5703125" style="1" customWidth="1"/>
    <col min="15344" max="15344" width="58" style="1" customWidth="1"/>
    <col min="15345" max="15345" width="24.140625" style="1" customWidth="1"/>
    <col min="15346" max="15347" width="0" style="1" hidden="1" customWidth="1"/>
    <col min="15348" max="15348" width="61.42578125" style="1" customWidth="1"/>
    <col min="15349" max="15349" width="62.140625" style="1" customWidth="1"/>
    <col min="15350" max="15353" width="0" style="1" hidden="1" customWidth="1"/>
    <col min="15354" max="15598" width="9.140625" style="1"/>
    <col min="15599" max="15599" width="5.5703125" style="1" customWidth="1"/>
    <col min="15600" max="15600" width="58" style="1" customWidth="1"/>
    <col min="15601" max="15601" width="24.140625" style="1" customWidth="1"/>
    <col min="15602" max="15603" width="0" style="1" hidden="1" customWidth="1"/>
    <col min="15604" max="15604" width="61.42578125" style="1" customWidth="1"/>
    <col min="15605" max="15605" width="62.140625" style="1" customWidth="1"/>
    <col min="15606" max="15609" width="0" style="1" hidden="1" customWidth="1"/>
    <col min="15610" max="15854" width="9.140625" style="1"/>
    <col min="15855" max="15855" width="5.5703125" style="1" customWidth="1"/>
    <col min="15856" max="15856" width="58" style="1" customWidth="1"/>
    <col min="15857" max="15857" width="24.140625" style="1" customWidth="1"/>
    <col min="15858" max="15859" width="0" style="1" hidden="1" customWidth="1"/>
    <col min="15860" max="15860" width="61.42578125" style="1" customWidth="1"/>
    <col min="15861" max="15861" width="62.140625" style="1" customWidth="1"/>
    <col min="15862" max="15865" width="0" style="1" hidden="1" customWidth="1"/>
    <col min="15866" max="16110" width="9.140625" style="1"/>
    <col min="16111" max="16111" width="5.5703125" style="1" customWidth="1"/>
    <col min="16112" max="16112" width="58" style="1" customWidth="1"/>
    <col min="16113" max="16113" width="24.140625" style="1" customWidth="1"/>
    <col min="16114" max="16115" width="0" style="1" hidden="1" customWidth="1"/>
    <col min="16116" max="16116" width="61.42578125" style="1" customWidth="1"/>
    <col min="16117" max="16117" width="62.140625" style="1" customWidth="1"/>
    <col min="16118" max="16121" width="0" style="1" hidden="1" customWidth="1"/>
    <col min="16122" max="16365" width="9.140625" style="1"/>
    <col min="16366" max="16384" width="8.85546875" style="1" customWidth="1"/>
  </cols>
  <sheetData>
    <row r="1" spans="2:13" x14ac:dyDescent="0.4">
      <c r="C1" s="2" t="s">
        <v>0</v>
      </c>
      <c r="I1" s="2" t="s">
        <v>0</v>
      </c>
    </row>
    <row r="2" spans="2:13" x14ac:dyDescent="0.4">
      <c r="C2" s="5">
        <v>44682</v>
      </c>
      <c r="I2" s="5">
        <v>44317</v>
      </c>
    </row>
    <row r="3" spans="2:13" x14ac:dyDescent="0.4">
      <c r="B3" s="6"/>
      <c r="C3" s="7" t="s">
        <v>1</v>
      </c>
      <c r="I3" s="7" t="s">
        <v>1</v>
      </c>
    </row>
    <row r="4" spans="2:13" ht="24.95" customHeight="1" thickBot="1" x14ac:dyDescent="0.45">
      <c r="B4" s="8" t="s">
        <v>2</v>
      </c>
      <c r="C4" s="9" t="s">
        <v>3</v>
      </c>
      <c r="D4" s="8" t="s">
        <v>4</v>
      </c>
      <c r="E4" s="10" t="s">
        <v>5</v>
      </c>
      <c r="F4" s="10" t="s">
        <v>6</v>
      </c>
      <c r="I4" s="9" t="s">
        <v>3</v>
      </c>
      <c r="K4" s="11" t="s">
        <v>7</v>
      </c>
    </row>
    <row r="5" spans="2:13" ht="39.950000000000003" customHeight="1" x14ac:dyDescent="0.4">
      <c r="B5" s="12" t="s">
        <v>8</v>
      </c>
      <c r="C5" s="13">
        <v>20</v>
      </c>
      <c r="D5" s="56" t="s">
        <v>9</v>
      </c>
      <c r="E5" s="49" t="s">
        <v>10</v>
      </c>
      <c r="F5" s="49" t="s">
        <v>11</v>
      </c>
      <c r="G5" s="14"/>
      <c r="H5" s="14"/>
      <c r="I5" s="15">
        <v>19.000800000000002</v>
      </c>
      <c r="J5" s="14"/>
      <c r="K5" s="16">
        <f t="shared" ref="K5:K34" si="0">C5-I5</f>
        <v>0.99919999999999831</v>
      </c>
      <c r="M5" s="17"/>
    </row>
    <row r="6" spans="2:13" ht="42.6" customHeight="1" thickBot="1" x14ac:dyDescent="0.45">
      <c r="B6" s="18" t="s">
        <v>12</v>
      </c>
      <c r="C6" s="19">
        <f>C5*2080</f>
        <v>41600</v>
      </c>
      <c r="D6" s="57"/>
      <c r="E6" s="50"/>
      <c r="F6" s="50"/>
      <c r="G6" s="20"/>
      <c r="H6" s="20"/>
      <c r="I6" s="21">
        <v>39521.664000000004</v>
      </c>
      <c r="J6" s="20"/>
      <c r="K6" s="22">
        <f t="shared" si="0"/>
        <v>2078.3359999999957</v>
      </c>
      <c r="M6" s="23"/>
    </row>
    <row r="7" spans="2:13" x14ac:dyDescent="0.4">
      <c r="B7" s="24" t="s">
        <v>13</v>
      </c>
      <c r="C7" s="13">
        <f>'[2]DC  CNA  DC III'!I19</f>
        <v>25.580080000000002</v>
      </c>
      <c r="D7" s="14" t="s">
        <v>14</v>
      </c>
      <c r="E7" s="49" t="s">
        <v>15</v>
      </c>
      <c r="F7" s="49" t="s">
        <v>16</v>
      </c>
      <c r="G7" s="14"/>
      <c r="H7" s="14"/>
      <c r="I7" s="15">
        <v>24.241120000000002</v>
      </c>
      <c r="J7" s="14"/>
      <c r="K7" s="16">
        <f t="shared" si="0"/>
        <v>1.3389600000000002</v>
      </c>
    </row>
    <row r="8" spans="2:13" ht="46.5" customHeight="1" thickBot="1" x14ac:dyDescent="0.45">
      <c r="B8" s="25" t="s">
        <v>17</v>
      </c>
      <c r="C8" s="23">
        <f>C7*2080</f>
        <v>53206.566400000003</v>
      </c>
      <c r="D8" s="3" t="s">
        <v>18</v>
      </c>
      <c r="E8" s="55"/>
      <c r="F8" s="55"/>
      <c r="G8" s="20"/>
      <c r="H8" s="20"/>
      <c r="I8" s="21">
        <v>50421.529600000002</v>
      </c>
      <c r="J8" s="20"/>
      <c r="K8" s="22">
        <f t="shared" si="0"/>
        <v>2785.0368000000017</v>
      </c>
    </row>
    <row r="9" spans="2:13" ht="26.1" customHeight="1" x14ac:dyDescent="0.4">
      <c r="B9" s="24" t="s">
        <v>19</v>
      </c>
      <c r="C9" s="13">
        <f>C5</f>
        <v>20</v>
      </c>
      <c r="D9" s="14"/>
      <c r="E9" s="49" t="s">
        <v>20</v>
      </c>
      <c r="F9" s="49" t="s">
        <v>21</v>
      </c>
      <c r="G9" s="14"/>
      <c r="H9" s="14"/>
      <c r="I9" s="15">
        <v>18.008399999999998</v>
      </c>
      <c r="J9" s="14"/>
      <c r="K9" s="16">
        <f t="shared" si="0"/>
        <v>1.9916000000000018</v>
      </c>
    </row>
    <row r="10" spans="2:13" ht="27" thickBot="1" x14ac:dyDescent="0.45">
      <c r="B10" s="26" t="s">
        <v>22</v>
      </c>
      <c r="C10" s="19">
        <f>C6</f>
        <v>41600</v>
      </c>
      <c r="D10" s="20"/>
      <c r="E10" s="50"/>
      <c r="F10" s="50"/>
      <c r="I10" s="27">
        <v>37457.471999999994</v>
      </c>
      <c r="K10" s="28">
        <f t="shared" si="0"/>
        <v>4142.5280000000057</v>
      </c>
    </row>
    <row r="11" spans="2:13" x14ac:dyDescent="0.4">
      <c r="B11" s="24" t="s">
        <v>23</v>
      </c>
      <c r="C11" s="13">
        <f>'[2]Case Social Worker.Manager'!J4</f>
        <v>28.180799999999998</v>
      </c>
      <c r="D11" s="14" t="s">
        <v>24</v>
      </c>
      <c r="E11" s="49" t="s">
        <v>25</v>
      </c>
      <c r="F11" s="49" t="s">
        <v>26</v>
      </c>
      <c r="G11" s="24"/>
      <c r="H11" s="14"/>
      <c r="I11" s="15">
        <v>24.3888</v>
      </c>
      <c r="J11" s="14"/>
      <c r="K11" s="16">
        <f t="shared" si="0"/>
        <v>3.791999999999998</v>
      </c>
    </row>
    <row r="12" spans="2:13" ht="27" thickBot="1" x14ac:dyDescent="0.45">
      <c r="B12" s="25" t="s">
        <v>27</v>
      </c>
      <c r="C12" s="23">
        <f>C11*2080</f>
        <v>58616.063999999998</v>
      </c>
      <c r="D12" s="1" t="s">
        <v>28</v>
      </c>
      <c r="E12" s="55"/>
      <c r="F12" s="55"/>
      <c r="G12" s="26"/>
      <c r="H12" s="20"/>
      <c r="I12" s="21">
        <v>50728.703999999998</v>
      </c>
      <c r="J12" s="20"/>
      <c r="K12" s="22">
        <f t="shared" si="0"/>
        <v>7887.3600000000006</v>
      </c>
    </row>
    <row r="13" spans="2:13" ht="52.5" x14ac:dyDescent="0.4">
      <c r="B13" s="29" t="s">
        <v>29</v>
      </c>
      <c r="C13" s="13">
        <f>'[2]Case Social Worker.Manager'!J11</f>
        <v>30.9283</v>
      </c>
      <c r="D13" s="14" t="s">
        <v>30</v>
      </c>
      <c r="E13" s="49" t="s">
        <v>31</v>
      </c>
      <c r="F13" s="49" t="s">
        <v>32</v>
      </c>
      <c r="G13" s="24"/>
      <c r="H13" s="14"/>
      <c r="I13" s="15">
        <v>30.569499999999998</v>
      </c>
      <c r="J13" s="14"/>
      <c r="K13" s="16">
        <f>C13-I13</f>
        <v>0.35880000000000223</v>
      </c>
    </row>
    <row r="14" spans="2:13" ht="53.25" thickBot="1" x14ac:dyDescent="0.45">
      <c r="B14" s="30" t="s">
        <v>33</v>
      </c>
      <c r="C14" s="19">
        <f>C13*2080</f>
        <v>64330.864000000001</v>
      </c>
      <c r="D14" s="20" t="s">
        <v>34</v>
      </c>
      <c r="E14" s="50"/>
      <c r="F14" s="50"/>
      <c r="G14" s="26"/>
      <c r="H14" s="20"/>
      <c r="I14" s="21">
        <v>63584.56</v>
      </c>
      <c r="J14" s="20"/>
      <c r="K14" s="22">
        <f t="shared" si="0"/>
        <v>746.30400000000373</v>
      </c>
    </row>
    <row r="15" spans="2:13" x14ac:dyDescent="0.4">
      <c r="B15" s="24" t="s">
        <v>35</v>
      </c>
      <c r="C15" s="13">
        <f>[2]Nursing!J2</f>
        <v>31.575200000000002</v>
      </c>
      <c r="D15" s="14"/>
      <c r="E15" s="49" t="s">
        <v>36</v>
      </c>
      <c r="F15" s="49" t="s">
        <v>37</v>
      </c>
      <c r="I15" s="31">
        <v>29.084</v>
      </c>
      <c r="K15" s="28">
        <f t="shared" si="0"/>
        <v>2.4912000000000027</v>
      </c>
    </row>
    <row r="16" spans="2:13" ht="27" thickBot="1" x14ac:dyDescent="0.45">
      <c r="B16" s="26" t="s">
        <v>38</v>
      </c>
      <c r="C16" s="19">
        <f>C15*2080</f>
        <v>65676.416000000012</v>
      </c>
      <c r="D16" s="20" t="s">
        <v>39</v>
      </c>
      <c r="E16" s="50"/>
      <c r="F16" s="50"/>
      <c r="I16" s="27">
        <v>60494.720000000001</v>
      </c>
      <c r="K16" s="28">
        <f t="shared" si="0"/>
        <v>5181.6960000000108</v>
      </c>
    </row>
    <row r="17" spans="2:13" x14ac:dyDescent="0.4">
      <c r="B17" s="24" t="s">
        <v>40</v>
      </c>
      <c r="C17" s="13">
        <f>[2]Clinical!J6</f>
        <v>38.753100000000003</v>
      </c>
      <c r="D17" s="14" t="s">
        <v>41</v>
      </c>
      <c r="E17" s="49" t="s">
        <v>42</v>
      </c>
      <c r="F17" s="49" t="s">
        <v>43</v>
      </c>
      <c r="G17" s="24"/>
      <c r="H17" s="14"/>
      <c r="I17" s="15">
        <v>35.178200000000004</v>
      </c>
      <c r="J17" s="14"/>
      <c r="K17" s="16">
        <f t="shared" si="0"/>
        <v>3.5748999999999995</v>
      </c>
    </row>
    <row r="18" spans="2:13" ht="27" thickBot="1" x14ac:dyDescent="0.45">
      <c r="B18" s="26" t="s">
        <v>44</v>
      </c>
      <c r="C18" s="19">
        <f>C17*2080</f>
        <v>80606.448000000004</v>
      </c>
      <c r="D18" s="20"/>
      <c r="E18" s="50"/>
      <c r="F18" s="50"/>
      <c r="G18" s="26"/>
      <c r="H18" s="20"/>
      <c r="I18" s="21">
        <v>73170.656000000003</v>
      </c>
      <c r="J18" s="20"/>
      <c r="K18" s="22">
        <f t="shared" si="0"/>
        <v>7435.7920000000013</v>
      </c>
    </row>
    <row r="19" spans="2:13" x14ac:dyDescent="0.4">
      <c r="B19" s="24" t="s">
        <v>45</v>
      </c>
      <c r="C19" s="32">
        <f>[2]Therapies!M2</f>
        <v>32.740400000000001</v>
      </c>
      <c r="D19" s="14"/>
      <c r="E19" s="49" t="s">
        <v>46</v>
      </c>
      <c r="F19" s="49" t="s">
        <v>47</v>
      </c>
      <c r="I19" s="31">
        <v>30.937200000000001</v>
      </c>
      <c r="K19" s="28">
        <f t="shared" si="0"/>
        <v>1.8032000000000004</v>
      </c>
    </row>
    <row r="20" spans="2:13" ht="27" thickBot="1" x14ac:dyDescent="0.45">
      <c r="B20" s="26" t="s">
        <v>48</v>
      </c>
      <c r="C20" s="19">
        <f>C19*2080</f>
        <v>68100.032000000007</v>
      </c>
      <c r="D20" s="20"/>
      <c r="E20" s="50"/>
      <c r="F20" s="50"/>
      <c r="I20" s="27">
        <v>64349.376000000004</v>
      </c>
      <c r="K20" s="28">
        <f t="shared" si="0"/>
        <v>3750.6560000000027</v>
      </c>
    </row>
    <row r="21" spans="2:13" x14ac:dyDescent="0.4">
      <c r="B21" s="25" t="s">
        <v>49</v>
      </c>
      <c r="C21" s="17">
        <f>[2]Management!J2</f>
        <v>38.180400000000006</v>
      </c>
      <c r="D21" s="1" t="s">
        <v>50</v>
      </c>
      <c r="E21" s="49" t="s">
        <v>51</v>
      </c>
      <c r="F21" s="53" t="s">
        <v>52</v>
      </c>
      <c r="G21" s="24"/>
      <c r="H21" s="14"/>
      <c r="I21" s="33">
        <v>35.084000000000003</v>
      </c>
      <c r="J21" s="14"/>
      <c r="K21" s="16">
        <f t="shared" si="0"/>
        <v>3.0964000000000027</v>
      </c>
    </row>
    <row r="22" spans="2:13" ht="27" thickBot="1" x14ac:dyDescent="0.45">
      <c r="B22" s="26" t="s">
        <v>53</v>
      </c>
      <c r="C22" s="19">
        <f>C21*2080</f>
        <v>79415.232000000018</v>
      </c>
      <c r="D22" s="20" t="s">
        <v>54</v>
      </c>
      <c r="E22" s="50"/>
      <c r="F22" s="54"/>
      <c r="G22" s="26"/>
      <c r="H22" s="20"/>
      <c r="I22" s="34">
        <v>72974.720000000001</v>
      </c>
      <c r="J22" s="20"/>
      <c r="K22" s="22">
        <f t="shared" si="0"/>
        <v>6440.512000000017</v>
      </c>
    </row>
    <row r="23" spans="2:13" ht="39.950000000000003" customHeight="1" x14ac:dyDescent="0.4">
      <c r="B23" s="35" t="s">
        <v>55</v>
      </c>
      <c r="C23" s="17">
        <f>[2]Therapies!M8</f>
        <v>38.017499999999998</v>
      </c>
      <c r="D23" s="1" t="s">
        <v>56</v>
      </c>
      <c r="E23" s="49" t="s">
        <v>31</v>
      </c>
      <c r="F23" s="49" t="s">
        <v>57</v>
      </c>
      <c r="G23" s="24"/>
      <c r="H23" s="14"/>
      <c r="I23" s="15">
        <v>38.650100000000002</v>
      </c>
      <c r="J23" s="14"/>
      <c r="K23" s="16">
        <f t="shared" si="0"/>
        <v>-0.6326000000000036</v>
      </c>
      <c r="M23" s="36"/>
    </row>
    <row r="24" spans="2:13" ht="39.950000000000003" customHeight="1" thickBot="1" x14ac:dyDescent="0.45">
      <c r="B24" s="18" t="s">
        <v>58</v>
      </c>
      <c r="C24" s="19">
        <f>C23*2080</f>
        <v>79076.399999999994</v>
      </c>
      <c r="D24" s="20"/>
      <c r="E24" s="50"/>
      <c r="F24" s="50"/>
      <c r="G24" s="26"/>
      <c r="H24" s="20"/>
      <c r="I24" s="21">
        <v>80392.207999999999</v>
      </c>
      <c r="J24" s="20"/>
      <c r="K24" s="22">
        <f t="shared" si="0"/>
        <v>-1315.8080000000045</v>
      </c>
      <c r="M24" s="37"/>
    </row>
    <row r="25" spans="2:13" x14ac:dyDescent="0.4">
      <c r="B25" s="25" t="s">
        <v>59</v>
      </c>
      <c r="C25" s="17">
        <f>[2]Therapies!M14</f>
        <v>41.25168</v>
      </c>
      <c r="D25" s="1" t="s">
        <v>60</v>
      </c>
      <c r="E25" s="49" t="s">
        <v>31</v>
      </c>
      <c r="F25" s="49" t="s">
        <v>61</v>
      </c>
      <c r="G25" s="25"/>
      <c r="I25" s="31">
        <v>40.563600000000001</v>
      </c>
      <c r="K25" s="28">
        <f t="shared" si="0"/>
        <v>0.68807999999999936</v>
      </c>
      <c r="M25" s="36"/>
    </row>
    <row r="26" spans="2:13" ht="27" thickBot="1" x14ac:dyDescent="0.45">
      <c r="B26" s="26" t="s">
        <v>62</v>
      </c>
      <c r="C26" s="23">
        <f>C25*2080</f>
        <v>85803.494399999996</v>
      </c>
      <c r="E26" s="50"/>
      <c r="F26" s="50"/>
      <c r="G26" s="26"/>
      <c r="H26" s="20"/>
      <c r="I26" s="21">
        <v>84372.288</v>
      </c>
      <c r="J26" s="20"/>
      <c r="K26" s="22">
        <f t="shared" si="0"/>
        <v>1431.2063999999955</v>
      </c>
      <c r="M26" s="36"/>
    </row>
    <row r="27" spans="2:13" x14ac:dyDescent="0.4">
      <c r="B27" s="24" t="s">
        <v>63</v>
      </c>
      <c r="C27" s="13">
        <f>[2]Clinical!J12</f>
        <v>48.742200000000004</v>
      </c>
      <c r="D27" s="51" t="s">
        <v>64</v>
      </c>
      <c r="E27" s="49" t="s">
        <v>65</v>
      </c>
      <c r="F27" s="49" t="s">
        <v>66</v>
      </c>
      <c r="G27" s="24"/>
      <c r="H27" s="14"/>
      <c r="I27" s="15">
        <v>43.1312</v>
      </c>
      <c r="J27" s="14"/>
      <c r="K27" s="16">
        <f t="shared" si="0"/>
        <v>5.6110000000000042</v>
      </c>
      <c r="M27" s="36"/>
    </row>
    <row r="28" spans="2:13" ht="34.5" customHeight="1" thickBot="1" x14ac:dyDescent="0.45">
      <c r="B28" s="26" t="s">
        <v>67</v>
      </c>
      <c r="C28" s="19">
        <f>C27*2080</f>
        <v>101383.77600000001</v>
      </c>
      <c r="D28" s="52"/>
      <c r="E28" s="50"/>
      <c r="F28" s="50"/>
      <c r="G28" s="26"/>
      <c r="H28" s="20"/>
      <c r="I28" s="21">
        <v>89712.895999999993</v>
      </c>
      <c r="J28" s="20"/>
      <c r="K28" s="22">
        <f t="shared" si="0"/>
        <v>11670.880000000019</v>
      </c>
      <c r="M28" s="36"/>
    </row>
    <row r="29" spans="2:13" x14ac:dyDescent="0.4">
      <c r="B29" s="12" t="s">
        <v>68</v>
      </c>
      <c r="C29" s="13">
        <f>[2]Therapies!M18</f>
        <v>42.756720000000001</v>
      </c>
      <c r="D29" s="14"/>
      <c r="E29" s="49" t="s">
        <v>31</v>
      </c>
      <c r="F29" s="49" t="s">
        <v>69</v>
      </c>
      <c r="G29" s="24"/>
      <c r="H29" s="14"/>
      <c r="I29" s="15">
        <v>43.066240000000008</v>
      </c>
      <c r="J29" s="14"/>
      <c r="K29" s="16">
        <f t="shared" si="0"/>
        <v>-0.30952000000000623</v>
      </c>
      <c r="M29" s="36"/>
    </row>
    <row r="30" spans="2:13" ht="27" thickBot="1" x14ac:dyDescent="0.45">
      <c r="B30" s="18" t="s">
        <v>70</v>
      </c>
      <c r="C30" s="19">
        <f>C29*2080</f>
        <v>88933.977599999998</v>
      </c>
      <c r="D30" s="20"/>
      <c r="E30" s="50"/>
      <c r="F30" s="50"/>
      <c r="G30" s="26"/>
      <c r="H30" s="20"/>
      <c r="I30" s="21">
        <v>89577.779200000019</v>
      </c>
      <c r="J30" s="20"/>
      <c r="K30" s="22">
        <f t="shared" si="0"/>
        <v>-643.8016000000207</v>
      </c>
      <c r="M30" s="37"/>
    </row>
    <row r="31" spans="2:13" x14ac:dyDescent="0.4">
      <c r="B31" s="24" t="s">
        <v>71</v>
      </c>
      <c r="C31" s="13">
        <f>[2]Nursing!J6</f>
        <v>49.162799999999997</v>
      </c>
      <c r="D31" s="14"/>
      <c r="E31" s="49" t="s">
        <v>72</v>
      </c>
      <c r="F31" s="49" t="s">
        <v>73</v>
      </c>
      <c r="G31" s="24"/>
      <c r="H31" s="14"/>
      <c r="I31" s="15">
        <v>47.109200000000001</v>
      </c>
      <c r="J31" s="14"/>
      <c r="K31" s="16">
        <f t="shared" si="0"/>
        <v>2.0535999999999959</v>
      </c>
      <c r="M31" s="36"/>
    </row>
    <row r="32" spans="2:13" ht="38.450000000000003" customHeight="1" thickBot="1" x14ac:dyDescent="0.45">
      <c r="B32" s="26" t="s">
        <v>74</v>
      </c>
      <c r="C32" s="19">
        <f>C31*2080</f>
        <v>102258.624</v>
      </c>
      <c r="D32" s="20"/>
      <c r="E32" s="50"/>
      <c r="F32" s="50"/>
      <c r="G32" s="26"/>
      <c r="H32" s="20"/>
      <c r="I32" s="21">
        <v>97987.135999999999</v>
      </c>
      <c r="J32" s="20"/>
      <c r="K32" s="22">
        <f t="shared" si="0"/>
        <v>4271.4879999999976</v>
      </c>
    </row>
    <row r="33" spans="2:11" x14ac:dyDescent="0.4">
      <c r="B33" s="24" t="s">
        <v>75</v>
      </c>
      <c r="C33" s="13">
        <f>[2]Nursing!J11</f>
        <v>65.162400000000005</v>
      </c>
      <c r="D33" s="14"/>
      <c r="E33" s="49" t="s">
        <v>76</v>
      </c>
      <c r="F33" s="49" t="s">
        <v>77</v>
      </c>
      <c r="G33" s="24"/>
      <c r="H33" s="14"/>
      <c r="I33" s="15">
        <v>62.008800000000001</v>
      </c>
      <c r="J33" s="14"/>
      <c r="K33" s="16">
        <f t="shared" si="0"/>
        <v>3.1536000000000044</v>
      </c>
    </row>
    <row r="34" spans="2:11" ht="27" thickBot="1" x14ac:dyDescent="0.45">
      <c r="B34" s="26" t="s">
        <v>78</v>
      </c>
      <c r="C34" s="19">
        <f>C33*2080</f>
        <v>135537.79200000002</v>
      </c>
      <c r="D34" s="20"/>
      <c r="E34" s="50"/>
      <c r="F34" s="50"/>
      <c r="G34" s="26"/>
      <c r="H34" s="20"/>
      <c r="I34" s="21">
        <v>128978.304</v>
      </c>
      <c r="J34" s="20"/>
      <c r="K34" s="22">
        <f t="shared" si="0"/>
        <v>6559.4880000000121</v>
      </c>
    </row>
    <row r="36" spans="2:11" ht="52.5" x14ac:dyDescent="0.4">
      <c r="B36" s="38" t="s">
        <v>79</v>
      </c>
      <c r="C36" s="23">
        <f>C6</f>
        <v>41600</v>
      </c>
    </row>
    <row r="37" spans="2:11" x14ac:dyDescent="0.4">
      <c r="C37" s="39"/>
    </row>
    <row r="38" spans="2:11" x14ac:dyDescent="0.4">
      <c r="B38" s="40"/>
      <c r="C38" s="41"/>
    </row>
    <row r="39" spans="2:11" x14ac:dyDescent="0.4">
      <c r="B39" s="46" t="s">
        <v>80</v>
      </c>
      <c r="C39" s="46"/>
      <c r="D39" s="46"/>
    </row>
    <row r="40" spans="2:11" x14ac:dyDescent="0.4">
      <c r="B40" s="42" t="s">
        <v>81</v>
      </c>
      <c r="C40" s="23">
        <v>247470</v>
      </c>
      <c r="D40" s="1" t="s">
        <v>82</v>
      </c>
      <c r="I40" s="37">
        <v>247470</v>
      </c>
      <c r="K40" s="4">
        <f>C40-I40</f>
        <v>0</v>
      </c>
    </row>
    <row r="41" spans="2:11" x14ac:dyDescent="0.4">
      <c r="B41" s="40" t="s">
        <v>83</v>
      </c>
      <c r="C41" s="23">
        <v>252850</v>
      </c>
      <c r="D41" s="1" t="s">
        <v>84</v>
      </c>
      <c r="I41" s="37">
        <v>206010</v>
      </c>
      <c r="K41" s="4">
        <f t="shared" ref="K41:K48" si="1">C41-I41</f>
        <v>46840</v>
      </c>
    </row>
    <row r="42" spans="2:11" x14ac:dyDescent="0.4">
      <c r="B42" s="40" t="s">
        <v>85</v>
      </c>
      <c r="C42" s="23">
        <f>'[2]M2022 53_PCT'!N33</f>
        <v>135424.64000000001</v>
      </c>
      <c r="D42" s="1" t="s">
        <v>86</v>
      </c>
      <c r="I42" s="37">
        <v>133902.08000000002</v>
      </c>
      <c r="K42" s="4">
        <f t="shared" si="1"/>
        <v>1522.5599999999977</v>
      </c>
    </row>
    <row r="43" spans="2:11" x14ac:dyDescent="0.4">
      <c r="B43" s="40" t="s">
        <v>87</v>
      </c>
      <c r="C43" s="43">
        <f>C6</f>
        <v>41600</v>
      </c>
      <c r="D43" s="1" t="s">
        <v>88</v>
      </c>
      <c r="I43" s="37">
        <v>39522</v>
      </c>
      <c r="K43" s="4">
        <f t="shared" si="1"/>
        <v>2078</v>
      </c>
    </row>
    <row r="44" spans="2:11" x14ac:dyDescent="0.4">
      <c r="B44" s="40" t="s">
        <v>89</v>
      </c>
      <c r="C44" s="43">
        <f>AVERAGE(C6,C8)</f>
        <v>47403.283200000005</v>
      </c>
      <c r="D44" s="1" t="s">
        <v>90</v>
      </c>
      <c r="I44" s="37">
        <v>44972</v>
      </c>
      <c r="K44" s="4">
        <f t="shared" si="1"/>
        <v>2431.2832000000053</v>
      </c>
    </row>
    <row r="45" spans="2:11" x14ac:dyDescent="0.4">
      <c r="B45" s="40" t="s">
        <v>91</v>
      </c>
      <c r="C45" s="23">
        <f>C8</f>
        <v>53206.566400000003</v>
      </c>
      <c r="D45" s="1" t="s">
        <v>92</v>
      </c>
      <c r="I45" s="37">
        <v>50422</v>
      </c>
      <c r="K45" s="4">
        <f t="shared" si="1"/>
        <v>2784.5664000000033</v>
      </c>
    </row>
    <row r="46" spans="2:11" x14ac:dyDescent="0.4">
      <c r="B46" s="40" t="s">
        <v>93</v>
      </c>
      <c r="C46" s="23">
        <f>'[2]M2022 53_PCT'!N34</f>
        <v>40890.303999999996</v>
      </c>
      <c r="D46" s="1" t="s">
        <v>94</v>
      </c>
      <c r="I46" s="37">
        <v>39438.464</v>
      </c>
      <c r="K46" s="4">
        <f t="shared" si="1"/>
        <v>1451.8399999999965</v>
      </c>
    </row>
    <row r="47" spans="2:11" x14ac:dyDescent="0.4">
      <c r="B47" s="40" t="s">
        <v>95</v>
      </c>
      <c r="C47" s="43">
        <f>'[2]M2022 53_PCT'!N37</f>
        <v>50652.160000000003</v>
      </c>
      <c r="D47" s="1" t="s">
        <v>96</v>
      </c>
      <c r="I47" s="37">
        <v>49405.824000000001</v>
      </c>
      <c r="K47" s="4">
        <f t="shared" si="1"/>
        <v>1246.336000000003</v>
      </c>
    </row>
    <row r="48" spans="2:11" x14ac:dyDescent="0.4">
      <c r="B48" s="40" t="s">
        <v>97</v>
      </c>
      <c r="C48" s="43">
        <f>AVERAGE('[2]M2022 53_PCT'!N35,'[2]M2022 53_PCT'!N36)</f>
        <v>57014.464000000007</v>
      </c>
      <c r="D48" s="1" t="s">
        <v>98</v>
      </c>
      <c r="I48" s="37">
        <v>55776.032000000007</v>
      </c>
      <c r="K48" s="4">
        <f t="shared" si="1"/>
        <v>1238.4320000000007</v>
      </c>
    </row>
    <row r="49" spans="2:11" x14ac:dyDescent="0.4">
      <c r="B49" s="40"/>
      <c r="C49" s="43"/>
      <c r="I49" s="37"/>
    </row>
    <row r="50" spans="2:11" x14ac:dyDescent="0.4">
      <c r="B50" s="40"/>
      <c r="C50" s="43"/>
      <c r="I50" s="37"/>
    </row>
    <row r="51" spans="2:11" x14ac:dyDescent="0.4">
      <c r="B51" s="47" t="s">
        <v>99</v>
      </c>
      <c r="C51" s="47"/>
      <c r="D51" s="47"/>
      <c r="E51" s="47"/>
      <c r="F51" s="47"/>
    </row>
    <row r="52" spans="2:11" x14ac:dyDescent="0.4">
      <c r="B52" s="44" t="s">
        <v>100</v>
      </c>
      <c r="C52" s="1" t="s">
        <v>101</v>
      </c>
    </row>
    <row r="53" spans="2:11" ht="66.599999999999994" customHeight="1" x14ac:dyDescent="0.4">
      <c r="B53" s="45" t="s">
        <v>102</v>
      </c>
      <c r="C53" s="48" t="s">
        <v>103</v>
      </c>
      <c r="D53" s="48"/>
      <c r="E53" s="48"/>
      <c r="F53" s="48"/>
      <c r="G53" s="48"/>
      <c r="H53" s="48"/>
      <c r="I53" s="48"/>
      <c r="J53" s="48"/>
      <c r="K53" s="48"/>
    </row>
  </sheetData>
  <mergeCells count="35">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B39:D39"/>
    <mergeCell ref="B51:F51"/>
    <mergeCell ref="C53:K53"/>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M2022 BLS SALARY CHART (53_PCT)</vt:lpstr>
      <vt:lpstr>'M2022 BLS SALARY CHART (53_PCT)'!Print_Area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Farrell, Conor (EHS)</dc:creator>
  <cp:lastModifiedBy>Harrison, Deborah (EHS)</cp:lastModifiedBy>
  <dcterms:created xsi:type="dcterms:W3CDTF">2024-06-27T14:54:23Z</dcterms:created>
  <dcterms:modified xsi:type="dcterms:W3CDTF">2024-06-27T18:15:49Z</dcterms:modified>
</cp:coreProperties>
</file>