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https://massgov-my.sharepoint.com/personal/deborah_harrison_mass_gov/Documents/Documents/Agencies/EHS/Conor/"/>
    </mc:Choice>
  </mc:AlternateContent>
  <xr:revisionPtr revIDLastSave="0" documentId="8_{266FF217-D741-4B33-924A-F3C6FE451EB6}" xr6:coauthVersionLast="47" xr6:coauthVersionMax="47" xr10:uidLastSave="{00000000-0000-0000-0000-000000000000}"/>
  <bookViews>
    <workbookView xWindow="2925" yWindow="0" windowWidth="25875" windowHeight="15600" xr2:uid="{6A8798E9-F72B-4FDA-B490-10B3AFB12B47}"/>
  </bookViews>
  <sheets>
    <sheet name="M2022 BLS SALARY CHART (53_PCT)" sheetId="1" r:id="rId1"/>
  </sheets>
  <externalReferences>
    <externalReference r:id="rId2"/>
    <externalReference r:id="rId3"/>
  </externalReferences>
  <definedNames>
    <definedName name="alldata">#REF!</definedName>
    <definedName name="alled">#REF!</definedName>
    <definedName name="allstem">#REF!</definedName>
    <definedName name="Cap">[1]RawDataCalcs!$L$35:$DB$35</definedName>
    <definedName name="Floor">[1]RawDataCalcs!$L$34:$DB$34</definedName>
    <definedName name="_xlnm.Print_Area" localSheetId="0">'M2022 BLS SALARY CHART (53_PCT)'!$B$1:$E$42</definedName>
    <definedName name="sheet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8" i="1" l="1"/>
  <c r="K48" i="1" s="1"/>
  <c r="C47" i="1"/>
  <c r="K47" i="1" s="1"/>
  <c r="C46" i="1"/>
  <c r="K46" i="1" s="1"/>
  <c r="C42" i="1"/>
  <c r="K42" i="1" s="1"/>
  <c r="K41" i="1"/>
  <c r="K40" i="1"/>
  <c r="C33" i="1"/>
  <c r="C34" i="1" s="1"/>
  <c r="K34" i="1" s="1"/>
  <c r="C31" i="1"/>
  <c r="K31" i="1" s="1"/>
  <c r="C29" i="1"/>
  <c r="C30" i="1" s="1"/>
  <c r="K30" i="1" s="1"/>
  <c r="C27" i="1"/>
  <c r="K27" i="1" s="1"/>
  <c r="C25" i="1"/>
  <c r="C26" i="1" s="1"/>
  <c r="K26" i="1" s="1"/>
  <c r="C23" i="1"/>
  <c r="K23" i="1" s="1"/>
  <c r="C21" i="1"/>
  <c r="C22" i="1" s="1"/>
  <c r="K22" i="1" s="1"/>
  <c r="C20" i="1"/>
  <c r="K20" i="1" s="1"/>
  <c r="C19" i="1"/>
  <c r="K19" i="1" s="1"/>
  <c r="C17" i="1"/>
  <c r="C18" i="1" s="1"/>
  <c r="K18" i="1" s="1"/>
  <c r="C15" i="1"/>
  <c r="K15" i="1" s="1"/>
  <c r="C13" i="1"/>
  <c r="C14" i="1" s="1"/>
  <c r="K14" i="1" s="1"/>
  <c r="C11" i="1"/>
  <c r="K11" i="1" s="1"/>
  <c r="C9" i="1"/>
  <c r="K9" i="1" s="1"/>
  <c r="C7" i="1"/>
  <c r="K7" i="1" s="1"/>
  <c r="C6" i="1"/>
  <c r="K6" i="1" s="1"/>
  <c r="K5" i="1"/>
  <c r="C12" i="1" l="1"/>
  <c r="K12" i="1" s="1"/>
  <c r="C24" i="1"/>
  <c r="K24" i="1" s="1"/>
  <c r="C36" i="1"/>
  <c r="C28" i="1"/>
  <c r="K28" i="1" s="1"/>
  <c r="C32" i="1"/>
  <c r="K32" i="1" s="1"/>
  <c r="C16" i="1"/>
  <c r="K16" i="1" s="1"/>
  <c r="C8" i="1"/>
  <c r="C44" i="1" s="1"/>
  <c r="K44" i="1" s="1"/>
  <c r="K13" i="1"/>
  <c r="K17" i="1"/>
  <c r="K21" i="1"/>
  <c r="K25" i="1"/>
  <c r="K29" i="1"/>
  <c r="K33" i="1"/>
  <c r="C10" i="1"/>
  <c r="K10" i="1" s="1"/>
  <c r="C43" i="1"/>
  <c r="K43" i="1" s="1"/>
  <c r="K8" i="1"/>
  <c r="C45" i="1" l="1"/>
  <c r="K4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Solimini, Kara (EHS)</author>
  </authors>
  <commentList>
    <comment ref="B40" authorId="0" shapeId="0" xr:uid="{63BDCB8C-045E-4D32-93D3-2EF4DF4D27D9}">
      <text>
        <r>
          <rPr>
            <b/>
            <sz val="12"/>
            <color indexed="81"/>
            <rFont val="Tahoma"/>
            <family val="2"/>
          </rPr>
          <t>Solimini, Kara (EHS): May 1, 2023
The May 2022 BLS wages statistics were released last week and is position salary has decreased significantly on a National level.  Therefore we are using the MA OEWS code as a benchmark.  This benchmark at the 53rd percentile is $247,350 which is still less than the currrent becnhmark of $247,470. 
As a policy decision and in an effort to not "decrease model salaries" POS (c.257) rate models will use the existing benchmark and cite the M2021 BLS code previously used.
M2022 BLS  (29-1223 Psychiatrists) National Annual Mean (MA 2022 Mean is $196,230)</t>
        </r>
        <r>
          <rPr>
            <sz val="10"/>
            <color indexed="81"/>
            <rFont val="Tahoma"/>
            <family val="2"/>
          </rPr>
          <t xml:space="preserve">
</t>
        </r>
      </text>
    </comment>
  </commentList>
</comments>
</file>

<file path=xl/sharedStrings.xml><?xml version="1.0" encoding="utf-8"?>
<sst xmlns="http://schemas.openxmlformats.org/spreadsheetml/2006/main" count="110" uniqueCount="104">
  <si>
    <t>Source:</t>
  </si>
  <si>
    <t>BLS / OES</t>
  </si>
  <si>
    <t>Position</t>
  </si>
  <si>
    <t>53 Percentile</t>
  </si>
  <si>
    <t>Common model titles (not all inclusive)</t>
  </si>
  <si>
    <t>Minimum Education and/or certification/Training/Experience</t>
  </si>
  <si>
    <t>BLS Occupational Code(s)</t>
  </si>
  <si>
    <t>Change</t>
  </si>
  <si>
    <t>Direct Care (hourly)</t>
  </si>
  <si>
    <t>Direct Care, Direct Care Blend, Non Specialized DC, Peer mentor, Family Specialist/ Partner</t>
  </si>
  <si>
    <t>High School diploma / GED / State Training</t>
  </si>
  <si>
    <r>
      <rPr>
        <b/>
        <sz val="20"/>
        <color rgb="FFFF0000"/>
        <rFont val="Aptos Narrow"/>
        <family val="2"/>
        <scheme val="minor"/>
      </rPr>
      <t>**PLEASE SEE NOTE BELOW</t>
    </r>
    <r>
      <rPr>
        <sz val="20"/>
        <color theme="1"/>
        <rFont val="Aptos Narrow"/>
        <family val="2"/>
        <scheme val="minor"/>
      </rPr>
      <t xml:space="preserve">
21-1093, 31-1120, 31-2022, 31-9099</t>
    </r>
  </si>
  <si>
    <t>Direct Care  (annual)</t>
  </si>
  <si>
    <t>Direct Care III (hourly)</t>
  </si>
  <si>
    <t>Direct Care Supervisor, Direct Care Bachelors</t>
  </si>
  <si>
    <t>Bachelors Level or 5+ years related experience</t>
  </si>
  <si>
    <t>21-1094, 21-1015, 21-1018, 21-1023, 39-1022</t>
  </si>
  <si>
    <t>Direct Care III (annual)</t>
  </si>
  <si>
    <t>Developmental Specialist,  Triage Specialist, Medical Assistant</t>
  </si>
  <si>
    <t>Certified Nursing Assistant  (hourly)</t>
  </si>
  <si>
    <t>Completed a state-approved education program and must pass their state’s competency exam. </t>
  </si>
  <si>
    <t>**PLEASE SEE NOTE BELOW  31-1131</t>
  </si>
  <si>
    <t>Certified Nursing Assistant  (annual)</t>
  </si>
  <si>
    <t xml:space="preserve">Case / Social Worker (hourly) </t>
  </si>
  <si>
    <t>BA level social worker, LSW, BSW</t>
  </si>
  <si>
    <t>Bachelors Level or 8+ years related experience</t>
  </si>
  <si>
    <t>21-1021, 21-1099</t>
  </si>
  <si>
    <t>Case / Social Worker (annual)</t>
  </si>
  <si>
    <t>LDAC1</t>
  </si>
  <si>
    <t>Case Manager / Social Worker / Clinical w/o independent License (hourly)</t>
  </si>
  <si>
    <t>LDAC2,  LMSW, LCSW</t>
  </si>
  <si>
    <t>Masters Level</t>
  </si>
  <si>
    <t>21-1021, 21-1019, 21-1022, 21-1029</t>
  </si>
  <si>
    <t>Case Manager / Social Worker / Clinical w/o independent License</t>
  </si>
  <si>
    <t>Clinical without Independent Licensure</t>
  </si>
  <si>
    <t>LPN (hourly)</t>
  </si>
  <si>
    <t>Complete a state approved nurse education program for licensed practical or licensed vocation nurse</t>
  </si>
  <si>
    <t>29-2061</t>
  </si>
  <si>
    <t>LPN (annual)</t>
  </si>
  <si>
    <t>Assistant Manager</t>
  </si>
  <si>
    <t>Clinical w/ Independent licensure (hourly)</t>
  </si>
  <si>
    <t>LPHA, LICSW, LMHC, LBHA, BCBA</t>
  </si>
  <si>
    <t xml:space="preserve">Masters with Licensure in Related Discipline </t>
  </si>
  <si>
    <t>19-3033, 21-1021, 21-1022, 19-3034</t>
  </si>
  <si>
    <t>Clinical w/ Independent licensure (annual)</t>
  </si>
  <si>
    <t>Dietician / Nutritionist (hourly)</t>
  </si>
  <si>
    <t xml:space="preserve">Bachelors Level </t>
  </si>
  <si>
    <t>29-1031</t>
  </si>
  <si>
    <t>Dietician / Nutritionist (annual)</t>
  </si>
  <si>
    <t>Program Management (hourly)</t>
  </si>
  <si>
    <t xml:space="preserve">Program manager, Program management, </t>
  </si>
  <si>
    <t>BA Level w/ 3+ years related work experience</t>
  </si>
  <si>
    <t>11-9151</t>
  </si>
  <si>
    <t>Program Management (annual)</t>
  </si>
  <si>
    <t>Program director</t>
  </si>
  <si>
    <t>Occupational Therapist (hourly) *</t>
  </si>
  <si>
    <t>Occupational Therapists</t>
  </si>
  <si>
    <r>
      <rPr>
        <b/>
        <sz val="20"/>
        <color rgb="FFFF0000"/>
        <rFont val="Aptos Narrow"/>
        <family val="2"/>
        <scheme val="minor"/>
      </rPr>
      <t>*PLEASE SEE NOTE BELOW</t>
    </r>
    <r>
      <rPr>
        <sz val="20"/>
        <color theme="1"/>
        <rFont val="Aptos Narrow"/>
        <family val="2"/>
        <scheme val="minor"/>
      </rPr>
      <t xml:space="preserve">
29-1129, 31-2011, 29-1122 (25%/25%/50%)</t>
    </r>
  </si>
  <si>
    <t>Occupational Therapist (annual) *</t>
  </si>
  <si>
    <t>Physical Therapist (hourly)</t>
  </si>
  <si>
    <t>Physical Therapists</t>
  </si>
  <si>
    <t>29-1129, 31-2021, 29-1123  (20%/20%/60%)</t>
  </si>
  <si>
    <t>Physical Therapist (annual)</t>
  </si>
  <si>
    <t>Clinical Manager / Psychologists (hourly)</t>
  </si>
  <si>
    <t>Clinical Manager, Clinical Director</t>
  </si>
  <si>
    <t>Masters with Licensure in Related Discipline and supervising/managerial related experience</t>
  </si>
  <si>
    <t>19-3033, 19-3034</t>
  </si>
  <si>
    <t>Clinical Manager /  Psychologists  (annual)</t>
  </si>
  <si>
    <t>Speech Language Pathologists (hourly) *</t>
  </si>
  <si>
    <r>
      <rPr>
        <b/>
        <sz val="20"/>
        <color rgb="FFFF0000"/>
        <rFont val="Aptos Narrow"/>
        <family val="2"/>
        <scheme val="minor"/>
      </rPr>
      <t>*PLEASE SEE NOTE BELOW</t>
    </r>
    <r>
      <rPr>
        <sz val="20"/>
        <color theme="1"/>
        <rFont val="Aptos Narrow"/>
        <family val="2"/>
        <scheme val="minor"/>
      </rPr>
      <t xml:space="preserve">
29-1129, 29-1127</t>
    </r>
  </si>
  <si>
    <t>Speech Language Pathologists (annual) *</t>
  </si>
  <si>
    <t>Registerd Nurse (BA) (hourly)</t>
  </si>
  <si>
    <t>Minimum of an associates degree in nursing, a diploma from an approved nursing program, or a Bachelors of Science in Nursing</t>
  </si>
  <si>
    <t>29-1141</t>
  </si>
  <si>
    <t>Registered Nurse (BA) (annual)</t>
  </si>
  <si>
    <t>Registerd Nurse (MA / APRN) (hourly)</t>
  </si>
  <si>
    <t>Minimum of a Masters of Science in one of the APRN roles. Must be licensed</t>
  </si>
  <si>
    <t>29-1171</t>
  </si>
  <si>
    <t>Registered Nurse (MA / APRN) (annual)</t>
  </si>
  <si>
    <r>
      <t xml:space="preserve">Clerical, Support &amp; Direct Care Relief Staff are benched to Direct Care </t>
    </r>
    <r>
      <rPr>
        <b/>
        <i/>
        <sz val="20"/>
        <color theme="1"/>
        <rFont val="Aptos Narrow"/>
        <family val="2"/>
        <scheme val="minor"/>
      </rPr>
      <t>**</t>
    </r>
  </si>
  <si>
    <t>Misc. BLS benchmarks</t>
  </si>
  <si>
    <t>Psychiatrist *</t>
  </si>
  <si>
    <t>M2021 BLS  NAICS 623200 (Nat'l)   Intellectual and Developmental Disability,   Residential, Mental Health, and Substance Abuse Facilities</t>
  </si>
  <si>
    <t>Medical Director</t>
  </si>
  <si>
    <t>M2022 BLS  (29-1222 Physicians) National Annual Mean</t>
  </si>
  <si>
    <t>Physician Assistants</t>
  </si>
  <si>
    <t>M2022 BLS  Occ Code 29-1071</t>
  </si>
  <si>
    <t>Food Service I</t>
  </si>
  <si>
    <t>Benchmarked to Direct Care</t>
  </si>
  <si>
    <t>Food Service II</t>
  </si>
  <si>
    <t>Average of benchmarks Direct Care and Direct Care III</t>
  </si>
  <si>
    <t>Food Service III</t>
  </si>
  <si>
    <t>Benchmarked to Direct Care III</t>
  </si>
  <si>
    <t>Maintenence I</t>
  </si>
  <si>
    <t>M2022 BLS  Occ Code 37-0000</t>
  </si>
  <si>
    <t>Maintenence II</t>
  </si>
  <si>
    <t>M2022 BLS  Occ Code 49-9099</t>
  </si>
  <si>
    <t>Maintenence III</t>
  </si>
  <si>
    <t>M2022 BLS  Occ Code 49-0000 and 49-9071 (average)</t>
  </si>
  <si>
    <t>Important Notes</t>
  </si>
  <si>
    <t>*</t>
  </si>
  <si>
    <t>Figures with a single asterisk utilize the May 2021 BLS / OEWS information at 53rd percentile because the exact same information for May 2022 indicates a decrease at the 53rd percentile</t>
  </si>
  <si>
    <t>**</t>
  </si>
  <si>
    <t>Figures with a double asterisk will use a $20 per hr benchmark because the exact same information for May 2022 indicates a decrease at the 53rd percentile from the prior rate of $19 per hour.  This salary will remain constant until such time that the BLS / OEWS data exceeds this benchmark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</si>
</sst>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164" formatCode="[$-409]mmmm\ d\,\ yyyy;@"/>
    <numFmt numFmtId="165" formatCode="&quot;$&quot;#,##0.00"/>
    <numFmt numFmtId="166" formatCode="&quot;$&quot;#,##0"/>
  </numFmts>
  <fonts count="10" x14ac:knownFonts="1">
    <font>
      <sz val="11"/>
      <color theme="1"/>
      <name val="Aptos Narrow"/>
      <family val="2"/>
      <scheme val="minor"/>
    </font>
    <font>
      <sz val="11"/>
      <color theme="1"/>
      <name val="Aptos Narrow"/>
      <family val="2"/>
      <scheme val="minor"/>
    </font>
    <font>
      <sz val="20"/>
      <color theme="1"/>
      <name val="Aptos Narrow"/>
      <family val="2"/>
      <scheme val="minor"/>
    </font>
    <font>
      <b/>
      <sz val="20"/>
      <name val="Aptos Narrow"/>
      <family val="2"/>
      <scheme val="minor"/>
    </font>
    <font>
      <b/>
      <sz val="20"/>
      <color rgb="FFFF0000"/>
      <name val="Aptos Narrow"/>
      <family val="2"/>
      <scheme val="minor"/>
    </font>
    <font>
      <b/>
      <sz val="20"/>
      <color theme="1"/>
      <name val="Aptos Narrow"/>
      <family val="2"/>
      <scheme val="minor"/>
    </font>
    <font>
      <b/>
      <i/>
      <sz val="20"/>
      <color theme="1"/>
      <name val="Aptos Narrow"/>
      <family val="2"/>
      <scheme val="minor"/>
    </font>
    <font>
      <i/>
      <sz val="20"/>
      <color theme="1"/>
      <name val="Aptos Narrow"/>
      <family val="2"/>
      <scheme val="minor"/>
    </font>
    <font>
      <b/>
      <sz val="12"/>
      <color indexed="81"/>
      <name val="Tahoma"/>
      <family val="2"/>
    </font>
    <font>
      <sz val="10"/>
      <color indexed="81"/>
      <name val="Tahoma"/>
      <family val="2"/>
    </font>
  </fonts>
  <fills count="2">
    <fill>
      <patternFill patternType="none"/>
    </fill>
    <fill>
      <patternFill patternType="gray125"/>
    </fill>
  </fills>
  <borders count="10">
    <border>
      <left/>
      <right/>
      <top/>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cellStyleXfs>
  <cellXfs count="58">
    <xf numFmtId="0" fontId="0" fillId="0" borderId="0" xfId="0"/>
    <xf numFmtId="0" fontId="2" fillId="0" borderId="0" xfId="3" applyFont="1"/>
    <xf numFmtId="0" fontId="3" fillId="0" borderId="0" xfId="3" applyFont="1" applyAlignment="1">
      <alignment horizontal="center"/>
    </xf>
    <xf numFmtId="0" fontId="2" fillId="0" borderId="0" xfId="3" applyFont="1" applyAlignment="1">
      <alignment wrapText="1"/>
    </xf>
    <xf numFmtId="8" fontId="2" fillId="0" borderId="0" xfId="3" applyNumberFormat="1" applyFont="1"/>
    <xf numFmtId="17" fontId="4" fillId="0" borderId="0" xfId="3" applyNumberFormat="1" applyFont="1" applyAlignment="1">
      <alignment horizontal="center"/>
    </xf>
    <xf numFmtId="164" fontId="5" fillId="0" borderId="0" xfId="3" applyNumberFormat="1" applyFont="1" applyAlignment="1">
      <alignment horizontal="left" vertical="top"/>
    </xf>
    <xf numFmtId="0" fontId="5" fillId="0" borderId="0" xfId="3" applyFont="1" applyAlignment="1">
      <alignment horizontal="center"/>
    </xf>
    <xf numFmtId="0" fontId="5" fillId="0" borderId="0" xfId="3" applyFont="1"/>
    <xf numFmtId="9" fontId="5" fillId="0" borderId="0" xfId="3" applyNumberFormat="1" applyFont="1" applyAlignment="1">
      <alignment horizontal="center" wrapText="1"/>
    </xf>
    <xf numFmtId="0" fontId="5" fillId="0" borderId="0" xfId="3" applyFont="1" applyAlignment="1">
      <alignment horizontal="left" wrapText="1"/>
    </xf>
    <xf numFmtId="8" fontId="2" fillId="0" borderId="0" xfId="3" applyNumberFormat="1" applyFont="1" applyAlignment="1">
      <alignment horizontal="right"/>
    </xf>
    <xf numFmtId="0" fontId="6" fillId="0" borderId="1" xfId="3" applyFont="1" applyBorder="1"/>
    <xf numFmtId="165" fontId="2" fillId="0" borderId="2" xfId="3" applyNumberFormat="1" applyFont="1" applyBorder="1" applyAlignment="1">
      <alignment horizontal="center"/>
    </xf>
    <xf numFmtId="0" fontId="2" fillId="0" borderId="3" xfId="3" applyFont="1" applyBorder="1"/>
    <xf numFmtId="7" fontId="2" fillId="0" borderId="3" xfId="1" applyNumberFormat="1" applyFont="1" applyBorder="1"/>
    <xf numFmtId="8" fontId="2" fillId="0" borderId="4" xfId="3" applyNumberFormat="1" applyFont="1" applyBorder="1"/>
    <xf numFmtId="165" fontId="2" fillId="0" borderId="0" xfId="3" applyNumberFormat="1" applyFont="1" applyAlignment="1">
      <alignment horizontal="center"/>
    </xf>
    <xf numFmtId="0" fontId="6" fillId="0" borderId="5" xfId="3" applyFont="1" applyBorder="1"/>
    <xf numFmtId="166" fontId="2" fillId="0" borderId="6" xfId="3" applyNumberFormat="1" applyFont="1" applyBorder="1" applyAlignment="1">
      <alignment horizontal="center"/>
    </xf>
    <xf numFmtId="0" fontId="2" fillId="0" borderId="6" xfId="3" applyFont="1" applyBorder="1"/>
    <xf numFmtId="5" fontId="2" fillId="0" borderId="6" xfId="1" applyNumberFormat="1" applyFont="1" applyBorder="1"/>
    <xf numFmtId="8" fontId="2" fillId="0" borderId="7" xfId="3" applyNumberFormat="1" applyFont="1" applyBorder="1"/>
    <xf numFmtId="166" fontId="2" fillId="0" borderId="0" xfId="3" applyNumberFormat="1" applyFont="1" applyAlignment="1">
      <alignment horizontal="center"/>
    </xf>
    <xf numFmtId="0" fontId="2" fillId="0" borderId="1" xfId="3" applyFont="1" applyBorder="1"/>
    <xf numFmtId="0" fontId="2" fillId="0" borderId="8" xfId="3" applyFont="1" applyBorder="1"/>
    <xf numFmtId="0" fontId="2" fillId="0" borderId="5" xfId="3" applyFont="1" applyBorder="1"/>
    <xf numFmtId="5" fontId="2" fillId="0" borderId="0" xfId="1" applyNumberFormat="1" applyFont="1" applyBorder="1"/>
    <xf numFmtId="8" fontId="2" fillId="0" borderId="9" xfId="3" applyNumberFormat="1" applyFont="1" applyBorder="1"/>
    <xf numFmtId="0" fontId="2" fillId="0" borderId="1" xfId="3" applyFont="1" applyBorder="1" applyAlignment="1">
      <alignment wrapText="1"/>
    </xf>
    <xf numFmtId="0" fontId="2" fillId="0" borderId="5" xfId="3" applyFont="1" applyBorder="1" applyAlignment="1">
      <alignment wrapText="1"/>
    </xf>
    <xf numFmtId="7" fontId="2" fillId="0" borderId="0" xfId="1" applyNumberFormat="1" applyFont="1" applyBorder="1"/>
    <xf numFmtId="165" fontId="2" fillId="0" borderId="3" xfId="3" applyNumberFormat="1" applyFont="1" applyBorder="1" applyAlignment="1">
      <alignment horizontal="center"/>
    </xf>
    <xf numFmtId="7" fontId="2" fillId="0" borderId="3" xfId="1" applyNumberFormat="1" applyFont="1" applyFill="1" applyBorder="1"/>
    <xf numFmtId="5" fontId="2" fillId="0" borderId="6" xfId="1" applyNumberFormat="1" applyFont="1" applyFill="1" applyBorder="1"/>
    <xf numFmtId="0" fontId="6" fillId="0" borderId="8" xfId="3" applyFont="1" applyBorder="1"/>
    <xf numFmtId="165" fontId="2" fillId="0" borderId="0" xfId="3" applyNumberFormat="1" applyFont="1"/>
    <xf numFmtId="166" fontId="2" fillId="0" borderId="0" xfId="3" applyNumberFormat="1" applyFont="1"/>
    <xf numFmtId="0" fontId="7" fillId="0" borderId="0" xfId="3" applyFont="1" applyAlignment="1">
      <alignment horizontal="right" wrapText="1"/>
    </xf>
    <xf numFmtId="0" fontId="2" fillId="0" borderId="0" xfId="3" applyFont="1" applyAlignment="1">
      <alignment horizontal="center"/>
    </xf>
    <xf numFmtId="0" fontId="2" fillId="0" borderId="0" xfId="3" applyFont="1" applyAlignment="1">
      <alignment horizontal="right"/>
    </xf>
    <xf numFmtId="9" fontId="2" fillId="0" borderId="0" xfId="2" applyFont="1"/>
    <xf numFmtId="0" fontId="6" fillId="0" borderId="0" xfId="3" applyFont="1" applyAlignment="1">
      <alignment horizontal="right"/>
    </xf>
    <xf numFmtId="6" fontId="2" fillId="0" borderId="0" xfId="3" applyNumberFormat="1" applyFont="1" applyAlignment="1">
      <alignment horizontal="center"/>
    </xf>
    <xf numFmtId="0" fontId="5" fillId="0" borderId="0" xfId="3" applyFont="1" applyAlignment="1">
      <alignment horizontal="right"/>
    </xf>
    <xf numFmtId="0" fontId="5" fillId="0" borderId="0" xfId="3" applyFont="1" applyAlignment="1">
      <alignment horizontal="right" vertical="top"/>
    </xf>
    <xf numFmtId="0" fontId="2" fillId="0" borderId="0" xfId="3" applyFont="1" applyAlignment="1">
      <alignment horizontal="center"/>
    </xf>
    <xf numFmtId="0" fontId="4" fillId="0" borderId="0" xfId="3" applyFont="1" applyAlignment="1">
      <alignment horizontal="center"/>
    </xf>
    <xf numFmtId="0" fontId="2" fillId="0" borderId="0" xfId="3" applyFont="1" applyAlignment="1">
      <alignment horizontal="left" vertical="top" wrapText="1"/>
    </xf>
    <xf numFmtId="0" fontId="2" fillId="0" borderId="4" xfId="3" applyFont="1" applyBorder="1" applyAlignment="1">
      <alignment horizontal="left" vertical="center" wrapText="1"/>
    </xf>
    <xf numFmtId="0" fontId="2" fillId="0" borderId="7" xfId="3" applyFont="1" applyBorder="1" applyAlignment="1">
      <alignment horizontal="left" vertical="center" wrapText="1"/>
    </xf>
    <xf numFmtId="0" fontId="2" fillId="0" borderId="3" xfId="3" applyFont="1" applyBorder="1" applyAlignment="1">
      <alignment vertical="top" wrapText="1"/>
    </xf>
    <xf numFmtId="0" fontId="2" fillId="0" borderId="6" xfId="3" applyFont="1" applyBorder="1" applyAlignment="1">
      <alignment vertical="top" wrapText="1"/>
    </xf>
    <xf numFmtId="49" fontId="2" fillId="0" borderId="4" xfId="3" applyNumberFormat="1" applyFont="1" applyBorder="1" applyAlignment="1">
      <alignment horizontal="left" vertical="center" wrapText="1"/>
    </xf>
    <xf numFmtId="49" fontId="2" fillId="0" borderId="7" xfId="3" applyNumberFormat="1" applyFont="1" applyBorder="1" applyAlignment="1">
      <alignment horizontal="left" vertical="center" wrapText="1"/>
    </xf>
    <xf numFmtId="0" fontId="2" fillId="0" borderId="9" xfId="3" applyFont="1" applyBorder="1" applyAlignment="1">
      <alignment horizontal="left" vertical="center" wrapText="1"/>
    </xf>
    <xf numFmtId="0" fontId="2" fillId="0" borderId="3" xfId="3" applyFont="1" applyBorder="1" applyAlignment="1">
      <alignment horizontal="left" vertical="top" wrapText="1"/>
    </xf>
    <xf numFmtId="0" fontId="2" fillId="0" borderId="6" xfId="3" applyFont="1" applyBorder="1" applyAlignment="1">
      <alignment horizontal="left" vertical="top" wrapText="1"/>
    </xf>
  </cellXfs>
  <cellStyles count="4">
    <cellStyle name="Currency" xfId="1" builtinId="4"/>
    <cellStyle name="Normal" xfId="0" builtinId="0"/>
    <cellStyle name="Normal 5" xfId="3" xr:uid="{6D093828-A4E3-4325-BA6C-00C7A42B4E78}"/>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ALLDHCFP\Shared%20Files\OSD\Don\EI\General%20Analysis%20Template%20V6.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X:\Administrative%20Services-POS%20Policy%20Office\Rate%20Setting\Implementation%20&amp;%20Benchmarks\C.257%20%20BLS%20M2022%2053rd.xlsx" TargetMode="External"/><Relationship Id="rId1" Type="http://schemas.openxmlformats.org/officeDocument/2006/relationships/externalLinkPath" Target="file:///X:\Administrative%20Services-POS%20Policy%20Office\Rate%20Setting\Implementation%20&amp;%20Benchmarks\C.257%20%20BLS%20M2022%2053r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RateOptions"/>
      <sheetName val="GeogVar"/>
      <sheetName val="CostDrivers"/>
      <sheetName val="CostSummary"/>
      <sheetName val="CleanData"/>
      <sheetName val="RawDataCalcs"/>
      <sheetName val="CleanData (2)"/>
      <sheetName val="RawDataCalcs (2)"/>
      <sheetName val="Lookups"/>
      <sheetName val="Source"/>
      <sheetName val="Sheet1"/>
      <sheetName val="Transposed RawDataCalcs"/>
      <sheetName val="Transposed Clean Data"/>
      <sheetName val="Transposed Source"/>
      <sheetName val="Transposed RawDataCalcs &amp; Calcs"/>
    </sheetNames>
    <sheetDataSet>
      <sheetData sheetId="0"/>
      <sheetData sheetId="1"/>
      <sheetData sheetId="2"/>
      <sheetData sheetId="3"/>
      <sheetData sheetId="4"/>
      <sheetData sheetId="5"/>
      <sheetData sheetId="6">
        <row r="4">
          <cell r="A4" t="str">
            <v>Associates For Human Services Inc</v>
          </cell>
        </row>
        <row r="34">
          <cell r="L34">
            <v>0</v>
          </cell>
          <cell r="M34">
            <v>0.79029091117448558</v>
          </cell>
          <cell r="N34">
            <v>0</v>
          </cell>
          <cell r="O34">
            <v>0</v>
          </cell>
          <cell r="P34">
            <v>0</v>
          </cell>
          <cell r="Q34">
            <v>0</v>
          </cell>
          <cell r="R34">
            <v>0</v>
          </cell>
          <cell r="S34">
            <v>0</v>
          </cell>
          <cell r="T34">
            <v>0</v>
          </cell>
          <cell r="U34">
            <v>0</v>
          </cell>
          <cell r="V34">
            <v>0</v>
          </cell>
          <cell r="W34">
            <v>0</v>
          </cell>
          <cell r="X34">
            <v>0</v>
          </cell>
          <cell r="Y34">
            <v>0</v>
          </cell>
          <cell r="Z34">
            <v>46956.620119375693</v>
          </cell>
          <cell r="AA34">
            <v>17680</v>
          </cell>
          <cell r="AB34">
            <v>39867.641875293193</v>
          </cell>
          <cell r="AC34">
            <v>41031.086504828323</v>
          </cell>
          <cell r="AD34">
            <v>0</v>
          </cell>
          <cell r="AE34">
            <v>0</v>
          </cell>
          <cell r="AF34">
            <v>0</v>
          </cell>
          <cell r="AG34">
            <v>33944.118844784767</v>
          </cell>
          <cell r="AH34">
            <v>17680</v>
          </cell>
          <cell r="AI34">
            <v>0</v>
          </cell>
          <cell r="AJ34">
            <v>29753.902816591464</v>
          </cell>
          <cell r="AK34">
            <v>30930.825880294266</v>
          </cell>
          <cell r="AL34">
            <v>18569.0381892203</v>
          </cell>
          <cell r="AM34">
            <v>18442.473919768927</v>
          </cell>
          <cell r="AN34">
            <v>38606.161015285972</v>
          </cell>
          <cell r="AO34">
            <v>27075.185897627798</v>
          </cell>
          <cell r="AP34">
            <v>0</v>
          </cell>
          <cell r="AQ34">
            <v>0</v>
          </cell>
          <cell r="AR34">
            <v>0</v>
          </cell>
          <cell r="AS34">
            <v>20355.422680841988</v>
          </cell>
          <cell r="AT34">
            <v>71628.834700450796</v>
          </cell>
          <cell r="AU34">
            <v>20461.641675358544</v>
          </cell>
          <cell r="AV34">
            <v>21763.519947861987</v>
          </cell>
          <cell r="AW34">
            <v>30028.595208686409</v>
          </cell>
          <cell r="AX34">
            <v>20500.552365271986</v>
          </cell>
          <cell r="AY34">
            <v>0</v>
          </cell>
          <cell r="AZ34">
            <v>0</v>
          </cell>
          <cell r="BA34">
            <v>26069.349097187373</v>
          </cell>
          <cell r="BB34">
            <v>17680</v>
          </cell>
          <cell r="BC34">
            <v>27212.519009187054</v>
          </cell>
          <cell r="BD34">
            <v>41756.507202167428</v>
          </cell>
          <cell r="BE34">
            <v>28667.992486020263</v>
          </cell>
          <cell r="BF34">
            <v>19660.985016893599</v>
          </cell>
          <cell r="BG34">
            <v>17680</v>
          </cell>
          <cell r="BH34">
            <v>17680</v>
          </cell>
          <cell r="BI34">
            <v>17680</v>
          </cell>
          <cell r="BJ34">
            <v>0</v>
          </cell>
          <cell r="BK34">
            <v>0</v>
          </cell>
          <cell r="BL34">
            <v>37248.882698669069</v>
          </cell>
          <cell r="BM34">
            <v>17680</v>
          </cell>
          <cell r="BN34">
            <v>37585.774536606972</v>
          </cell>
          <cell r="BO34">
            <v>33596.29852940391</v>
          </cell>
          <cell r="BP34">
            <v>25417.773521214607</v>
          </cell>
          <cell r="BQ34">
            <v>30055.921442748004</v>
          </cell>
          <cell r="BR34">
            <v>21970.169720181879</v>
          </cell>
          <cell r="BS34">
            <v>17680</v>
          </cell>
          <cell r="BT34">
            <v>-1122614.5665450124</v>
          </cell>
          <cell r="BU34">
            <v>0.13027098074394894</v>
          </cell>
          <cell r="BV34">
            <v>-16766.898501709318</v>
          </cell>
          <cell r="BW34">
            <v>-1108530.6212166082</v>
          </cell>
          <cell r="BX34">
            <v>-1474513.4431397212</v>
          </cell>
          <cell r="BY34">
            <v>-359587.75471530249</v>
          </cell>
          <cell r="BZ34">
            <v>-675414.15673018876</v>
          </cell>
          <cell r="CA34">
            <v>-10318274.104858737</v>
          </cell>
          <cell r="CB34">
            <v>3.9667448114237239E-2</v>
          </cell>
          <cell r="CC34">
            <v>-354564.67376116331</v>
          </cell>
          <cell r="CD34">
            <v>-3143047.8255827245</v>
          </cell>
          <cell r="CE34">
            <v>-597214.63617941493</v>
          </cell>
          <cell r="CF34">
            <v>-629519.18501455639</v>
          </cell>
          <cell r="CG34">
            <v>-2933297.7765657566</v>
          </cell>
          <cell r="CH34">
            <v>-312958.42871704738</v>
          </cell>
          <cell r="CI34">
            <v>-6950335.2468438176</v>
          </cell>
          <cell r="CJ34">
            <v>-1108530.6212166082</v>
          </cell>
          <cell r="CK34">
            <v>-461138.95556240936</v>
          </cell>
          <cell r="CL34">
            <v>-359587.75471530249</v>
          </cell>
          <cell r="CM34">
            <v>-293888.7390341704</v>
          </cell>
          <cell r="CN34">
            <v>-675414.15673018876</v>
          </cell>
          <cell r="CO34">
            <v>-9523712.744866835</v>
          </cell>
          <cell r="CP34">
            <v>0.53755430053228481</v>
          </cell>
          <cell r="CQ34">
            <v>8.426975069624898E-2</v>
          </cell>
          <cell r="CR34">
            <v>-4.8713603045017345E-3</v>
          </cell>
          <cell r="CS34">
            <v>9.7952431306347933E-3</v>
          </cell>
          <cell r="CT34">
            <v>-3.9893498199197908E-2</v>
          </cell>
          <cell r="CU34">
            <v>3.8691458414040758E-2</v>
          </cell>
          <cell r="CV34">
            <v>5.6665121955921194</v>
          </cell>
          <cell r="CW34">
            <v>1.0474528769120166</v>
          </cell>
          <cell r="CX34">
            <v>-0.93418082786395029</v>
          </cell>
          <cell r="CY34">
            <v>-0.56422902479690396</v>
          </cell>
          <cell r="CZ34">
            <v>-0.51027554355606819</v>
          </cell>
          <cell r="DA34">
            <v>0.50401661976240408</v>
          </cell>
          <cell r="DB34">
            <v>9.2791732149199646</v>
          </cell>
        </row>
        <row r="35">
          <cell r="L35">
            <v>325.54527652063496</v>
          </cell>
          <cell r="M35">
            <v>1.145059670647806</v>
          </cell>
          <cell r="N35">
            <v>12.658929241568668</v>
          </cell>
          <cell r="O35">
            <v>95.943355157776523</v>
          </cell>
          <cell r="P35">
            <v>25.947712752140522</v>
          </cell>
          <cell r="Q35">
            <v>33.680418140703352</v>
          </cell>
          <cell r="R35">
            <v>117.98676225403045</v>
          </cell>
          <cell r="S35">
            <v>18.677306003027208</v>
          </cell>
          <cell r="T35">
            <v>4.0568192104597958E-2</v>
          </cell>
          <cell r="U35">
            <v>0.13171437587406293</v>
          </cell>
          <cell r="V35">
            <v>5.1755918785346619E-2</v>
          </cell>
          <cell r="W35">
            <v>0.16497859077952676</v>
          </cell>
          <cell r="X35">
            <v>0.2982878564398192</v>
          </cell>
          <cell r="Y35">
            <v>5.4787394269923656E-2</v>
          </cell>
          <cell r="Z35">
            <v>91413.434936079429</v>
          </cell>
          <cell r="AA35">
            <v>171213.94858211145</v>
          </cell>
          <cell r="AB35">
            <v>71268.467153171412</v>
          </cell>
          <cell r="AC35">
            <v>67499.431340421332</v>
          </cell>
          <cell r="AD35">
            <v>0</v>
          </cell>
          <cell r="AE35">
            <v>0</v>
          </cell>
          <cell r="AF35">
            <v>0</v>
          </cell>
          <cell r="AG35">
            <v>76170.539456675135</v>
          </cell>
          <cell r="AH35">
            <v>51194.094846967935</v>
          </cell>
          <cell r="AI35">
            <v>0</v>
          </cell>
          <cell r="AJ35">
            <v>96651.607294339352</v>
          </cell>
          <cell r="AK35">
            <v>103711.82144639676</v>
          </cell>
          <cell r="AL35">
            <v>108951.50925611406</v>
          </cell>
          <cell r="AM35">
            <v>124826.37579975859</v>
          </cell>
          <cell r="AN35">
            <v>56811.862618938139</v>
          </cell>
          <cell r="AO35">
            <v>55812.854748790807</v>
          </cell>
          <cell r="AP35">
            <v>0</v>
          </cell>
          <cell r="AQ35">
            <v>0</v>
          </cell>
          <cell r="AR35">
            <v>0</v>
          </cell>
          <cell r="AS35">
            <v>25027.576232617906</v>
          </cell>
          <cell r="AT35">
            <v>93184.103761087666</v>
          </cell>
          <cell r="AU35">
            <v>97525.123689390195</v>
          </cell>
          <cell r="AV35">
            <v>84456.375281292596</v>
          </cell>
          <cell r="AW35">
            <v>57934.015020761828</v>
          </cell>
          <cell r="AX35">
            <v>101633.94724195503</v>
          </cell>
          <cell r="AY35">
            <v>0</v>
          </cell>
          <cell r="AZ35">
            <v>0</v>
          </cell>
          <cell r="BA35">
            <v>66765.076206888509</v>
          </cell>
          <cell r="BB35">
            <v>97217.62868695044</v>
          </cell>
          <cell r="BC35">
            <v>54127.822372828719</v>
          </cell>
          <cell r="BD35">
            <v>61930.062581382372</v>
          </cell>
          <cell r="BE35">
            <v>62552.309754750124</v>
          </cell>
          <cell r="BF35">
            <v>61773.475248805931</v>
          </cell>
          <cell r="BG35">
            <v>57364.818493992512</v>
          </cell>
          <cell r="BH35">
            <v>61457.801192826271</v>
          </cell>
          <cell r="BI35">
            <v>59460.337150228035</v>
          </cell>
          <cell r="BJ35">
            <v>0</v>
          </cell>
          <cell r="BK35">
            <v>0</v>
          </cell>
          <cell r="BL35">
            <v>56935.273604014816</v>
          </cell>
          <cell r="BM35">
            <v>23906.767042588603</v>
          </cell>
          <cell r="BN35">
            <v>98552.058845081687</v>
          </cell>
          <cell r="BO35">
            <v>92467.250108432359</v>
          </cell>
          <cell r="BP35">
            <v>82220.484062892225</v>
          </cell>
          <cell r="BQ35">
            <v>56623.272837053592</v>
          </cell>
          <cell r="BR35">
            <v>55887.670848124704</v>
          </cell>
          <cell r="BS35">
            <v>51288.876636076719</v>
          </cell>
          <cell r="BT35">
            <v>2112574.116174642</v>
          </cell>
          <cell r="BU35">
            <v>0.25527956514613798</v>
          </cell>
          <cell r="BV35">
            <v>23380.416398015204</v>
          </cell>
          <cell r="BW35">
            <v>2091876.652949932</v>
          </cell>
          <cell r="BX35">
            <v>2741064.8572137947</v>
          </cell>
          <cell r="BY35">
            <v>635817.59101159882</v>
          </cell>
          <cell r="BZ35">
            <v>1513613.2335450135</v>
          </cell>
          <cell r="CA35">
            <v>18919408.888917986</v>
          </cell>
          <cell r="CB35">
            <v>0.19870561791457902</v>
          </cell>
          <cell r="CC35">
            <v>806865.11746486695</v>
          </cell>
          <cell r="CD35">
            <v>5168304.2633605022</v>
          </cell>
          <cell r="CE35">
            <v>1093155.1880312669</v>
          </cell>
          <cell r="CF35">
            <v>1069094.8390886304</v>
          </cell>
          <cell r="CG35">
            <v>4684667.7461953871</v>
          </cell>
          <cell r="CH35">
            <v>617900.22797630657</v>
          </cell>
          <cell r="CI35">
            <v>12419720.103140112</v>
          </cell>
          <cell r="CJ35">
            <v>2091876.652949932</v>
          </cell>
          <cell r="CK35">
            <v>820656.7340809278</v>
          </cell>
          <cell r="CL35">
            <v>635817.59101159882</v>
          </cell>
          <cell r="CM35">
            <v>482804.03681194817</v>
          </cell>
          <cell r="CN35">
            <v>1513613.2335450135</v>
          </cell>
          <cell r="CO35">
            <v>17639305.62230387</v>
          </cell>
          <cell r="CP35">
            <v>0.76215046939141795</v>
          </cell>
          <cell r="CQ35">
            <v>0.16600060800221017</v>
          </cell>
          <cell r="CR35">
            <v>8.5226674012795239E-2</v>
          </cell>
          <cell r="CS35">
            <v>5.5898307580515283E-2</v>
          </cell>
          <cell r="CT35">
            <v>9.7875058126419362E-2</v>
          </cell>
          <cell r="CU35">
            <v>0.20945045379962196</v>
          </cell>
          <cell r="CV35">
            <v>62.28479778701265</v>
          </cell>
          <cell r="CW35">
            <v>12.10204980934472</v>
          </cell>
          <cell r="CX35">
            <v>5.3536231730866977</v>
          </cell>
          <cell r="CY35">
            <v>4.4618604338916112</v>
          </cell>
          <cell r="CZ35">
            <v>2.5061718808094016</v>
          </cell>
          <cell r="DA35">
            <v>13.087601389791917</v>
          </cell>
          <cell r="DB35">
            <v>95.726227555066657</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2022 BLS SALARY CHART (53_PCT)"/>
      <sheetName val="M2021 BLS  SALARY CHART Median"/>
      <sheetName val="Sheet1"/>
      <sheetName val="M2021 all details"/>
      <sheetName val="DC  CNA  DC III"/>
      <sheetName val="Case Social Worker.Manager"/>
      <sheetName val="Clinical"/>
      <sheetName val="Nursing"/>
      <sheetName val="Management"/>
      <sheetName val="Therapies"/>
      <sheetName val="M2022 53_PCT"/>
    </sheetNames>
    <sheetDataSet>
      <sheetData sheetId="0"/>
      <sheetData sheetId="1"/>
      <sheetData sheetId="2"/>
      <sheetData sheetId="3"/>
      <sheetData sheetId="4">
        <row r="19">
          <cell r="I19">
            <v>25.580080000000002</v>
          </cell>
        </row>
      </sheetData>
      <sheetData sheetId="5">
        <row r="4">
          <cell r="J4">
            <v>28.180799999999998</v>
          </cell>
        </row>
        <row r="11">
          <cell r="J11">
            <v>30.9283</v>
          </cell>
        </row>
      </sheetData>
      <sheetData sheetId="6">
        <row r="6">
          <cell r="J6">
            <v>38.753100000000003</v>
          </cell>
        </row>
        <row r="12">
          <cell r="J12">
            <v>48.742200000000004</v>
          </cell>
        </row>
      </sheetData>
      <sheetData sheetId="7">
        <row r="2">
          <cell r="J2">
            <v>31.575200000000002</v>
          </cell>
        </row>
        <row r="6">
          <cell r="J6">
            <v>49.162799999999997</v>
          </cell>
        </row>
        <row r="11">
          <cell r="J11">
            <v>65.162400000000005</v>
          </cell>
        </row>
      </sheetData>
      <sheetData sheetId="8">
        <row r="2">
          <cell r="J2">
            <v>38.180400000000006</v>
          </cell>
        </row>
      </sheetData>
      <sheetData sheetId="9">
        <row r="2">
          <cell r="M2">
            <v>32.740400000000001</v>
          </cell>
        </row>
        <row r="8">
          <cell r="M8">
            <v>38.017499999999998</v>
          </cell>
        </row>
        <row r="14">
          <cell r="M14">
            <v>41.25168</v>
          </cell>
        </row>
        <row r="18">
          <cell r="M18">
            <v>42.756720000000001</v>
          </cell>
        </row>
      </sheetData>
      <sheetData sheetId="10">
        <row r="33">
          <cell r="N33">
            <v>135424.64000000001</v>
          </cell>
        </row>
        <row r="34">
          <cell r="N34">
            <v>40890.303999999996</v>
          </cell>
        </row>
        <row r="35">
          <cell r="N35">
            <v>62490.688000000002</v>
          </cell>
        </row>
        <row r="36">
          <cell r="N36">
            <v>51538.240000000005</v>
          </cell>
        </row>
        <row r="37">
          <cell r="N37">
            <v>50652.160000000003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B4150-04F1-4BC0-AFDC-2B3858AE1AC6}">
  <sheetPr>
    <pageSetUpPr fitToPage="1"/>
  </sheetPr>
  <dimension ref="B1:M53"/>
  <sheetViews>
    <sheetView showGridLines="0" tabSelected="1" zoomScale="60" zoomScaleNormal="60" workbookViewId="0">
      <selection activeCell="P8" sqref="P8"/>
    </sheetView>
  </sheetViews>
  <sheetFormatPr defaultRowHeight="26.25" x14ac:dyDescent="0.4"/>
  <cols>
    <col min="1" max="1" width="5.5703125" style="1" customWidth="1"/>
    <col min="2" max="2" width="78.7109375" style="1" customWidth="1"/>
    <col min="3" max="3" width="25.85546875" style="1" customWidth="1"/>
    <col min="4" max="4" width="71.5703125" style="1" customWidth="1"/>
    <col min="5" max="5" width="69.140625" style="3" customWidth="1"/>
    <col min="6" max="6" width="46.140625" style="3" customWidth="1"/>
    <col min="7" max="8" width="9.140625" style="1"/>
    <col min="9" max="9" width="22.28515625" style="1" customWidth="1"/>
    <col min="10" max="10" width="9.140625" style="1"/>
    <col min="11" max="11" width="22.42578125" style="4" customWidth="1"/>
    <col min="12" max="12" width="9.140625" style="1"/>
    <col min="13" max="13" width="19.42578125" style="1" customWidth="1"/>
    <col min="14" max="238" width="9.140625" style="1"/>
    <col min="239" max="239" width="5.5703125" style="1" customWidth="1"/>
    <col min="240" max="240" width="58" style="1" customWidth="1"/>
    <col min="241" max="241" width="24.140625" style="1" customWidth="1"/>
    <col min="242" max="243" width="0" style="1" hidden="1" customWidth="1"/>
    <col min="244" max="244" width="61.42578125" style="1" customWidth="1"/>
    <col min="245" max="245" width="62.140625" style="1" customWidth="1"/>
    <col min="246" max="249" width="0" style="1" hidden="1" customWidth="1"/>
    <col min="250" max="494" width="9.140625" style="1"/>
    <col min="495" max="495" width="5.5703125" style="1" customWidth="1"/>
    <col min="496" max="496" width="58" style="1" customWidth="1"/>
    <col min="497" max="497" width="24.140625" style="1" customWidth="1"/>
    <col min="498" max="499" width="0" style="1" hidden="1" customWidth="1"/>
    <col min="500" max="500" width="61.42578125" style="1" customWidth="1"/>
    <col min="501" max="501" width="62.140625" style="1" customWidth="1"/>
    <col min="502" max="505" width="0" style="1" hidden="1" customWidth="1"/>
    <col min="506" max="750" width="9.140625" style="1"/>
    <col min="751" max="751" width="5.5703125" style="1" customWidth="1"/>
    <col min="752" max="752" width="58" style="1" customWidth="1"/>
    <col min="753" max="753" width="24.140625" style="1" customWidth="1"/>
    <col min="754" max="755" width="0" style="1" hidden="1" customWidth="1"/>
    <col min="756" max="756" width="61.42578125" style="1" customWidth="1"/>
    <col min="757" max="757" width="62.140625" style="1" customWidth="1"/>
    <col min="758" max="761" width="0" style="1" hidden="1" customWidth="1"/>
    <col min="762" max="1006" width="9.140625" style="1"/>
    <col min="1007" max="1007" width="5.5703125" style="1" customWidth="1"/>
    <col min="1008" max="1008" width="58" style="1" customWidth="1"/>
    <col min="1009" max="1009" width="24.140625" style="1" customWidth="1"/>
    <col min="1010" max="1011" width="0" style="1" hidden="1" customWidth="1"/>
    <col min="1012" max="1012" width="61.42578125" style="1" customWidth="1"/>
    <col min="1013" max="1013" width="62.140625" style="1" customWidth="1"/>
    <col min="1014" max="1017" width="0" style="1" hidden="1" customWidth="1"/>
    <col min="1018" max="1262" width="9.140625" style="1"/>
    <col min="1263" max="1263" width="5.5703125" style="1" customWidth="1"/>
    <col min="1264" max="1264" width="58" style="1" customWidth="1"/>
    <col min="1265" max="1265" width="24.140625" style="1" customWidth="1"/>
    <col min="1266" max="1267" width="0" style="1" hidden="1" customWidth="1"/>
    <col min="1268" max="1268" width="61.42578125" style="1" customWidth="1"/>
    <col min="1269" max="1269" width="62.140625" style="1" customWidth="1"/>
    <col min="1270" max="1273" width="0" style="1" hidden="1" customWidth="1"/>
    <col min="1274" max="1518" width="9.140625" style="1"/>
    <col min="1519" max="1519" width="5.5703125" style="1" customWidth="1"/>
    <col min="1520" max="1520" width="58" style="1" customWidth="1"/>
    <col min="1521" max="1521" width="24.140625" style="1" customWidth="1"/>
    <col min="1522" max="1523" width="0" style="1" hidden="1" customWidth="1"/>
    <col min="1524" max="1524" width="61.42578125" style="1" customWidth="1"/>
    <col min="1525" max="1525" width="62.140625" style="1" customWidth="1"/>
    <col min="1526" max="1529" width="0" style="1" hidden="1" customWidth="1"/>
    <col min="1530" max="1774" width="9.140625" style="1"/>
    <col min="1775" max="1775" width="5.5703125" style="1" customWidth="1"/>
    <col min="1776" max="1776" width="58" style="1" customWidth="1"/>
    <col min="1777" max="1777" width="24.140625" style="1" customWidth="1"/>
    <col min="1778" max="1779" width="0" style="1" hidden="1" customWidth="1"/>
    <col min="1780" max="1780" width="61.42578125" style="1" customWidth="1"/>
    <col min="1781" max="1781" width="62.140625" style="1" customWidth="1"/>
    <col min="1782" max="1785" width="0" style="1" hidden="1" customWidth="1"/>
    <col min="1786" max="2030" width="9.140625" style="1"/>
    <col min="2031" max="2031" width="5.5703125" style="1" customWidth="1"/>
    <col min="2032" max="2032" width="58" style="1" customWidth="1"/>
    <col min="2033" max="2033" width="24.140625" style="1" customWidth="1"/>
    <col min="2034" max="2035" width="0" style="1" hidden="1" customWidth="1"/>
    <col min="2036" max="2036" width="61.42578125" style="1" customWidth="1"/>
    <col min="2037" max="2037" width="62.140625" style="1" customWidth="1"/>
    <col min="2038" max="2041" width="0" style="1" hidden="1" customWidth="1"/>
    <col min="2042" max="2286" width="9.140625" style="1"/>
    <col min="2287" max="2287" width="5.5703125" style="1" customWidth="1"/>
    <col min="2288" max="2288" width="58" style="1" customWidth="1"/>
    <col min="2289" max="2289" width="24.140625" style="1" customWidth="1"/>
    <col min="2290" max="2291" width="0" style="1" hidden="1" customWidth="1"/>
    <col min="2292" max="2292" width="61.42578125" style="1" customWidth="1"/>
    <col min="2293" max="2293" width="62.140625" style="1" customWidth="1"/>
    <col min="2294" max="2297" width="0" style="1" hidden="1" customWidth="1"/>
    <col min="2298" max="2542" width="9.140625" style="1"/>
    <col min="2543" max="2543" width="5.5703125" style="1" customWidth="1"/>
    <col min="2544" max="2544" width="58" style="1" customWidth="1"/>
    <col min="2545" max="2545" width="24.140625" style="1" customWidth="1"/>
    <col min="2546" max="2547" width="0" style="1" hidden="1" customWidth="1"/>
    <col min="2548" max="2548" width="61.42578125" style="1" customWidth="1"/>
    <col min="2549" max="2549" width="62.140625" style="1" customWidth="1"/>
    <col min="2550" max="2553" width="0" style="1" hidden="1" customWidth="1"/>
    <col min="2554" max="2798" width="9.140625" style="1"/>
    <col min="2799" max="2799" width="5.5703125" style="1" customWidth="1"/>
    <col min="2800" max="2800" width="58" style="1" customWidth="1"/>
    <col min="2801" max="2801" width="24.140625" style="1" customWidth="1"/>
    <col min="2802" max="2803" width="0" style="1" hidden="1" customWidth="1"/>
    <col min="2804" max="2804" width="61.42578125" style="1" customWidth="1"/>
    <col min="2805" max="2805" width="62.140625" style="1" customWidth="1"/>
    <col min="2806" max="2809" width="0" style="1" hidden="1" customWidth="1"/>
    <col min="2810" max="3054" width="9.140625" style="1"/>
    <col min="3055" max="3055" width="5.5703125" style="1" customWidth="1"/>
    <col min="3056" max="3056" width="58" style="1" customWidth="1"/>
    <col min="3057" max="3057" width="24.140625" style="1" customWidth="1"/>
    <col min="3058" max="3059" width="0" style="1" hidden="1" customWidth="1"/>
    <col min="3060" max="3060" width="61.42578125" style="1" customWidth="1"/>
    <col min="3061" max="3061" width="62.140625" style="1" customWidth="1"/>
    <col min="3062" max="3065" width="0" style="1" hidden="1" customWidth="1"/>
    <col min="3066" max="3310" width="9.140625" style="1"/>
    <col min="3311" max="3311" width="5.5703125" style="1" customWidth="1"/>
    <col min="3312" max="3312" width="58" style="1" customWidth="1"/>
    <col min="3313" max="3313" width="24.140625" style="1" customWidth="1"/>
    <col min="3314" max="3315" width="0" style="1" hidden="1" customWidth="1"/>
    <col min="3316" max="3316" width="61.42578125" style="1" customWidth="1"/>
    <col min="3317" max="3317" width="62.140625" style="1" customWidth="1"/>
    <col min="3318" max="3321" width="0" style="1" hidden="1" customWidth="1"/>
    <col min="3322" max="3566" width="9.140625" style="1"/>
    <col min="3567" max="3567" width="5.5703125" style="1" customWidth="1"/>
    <col min="3568" max="3568" width="58" style="1" customWidth="1"/>
    <col min="3569" max="3569" width="24.140625" style="1" customWidth="1"/>
    <col min="3570" max="3571" width="0" style="1" hidden="1" customWidth="1"/>
    <col min="3572" max="3572" width="61.42578125" style="1" customWidth="1"/>
    <col min="3573" max="3573" width="62.140625" style="1" customWidth="1"/>
    <col min="3574" max="3577" width="0" style="1" hidden="1" customWidth="1"/>
    <col min="3578" max="3822" width="9.140625" style="1"/>
    <col min="3823" max="3823" width="5.5703125" style="1" customWidth="1"/>
    <col min="3824" max="3824" width="58" style="1" customWidth="1"/>
    <col min="3825" max="3825" width="24.140625" style="1" customWidth="1"/>
    <col min="3826" max="3827" width="0" style="1" hidden="1" customWidth="1"/>
    <col min="3828" max="3828" width="61.42578125" style="1" customWidth="1"/>
    <col min="3829" max="3829" width="62.140625" style="1" customWidth="1"/>
    <col min="3830" max="3833" width="0" style="1" hidden="1" customWidth="1"/>
    <col min="3834" max="4078" width="9.140625" style="1"/>
    <col min="4079" max="4079" width="5.5703125" style="1" customWidth="1"/>
    <col min="4080" max="4080" width="58" style="1" customWidth="1"/>
    <col min="4081" max="4081" width="24.140625" style="1" customWidth="1"/>
    <col min="4082" max="4083" width="0" style="1" hidden="1" customWidth="1"/>
    <col min="4084" max="4084" width="61.42578125" style="1" customWidth="1"/>
    <col min="4085" max="4085" width="62.140625" style="1" customWidth="1"/>
    <col min="4086" max="4089" width="0" style="1" hidden="1" customWidth="1"/>
    <col min="4090" max="4334" width="9.140625" style="1"/>
    <col min="4335" max="4335" width="5.5703125" style="1" customWidth="1"/>
    <col min="4336" max="4336" width="58" style="1" customWidth="1"/>
    <col min="4337" max="4337" width="24.140625" style="1" customWidth="1"/>
    <col min="4338" max="4339" width="0" style="1" hidden="1" customWidth="1"/>
    <col min="4340" max="4340" width="61.42578125" style="1" customWidth="1"/>
    <col min="4341" max="4341" width="62.140625" style="1" customWidth="1"/>
    <col min="4342" max="4345" width="0" style="1" hidden="1" customWidth="1"/>
    <col min="4346" max="4590" width="9.140625" style="1"/>
    <col min="4591" max="4591" width="5.5703125" style="1" customWidth="1"/>
    <col min="4592" max="4592" width="58" style="1" customWidth="1"/>
    <col min="4593" max="4593" width="24.140625" style="1" customWidth="1"/>
    <col min="4594" max="4595" width="0" style="1" hidden="1" customWidth="1"/>
    <col min="4596" max="4596" width="61.42578125" style="1" customWidth="1"/>
    <col min="4597" max="4597" width="62.140625" style="1" customWidth="1"/>
    <col min="4598" max="4601" width="0" style="1" hidden="1" customWidth="1"/>
    <col min="4602" max="4846" width="9.140625" style="1"/>
    <col min="4847" max="4847" width="5.5703125" style="1" customWidth="1"/>
    <col min="4848" max="4848" width="58" style="1" customWidth="1"/>
    <col min="4849" max="4849" width="24.140625" style="1" customWidth="1"/>
    <col min="4850" max="4851" width="0" style="1" hidden="1" customWidth="1"/>
    <col min="4852" max="4852" width="61.42578125" style="1" customWidth="1"/>
    <col min="4853" max="4853" width="62.140625" style="1" customWidth="1"/>
    <col min="4854" max="4857" width="0" style="1" hidden="1" customWidth="1"/>
    <col min="4858" max="5102" width="9.140625" style="1"/>
    <col min="5103" max="5103" width="5.5703125" style="1" customWidth="1"/>
    <col min="5104" max="5104" width="58" style="1" customWidth="1"/>
    <col min="5105" max="5105" width="24.140625" style="1" customWidth="1"/>
    <col min="5106" max="5107" width="0" style="1" hidden="1" customWidth="1"/>
    <col min="5108" max="5108" width="61.42578125" style="1" customWidth="1"/>
    <col min="5109" max="5109" width="62.140625" style="1" customWidth="1"/>
    <col min="5110" max="5113" width="0" style="1" hidden="1" customWidth="1"/>
    <col min="5114" max="5358" width="9.140625" style="1"/>
    <col min="5359" max="5359" width="5.5703125" style="1" customWidth="1"/>
    <col min="5360" max="5360" width="58" style="1" customWidth="1"/>
    <col min="5361" max="5361" width="24.140625" style="1" customWidth="1"/>
    <col min="5362" max="5363" width="0" style="1" hidden="1" customWidth="1"/>
    <col min="5364" max="5364" width="61.42578125" style="1" customWidth="1"/>
    <col min="5365" max="5365" width="62.140625" style="1" customWidth="1"/>
    <col min="5366" max="5369" width="0" style="1" hidden="1" customWidth="1"/>
    <col min="5370" max="5614" width="9.140625" style="1"/>
    <col min="5615" max="5615" width="5.5703125" style="1" customWidth="1"/>
    <col min="5616" max="5616" width="58" style="1" customWidth="1"/>
    <col min="5617" max="5617" width="24.140625" style="1" customWidth="1"/>
    <col min="5618" max="5619" width="0" style="1" hidden="1" customWidth="1"/>
    <col min="5620" max="5620" width="61.42578125" style="1" customWidth="1"/>
    <col min="5621" max="5621" width="62.140625" style="1" customWidth="1"/>
    <col min="5622" max="5625" width="0" style="1" hidden="1" customWidth="1"/>
    <col min="5626" max="5870" width="9.140625" style="1"/>
    <col min="5871" max="5871" width="5.5703125" style="1" customWidth="1"/>
    <col min="5872" max="5872" width="58" style="1" customWidth="1"/>
    <col min="5873" max="5873" width="24.140625" style="1" customWidth="1"/>
    <col min="5874" max="5875" width="0" style="1" hidden="1" customWidth="1"/>
    <col min="5876" max="5876" width="61.42578125" style="1" customWidth="1"/>
    <col min="5877" max="5877" width="62.140625" style="1" customWidth="1"/>
    <col min="5878" max="5881" width="0" style="1" hidden="1" customWidth="1"/>
    <col min="5882" max="6126" width="9.140625" style="1"/>
    <col min="6127" max="6127" width="5.5703125" style="1" customWidth="1"/>
    <col min="6128" max="6128" width="58" style="1" customWidth="1"/>
    <col min="6129" max="6129" width="24.140625" style="1" customWidth="1"/>
    <col min="6130" max="6131" width="0" style="1" hidden="1" customWidth="1"/>
    <col min="6132" max="6132" width="61.42578125" style="1" customWidth="1"/>
    <col min="6133" max="6133" width="62.140625" style="1" customWidth="1"/>
    <col min="6134" max="6137" width="0" style="1" hidden="1" customWidth="1"/>
    <col min="6138" max="6382" width="9.140625" style="1"/>
    <col min="6383" max="6383" width="5.5703125" style="1" customWidth="1"/>
    <col min="6384" max="6384" width="58" style="1" customWidth="1"/>
    <col min="6385" max="6385" width="24.140625" style="1" customWidth="1"/>
    <col min="6386" max="6387" width="0" style="1" hidden="1" customWidth="1"/>
    <col min="6388" max="6388" width="61.42578125" style="1" customWidth="1"/>
    <col min="6389" max="6389" width="62.140625" style="1" customWidth="1"/>
    <col min="6390" max="6393" width="0" style="1" hidden="1" customWidth="1"/>
    <col min="6394" max="6638" width="9.140625" style="1"/>
    <col min="6639" max="6639" width="5.5703125" style="1" customWidth="1"/>
    <col min="6640" max="6640" width="58" style="1" customWidth="1"/>
    <col min="6641" max="6641" width="24.140625" style="1" customWidth="1"/>
    <col min="6642" max="6643" width="0" style="1" hidden="1" customWidth="1"/>
    <col min="6644" max="6644" width="61.42578125" style="1" customWidth="1"/>
    <col min="6645" max="6645" width="62.140625" style="1" customWidth="1"/>
    <col min="6646" max="6649" width="0" style="1" hidden="1" customWidth="1"/>
    <col min="6650" max="6894" width="9.140625" style="1"/>
    <col min="6895" max="6895" width="5.5703125" style="1" customWidth="1"/>
    <col min="6896" max="6896" width="58" style="1" customWidth="1"/>
    <col min="6897" max="6897" width="24.140625" style="1" customWidth="1"/>
    <col min="6898" max="6899" width="0" style="1" hidden="1" customWidth="1"/>
    <col min="6900" max="6900" width="61.42578125" style="1" customWidth="1"/>
    <col min="6901" max="6901" width="62.140625" style="1" customWidth="1"/>
    <col min="6902" max="6905" width="0" style="1" hidden="1" customWidth="1"/>
    <col min="6906" max="7150" width="9.140625" style="1"/>
    <col min="7151" max="7151" width="5.5703125" style="1" customWidth="1"/>
    <col min="7152" max="7152" width="58" style="1" customWidth="1"/>
    <col min="7153" max="7153" width="24.140625" style="1" customWidth="1"/>
    <col min="7154" max="7155" width="0" style="1" hidden="1" customWidth="1"/>
    <col min="7156" max="7156" width="61.42578125" style="1" customWidth="1"/>
    <col min="7157" max="7157" width="62.140625" style="1" customWidth="1"/>
    <col min="7158" max="7161" width="0" style="1" hidden="1" customWidth="1"/>
    <col min="7162" max="7406" width="9.140625" style="1"/>
    <col min="7407" max="7407" width="5.5703125" style="1" customWidth="1"/>
    <col min="7408" max="7408" width="58" style="1" customWidth="1"/>
    <col min="7409" max="7409" width="24.140625" style="1" customWidth="1"/>
    <col min="7410" max="7411" width="0" style="1" hidden="1" customWidth="1"/>
    <col min="7412" max="7412" width="61.42578125" style="1" customWidth="1"/>
    <col min="7413" max="7413" width="62.140625" style="1" customWidth="1"/>
    <col min="7414" max="7417" width="0" style="1" hidden="1" customWidth="1"/>
    <col min="7418" max="7662" width="9.140625" style="1"/>
    <col min="7663" max="7663" width="5.5703125" style="1" customWidth="1"/>
    <col min="7664" max="7664" width="58" style="1" customWidth="1"/>
    <col min="7665" max="7665" width="24.140625" style="1" customWidth="1"/>
    <col min="7666" max="7667" width="0" style="1" hidden="1" customWidth="1"/>
    <col min="7668" max="7668" width="61.42578125" style="1" customWidth="1"/>
    <col min="7669" max="7669" width="62.140625" style="1" customWidth="1"/>
    <col min="7670" max="7673" width="0" style="1" hidden="1" customWidth="1"/>
    <col min="7674" max="7918" width="9.140625" style="1"/>
    <col min="7919" max="7919" width="5.5703125" style="1" customWidth="1"/>
    <col min="7920" max="7920" width="58" style="1" customWidth="1"/>
    <col min="7921" max="7921" width="24.140625" style="1" customWidth="1"/>
    <col min="7922" max="7923" width="0" style="1" hidden="1" customWidth="1"/>
    <col min="7924" max="7924" width="61.42578125" style="1" customWidth="1"/>
    <col min="7925" max="7925" width="62.140625" style="1" customWidth="1"/>
    <col min="7926" max="7929" width="0" style="1" hidden="1" customWidth="1"/>
    <col min="7930" max="8174" width="9.140625" style="1"/>
    <col min="8175" max="8175" width="5.5703125" style="1" customWidth="1"/>
    <col min="8176" max="8176" width="58" style="1" customWidth="1"/>
    <col min="8177" max="8177" width="24.140625" style="1" customWidth="1"/>
    <col min="8178" max="8179" width="0" style="1" hidden="1" customWidth="1"/>
    <col min="8180" max="8180" width="61.42578125" style="1" customWidth="1"/>
    <col min="8181" max="8181" width="62.140625" style="1" customWidth="1"/>
    <col min="8182" max="8185" width="0" style="1" hidden="1" customWidth="1"/>
    <col min="8186" max="8430" width="9.140625" style="1"/>
    <col min="8431" max="8431" width="5.5703125" style="1" customWidth="1"/>
    <col min="8432" max="8432" width="58" style="1" customWidth="1"/>
    <col min="8433" max="8433" width="24.140625" style="1" customWidth="1"/>
    <col min="8434" max="8435" width="0" style="1" hidden="1" customWidth="1"/>
    <col min="8436" max="8436" width="61.42578125" style="1" customWidth="1"/>
    <col min="8437" max="8437" width="62.140625" style="1" customWidth="1"/>
    <col min="8438" max="8441" width="0" style="1" hidden="1" customWidth="1"/>
    <col min="8442" max="8686" width="9.140625" style="1"/>
    <col min="8687" max="8687" width="5.5703125" style="1" customWidth="1"/>
    <col min="8688" max="8688" width="58" style="1" customWidth="1"/>
    <col min="8689" max="8689" width="24.140625" style="1" customWidth="1"/>
    <col min="8690" max="8691" width="0" style="1" hidden="1" customWidth="1"/>
    <col min="8692" max="8692" width="61.42578125" style="1" customWidth="1"/>
    <col min="8693" max="8693" width="62.140625" style="1" customWidth="1"/>
    <col min="8694" max="8697" width="0" style="1" hidden="1" customWidth="1"/>
    <col min="8698" max="8942" width="9.140625" style="1"/>
    <col min="8943" max="8943" width="5.5703125" style="1" customWidth="1"/>
    <col min="8944" max="8944" width="58" style="1" customWidth="1"/>
    <col min="8945" max="8945" width="24.140625" style="1" customWidth="1"/>
    <col min="8946" max="8947" width="0" style="1" hidden="1" customWidth="1"/>
    <col min="8948" max="8948" width="61.42578125" style="1" customWidth="1"/>
    <col min="8949" max="8949" width="62.140625" style="1" customWidth="1"/>
    <col min="8950" max="8953" width="0" style="1" hidden="1" customWidth="1"/>
    <col min="8954" max="9198" width="9.140625" style="1"/>
    <col min="9199" max="9199" width="5.5703125" style="1" customWidth="1"/>
    <col min="9200" max="9200" width="58" style="1" customWidth="1"/>
    <col min="9201" max="9201" width="24.140625" style="1" customWidth="1"/>
    <col min="9202" max="9203" width="0" style="1" hidden="1" customWidth="1"/>
    <col min="9204" max="9204" width="61.42578125" style="1" customWidth="1"/>
    <col min="9205" max="9205" width="62.140625" style="1" customWidth="1"/>
    <col min="9206" max="9209" width="0" style="1" hidden="1" customWidth="1"/>
    <col min="9210" max="9454" width="9.140625" style="1"/>
    <col min="9455" max="9455" width="5.5703125" style="1" customWidth="1"/>
    <col min="9456" max="9456" width="58" style="1" customWidth="1"/>
    <col min="9457" max="9457" width="24.140625" style="1" customWidth="1"/>
    <col min="9458" max="9459" width="0" style="1" hidden="1" customWidth="1"/>
    <col min="9460" max="9460" width="61.42578125" style="1" customWidth="1"/>
    <col min="9461" max="9461" width="62.140625" style="1" customWidth="1"/>
    <col min="9462" max="9465" width="0" style="1" hidden="1" customWidth="1"/>
    <col min="9466" max="9710" width="9.140625" style="1"/>
    <col min="9711" max="9711" width="5.5703125" style="1" customWidth="1"/>
    <col min="9712" max="9712" width="58" style="1" customWidth="1"/>
    <col min="9713" max="9713" width="24.140625" style="1" customWidth="1"/>
    <col min="9714" max="9715" width="0" style="1" hidden="1" customWidth="1"/>
    <col min="9716" max="9716" width="61.42578125" style="1" customWidth="1"/>
    <col min="9717" max="9717" width="62.140625" style="1" customWidth="1"/>
    <col min="9718" max="9721" width="0" style="1" hidden="1" customWidth="1"/>
    <col min="9722" max="9966" width="9.140625" style="1"/>
    <col min="9967" max="9967" width="5.5703125" style="1" customWidth="1"/>
    <col min="9968" max="9968" width="58" style="1" customWidth="1"/>
    <col min="9969" max="9969" width="24.140625" style="1" customWidth="1"/>
    <col min="9970" max="9971" width="0" style="1" hidden="1" customWidth="1"/>
    <col min="9972" max="9972" width="61.42578125" style="1" customWidth="1"/>
    <col min="9973" max="9973" width="62.140625" style="1" customWidth="1"/>
    <col min="9974" max="9977" width="0" style="1" hidden="1" customWidth="1"/>
    <col min="9978" max="10222" width="9.140625" style="1"/>
    <col min="10223" max="10223" width="5.5703125" style="1" customWidth="1"/>
    <col min="10224" max="10224" width="58" style="1" customWidth="1"/>
    <col min="10225" max="10225" width="24.140625" style="1" customWidth="1"/>
    <col min="10226" max="10227" width="0" style="1" hidden="1" customWidth="1"/>
    <col min="10228" max="10228" width="61.42578125" style="1" customWidth="1"/>
    <col min="10229" max="10229" width="62.140625" style="1" customWidth="1"/>
    <col min="10230" max="10233" width="0" style="1" hidden="1" customWidth="1"/>
    <col min="10234" max="10478" width="9.140625" style="1"/>
    <col min="10479" max="10479" width="5.5703125" style="1" customWidth="1"/>
    <col min="10480" max="10480" width="58" style="1" customWidth="1"/>
    <col min="10481" max="10481" width="24.140625" style="1" customWidth="1"/>
    <col min="10482" max="10483" width="0" style="1" hidden="1" customWidth="1"/>
    <col min="10484" max="10484" width="61.42578125" style="1" customWidth="1"/>
    <col min="10485" max="10485" width="62.140625" style="1" customWidth="1"/>
    <col min="10486" max="10489" width="0" style="1" hidden="1" customWidth="1"/>
    <col min="10490" max="10734" width="9.140625" style="1"/>
    <col min="10735" max="10735" width="5.5703125" style="1" customWidth="1"/>
    <col min="10736" max="10736" width="58" style="1" customWidth="1"/>
    <col min="10737" max="10737" width="24.140625" style="1" customWidth="1"/>
    <col min="10738" max="10739" width="0" style="1" hidden="1" customWidth="1"/>
    <col min="10740" max="10740" width="61.42578125" style="1" customWidth="1"/>
    <col min="10741" max="10741" width="62.140625" style="1" customWidth="1"/>
    <col min="10742" max="10745" width="0" style="1" hidden="1" customWidth="1"/>
    <col min="10746" max="10990" width="9.140625" style="1"/>
    <col min="10991" max="10991" width="5.5703125" style="1" customWidth="1"/>
    <col min="10992" max="10992" width="58" style="1" customWidth="1"/>
    <col min="10993" max="10993" width="24.140625" style="1" customWidth="1"/>
    <col min="10994" max="10995" width="0" style="1" hidden="1" customWidth="1"/>
    <col min="10996" max="10996" width="61.42578125" style="1" customWidth="1"/>
    <col min="10997" max="10997" width="62.140625" style="1" customWidth="1"/>
    <col min="10998" max="11001" width="0" style="1" hidden="1" customWidth="1"/>
    <col min="11002" max="11246" width="9.140625" style="1"/>
    <col min="11247" max="11247" width="5.5703125" style="1" customWidth="1"/>
    <col min="11248" max="11248" width="58" style="1" customWidth="1"/>
    <col min="11249" max="11249" width="24.140625" style="1" customWidth="1"/>
    <col min="11250" max="11251" width="0" style="1" hidden="1" customWidth="1"/>
    <col min="11252" max="11252" width="61.42578125" style="1" customWidth="1"/>
    <col min="11253" max="11253" width="62.140625" style="1" customWidth="1"/>
    <col min="11254" max="11257" width="0" style="1" hidden="1" customWidth="1"/>
    <col min="11258" max="11502" width="9.140625" style="1"/>
    <col min="11503" max="11503" width="5.5703125" style="1" customWidth="1"/>
    <col min="11504" max="11504" width="58" style="1" customWidth="1"/>
    <col min="11505" max="11505" width="24.140625" style="1" customWidth="1"/>
    <col min="11506" max="11507" width="0" style="1" hidden="1" customWidth="1"/>
    <col min="11508" max="11508" width="61.42578125" style="1" customWidth="1"/>
    <col min="11509" max="11509" width="62.140625" style="1" customWidth="1"/>
    <col min="11510" max="11513" width="0" style="1" hidden="1" customWidth="1"/>
    <col min="11514" max="11758" width="9.140625" style="1"/>
    <col min="11759" max="11759" width="5.5703125" style="1" customWidth="1"/>
    <col min="11760" max="11760" width="58" style="1" customWidth="1"/>
    <col min="11761" max="11761" width="24.140625" style="1" customWidth="1"/>
    <col min="11762" max="11763" width="0" style="1" hidden="1" customWidth="1"/>
    <col min="11764" max="11764" width="61.42578125" style="1" customWidth="1"/>
    <col min="11765" max="11765" width="62.140625" style="1" customWidth="1"/>
    <col min="11766" max="11769" width="0" style="1" hidden="1" customWidth="1"/>
    <col min="11770" max="12014" width="9.140625" style="1"/>
    <col min="12015" max="12015" width="5.5703125" style="1" customWidth="1"/>
    <col min="12016" max="12016" width="58" style="1" customWidth="1"/>
    <col min="12017" max="12017" width="24.140625" style="1" customWidth="1"/>
    <col min="12018" max="12019" width="0" style="1" hidden="1" customWidth="1"/>
    <col min="12020" max="12020" width="61.42578125" style="1" customWidth="1"/>
    <col min="12021" max="12021" width="62.140625" style="1" customWidth="1"/>
    <col min="12022" max="12025" width="0" style="1" hidden="1" customWidth="1"/>
    <col min="12026" max="12270" width="9.140625" style="1"/>
    <col min="12271" max="12271" width="5.5703125" style="1" customWidth="1"/>
    <col min="12272" max="12272" width="58" style="1" customWidth="1"/>
    <col min="12273" max="12273" width="24.140625" style="1" customWidth="1"/>
    <col min="12274" max="12275" width="0" style="1" hidden="1" customWidth="1"/>
    <col min="12276" max="12276" width="61.42578125" style="1" customWidth="1"/>
    <col min="12277" max="12277" width="62.140625" style="1" customWidth="1"/>
    <col min="12278" max="12281" width="0" style="1" hidden="1" customWidth="1"/>
    <col min="12282" max="12526" width="9.140625" style="1"/>
    <col min="12527" max="12527" width="5.5703125" style="1" customWidth="1"/>
    <col min="12528" max="12528" width="58" style="1" customWidth="1"/>
    <col min="12529" max="12529" width="24.140625" style="1" customWidth="1"/>
    <col min="12530" max="12531" width="0" style="1" hidden="1" customWidth="1"/>
    <col min="12532" max="12532" width="61.42578125" style="1" customWidth="1"/>
    <col min="12533" max="12533" width="62.140625" style="1" customWidth="1"/>
    <col min="12534" max="12537" width="0" style="1" hidden="1" customWidth="1"/>
    <col min="12538" max="12782" width="9.140625" style="1"/>
    <col min="12783" max="12783" width="5.5703125" style="1" customWidth="1"/>
    <col min="12784" max="12784" width="58" style="1" customWidth="1"/>
    <col min="12785" max="12785" width="24.140625" style="1" customWidth="1"/>
    <col min="12786" max="12787" width="0" style="1" hidden="1" customWidth="1"/>
    <col min="12788" max="12788" width="61.42578125" style="1" customWidth="1"/>
    <col min="12789" max="12789" width="62.140625" style="1" customWidth="1"/>
    <col min="12790" max="12793" width="0" style="1" hidden="1" customWidth="1"/>
    <col min="12794" max="13038" width="9.140625" style="1"/>
    <col min="13039" max="13039" width="5.5703125" style="1" customWidth="1"/>
    <col min="13040" max="13040" width="58" style="1" customWidth="1"/>
    <col min="13041" max="13041" width="24.140625" style="1" customWidth="1"/>
    <col min="13042" max="13043" width="0" style="1" hidden="1" customWidth="1"/>
    <col min="13044" max="13044" width="61.42578125" style="1" customWidth="1"/>
    <col min="13045" max="13045" width="62.140625" style="1" customWidth="1"/>
    <col min="13046" max="13049" width="0" style="1" hidden="1" customWidth="1"/>
    <col min="13050" max="13294" width="9.140625" style="1"/>
    <col min="13295" max="13295" width="5.5703125" style="1" customWidth="1"/>
    <col min="13296" max="13296" width="58" style="1" customWidth="1"/>
    <col min="13297" max="13297" width="24.140625" style="1" customWidth="1"/>
    <col min="13298" max="13299" width="0" style="1" hidden="1" customWidth="1"/>
    <col min="13300" max="13300" width="61.42578125" style="1" customWidth="1"/>
    <col min="13301" max="13301" width="62.140625" style="1" customWidth="1"/>
    <col min="13302" max="13305" width="0" style="1" hidden="1" customWidth="1"/>
    <col min="13306" max="13550" width="9.140625" style="1"/>
    <col min="13551" max="13551" width="5.5703125" style="1" customWidth="1"/>
    <col min="13552" max="13552" width="58" style="1" customWidth="1"/>
    <col min="13553" max="13553" width="24.140625" style="1" customWidth="1"/>
    <col min="13554" max="13555" width="0" style="1" hidden="1" customWidth="1"/>
    <col min="13556" max="13556" width="61.42578125" style="1" customWidth="1"/>
    <col min="13557" max="13557" width="62.140625" style="1" customWidth="1"/>
    <col min="13558" max="13561" width="0" style="1" hidden="1" customWidth="1"/>
    <col min="13562" max="13806" width="9.140625" style="1"/>
    <col min="13807" max="13807" width="5.5703125" style="1" customWidth="1"/>
    <col min="13808" max="13808" width="58" style="1" customWidth="1"/>
    <col min="13809" max="13809" width="24.140625" style="1" customWidth="1"/>
    <col min="13810" max="13811" width="0" style="1" hidden="1" customWidth="1"/>
    <col min="13812" max="13812" width="61.42578125" style="1" customWidth="1"/>
    <col min="13813" max="13813" width="62.140625" style="1" customWidth="1"/>
    <col min="13814" max="13817" width="0" style="1" hidden="1" customWidth="1"/>
    <col min="13818" max="14062" width="9.140625" style="1"/>
    <col min="14063" max="14063" width="5.5703125" style="1" customWidth="1"/>
    <col min="14064" max="14064" width="58" style="1" customWidth="1"/>
    <col min="14065" max="14065" width="24.140625" style="1" customWidth="1"/>
    <col min="14066" max="14067" width="0" style="1" hidden="1" customWidth="1"/>
    <col min="14068" max="14068" width="61.42578125" style="1" customWidth="1"/>
    <col min="14069" max="14069" width="62.140625" style="1" customWidth="1"/>
    <col min="14070" max="14073" width="0" style="1" hidden="1" customWidth="1"/>
    <col min="14074" max="14318" width="9.140625" style="1"/>
    <col min="14319" max="14319" width="5.5703125" style="1" customWidth="1"/>
    <col min="14320" max="14320" width="58" style="1" customWidth="1"/>
    <col min="14321" max="14321" width="24.140625" style="1" customWidth="1"/>
    <col min="14322" max="14323" width="0" style="1" hidden="1" customWidth="1"/>
    <col min="14324" max="14324" width="61.42578125" style="1" customWidth="1"/>
    <col min="14325" max="14325" width="62.140625" style="1" customWidth="1"/>
    <col min="14326" max="14329" width="0" style="1" hidden="1" customWidth="1"/>
    <col min="14330" max="14574" width="9.140625" style="1"/>
    <col min="14575" max="14575" width="5.5703125" style="1" customWidth="1"/>
    <col min="14576" max="14576" width="58" style="1" customWidth="1"/>
    <col min="14577" max="14577" width="24.140625" style="1" customWidth="1"/>
    <col min="14578" max="14579" width="0" style="1" hidden="1" customWidth="1"/>
    <col min="14580" max="14580" width="61.42578125" style="1" customWidth="1"/>
    <col min="14581" max="14581" width="62.140625" style="1" customWidth="1"/>
    <col min="14582" max="14585" width="0" style="1" hidden="1" customWidth="1"/>
    <col min="14586" max="14830" width="9.140625" style="1"/>
    <col min="14831" max="14831" width="5.5703125" style="1" customWidth="1"/>
    <col min="14832" max="14832" width="58" style="1" customWidth="1"/>
    <col min="14833" max="14833" width="24.140625" style="1" customWidth="1"/>
    <col min="14834" max="14835" width="0" style="1" hidden="1" customWidth="1"/>
    <col min="14836" max="14836" width="61.42578125" style="1" customWidth="1"/>
    <col min="14837" max="14837" width="62.140625" style="1" customWidth="1"/>
    <col min="14838" max="14841" width="0" style="1" hidden="1" customWidth="1"/>
    <col min="14842" max="15086" width="9.140625" style="1"/>
    <col min="15087" max="15087" width="5.5703125" style="1" customWidth="1"/>
    <col min="15088" max="15088" width="58" style="1" customWidth="1"/>
    <col min="15089" max="15089" width="24.140625" style="1" customWidth="1"/>
    <col min="15090" max="15091" width="0" style="1" hidden="1" customWidth="1"/>
    <col min="15092" max="15092" width="61.42578125" style="1" customWidth="1"/>
    <col min="15093" max="15093" width="62.140625" style="1" customWidth="1"/>
    <col min="15094" max="15097" width="0" style="1" hidden="1" customWidth="1"/>
    <col min="15098" max="15342" width="9.140625" style="1"/>
    <col min="15343" max="15343" width="5.5703125" style="1" customWidth="1"/>
    <col min="15344" max="15344" width="58" style="1" customWidth="1"/>
    <col min="15345" max="15345" width="24.140625" style="1" customWidth="1"/>
    <col min="15346" max="15347" width="0" style="1" hidden="1" customWidth="1"/>
    <col min="15348" max="15348" width="61.42578125" style="1" customWidth="1"/>
    <col min="15349" max="15349" width="62.140625" style="1" customWidth="1"/>
    <col min="15350" max="15353" width="0" style="1" hidden="1" customWidth="1"/>
    <col min="15354" max="15598" width="9.140625" style="1"/>
    <col min="15599" max="15599" width="5.5703125" style="1" customWidth="1"/>
    <col min="15600" max="15600" width="58" style="1" customWidth="1"/>
    <col min="15601" max="15601" width="24.140625" style="1" customWidth="1"/>
    <col min="15602" max="15603" width="0" style="1" hidden="1" customWidth="1"/>
    <col min="15604" max="15604" width="61.42578125" style="1" customWidth="1"/>
    <col min="15605" max="15605" width="62.140625" style="1" customWidth="1"/>
    <col min="15606" max="15609" width="0" style="1" hidden="1" customWidth="1"/>
    <col min="15610" max="15854" width="9.140625" style="1"/>
    <col min="15855" max="15855" width="5.5703125" style="1" customWidth="1"/>
    <col min="15856" max="15856" width="58" style="1" customWidth="1"/>
    <col min="15857" max="15857" width="24.140625" style="1" customWidth="1"/>
    <col min="15858" max="15859" width="0" style="1" hidden="1" customWidth="1"/>
    <col min="15860" max="15860" width="61.42578125" style="1" customWidth="1"/>
    <col min="15861" max="15861" width="62.140625" style="1" customWidth="1"/>
    <col min="15862" max="15865" width="0" style="1" hidden="1" customWidth="1"/>
    <col min="15866" max="16110" width="9.140625" style="1"/>
    <col min="16111" max="16111" width="5.5703125" style="1" customWidth="1"/>
    <col min="16112" max="16112" width="58" style="1" customWidth="1"/>
    <col min="16113" max="16113" width="24.140625" style="1" customWidth="1"/>
    <col min="16114" max="16115" width="0" style="1" hidden="1" customWidth="1"/>
    <col min="16116" max="16116" width="61.42578125" style="1" customWidth="1"/>
    <col min="16117" max="16117" width="62.140625" style="1" customWidth="1"/>
    <col min="16118" max="16121" width="0" style="1" hidden="1" customWidth="1"/>
    <col min="16122" max="16365" width="9.140625" style="1"/>
    <col min="16366" max="16384" width="8.85546875" style="1" customWidth="1"/>
  </cols>
  <sheetData>
    <row r="1" spans="2:13" x14ac:dyDescent="0.4">
      <c r="C1" s="2" t="s">
        <v>0</v>
      </c>
      <c r="I1" s="2" t="s">
        <v>0</v>
      </c>
    </row>
    <row r="2" spans="2:13" x14ac:dyDescent="0.4">
      <c r="C2" s="5">
        <v>44682</v>
      </c>
      <c r="I2" s="5">
        <v>44317</v>
      </c>
    </row>
    <row r="3" spans="2:13" x14ac:dyDescent="0.4">
      <c r="B3" s="6"/>
      <c r="C3" s="7" t="s">
        <v>1</v>
      </c>
      <c r="I3" s="7" t="s">
        <v>1</v>
      </c>
    </row>
    <row r="4" spans="2:13" ht="24.95" customHeight="1" thickBot="1" x14ac:dyDescent="0.45">
      <c r="B4" s="8" t="s">
        <v>2</v>
      </c>
      <c r="C4" s="9" t="s">
        <v>3</v>
      </c>
      <c r="D4" s="8" t="s">
        <v>4</v>
      </c>
      <c r="E4" s="10" t="s">
        <v>5</v>
      </c>
      <c r="F4" s="10" t="s">
        <v>6</v>
      </c>
      <c r="I4" s="9" t="s">
        <v>3</v>
      </c>
      <c r="K4" s="11" t="s">
        <v>7</v>
      </c>
    </row>
    <row r="5" spans="2:13" ht="39.950000000000003" customHeight="1" x14ac:dyDescent="0.4">
      <c r="B5" s="12" t="s">
        <v>8</v>
      </c>
      <c r="C5" s="13">
        <v>20</v>
      </c>
      <c r="D5" s="56" t="s">
        <v>9</v>
      </c>
      <c r="E5" s="49" t="s">
        <v>10</v>
      </c>
      <c r="F5" s="49" t="s">
        <v>11</v>
      </c>
      <c r="G5" s="14"/>
      <c r="H5" s="14"/>
      <c r="I5" s="15">
        <v>19.000800000000002</v>
      </c>
      <c r="J5" s="14"/>
      <c r="K5" s="16">
        <f t="shared" ref="K5:K34" si="0">C5-I5</f>
        <v>0.99919999999999831</v>
      </c>
      <c r="M5" s="17"/>
    </row>
    <row r="6" spans="2:13" ht="42.6" customHeight="1" thickBot="1" x14ac:dyDescent="0.45">
      <c r="B6" s="18" t="s">
        <v>12</v>
      </c>
      <c r="C6" s="19">
        <f>C5*2080</f>
        <v>41600</v>
      </c>
      <c r="D6" s="57"/>
      <c r="E6" s="50"/>
      <c r="F6" s="50"/>
      <c r="G6" s="20"/>
      <c r="H6" s="20"/>
      <c r="I6" s="21">
        <v>39521.664000000004</v>
      </c>
      <c r="J6" s="20"/>
      <c r="K6" s="22">
        <f t="shared" si="0"/>
        <v>2078.3359999999957</v>
      </c>
      <c r="M6" s="23"/>
    </row>
    <row r="7" spans="2:13" x14ac:dyDescent="0.4">
      <c r="B7" s="24" t="s">
        <v>13</v>
      </c>
      <c r="C7" s="13">
        <f>'[2]DC  CNA  DC III'!I19</f>
        <v>25.580080000000002</v>
      </c>
      <c r="D7" s="14" t="s">
        <v>14</v>
      </c>
      <c r="E7" s="49" t="s">
        <v>15</v>
      </c>
      <c r="F7" s="49" t="s">
        <v>16</v>
      </c>
      <c r="G7" s="14"/>
      <c r="H7" s="14"/>
      <c r="I7" s="15">
        <v>24.241120000000002</v>
      </c>
      <c r="J7" s="14"/>
      <c r="K7" s="16">
        <f t="shared" si="0"/>
        <v>1.3389600000000002</v>
      </c>
    </row>
    <row r="8" spans="2:13" ht="46.5" customHeight="1" thickBot="1" x14ac:dyDescent="0.45">
      <c r="B8" s="25" t="s">
        <v>17</v>
      </c>
      <c r="C8" s="23">
        <f>C7*2080</f>
        <v>53206.566400000003</v>
      </c>
      <c r="D8" s="3" t="s">
        <v>18</v>
      </c>
      <c r="E8" s="55"/>
      <c r="F8" s="55"/>
      <c r="G8" s="20"/>
      <c r="H8" s="20"/>
      <c r="I8" s="21">
        <v>50421.529600000002</v>
      </c>
      <c r="J8" s="20"/>
      <c r="K8" s="22">
        <f t="shared" si="0"/>
        <v>2785.0368000000017</v>
      </c>
    </row>
    <row r="9" spans="2:13" ht="26.1" customHeight="1" x14ac:dyDescent="0.4">
      <c r="B9" s="24" t="s">
        <v>19</v>
      </c>
      <c r="C9" s="13">
        <f>C5</f>
        <v>20</v>
      </c>
      <c r="D9" s="14"/>
      <c r="E9" s="49" t="s">
        <v>20</v>
      </c>
      <c r="F9" s="49" t="s">
        <v>21</v>
      </c>
      <c r="G9" s="14"/>
      <c r="H9" s="14"/>
      <c r="I9" s="15">
        <v>18.008399999999998</v>
      </c>
      <c r="J9" s="14"/>
      <c r="K9" s="16">
        <f t="shared" si="0"/>
        <v>1.9916000000000018</v>
      </c>
    </row>
    <row r="10" spans="2:13" ht="27" thickBot="1" x14ac:dyDescent="0.45">
      <c r="B10" s="26" t="s">
        <v>22</v>
      </c>
      <c r="C10" s="19">
        <f>C6</f>
        <v>41600</v>
      </c>
      <c r="D10" s="20"/>
      <c r="E10" s="50"/>
      <c r="F10" s="50"/>
      <c r="I10" s="27">
        <v>37457.471999999994</v>
      </c>
      <c r="K10" s="28">
        <f t="shared" si="0"/>
        <v>4142.5280000000057</v>
      </c>
    </row>
    <row r="11" spans="2:13" x14ac:dyDescent="0.4">
      <c r="B11" s="24" t="s">
        <v>23</v>
      </c>
      <c r="C11" s="13">
        <f>'[2]Case Social Worker.Manager'!J4</f>
        <v>28.180799999999998</v>
      </c>
      <c r="D11" s="14" t="s">
        <v>24</v>
      </c>
      <c r="E11" s="49" t="s">
        <v>25</v>
      </c>
      <c r="F11" s="49" t="s">
        <v>26</v>
      </c>
      <c r="G11" s="24"/>
      <c r="H11" s="14"/>
      <c r="I11" s="15">
        <v>24.3888</v>
      </c>
      <c r="J11" s="14"/>
      <c r="K11" s="16">
        <f t="shared" si="0"/>
        <v>3.791999999999998</v>
      </c>
    </row>
    <row r="12" spans="2:13" ht="27" thickBot="1" x14ac:dyDescent="0.45">
      <c r="B12" s="25" t="s">
        <v>27</v>
      </c>
      <c r="C12" s="23">
        <f>C11*2080</f>
        <v>58616.063999999998</v>
      </c>
      <c r="D12" s="1" t="s">
        <v>28</v>
      </c>
      <c r="E12" s="55"/>
      <c r="F12" s="55"/>
      <c r="G12" s="26"/>
      <c r="H12" s="20"/>
      <c r="I12" s="21">
        <v>50728.703999999998</v>
      </c>
      <c r="J12" s="20"/>
      <c r="K12" s="22">
        <f t="shared" si="0"/>
        <v>7887.3600000000006</v>
      </c>
    </row>
    <row r="13" spans="2:13" ht="52.5" x14ac:dyDescent="0.4">
      <c r="B13" s="29" t="s">
        <v>29</v>
      </c>
      <c r="C13" s="13">
        <f>'[2]Case Social Worker.Manager'!J11</f>
        <v>30.9283</v>
      </c>
      <c r="D13" s="14" t="s">
        <v>30</v>
      </c>
      <c r="E13" s="49" t="s">
        <v>31</v>
      </c>
      <c r="F13" s="49" t="s">
        <v>32</v>
      </c>
      <c r="G13" s="24"/>
      <c r="H13" s="14"/>
      <c r="I13" s="15">
        <v>30.569499999999998</v>
      </c>
      <c r="J13" s="14"/>
      <c r="K13" s="16">
        <f>C13-I13</f>
        <v>0.35880000000000223</v>
      </c>
    </row>
    <row r="14" spans="2:13" ht="53.25" thickBot="1" x14ac:dyDescent="0.45">
      <c r="B14" s="30" t="s">
        <v>33</v>
      </c>
      <c r="C14" s="19">
        <f>C13*2080</f>
        <v>64330.864000000001</v>
      </c>
      <c r="D14" s="20" t="s">
        <v>34</v>
      </c>
      <c r="E14" s="50"/>
      <c r="F14" s="50"/>
      <c r="G14" s="26"/>
      <c r="H14" s="20"/>
      <c r="I14" s="21">
        <v>63584.56</v>
      </c>
      <c r="J14" s="20"/>
      <c r="K14" s="22">
        <f t="shared" si="0"/>
        <v>746.30400000000373</v>
      </c>
    </row>
    <row r="15" spans="2:13" x14ac:dyDescent="0.4">
      <c r="B15" s="24" t="s">
        <v>35</v>
      </c>
      <c r="C15" s="13">
        <f>[2]Nursing!J2</f>
        <v>31.575200000000002</v>
      </c>
      <c r="D15" s="14"/>
      <c r="E15" s="49" t="s">
        <v>36</v>
      </c>
      <c r="F15" s="49" t="s">
        <v>37</v>
      </c>
      <c r="I15" s="31">
        <v>29.084</v>
      </c>
      <c r="K15" s="28">
        <f t="shared" si="0"/>
        <v>2.4912000000000027</v>
      </c>
    </row>
    <row r="16" spans="2:13" ht="27" thickBot="1" x14ac:dyDescent="0.45">
      <c r="B16" s="26" t="s">
        <v>38</v>
      </c>
      <c r="C16" s="19">
        <f>C15*2080</f>
        <v>65676.416000000012</v>
      </c>
      <c r="D16" s="20" t="s">
        <v>39</v>
      </c>
      <c r="E16" s="50"/>
      <c r="F16" s="50"/>
      <c r="I16" s="27">
        <v>60494.720000000001</v>
      </c>
      <c r="K16" s="28">
        <f t="shared" si="0"/>
        <v>5181.6960000000108</v>
      </c>
    </row>
    <row r="17" spans="2:13" x14ac:dyDescent="0.4">
      <c r="B17" s="24" t="s">
        <v>40</v>
      </c>
      <c r="C17" s="13">
        <f>[2]Clinical!J6</f>
        <v>38.753100000000003</v>
      </c>
      <c r="D17" s="14" t="s">
        <v>41</v>
      </c>
      <c r="E17" s="49" t="s">
        <v>42</v>
      </c>
      <c r="F17" s="49" t="s">
        <v>43</v>
      </c>
      <c r="G17" s="24"/>
      <c r="H17" s="14"/>
      <c r="I17" s="15">
        <v>35.178200000000004</v>
      </c>
      <c r="J17" s="14"/>
      <c r="K17" s="16">
        <f t="shared" si="0"/>
        <v>3.5748999999999995</v>
      </c>
    </row>
    <row r="18" spans="2:13" ht="27" thickBot="1" x14ac:dyDescent="0.45">
      <c r="B18" s="26" t="s">
        <v>44</v>
      </c>
      <c r="C18" s="19">
        <f>C17*2080</f>
        <v>80606.448000000004</v>
      </c>
      <c r="D18" s="20"/>
      <c r="E18" s="50"/>
      <c r="F18" s="50"/>
      <c r="G18" s="26"/>
      <c r="H18" s="20"/>
      <c r="I18" s="21">
        <v>73170.656000000003</v>
      </c>
      <c r="J18" s="20"/>
      <c r="K18" s="22">
        <f t="shared" si="0"/>
        <v>7435.7920000000013</v>
      </c>
    </row>
    <row r="19" spans="2:13" x14ac:dyDescent="0.4">
      <c r="B19" s="24" t="s">
        <v>45</v>
      </c>
      <c r="C19" s="32">
        <f>[2]Therapies!M2</f>
        <v>32.740400000000001</v>
      </c>
      <c r="D19" s="14"/>
      <c r="E19" s="49" t="s">
        <v>46</v>
      </c>
      <c r="F19" s="49" t="s">
        <v>47</v>
      </c>
      <c r="I19" s="31">
        <v>30.937200000000001</v>
      </c>
      <c r="K19" s="28">
        <f t="shared" si="0"/>
        <v>1.8032000000000004</v>
      </c>
    </row>
    <row r="20" spans="2:13" ht="27" thickBot="1" x14ac:dyDescent="0.45">
      <c r="B20" s="26" t="s">
        <v>48</v>
      </c>
      <c r="C20" s="19">
        <f>C19*2080</f>
        <v>68100.032000000007</v>
      </c>
      <c r="D20" s="20"/>
      <c r="E20" s="50"/>
      <c r="F20" s="50"/>
      <c r="I20" s="27">
        <v>64349.376000000004</v>
      </c>
      <c r="K20" s="28">
        <f t="shared" si="0"/>
        <v>3750.6560000000027</v>
      </c>
    </row>
    <row r="21" spans="2:13" x14ac:dyDescent="0.4">
      <c r="B21" s="25" t="s">
        <v>49</v>
      </c>
      <c r="C21" s="17">
        <f>[2]Management!J2</f>
        <v>38.180400000000006</v>
      </c>
      <c r="D21" s="1" t="s">
        <v>50</v>
      </c>
      <c r="E21" s="49" t="s">
        <v>51</v>
      </c>
      <c r="F21" s="53" t="s">
        <v>52</v>
      </c>
      <c r="G21" s="24"/>
      <c r="H21" s="14"/>
      <c r="I21" s="33">
        <v>35.084000000000003</v>
      </c>
      <c r="J21" s="14"/>
      <c r="K21" s="16">
        <f t="shared" si="0"/>
        <v>3.0964000000000027</v>
      </c>
    </row>
    <row r="22" spans="2:13" ht="27" thickBot="1" x14ac:dyDescent="0.45">
      <c r="B22" s="26" t="s">
        <v>53</v>
      </c>
      <c r="C22" s="19">
        <f>C21*2080</f>
        <v>79415.232000000018</v>
      </c>
      <c r="D22" s="20" t="s">
        <v>54</v>
      </c>
      <c r="E22" s="50"/>
      <c r="F22" s="54"/>
      <c r="G22" s="26"/>
      <c r="H22" s="20"/>
      <c r="I22" s="34">
        <v>72974.720000000001</v>
      </c>
      <c r="J22" s="20"/>
      <c r="K22" s="22">
        <f t="shared" si="0"/>
        <v>6440.512000000017</v>
      </c>
    </row>
    <row r="23" spans="2:13" ht="39.950000000000003" customHeight="1" x14ac:dyDescent="0.4">
      <c r="B23" s="35" t="s">
        <v>55</v>
      </c>
      <c r="C23" s="17">
        <f>[2]Therapies!M8</f>
        <v>38.017499999999998</v>
      </c>
      <c r="D23" s="1" t="s">
        <v>56</v>
      </c>
      <c r="E23" s="49" t="s">
        <v>31</v>
      </c>
      <c r="F23" s="49" t="s">
        <v>57</v>
      </c>
      <c r="G23" s="24"/>
      <c r="H23" s="14"/>
      <c r="I23" s="15">
        <v>38.650100000000002</v>
      </c>
      <c r="J23" s="14"/>
      <c r="K23" s="16">
        <f t="shared" si="0"/>
        <v>-0.6326000000000036</v>
      </c>
      <c r="M23" s="36"/>
    </row>
    <row r="24" spans="2:13" ht="39.950000000000003" customHeight="1" thickBot="1" x14ac:dyDescent="0.45">
      <c r="B24" s="18" t="s">
        <v>58</v>
      </c>
      <c r="C24" s="19">
        <f>C23*2080</f>
        <v>79076.399999999994</v>
      </c>
      <c r="D24" s="20"/>
      <c r="E24" s="50"/>
      <c r="F24" s="50"/>
      <c r="G24" s="26"/>
      <c r="H24" s="20"/>
      <c r="I24" s="21">
        <v>80392.207999999999</v>
      </c>
      <c r="J24" s="20"/>
      <c r="K24" s="22">
        <f t="shared" si="0"/>
        <v>-1315.8080000000045</v>
      </c>
      <c r="M24" s="37"/>
    </row>
    <row r="25" spans="2:13" x14ac:dyDescent="0.4">
      <c r="B25" s="25" t="s">
        <v>59</v>
      </c>
      <c r="C25" s="17">
        <f>[2]Therapies!M14</f>
        <v>41.25168</v>
      </c>
      <c r="D25" s="1" t="s">
        <v>60</v>
      </c>
      <c r="E25" s="49" t="s">
        <v>31</v>
      </c>
      <c r="F25" s="49" t="s">
        <v>61</v>
      </c>
      <c r="G25" s="25"/>
      <c r="I25" s="31">
        <v>40.563600000000001</v>
      </c>
      <c r="K25" s="28">
        <f t="shared" si="0"/>
        <v>0.68807999999999936</v>
      </c>
      <c r="M25" s="36"/>
    </row>
    <row r="26" spans="2:13" ht="27" thickBot="1" x14ac:dyDescent="0.45">
      <c r="B26" s="26" t="s">
        <v>62</v>
      </c>
      <c r="C26" s="23">
        <f>C25*2080</f>
        <v>85803.494399999996</v>
      </c>
      <c r="E26" s="50"/>
      <c r="F26" s="50"/>
      <c r="G26" s="26"/>
      <c r="H26" s="20"/>
      <c r="I26" s="21">
        <v>84372.288</v>
      </c>
      <c r="J26" s="20"/>
      <c r="K26" s="22">
        <f t="shared" si="0"/>
        <v>1431.2063999999955</v>
      </c>
      <c r="M26" s="36"/>
    </row>
    <row r="27" spans="2:13" x14ac:dyDescent="0.4">
      <c r="B27" s="24" t="s">
        <v>63</v>
      </c>
      <c r="C27" s="13">
        <f>[2]Clinical!J12</f>
        <v>48.742200000000004</v>
      </c>
      <c r="D27" s="51" t="s">
        <v>64</v>
      </c>
      <c r="E27" s="49" t="s">
        <v>65</v>
      </c>
      <c r="F27" s="49" t="s">
        <v>66</v>
      </c>
      <c r="G27" s="24"/>
      <c r="H27" s="14"/>
      <c r="I27" s="15">
        <v>43.1312</v>
      </c>
      <c r="J27" s="14"/>
      <c r="K27" s="16">
        <f t="shared" si="0"/>
        <v>5.6110000000000042</v>
      </c>
      <c r="M27" s="36"/>
    </row>
    <row r="28" spans="2:13" ht="34.5" customHeight="1" thickBot="1" x14ac:dyDescent="0.45">
      <c r="B28" s="26" t="s">
        <v>67</v>
      </c>
      <c r="C28" s="19">
        <f>C27*2080</f>
        <v>101383.77600000001</v>
      </c>
      <c r="D28" s="52"/>
      <c r="E28" s="50"/>
      <c r="F28" s="50"/>
      <c r="G28" s="26"/>
      <c r="H28" s="20"/>
      <c r="I28" s="21">
        <v>89712.895999999993</v>
      </c>
      <c r="J28" s="20"/>
      <c r="K28" s="22">
        <f t="shared" si="0"/>
        <v>11670.880000000019</v>
      </c>
      <c r="M28" s="36"/>
    </row>
    <row r="29" spans="2:13" x14ac:dyDescent="0.4">
      <c r="B29" s="12" t="s">
        <v>68</v>
      </c>
      <c r="C29" s="13">
        <f>[2]Therapies!M18</f>
        <v>42.756720000000001</v>
      </c>
      <c r="D29" s="14"/>
      <c r="E29" s="49" t="s">
        <v>31</v>
      </c>
      <c r="F29" s="49" t="s">
        <v>69</v>
      </c>
      <c r="G29" s="24"/>
      <c r="H29" s="14"/>
      <c r="I29" s="15">
        <v>43.066240000000008</v>
      </c>
      <c r="J29" s="14"/>
      <c r="K29" s="16">
        <f t="shared" si="0"/>
        <v>-0.30952000000000623</v>
      </c>
      <c r="M29" s="36"/>
    </row>
    <row r="30" spans="2:13" ht="27" thickBot="1" x14ac:dyDescent="0.45">
      <c r="B30" s="18" t="s">
        <v>70</v>
      </c>
      <c r="C30" s="19">
        <f>C29*2080</f>
        <v>88933.977599999998</v>
      </c>
      <c r="D30" s="20"/>
      <c r="E30" s="50"/>
      <c r="F30" s="50"/>
      <c r="G30" s="26"/>
      <c r="H30" s="20"/>
      <c r="I30" s="21">
        <v>89577.779200000019</v>
      </c>
      <c r="J30" s="20"/>
      <c r="K30" s="22">
        <f t="shared" si="0"/>
        <v>-643.8016000000207</v>
      </c>
      <c r="M30" s="37"/>
    </row>
    <row r="31" spans="2:13" x14ac:dyDescent="0.4">
      <c r="B31" s="24" t="s">
        <v>71</v>
      </c>
      <c r="C31" s="13">
        <f>[2]Nursing!J6</f>
        <v>49.162799999999997</v>
      </c>
      <c r="D31" s="14"/>
      <c r="E31" s="49" t="s">
        <v>72</v>
      </c>
      <c r="F31" s="49" t="s">
        <v>73</v>
      </c>
      <c r="G31" s="24"/>
      <c r="H31" s="14"/>
      <c r="I31" s="15">
        <v>47.109200000000001</v>
      </c>
      <c r="J31" s="14"/>
      <c r="K31" s="16">
        <f t="shared" si="0"/>
        <v>2.0535999999999959</v>
      </c>
      <c r="M31" s="36"/>
    </row>
    <row r="32" spans="2:13" ht="38.450000000000003" customHeight="1" thickBot="1" x14ac:dyDescent="0.45">
      <c r="B32" s="26" t="s">
        <v>74</v>
      </c>
      <c r="C32" s="19">
        <f>C31*2080</f>
        <v>102258.624</v>
      </c>
      <c r="D32" s="20"/>
      <c r="E32" s="50"/>
      <c r="F32" s="50"/>
      <c r="G32" s="26"/>
      <c r="H32" s="20"/>
      <c r="I32" s="21">
        <v>97987.135999999999</v>
      </c>
      <c r="J32" s="20"/>
      <c r="K32" s="22">
        <f t="shared" si="0"/>
        <v>4271.4879999999976</v>
      </c>
    </row>
    <row r="33" spans="2:11" x14ac:dyDescent="0.4">
      <c r="B33" s="24" t="s">
        <v>75</v>
      </c>
      <c r="C33" s="13">
        <f>[2]Nursing!J11</f>
        <v>65.162400000000005</v>
      </c>
      <c r="D33" s="14"/>
      <c r="E33" s="49" t="s">
        <v>76</v>
      </c>
      <c r="F33" s="49" t="s">
        <v>77</v>
      </c>
      <c r="G33" s="24"/>
      <c r="H33" s="14"/>
      <c r="I33" s="15">
        <v>62.008800000000001</v>
      </c>
      <c r="J33" s="14"/>
      <c r="K33" s="16">
        <f t="shared" si="0"/>
        <v>3.1536000000000044</v>
      </c>
    </row>
    <row r="34" spans="2:11" ht="27" thickBot="1" x14ac:dyDescent="0.45">
      <c r="B34" s="26" t="s">
        <v>78</v>
      </c>
      <c r="C34" s="19">
        <f>C33*2080</f>
        <v>135537.79200000002</v>
      </c>
      <c r="D34" s="20"/>
      <c r="E34" s="50"/>
      <c r="F34" s="50"/>
      <c r="G34" s="26"/>
      <c r="H34" s="20"/>
      <c r="I34" s="21">
        <v>128978.304</v>
      </c>
      <c r="J34" s="20"/>
      <c r="K34" s="22">
        <f t="shared" si="0"/>
        <v>6559.4880000000121</v>
      </c>
    </row>
    <row r="36" spans="2:11" ht="52.5" x14ac:dyDescent="0.4">
      <c r="B36" s="38" t="s">
        <v>79</v>
      </c>
      <c r="C36" s="23">
        <f>C6</f>
        <v>41600</v>
      </c>
    </row>
    <row r="37" spans="2:11" x14ac:dyDescent="0.4">
      <c r="C37" s="39"/>
    </row>
    <row r="38" spans="2:11" x14ac:dyDescent="0.4">
      <c r="B38" s="40"/>
      <c r="C38" s="41"/>
    </row>
    <row r="39" spans="2:11" x14ac:dyDescent="0.4">
      <c r="B39" s="46" t="s">
        <v>80</v>
      </c>
      <c r="C39" s="46"/>
      <c r="D39" s="46"/>
    </row>
    <row r="40" spans="2:11" x14ac:dyDescent="0.4">
      <c r="B40" s="42" t="s">
        <v>81</v>
      </c>
      <c r="C40" s="23">
        <v>247470</v>
      </c>
      <c r="D40" s="1" t="s">
        <v>82</v>
      </c>
      <c r="I40" s="37">
        <v>247470</v>
      </c>
      <c r="K40" s="4">
        <f>C40-I40</f>
        <v>0</v>
      </c>
    </row>
    <row r="41" spans="2:11" x14ac:dyDescent="0.4">
      <c r="B41" s="40" t="s">
        <v>83</v>
      </c>
      <c r="C41" s="23">
        <v>252850</v>
      </c>
      <c r="D41" s="1" t="s">
        <v>84</v>
      </c>
      <c r="I41" s="37">
        <v>206010</v>
      </c>
      <c r="K41" s="4">
        <f t="shared" ref="K41:K48" si="1">C41-I41</f>
        <v>46840</v>
      </c>
    </row>
    <row r="42" spans="2:11" x14ac:dyDescent="0.4">
      <c r="B42" s="40" t="s">
        <v>85</v>
      </c>
      <c r="C42" s="23">
        <f>'[2]M2022 53_PCT'!N33</f>
        <v>135424.64000000001</v>
      </c>
      <c r="D42" s="1" t="s">
        <v>86</v>
      </c>
      <c r="I42" s="37">
        <v>133902.08000000002</v>
      </c>
      <c r="K42" s="4">
        <f t="shared" si="1"/>
        <v>1522.5599999999977</v>
      </c>
    </row>
    <row r="43" spans="2:11" x14ac:dyDescent="0.4">
      <c r="B43" s="40" t="s">
        <v>87</v>
      </c>
      <c r="C43" s="43">
        <f>C6</f>
        <v>41600</v>
      </c>
      <c r="D43" s="1" t="s">
        <v>88</v>
      </c>
      <c r="I43" s="37">
        <v>39522</v>
      </c>
      <c r="K43" s="4">
        <f t="shared" si="1"/>
        <v>2078</v>
      </c>
    </row>
    <row r="44" spans="2:11" x14ac:dyDescent="0.4">
      <c r="B44" s="40" t="s">
        <v>89</v>
      </c>
      <c r="C44" s="43">
        <f>AVERAGE(C6,C8)</f>
        <v>47403.283200000005</v>
      </c>
      <c r="D44" s="1" t="s">
        <v>90</v>
      </c>
      <c r="I44" s="37">
        <v>44972</v>
      </c>
      <c r="K44" s="4">
        <f t="shared" si="1"/>
        <v>2431.2832000000053</v>
      </c>
    </row>
    <row r="45" spans="2:11" x14ac:dyDescent="0.4">
      <c r="B45" s="40" t="s">
        <v>91</v>
      </c>
      <c r="C45" s="23">
        <f>C8</f>
        <v>53206.566400000003</v>
      </c>
      <c r="D45" s="1" t="s">
        <v>92</v>
      </c>
      <c r="I45" s="37">
        <v>50422</v>
      </c>
      <c r="K45" s="4">
        <f t="shared" si="1"/>
        <v>2784.5664000000033</v>
      </c>
    </row>
    <row r="46" spans="2:11" x14ac:dyDescent="0.4">
      <c r="B46" s="40" t="s">
        <v>93</v>
      </c>
      <c r="C46" s="23">
        <f>'[2]M2022 53_PCT'!N34</f>
        <v>40890.303999999996</v>
      </c>
      <c r="D46" s="1" t="s">
        <v>94</v>
      </c>
      <c r="I46" s="37">
        <v>39438.464</v>
      </c>
      <c r="K46" s="4">
        <f t="shared" si="1"/>
        <v>1451.8399999999965</v>
      </c>
    </row>
    <row r="47" spans="2:11" x14ac:dyDescent="0.4">
      <c r="B47" s="40" t="s">
        <v>95</v>
      </c>
      <c r="C47" s="43">
        <f>'[2]M2022 53_PCT'!N37</f>
        <v>50652.160000000003</v>
      </c>
      <c r="D47" s="1" t="s">
        <v>96</v>
      </c>
      <c r="I47" s="37">
        <v>49405.824000000001</v>
      </c>
      <c r="K47" s="4">
        <f t="shared" si="1"/>
        <v>1246.336000000003</v>
      </c>
    </row>
    <row r="48" spans="2:11" x14ac:dyDescent="0.4">
      <c r="B48" s="40" t="s">
        <v>97</v>
      </c>
      <c r="C48" s="43">
        <f>AVERAGE('[2]M2022 53_PCT'!N35,'[2]M2022 53_PCT'!N36)</f>
        <v>57014.464000000007</v>
      </c>
      <c r="D48" s="1" t="s">
        <v>98</v>
      </c>
      <c r="I48" s="37">
        <v>55776.032000000007</v>
      </c>
      <c r="K48" s="4">
        <f t="shared" si="1"/>
        <v>1238.4320000000007</v>
      </c>
    </row>
    <row r="49" spans="2:11" x14ac:dyDescent="0.4">
      <c r="B49" s="40"/>
      <c r="C49" s="43"/>
      <c r="I49" s="37"/>
    </row>
    <row r="50" spans="2:11" x14ac:dyDescent="0.4">
      <c r="B50" s="40"/>
      <c r="C50" s="43"/>
      <c r="I50" s="37"/>
    </row>
    <row r="51" spans="2:11" x14ac:dyDescent="0.4">
      <c r="B51" s="47" t="s">
        <v>99</v>
      </c>
      <c r="C51" s="47"/>
      <c r="D51" s="47"/>
      <c r="E51" s="47"/>
      <c r="F51" s="47"/>
    </row>
    <row r="52" spans="2:11" x14ac:dyDescent="0.4">
      <c r="B52" s="44" t="s">
        <v>100</v>
      </c>
      <c r="C52" s="1" t="s">
        <v>101</v>
      </c>
    </row>
    <row r="53" spans="2:11" ht="66.599999999999994" customHeight="1" x14ac:dyDescent="0.4">
      <c r="B53" s="45" t="s">
        <v>102</v>
      </c>
      <c r="C53" s="48" t="s">
        <v>103</v>
      </c>
      <c r="D53" s="48"/>
      <c r="E53" s="48"/>
      <c r="F53" s="48"/>
      <c r="G53" s="48"/>
      <c r="H53" s="48"/>
      <c r="I53" s="48"/>
      <c r="J53" s="48"/>
      <c r="K53" s="48"/>
    </row>
  </sheetData>
  <mergeCells count="35">
    <mergeCell ref="E9:E10"/>
    <mergeCell ref="F9:F10"/>
    <mergeCell ref="D5:D6"/>
    <mergeCell ref="E5:E6"/>
    <mergeCell ref="F5:F6"/>
    <mergeCell ref="E7:E8"/>
    <mergeCell ref="F7:F8"/>
    <mergeCell ref="E11:E12"/>
    <mergeCell ref="F11:F12"/>
    <mergeCell ref="E13:E14"/>
    <mergeCell ref="F13:F14"/>
    <mergeCell ref="E15:E16"/>
    <mergeCell ref="F15:F16"/>
    <mergeCell ref="E17:E18"/>
    <mergeCell ref="F17:F18"/>
    <mergeCell ref="E19:E20"/>
    <mergeCell ref="F19:F20"/>
    <mergeCell ref="E21:E22"/>
    <mergeCell ref="F21:F22"/>
    <mergeCell ref="E23:E24"/>
    <mergeCell ref="F23:F24"/>
    <mergeCell ref="E25:E26"/>
    <mergeCell ref="F25:F26"/>
    <mergeCell ref="D27:D28"/>
    <mergeCell ref="E27:E28"/>
    <mergeCell ref="F27:F28"/>
    <mergeCell ref="B39:D39"/>
    <mergeCell ref="B51:F51"/>
    <mergeCell ref="C53:K53"/>
    <mergeCell ref="E29:E30"/>
    <mergeCell ref="F29:F30"/>
    <mergeCell ref="E31:E32"/>
    <mergeCell ref="F31:F32"/>
    <mergeCell ref="E33:E34"/>
    <mergeCell ref="F33:F34"/>
  </mergeCells>
  <pageMargins left="0.7" right="0.7" top="0.75" bottom="0.75" header="0.3" footer="0.3"/>
  <pageSetup scale="55"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M2022 BLS SALARY CHART (53_PCT)</vt:lpstr>
      <vt:lpstr>'M2022 BLS SALARY CHART (53_PCT)'!Print_Area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Farrell, Conor (EHS)</dc:creator>
  <cp:lastModifiedBy>Harrison, Deborah (EHS)</cp:lastModifiedBy>
  <dcterms:created xsi:type="dcterms:W3CDTF">2024-06-27T14:54:23Z</dcterms:created>
  <dcterms:modified xsi:type="dcterms:W3CDTF">2024-06-27T18:15:49Z</dcterms:modified>
</cp:coreProperties>
</file>