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 tabRatio="661"/>
  </bookViews>
  <sheets>
    <sheet name="System-Level" sheetId="1" r:id="rId1"/>
    <sheet name="Physician Practice-1" sheetId="8" r:id="rId2"/>
  </sheets>
  <externalReferences>
    <externalReference r:id="rId3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D69" i="1" l="1"/>
  <c r="C69" i="1"/>
  <c r="C60" i="1"/>
  <c r="C61" i="1" s="1"/>
  <c r="D53" i="1"/>
  <c r="C53" i="1"/>
  <c r="C45" i="1"/>
  <c r="C39" i="1"/>
  <c r="C34" i="1"/>
  <c r="C24" i="1"/>
  <c r="C26" i="1" s="1"/>
  <c r="C16" i="1"/>
  <c r="C70" i="1" l="1"/>
  <c r="C74" i="1" s="1"/>
  <c r="C77" i="1" s="1"/>
  <c r="D61" i="1"/>
  <c r="C40" i="1"/>
  <c r="C46" i="1" s="1"/>
  <c r="C27" i="1"/>
  <c r="C69" i="8"/>
  <c r="C60" i="8"/>
  <c r="C53" i="8"/>
  <c r="C45" i="8"/>
  <c r="C39" i="8"/>
  <c r="C34" i="8"/>
  <c r="C24" i="8"/>
  <c r="C26" i="8" s="1"/>
  <c r="C16" i="8"/>
  <c r="C61" i="8" l="1"/>
  <c r="C70" i="8" s="1"/>
  <c r="C74" i="8" s="1"/>
  <c r="C77" i="8" s="1"/>
  <c r="C40" i="8"/>
  <c r="C46" i="8" s="1"/>
  <c r="C27" i="8"/>
</calcChain>
</file>

<file path=xl/sharedStrings.xml><?xml version="1.0" encoding="utf-8"?>
<sst xmlns="http://schemas.openxmlformats.org/spreadsheetml/2006/main" count="295" uniqueCount="148">
  <si>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</si>
  <si>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</si>
  <si>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</si>
  <si>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</si>
  <si>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</si>
  <si>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</si>
  <si>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</si>
  <si>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</si>
  <si>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</si>
  <si>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</si>
  <si>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</si>
  <si>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</si>
  <si>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</si>
  <si>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</si>
  <si>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</si>
  <si>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</si>
  <si>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</si>
  <si>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</si>
  <si>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</si>
  <si>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</si>
  <si>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</si>
  <si>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</si>
  <si>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</si>
  <si>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</si>
  <si>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</si>
  <si>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</si>
  <si>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</si>
  <si>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</si>
  <si>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</si>
  <si>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</si>
  <si>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</si>
  <si>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</si>
  <si>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</si>
  <si>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</si>
  <si>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</si>
  <si>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</si>
  <si>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</si>
  <si>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</si>
  <si>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</si>
  <si>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</si>
  <si>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</si>
  <si>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</si>
  <si>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</si>
  <si>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</si>
  <si>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</si>
  <si>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</si>
  <si>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</si>
  <si>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</si>
  <si>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</si>
  <si>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</si>
  <si>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</si>
  <si>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</si>
  <si>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</si>
  <si>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</si>
  <si>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</si>
  <si>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</si>
  <si>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</si>
  <si>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</si>
  <si>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</si>
  <si>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</si>
  <si>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</si>
  <si>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</si>
  <si>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</si>
  <si>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</si>
  <si>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</si>
  <si>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</si>
  <si>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</si>
  <si>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</si>
  <si>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</si>
  <si>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</si>
  <si>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</si>
  <si>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</si>
  <si>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</si>
  <si>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</si>
  <si>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</si>
  <si>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</si>
  <si>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</si>
  <si>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</si>
  <si>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</si>
  <si>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</si>
  <si>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</si>
  <si>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</si>
  <si>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</si>
  <si>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</si>
  <si>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</si>
  <si>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</si>
  <si>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</si>
  <si>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</si>
  <si>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</si>
  <si>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</si>
  <si>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</si>
  <si>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</si>
  <si>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</si>
  <si>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</si>
  <si>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</si>
  <si>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</si>
  <si>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</si>
  <si>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</si>
  <si>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</si>
  <si>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</si>
  <si>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</si>
  <si>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</si>
  <si>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</si>
  <si>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</si>
  <si>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</si>
  <si>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</si>
  <si>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</si>
  <si>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</si>
  <si>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</si>
  <si>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</si>
  <si>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</si>
  <si>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</si>
  <si>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</si>
  <si>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</si>
  <si>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</si>
  <si>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</si>
  <si>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</si>
  <si>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</si>
  <si>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</si>
  <si>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</si>
  <si>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</si>
  <si>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</si>
  <si>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</si>
  <si>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</si>
  <si>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</si>
  <si>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</si>
  <si>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</si>
  <si>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</si>
  <si>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</si>
  <si>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</si>
  <si>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</si>
  <si>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</si>
  <si>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</si>
  <si>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</si>
  <si>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</si>
  <si>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</si>
  <si>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</si>
  <si>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</si>
  <si>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</si>
  <si>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Cape Cod Healthcare, Inc.</t>
  </si>
  <si>
    <t>System-Level</t>
  </si>
  <si>
    <t>10/1/2016 - 9/30/2017</t>
  </si>
  <si>
    <t>HSN Is in NPSR in audited Stmts removed to offset RPO-188</t>
  </si>
  <si>
    <t>Includes from the  Audited FS: Realized gain on investments, net + Loss on extinguisment of debt + Change in the fair value of interest rate swaps + Other non operating lossses</t>
  </si>
  <si>
    <t>HSN Is in NPSR in audited Stmts added to exp offset RPO-174</t>
  </si>
  <si>
    <t>Medical Affiliates of Cape Cod, Inc. Emerald Physician Services, LLC</t>
  </si>
  <si>
    <t>Physician Practice</t>
  </si>
  <si>
    <t>HSN Is in NPSR in audited statements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</si>
</sst>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0" fontId="0" fillId="0" borderId="0" xfId="0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21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14" fontId="0" fillId="0" borderId="22" xfId="0" applyNumberForma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left" vertical="center" wrapText="1"/>
    </xf>
    <xf numFmtId="0" fontId="1" fillId="2" borderId="21" xfId="0" applyFont="1" applyFill="1" applyBorder="1"/>
    <xf numFmtId="0" fontId="0" fillId="34" borderId="1" xfId="0" applyFont="1" applyFill="1" applyBorder="1" applyAlignment="1" applyProtection="1">
      <alignment horizontal="left" vertical="center"/>
      <protection locked="0" hidden="1"/>
    </xf>
    <xf numFmtId="14" fontId="0" fillId="0" borderId="1" xfId="0" applyNumberFormat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abSelected="1" workbookViewId="0">
      <selection activeCell="C3" sqref="C3:E3"/>
    </sheetView>
  </sheetViews>
  <sheetFormatPr defaultRowHeight="15" x14ac:dyDescent="0.25"/>
  <cols>
    <col min="1" max="1" width="9.140625" style="28"/>
    <col min="2" max="2" width="64" style="28" customWidth="1"/>
    <col min="3" max="3" width="15.85546875" style="28" customWidth="1"/>
    <col min="4" max="4" width="17.42578125" style="28" bestFit="1" customWidth="1"/>
    <col min="5" max="5" width="33.85546875" style="28" customWidth="1"/>
    <col min="6" max="16384" width="9.140625" style="28"/>
  </cols>
  <sheetData>
    <row r="1" spans="1:5" ht="30.75" thickTop="1" x14ac:dyDescent="0.25">
      <c r="A1" s="9" t="s">
        <v>0</v>
      </c>
      <c r="B1" s="10" t="s">
        <v>2</v>
      </c>
      <c r="C1" s="32" t="s">
        <v>139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140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141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32312908</v>
      </c>
      <c r="D8" s="3"/>
      <c r="E8" s="15"/>
    </row>
    <row r="9" spans="1:5" x14ac:dyDescent="0.25">
      <c r="A9" s="11" t="s">
        <v>12</v>
      </c>
      <c r="B9" s="1" t="s">
        <v>14</v>
      </c>
      <c r="C9" s="3">
        <v>50514706</v>
      </c>
      <c r="D9" s="3"/>
      <c r="E9" s="15"/>
    </row>
    <row r="10" spans="1:5" x14ac:dyDescent="0.25">
      <c r="A10" s="11" t="s">
        <v>13</v>
      </c>
      <c r="B10" s="1" t="s">
        <v>15</v>
      </c>
      <c r="C10" s="3">
        <v>4745888</v>
      </c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88096832</v>
      </c>
      <c r="D12" s="3"/>
      <c r="E12" s="15"/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47651234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223321568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>
        <v>49935873</v>
      </c>
      <c r="D18" s="3"/>
      <c r="E18" s="15"/>
    </row>
    <row r="19" spans="1:5" x14ac:dyDescent="0.25">
      <c r="A19" s="11" t="s">
        <v>31</v>
      </c>
      <c r="B19" s="1" t="s">
        <v>42</v>
      </c>
      <c r="C19" s="3">
        <v>6944295</v>
      </c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702266758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363908783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338357975</v>
      </c>
      <c r="D24" s="4"/>
      <c r="E24" s="15"/>
    </row>
    <row r="25" spans="1:5" x14ac:dyDescent="0.25">
      <c r="A25" s="11" t="s">
        <v>37</v>
      </c>
      <c r="B25" s="1" t="s">
        <v>48</v>
      </c>
      <c r="C25" s="3">
        <v>437026310</v>
      </c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832264453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1055586021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>
        <v>11157388</v>
      </c>
      <c r="D30" s="26"/>
      <c r="E30" s="15"/>
    </row>
    <row r="31" spans="1:5" x14ac:dyDescent="0.25">
      <c r="A31" s="11" t="s">
        <v>53</v>
      </c>
      <c r="B31" s="1" t="s">
        <v>58</v>
      </c>
      <c r="C31" s="3">
        <v>21578855</v>
      </c>
      <c r="D31" s="3"/>
      <c r="E31" s="15"/>
    </row>
    <row r="32" spans="1:5" x14ac:dyDescent="0.25">
      <c r="A32" s="11" t="s">
        <v>54</v>
      </c>
      <c r="B32" s="1" t="s">
        <v>59</v>
      </c>
      <c r="C32" s="3"/>
      <c r="D32" s="3"/>
      <c r="E32" s="15"/>
    </row>
    <row r="33" spans="1:5" x14ac:dyDescent="0.25">
      <c r="A33" s="11" t="s">
        <v>55</v>
      </c>
      <c r="B33" s="1" t="s">
        <v>60</v>
      </c>
      <c r="C33" s="3">
        <v>113518485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146254728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>
        <v>154547862</v>
      </c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>
        <v>46131474</v>
      </c>
      <c r="D38" s="8"/>
      <c r="E38" s="18"/>
    </row>
    <row r="39" spans="1:5" x14ac:dyDescent="0.25">
      <c r="A39" s="17" t="s">
        <v>77</v>
      </c>
      <c r="B39" s="5" t="s">
        <v>83</v>
      </c>
      <c r="C39" s="8">
        <f>SUM(C36:C38)</f>
        <v>200679336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346934064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642904976</v>
      </c>
      <c r="D42" s="3"/>
      <c r="E42" s="15"/>
    </row>
    <row r="43" spans="1:5" x14ac:dyDescent="0.25">
      <c r="A43" s="11" t="s">
        <v>64</v>
      </c>
      <c r="B43" s="1" t="s">
        <v>71</v>
      </c>
      <c r="C43" s="3">
        <v>32643431</v>
      </c>
      <c r="D43" s="3"/>
      <c r="E43" s="15"/>
    </row>
    <row r="44" spans="1:5" x14ac:dyDescent="0.25">
      <c r="A44" s="11" t="s">
        <v>65</v>
      </c>
      <c r="B44" s="1" t="s">
        <v>72</v>
      </c>
      <c r="C44" s="3">
        <v>33103550</v>
      </c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708651957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1055586021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842626607</v>
      </c>
      <c r="D50" s="3">
        <v>3592020</v>
      </c>
      <c r="E50" s="15" t="s">
        <v>142</v>
      </c>
    </row>
    <row r="51" spans="1:5" x14ac:dyDescent="0.25">
      <c r="A51" s="11" t="s">
        <v>87</v>
      </c>
      <c r="B51" s="1" t="s">
        <v>92</v>
      </c>
      <c r="C51" s="3">
        <v>31950717</v>
      </c>
      <c r="D51" s="3"/>
      <c r="E51" s="15"/>
    </row>
    <row r="52" spans="1:5" x14ac:dyDescent="0.25">
      <c r="A52" s="11" t="s">
        <v>88</v>
      </c>
      <c r="B52" s="1" t="s">
        <v>93</v>
      </c>
      <c r="C52" s="3">
        <v>1592610</v>
      </c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876169934</v>
      </c>
      <c r="D53" s="4">
        <f>SUM(D50:D52)</f>
        <v>3592020</v>
      </c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>
        <v>4019635</v>
      </c>
      <c r="D55" s="3"/>
      <c r="E55" s="15"/>
    </row>
    <row r="56" spans="1:5" x14ac:dyDescent="0.25">
      <c r="A56" s="11" t="s">
        <v>96</v>
      </c>
      <c r="B56" s="1" t="s">
        <v>105</v>
      </c>
      <c r="C56" s="3">
        <v>6207589</v>
      </c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>
        <v>2326160</v>
      </c>
      <c r="D58" s="3"/>
      <c r="E58" s="15" t="s">
        <v>143</v>
      </c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>
        <f>SUM(C55:C59)</f>
        <v>12553384</v>
      </c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888723318</v>
      </c>
      <c r="D61" s="4">
        <f>D53+D60</f>
        <v>3592020</v>
      </c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533180584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32146901</v>
      </c>
      <c r="D64" s="3"/>
      <c r="E64" s="15"/>
    </row>
    <row r="65" spans="1:5" x14ac:dyDescent="0.25">
      <c r="A65" s="11" t="s">
        <v>112</v>
      </c>
      <c r="B65" s="1" t="s">
        <v>122</v>
      </c>
      <c r="C65" s="3">
        <v>6318909</v>
      </c>
      <c r="D65" s="3"/>
      <c r="E65" s="15"/>
    </row>
    <row r="66" spans="1:5" x14ac:dyDescent="0.25">
      <c r="A66" s="11" t="s">
        <v>113</v>
      </c>
      <c r="B66" s="1" t="s">
        <v>123</v>
      </c>
      <c r="C66" s="3">
        <v>3592020</v>
      </c>
      <c r="D66" s="3">
        <v>3592020</v>
      </c>
      <c r="E66" s="15" t="s">
        <v>144</v>
      </c>
    </row>
    <row r="67" spans="1:5" x14ac:dyDescent="0.25">
      <c r="A67" s="11" t="s">
        <v>114</v>
      </c>
      <c r="B67" s="1" t="s">
        <v>124</v>
      </c>
      <c r="C67" s="3">
        <v>272607548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847845962</v>
      </c>
      <c r="D69" s="4">
        <f>SUM(D63:D68)</f>
        <v>3592020</v>
      </c>
      <c r="E69" s="15"/>
    </row>
    <row r="70" spans="1:5" x14ac:dyDescent="0.25">
      <c r="A70" s="16" t="s">
        <v>117</v>
      </c>
      <c r="B70" s="2" t="s">
        <v>119</v>
      </c>
      <c r="C70" s="4">
        <f>C61-C69</f>
        <v>40877356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>
        <v>30302561</v>
      </c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71179917</v>
      </c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71179917</v>
      </c>
      <c r="D77" s="22"/>
      <c r="E77" s="25"/>
    </row>
    <row r="78" spans="1:5" ht="15.75" thickTop="1" x14ac:dyDescent="0.25"/>
  </sheetData>
  <mergeCells count="17">
    <mergeCell ref="A7:E7"/>
    <mergeCell ref="A11:E11"/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E61" sqref="E61"/>
    </sheetView>
  </sheetViews>
  <sheetFormatPr defaultRowHeight="15" x14ac:dyDescent="0.25"/>
  <cols>
    <col min="1" max="1" width="9.140625" style="27"/>
    <col min="2" max="2" width="64" style="27" customWidth="1"/>
    <col min="3" max="3" width="15.85546875" style="27" customWidth="1"/>
    <col min="4" max="4" width="17.42578125" style="27" bestFit="1" customWidth="1"/>
    <col min="5" max="5" width="33.85546875" style="27" customWidth="1"/>
    <col min="6" max="16384" width="9.140625" style="27"/>
  </cols>
  <sheetData>
    <row r="1" spans="1:5" ht="30.75" thickTop="1" x14ac:dyDescent="0.25">
      <c r="A1" s="9" t="s">
        <v>0</v>
      </c>
      <c r="B1" s="43" t="s">
        <v>2</v>
      </c>
      <c r="C1" s="45" t="s">
        <v>145</v>
      </c>
      <c r="D1" s="45"/>
      <c r="E1" s="45"/>
    </row>
    <row r="2" spans="1:5" x14ac:dyDescent="0.25">
      <c r="A2" s="11" t="s">
        <v>4</v>
      </c>
      <c r="B2" s="44" t="s">
        <v>5</v>
      </c>
      <c r="C2" s="34" t="s">
        <v>146</v>
      </c>
      <c r="D2" s="34"/>
      <c r="E2" s="34"/>
    </row>
    <row r="3" spans="1:5" x14ac:dyDescent="0.25">
      <c r="A3" s="11" t="s">
        <v>1</v>
      </c>
      <c r="B3" s="44" t="s">
        <v>3</v>
      </c>
      <c r="C3" s="46" t="s">
        <v>141</v>
      </c>
      <c r="D3" s="46"/>
      <c r="E3" s="46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3681606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9528308</v>
      </c>
      <c r="D12" s="3"/>
      <c r="E12" s="15"/>
    </row>
    <row r="13" spans="1:5" x14ac:dyDescent="0.25">
      <c r="A13" s="11" t="s">
        <v>20</v>
      </c>
      <c r="B13" s="1" t="s">
        <v>25</v>
      </c>
      <c r="C13" s="3">
        <v>1171413</v>
      </c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883277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15264604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/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5933563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2234785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3698778</v>
      </c>
      <c r="D24" s="4"/>
      <c r="E24" s="15"/>
    </row>
    <row r="25" spans="1:5" x14ac:dyDescent="0.25">
      <c r="A25" s="11" t="s">
        <v>37</v>
      </c>
      <c r="B25" s="1" t="s">
        <v>48</v>
      </c>
      <c r="C25" s="3">
        <v>15088736</v>
      </c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18787514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34052118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>
        <v>51551</v>
      </c>
      <c r="D30" s="26"/>
      <c r="E30" s="15"/>
    </row>
    <row r="31" spans="1:5" x14ac:dyDescent="0.25">
      <c r="A31" s="11" t="s">
        <v>53</v>
      </c>
      <c r="B31" s="1" t="s">
        <v>58</v>
      </c>
      <c r="C31" s="3"/>
      <c r="D31" s="3"/>
      <c r="E31" s="15"/>
    </row>
    <row r="32" spans="1:5" x14ac:dyDescent="0.25">
      <c r="A32" s="11" t="s">
        <v>54</v>
      </c>
      <c r="B32" s="1" t="s">
        <v>59</v>
      </c>
      <c r="C32" s="3">
        <v>18946650</v>
      </c>
      <c r="D32" s="3"/>
      <c r="E32" s="15"/>
    </row>
    <row r="33" spans="1:5" x14ac:dyDescent="0.25">
      <c r="A33" s="11" t="s">
        <v>55</v>
      </c>
      <c r="B33" s="1" t="s">
        <v>60</v>
      </c>
      <c r="C33" s="3">
        <v>5856507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24854708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>
        <v>52884</v>
      </c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/>
      <c r="D38" s="8"/>
      <c r="E38" s="18"/>
    </row>
    <row r="39" spans="1:5" x14ac:dyDescent="0.25">
      <c r="A39" s="17" t="s">
        <v>77</v>
      </c>
      <c r="B39" s="5" t="s">
        <v>83</v>
      </c>
      <c r="C39" s="8">
        <f>SUM(C36:C38)</f>
        <v>52884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24907592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9144526</v>
      </c>
      <c r="D42" s="3"/>
      <c r="E42" s="15"/>
    </row>
    <row r="43" spans="1:5" x14ac:dyDescent="0.25">
      <c r="A43" s="11" t="s">
        <v>64</v>
      </c>
      <c r="B43" s="1" t="s">
        <v>71</v>
      </c>
      <c r="C43" s="3"/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9144526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34052118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81959062</v>
      </c>
      <c r="D50" s="3"/>
      <c r="E50" s="15" t="s">
        <v>147</v>
      </c>
    </row>
    <row r="51" spans="1:5" x14ac:dyDescent="0.25">
      <c r="A51" s="11" t="s">
        <v>87</v>
      </c>
      <c r="B51" s="1" t="s">
        <v>92</v>
      </c>
      <c r="C51" s="3"/>
      <c r="D51" s="3"/>
      <c r="E51" s="15"/>
    </row>
    <row r="52" spans="1:5" x14ac:dyDescent="0.25">
      <c r="A52" s="11" t="s">
        <v>88</v>
      </c>
      <c r="B52" s="1" t="s">
        <v>93</v>
      </c>
      <c r="C52" s="3">
        <v>2205665</v>
      </c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84164727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/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>
        <v>-9755</v>
      </c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>
        <f>SUM(C55:C59)</f>
        <v>-9755</v>
      </c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84154972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69706833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654421</v>
      </c>
      <c r="D64" s="3"/>
      <c r="E64" s="15"/>
    </row>
    <row r="65" spans="1:5" x14ac:dyDescent="0.25">
      <c r="A65" s="11" t="s">
        <v>112</v>
      </c>
      <c r="B65" s="1" t="s">
        <v>122</v>
      </c>
      <c r="C65" s="3">
        <v>177699</v>
      </c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 t="s">
        <v>147</v>
      </c>
    </row>
    <row r="67" spans="1:5" x14ac:dyDescent="0.25">
      <c r="A67" s="11" t="s">
        <v>114</v>
      </c>
      <c r="B67" s="1" t="s">
        <v>124</v>
      </c>
      <c r="C67" s="3">
        <v>29434246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99973199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-15818227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>
        <v>11962690</v>
      </c>
      <c r="D72" s="3"/>
      <c r="E72" s="24"/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-3855537</v>
      </c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-3855537</v>
      </c>
      <c r="D77" s="22"/>
      <c r="E77" s="25"/>
    </row>
    <row r="78" spans="1:5" ht="15.75" thickTop="1" x14ac:dyDescent="0.25"/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System-Level</vt:lpstr>
      <vt:lpstr>Physician Practice-1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Tom Hajj</cp:lastModifiedBy>
  <cp:lastPrinted>2018-06-11T17:53:58Z</cp:lastPrinted>
  <dcterms:created xsi:type="dcterms:W3CDTF">2018-06-11T14:55:00Z</dcterms:created>
  <dcterms:modified xsi:type="dcterms:W3CDTF">2019-03-27T19:49:21Z</dcterms:modified>
</cp:coreProperties>
</file>